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tings" sheetId="1" r:id="rId3"/>
    <sheet state="visible" name="Year of Weather" sheetId="2" r:id="rId4"/>
    <sheet state="visible" name="Climates" sheetId="3" r:id="rId5"/>
    <sheet state="visible" name="Precipitation" sheetId="4" r:id="rId6"/>
    <sheet state="visible" name="Wind" sheetId="5" r:id="rId7"/>
  </sheets>
  <definedNames/>
  <calcPr/>
</workbook>
</file>

<file path=xl/sharedStrings.xml><?xml version="1.0" encoding="utf-8"?>
<sst xmlns="http://schemas.openxmlformats.org/spreadsheetml/2006/main" count="3328" uniqueCount="136">
  <si>
    <t>Months</t>
  </si>
  <si>
    <t># Days</t>
  </si>
  <si>
    <t>Climate</t>
  </si>
  <si>
    <t>Latitude</t>
  </si>
  <si>
    <t>Temp</t>
  </si>
  <si>
    <t>°F</t>
  </si>
  <si>
    <t>°C</t>
  </si>
  <si>
    <t>January</t>
  </si>
  <si>
    <t>Cool and Rainy</t>
  </si>
  <si>
    <t>February</t>
  </si>
  <si>
    <t>Usual latitudes for:</t>
  </si>
  <si>
    <r>
      <rPr>
        <sz val="14.0"/>
      </rPr>
      <t xml:space="preserve">RPG Weather Pattern Generator
</t>
    </r>
    <r>
      <t xml:space="preserve">Generate an entire year of randomized weather that's based in reality! (Assuming an Earth-like planet with similar climates.) Everything here is based off of the weather system in "Weathering the Storms" in Dragon Magazine #137.
</t>
    </r>
    <r>
      <rPr>
        <b/>
      </rPr>
      <t>Instructions:</t>
    </r>
    <r>
      <t xml:space="preserve">
If you haven't already, duplicate the original and make your own spreadsheet so you can start customizing. Change anything highlighted in yellow on this page, then click on the "Year of Weather" tab to see your weather report! It is set up to handle up to 24 months and 1000 days.
If you find a year you really like and want to save it, copy the table. Make a new sheet, then use </t>
    </r>
    <r>
      <rPr>
        <b/>
      </rPr>
      <t>Edit &gt; Paste special &gt; Paste values only</t>
    </r>
    <r>
      <t>. You can then copy and paste the column widths and formatting if you want to. Every alteration to the document randomizes the weather again.
This is set up for the northern hemisphere. If your setting is in the southern hemisphere and you don't want to reconfigure things, you can list the months starting with the middle of the year (e.g. July–June instead of January–December). Then you'll get summer and winter falling on the right months.</t>
    </r>
  </si>
  <si>
    <t>March</t>
  </si>
  <si>
    <t>Desert</t>
  </si>
  <si>
    <t>0–30°</t>
  </si>
  <si>
    <t>April</t>
  </si>
  <si>
    <t>Tropical Savanna</t>
  </si>
  <si>
    <t>0–20°</t>
  </si>
  <si>
    <t>May</t>
  </si>
  <si>
    <t>Steppes</t>
  </si>
  <si>
    <t>20–50°</t>
  </si>
  <si>
    <t>June</t>
  </si>
  <si>
    <t>Equatorial</t>
  </si>
  <si>
    <t>July</t>
  </si>
  <si>
    <t>Monsoon</t>
  </si>
  <si>
    <t>August</t>
  </si>
  <si>
    <t>Warm and Rainy</t>
  </si>
  <si>
    <t>September</t>
  </si>
  <si>
    <t>Warm with Dry Summer</t>
  </si>
  <si>
    <t>October</t>
  </si>
  <si>
    <t>Warm with Dry Winter</t>
  </si>
  <si>
    <t>20–40°</t>
  </si>
  <si>
    <t>November</t>
  </si>
  <si>
    <t>40–70°</t>
  </si>
  <si>
    <t>December</t>
  </si>
  <si>
    <t>Cool with Dry Winter</t>
  </si>
  <si>
    <t>50–70°</t>
  </si>
  <si>
    <t>Tundra</t>
  </si>
  <si>
    <t>70°+</t>
  </si>
  <si>
    <t>Polar</t>
  </si>
  <si>
    <t>Temperature Units</t>
  </si>
  <si>
    <t>Freezing</t>
  </si>
  <si>
    <t>Fahrenheit</t>
  </si>
  <si>
    <t>Temp outer bound:</t>
  </si>
  <si>
    <t>Temp inner bound:</t>
  </si>
  <si>
    <t>Chance of fog for rain:</t>
  </si>
  <si>
    <t>Chance of lightning for storm:</t>
  </si>
  <si>
    <t>Chance of hail for rain:</t>
  </si>
  <si>
    <t>Chance of hail for storm:</t>
  </si>
  <si>
    <t>Month</t>
  </si>
  <si>
    <t>Day</t>
  </si>
  <si>
    <t>Precipitation</t>
  </si>
  <si>
    <t>Clouds</t>
  </si>
  <si>
    <t>Feature</t>
  </si>
  <si>
    <t>Wind</t>
  </si>
  <si>
    <t>MPH</t>
  </si>
  <si>
    <t>Dir</t>
  </si>
  <si>
    <t>Description</t>
  </si>
  <si>
    <t>Weather</t>
  </si>
  <si>
    <t>Precip</t>
  </si>
  <si>
    <t>Next</t>
  </si>
  <si>
    <t>Adj</t>
  </si>
  <si>
    <t>Length</t>
  </si>
  <si>
    <t>d100</t>
  </si>
  <si>
    <t>#</t>
  </si>
  <si>
    <t>Cold</t>
  </si>
  <si>
    <t>Avg</t>
  </si>
  <si>
    <t>Hot</t>
  </si>
  <si>
    <t>Cold winter:</t>
  </si>
  <si>
    <t>Cold summer:</t>
  </si>
  <si>
    <t>Hot winter:</t>
  </si>
  <si>
    <t>Hot summer:</t>
  </si>
  <si>
    <t>Cold intvl</t>
  </si>
  <si>
    <t>Hot intvl</t>
  </si>
  <si>
    <t>Scale</t>
  </si>
  <si>
    <t>Rain</t>
  </si>
  <si>
    <t>Snow</t>
  </si>
  <si>
    <t>Direction</t>
  </si>
  <si>
    <t>Wind index</t>
  </si>
  <si>
    <t>Light mist</t>
  </si>
  <si>
    <t>A few flakes</t>
  </si>
  <si>
    <t>A few clouds</t>
  </si>
  <si>
    <t>Drizzle</t>
  </si>
  <si>
    <t>Dusting of snow</t>
  </si>
  <si>
    <t>Mostly cloudy</t>
  </si>
  <si>
    <t>Steady rainfall</t>
  </si>
  <si>
    <t>Flurries</t>
  </si>
  <si>
    <t>Gray, slightly overcast</t>
  </si>
  <si>
    <t>Strong rainfall</t>
  </si>
  <si>
    <t>Moderate snowfall</t>
  </si>
  <si>
    <t>Gray, highly overcast</t>
  </si>
  <si>
    <t>Pounding rain</t>
  </si>
  <si>
    <t>Heavy snowfall</t>
  </si>
  <si>
    <t>Dark storm clouds</t>
  </si>
  <si>
    <t>Downpour</t>
  </si>
  <si>
    <t>Blizzard</t>
  </si>
  <si>
    <t>Chance</t>
  </si>
  <si>
    <t>Calm</t>
  </si>
  <si>
    <t>&lt;1</t>
  </si>
  <si>
    <t>Smoke rises vertically</t>
  </si>
  <si>
    <t>Light air</t>
  </si>
  <si>
    <t>1–3</t>
  </si>
  <si>
    <t>Wind direction shown by smoke but not wind vanes</t>
  </si>
  <si>
    <t>Light breeze</t>
  </si>
  <si>
    <t>4–7</t>
  </si>
  <si>
    <t>Wind felt on face, leaves rustle, vanes move</t>
  </si>
  <si>
    <t>Gentle breeze</t>
  </si>
  <si>
    <t>8–12</t>
  </si>
  <si>
    <t>Leaves and small twigs sway and banners flap</t>
  </si>
  <si>
    <t>Moderate breeze</t>
  </si>
  <si>
    <t>13–18</t>
  </si>
  <si>
    <t>Small branches move, and dust and small branches are raised</t>
  </si>
  <si>
    <t>Fresh breeze</t>
  </si>
  <si>
    <t>19–24</t>
  </si>
  <si>
    <t>Small trees sway and small waves form on inland waters</t>
  </si>
  <si>
    <t>Strong breeze</t>
  </si>
  <si>
    <t>25–31</t>
  </si>
  <si>
    <t>Large branches move</t>
  </si>
  <si>
    <t>Moderate gale</t>
  </si>
  <si>
    <t>32–38</t>
  </si>
  <si>
    <t>Whole trees sway and walking against wind takes some effort</t>
  </si>
  <si>
    <t>Fresh gale</t>
  </si>
  <si>
    <t>39–46</t>
  </si>
  <si>
    <t>Twigs break off trees and general progress is impeded</t>
  </si>
  <si>
    <t>Strong gale</t>
  </si>
  <si>
    <t>47–54</t>
  </si>
  <si>
    <t>Slight structural damage occurs</t>
  </si>
  <si>
    <t>Storm</t>
  </si>
  <si>
    <t>55–63</t>
  </si>
  <si>
    <t>Trees are uprooted and considerable structural damage occurs</t>
  </si>
  <si>
    <t>Violent storm</t>
  </si>
  <si>
    <t>64–72</t>
  </si>
  <si>
    <t>Widespread damage occurs</t>
  </si>
  <si>
    <t>Hurricane</t>
  </si>
  <si>
    <t>73–136</t>
  </si>
  <si>
    <t>Widespread devastation occurs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</si>
</sst>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FFFFFF"/>
    </font>
    <font/>
    <font>
      <color rgb="FF666666"/>
    </font>
    <font>
      <b/>
    </font>
    <font>
      <b/>
      <color rgb="FFFFFFFF"/>
      <name val="Arial"/>
    </font>
    <font>
      <color rgb="FFFFFFFF"/>
    </font>
    <font>
      <b/>
      <color rgb="FF999999"/>
    </font>
    <font>
      <color rgb="FF666666"/>
      <name val="Arial"/>
    </font>
    <font>
      <name val="Arial"/>
    </font>
  </fonts>
  <fills count="5">
    <fill>
      <patternFill patternType="none"/>
    </fill>
    <fill>
      <patternFill patternType="lightGray"/>
    </fill>
    <fill>
      <patternFill patternType="solid">
        <fgColor rgb="FF666666"/>
        <bgColor rgb="FF666666"/>
      </patternFill>
    </fill>
    <fill>
      <patternFill patternType="solid">
        <fgColor rgb="FFFFF2CC"/>
        <bgColor rgb="FFFFF2CC"/>
      </patternFill>
    </fill>
    <fill>
      <patternFill patternType="solid">
        <fgColor rgb="FFEFEFEF"/>
        <bgColor rgb="FFEFEFEF"/>
      </patternFill>
    </fill>
  </fills>
  <borders count="5">
    <border/>
    <border>
      <left style="double">
        <color rgb="FF000000"/>
      </left>
      <right style="double">
        <color rgb="FF000000"/>
      </right>
      <top style="double">
        <color rgb="FF000000"/>
      </top>
    </border>
    <border>
      <left style="double">
        <color rgb="FF000000"/>
      </left>
      <right style="double">
        <color rgb="FF000000"/>
      </right>
    </border>
    <border>
      <left style="double">
        <color rgb="FF000000"/>
      </left>
      <right style="double">
        <color rgb="FF000000"/>
      </right>
      <bottom style="double">
        <color rgb="FF000000"/>
      </bottom>
    </border>
    <border>
      <right style="thick">
        <color rgb="FF000000"/>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0" fontId="2" numFmtId="0" xfId="0" applyAlignment="1" applyFont="1">
      <alignment readingOrder="0"/>
    </xf>
    <xf borderId="0" fillId="4" fontId="3" numFmtId="0" xfId="0" applyFill="1" applyFont="1"/>
    <xf borderId="0" fillId="0" fontId="4" numFmtId="0" xfId="0" applyAlignment="1" applyFont="1">
      <alignment readingOrder="0"/>
    </xf>
    <xf borderId="1" fillId="0" fontId="2" numFmtId="0" xfId="0" applyAlignment="1" applyBorder="1" applyFont="1">
      <alignment readingOrder="0" shrinkToFit="0" vertical="top" wrapText="1"/>
    </xf>
    <xf borderId="2" fillId="0" fontId="2" numFmtId="0" xfId="0" applyBorder="1" applyFont="1"/>
    <xf borderId="0" fillId="4" fontId="3" numFmtId="0" xfId="0" applyAlignment="1" applyFont="1">
      <alignment readingOrder="0"/>
    </xf>
    <xf borderId="3" fillId="0" fontId="2" numFmtId="0" xfId="0" applyBorder="1" applyFont="1"/>
    <xf borderId="0" fillId="2" fontId="1" numFmtId="0" xfId="0" applyAlignment="1" applyFont="1">
      <alignment horizontal="left" readingOrder="0"/>
    </xf>
    <xf borderId="0" fillId="2" fontId="5" numFmtId="0" xfId="0" applyAlignment="1" applyFont="1">
      <alignment horizontal="center" readingOrder="0"/>
    </xf>
    <xf borderId="0" fillId="2" fontId="1" numFmtId="0" xfId="0" applyAlignment="1" applyFont="1">
      <alignment horizontal="center" readingOrder="0"/>
    </xf>
    <xf borderId="0" fillId="2" fontId="6" numFmtId="0" xfId="0" applyAlignment="1" applyFont="1">
      <alignment readingOrder="0"/>
    </xf>
    <xf borderId="0" fillId="2" fontId="6" numFmtId="0" xfId="0" applyAlignment="1" applyFont="1">
      <alignment horizontal="left" readingOrder="0"/>
    </xf>
    <xf borderId="0" fillId="0" fontId="2" numFmtId="0" xfId="0" applyAlignment="1" applyFont="1">
      <alignment horizontal="center"/>
    </xf>
    <xf borderId="0" fillId="2" fontId="6" numFmtId="0" xfId="0" applyFont="1"/>
    <xf borderId="0" fillId="2" fontId="7" numFmtId="0" xfId="0" applyAlignment="1" applyFont="1">
      <alignment readingOrder="0"/>
    </xf>
    <xf borderId="0" fillId="2" fontId="5" numFmtId="0" xfId="0" applyAlignment="1" applyFont="1">
      <alignment readingOrder="0" vertical="bottom"/>
    </xf>
    <xf borderId="0" fillId="2" fontId="5" numFmtId="0" xfId="0" applyAlignment="1" applyFont="1">
      <alignment readingOrder="0" vertical="bottom"/>
    </xf>
    <xf borderId="4" fillId="2" fontId="1" numFmtId="0" xfId="0" applyAlignment="1" applyBorder="1" applyFont="1">
      <alignment readingOrder="0"/>
    </xf>
    <xf borderId="0" fillId="2" fontId="5" numFmtId="0" xfId="0" applyAlignment="1" applyFont="1">
      <alignment vertical="bottom"/>
    </xf>
    <xf borderId="4" fillId="2" fontId="5" numFmtId="0" xfId="0" applyAlignment="1" applyBorder="1" applyFont="1">
      <alignment vertical="bottom"/>
    </xf>
    <xf borderId="0" fillId="2" fontId="5" numFmtId="0" xfId="0" applyAlignment="1" applyFont="1">
      <alignment vertical="bottom"/>
    </xf>
    <xf borderId="4" fillId="2" fontId="5" numFmtId="0" xfId="0" applyAlignment="1" applyBorder="1" applyFont="1">
      <alignment vertical="bottom"/>
    </xf>
    <xf borderId="0" fillId="4" fontId="8" numFmtId="0" xfId="0" applyAlignment="1" applyFont="1">
      <alignment readingOrder="0" vertical="bottom"/>
    </xf>
    <xf borderId="4" fillId="4" fontId="3" numFmtId="0" xfId="0" applyAlignment="1" applyBorder="1" applyFont="1">
      <alignment readingOrder="0"/>
    </xf>
    <xf borderId="0" fillId="4" fontId="8" numFmtId="0" xfId="0" applyAlignment="1" applyFont="1">
      <alignment horizontal="right" vertical="bottom"/>
    </xf>
    <xf borderId="4" fillId="4" fontId="8" numFmtId="0" xfId="0" applyAlignment="1" applyBorder="1" applyFont="1">
      <alignment horizontal="right" readingOrder="0" vertical="bottom"/>
    </xf>
    <xf borderId="0" fillId="4" fontId="8" numFmtId="0" xfId="0" applyAlignment="1" applyFont="1">
      <alignment horizontal="right" vertical="bottom"/>
    </xf>
    <xf borderId="4" fillId="4" fontId="8" numFmtId="0" xfId="0" applyAlignment="1" applyBorder="1" applyFont="1">
      <alignment horizontal="right" readingOrder="0" vertical="bottom"/>
    </xf>
    <xf borderId="0" fillId="3" fontId="9" numFmtId="0" xfId="0" applyAlignment="1" applyFont="1">
      <alignment horizontal="right" readingOrder="0" vertical="bottom"/>
    </xf>
    <xf borderId="0" fillId="3" fontId="9" numFmtId="0" xfId="0" applyAlignment="1" applyFont="1">
      <alignment horizontal="right" readingOrder="0" vertical="bottom"/>
    </xf>
    <xf borderId="0" fillId="3" fontId="9" numFmtId="0" xfId="0" applyAlignment="1" applyFont="1">
      <alignment horizontal="right" vertical="bottom"/>
    </xf>
    <xf borderId="0" fillId="4" fontId="8" numFmtId="0" xfId="0" applyAlignment="1" applyFont="1">
      <alignment vertical="bottom"/>
    </xf>
    <xf borderId="0" fillId="4" fontId="8" numFmtId="0" xfId="0" applyAlignment="1" applyFont="1">
      <alignment vertical="bottom"/>
    </xf>
    <xf borderId="0" fillId="4" fontId="8" numFmtId="0" xfId="0" applyAlignment="1" applyFont="1">
      <alignment vertical="bottom"/>
    </xf>
    <xf borderId="0" fillId="4" fontId="9" numFmtId="0" xfId="0" applyAlignment="1" applyFont="1">
      <alignment vertical="bottom"/>
    </xf>
    <xf borderId="0" fillId="4" fontId="9" numFmtId="0" xfId="0" applyAlignment="1" applyFont="1">
      <alignment vertical="bottom"/>
    </xf>
  </cellXfs>
  <cellStyles count="1">
    <cellStyle xfId="0" name="Normal" builtinId="0"/>
  </cellStyles>
  <dxfs count="1">
    <dxf>
      <font>
        <color rgb="FFFFFFFF"/>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9.57"/>
    <col customWidth="1" min="3" max="3" width="3.71"/>
    <col customWidth="1" min="4" max="4" width="26.0"/>
    <col customWidth="1" min="5" max="5" width="10.71"/>
    <col customWidth="1" min="6" max="6" width="3.71"/>
    <col customWidth="1" min="7" max="8" width="9.29"/>
    <col customWidth="1" min="9" max="10" width="5.43"/>
    <col customWidth="1" min="11" max="11" width="3.71"/>
    <col customWidth="1" min="12" max="12" width="49.57"/>
    <col customWidth="1" min="13" max="13" width="3.71"/>
  </cols>
  <sheetData>
    <row r="1">
      <c r="A1" s="1" t="s">
        <v>0</v>
      </c>
      <c r="B1" s="1" t="s">
        <v>1</v>
      </c>
      <c r="C1" s="1"/>
      <c r="D1" s="1" t="s">
        <v>2</v>
      </c>
      <c r="E1" s="1" t="s">
        <v>3</v>
      </c>
      <c r="F1" s="1"/>
      <c r="G1" s="2" t="str">
        <f>IFERROR(__xludf.DUMMYFUNCTION("FILTER(Climates!A2:BW25,Climates!A1:BW1=D2,Climates!A2:BW2=""Precip"")"),"Precip")</f>
        <v>Precip</v>
      </c>
      <c r="H1" s="1" t="s">
        <v>4</v>
      </c>
      <c r="I1" s="1" t="s">
        <v>5</v>
      </c>
      <c r="J1" s="1" t="s">
        <v>6</v>
      </c>
      <c r="K1" s="2"/>
      <c r="L1" s="2"/>
      <c r="M1" s="2"/>
    </row>
    <row r="2">
      <c r="A2" s="3" t="s">
        <v>7</v>
      </c>
      <c r="B2" s="3">
        <v>31.0</v>
      </c>
      <c r="C2" s="4"/>
      <c r="D2" s="3" t="s">
        <v>8</v>
      </c>
      <c r="E2" s="3">
        <v>50.0</v>
      </c>
      <c r="F2" s="4"/>
      <c r="G2" s="5">
        <f>IFERROR(__xludf.DUMMYFUNCTION("""COMPUTED_VALUE"""),0.35)</f>
        <v>0.35</v>
      </c>
      <c r="H2" s="5">
        <f t="shared" ref="H2:H25" si="1">IF($D$18="Fahrenheit",I2,J2)</f>
        <v>21</v>
      </c>
      <c r="I2" s="5">
        <f>IFERROR(__xludf.DUMMYFUNCTION("FILTER(Climates!A3:BW25,Climates!A1:BW1=D2,Climates!A2:BW2=""Temp"")"),21.0)</f>
        <v>21</v>
      </c>
      <c r="J2" s="5">
        <f t="shared" ref="J2:J25" si="2">IF(I2="","",ROUND((I2-32)*(5/9),0))</f>
        <v>-6</v>
      </c>
    </row>
    <row r="3">
      <c r="A3" s="3" t="s">
        <v>9</v>
      </c>
      <c r="B3" s="3">
        <v>28.0</v>
      </c>
      <c r="D3" s="6" t="s">
        <v>10</v>
      </c>
      <c r="E3" s="4"/>
      <c r="F3" s="4"/>
      <c r="G3" s="5">
        <f>IFERROR(__xludf.DUMMYFUNCTION("""COMPUTED_VALUE"""),0.35)</f>
        <v>0.35</v>
      </c>
      <c r="H3" s="5">
        <f t="shared" si="1"/>
        <v>31</v>
      </c>
      <c r="I3" s="5">
        <f>IFERROR(__xludf.DUMMYFUNCTION("""COMPUTED_VALUE"""),31.0)</f>
        <v>31</v>
      </c>
      <c r="J3" s="5">
        <f t="shared" si="2"/>
        <v>-1</v>
      </c>
      <c r="L3" s="7" t="s">
        <v>11</v>
      </c>
    </row>
    <row r="4">
      <c r="A4" s="3" t="s">
        <v>12</v>
      </c>
      <c r="B4" s="3">
        <v>31.0</v>
      </c>
      <c r="C4" s="6"/>
      <c r="D4" s="4" t="s">
        <v>13</v>
      </c>
      <c r="E4" s="4" t="s">
        <v>14</v>
      </c>
      <c r="F4" s="4"/>
      <c r="G4" s="5">
        <f>IFERROR(__xludf.DUMMYFUNCTION("""COMPUTED_VALUE"""),0.35)</f>
        <v>0.35</v>
      </c>
      <c r="H4" s="5">
        <f t="shared" si="1"/>
        <v>41</v>
      </c>
      <c r="I4" s="5">
        <f>IFERROR(__xludf.DUMMYFUNCTION("""COMPUTED_VALUE"""),41.0)</f>
        <v>41</v>
      </c>
      <c r="J4" s="5">
        <f t="shared" si="2"/>
        <v>5</v>
      </c>
      <c r="L4" s="8"/>
    </row>
    <row r="5">
      <c r="A5" s="3" t="s">
        <v>15</v>
      </c>
      <c r="B5" s="3">
        <v>30.0</v>
      </c>
      <c r="C5" s="4"/>
      <c r="D5" s="4" t="s">
        <v>16</v>
      </c>
      <c r="E5" s="4" t="s">
        <v>17</v>
      </c>
      <c r="F5" s="4"/>
      <c r="G5" s="5">
        <f>IFERROR(__xludf.DUMMYFUNCTION("""COMPUTED_VALUE"""),0.35)</f>
        <v>0.35</v>
      </c>
      <c r="H5" s="5">
        <f t="shared" si="1"/>
        <v>51</v>
      </c>
      <c r="I5" s="5">
        <f>IFERROR(__xludf.DUMMYFUNCTION("""COMPUTED_VALUE"""),51.0)</f>
        <v>51</v>
      </c>
      <c r="J5" s="5">
        <f t="shared" si="2"/>
        <v>11</v>
      </c>
      <c r="L5" s="8"/>
    </row>
    <row r="6">
      <c r="A6" s="3" t="s">
        <v>18</v>
      </c>
      <c r="B6" s="3">
        <v>31.0</v>
      </c>
      <c r="C6" s="4"/>
      <c r="D6" s="4" t="s">
        <v>19</v>
      </c>
      <c r="E6" s="4" t="s">
        <v>20</v>
      </c>
      <c r="F6" s="4"/>
      <c r="G6" s="5">
        <f>IFERROR(__xludf.DUMMYFUNCTION("""COMPUTED_VALUE"""),0.35)</f>
        <v>0.35</v>
      </c>
      <c r="H6" s="5">
        <f t="shared" si="1"/>
        <v>61</v>
      </c>
      <c r="I6" s="5">
        <f>IFERROR(__xludf.DUMMYFUNCTION("""COMPUTED_VALUE"""),61.0)</f>
        <v>61</v>
      </c>
      <c r="J6" s="5">
        <f t="shared" si="2"/>
        <v>16</v>
      </c>
      <c r="L6" s="8"/>
    </row>
    <row r="7">
      <c r="A7" s="3" t="s">
        <v>21</v>
      </c>
      <c r="B7" s="3">
        <v>30.0</v>
      </c>
      <c r="C7" s="4"/>
      <c r="D7" s="4" t="s">
        <v>22</v>
      </c>
      <c r="E7" s="4" t="s">
        <v>17</v>
      </c>
      <c r="F7" s="4"/>
      <c r="G7" s="5">
        <f>IFERROR(__xludf.DUMMYFUNCTION("""COMPUTED_VALUE"""),0.35)</f>
        <v>0.35</v>
      </c>
      <c r="H7" s="5">
        <f t="shared" si="1"/>
        <v>71</v>
      </c>
      <c r="I7" s="5">
        <f>IFERROR(__xludf.DUMMYFUNCTION("""COMPUTED_VALUE"""),71.0)</f>
        <v>71</v>
      </c>
      <c r="J7" s="5">
        <f t="shared" si="2"/>
        <v>22</v>
      </c>
      <c r="L7" s="8"/>
    </row>
    <row r="8">
      <c r="A8" s="3" t="s">
        <v>23</v>
      </c>
      <c r="B8" s="3">
        <v>31.0</v>
      </c>
      <c r="C8" s="4"/>
      <c r="D8" s="4" t="s">
        <v>24</v>
      </c>
      <c r="E8" s="4" t="s">
        <v>17</v>
      </c>
      <c r="F8" s="4"/>
      <c r="G8" s="5">
        <f>IFERROR(__xludf.DUMMYFUNCTION("""COMPUTED_VALUE"""),0.35)</f>
        <v>0.35</v>
      </c>
      <c r="H8" s="5">
        <f t="shared" si="1"/>
        <v>75</v>
      </c>
      <c r="I8" s="5">
        <f>IFERROR(__xludf.DUMMYFUNCTION("""COMPUTED_VALUE"""),75.0)</f>
        <v>75</v>
      </c>
      <c r="J8" s="5">
        <f t="shared" si="2"/>
        <v>24</v>
      </c>
      <c r="L8" s="8"/>
    </row>
    <row r="9">
      <c r="A9" s="3" t="s">
        <v>25</v>
      </c>
      <c r="B9" s="3">
        <v>31.0</v>
      </c>
      <c r="C9" s="4"/>
      <c r="D9" s="4" t="s">
        <v>26</v>
      </c>
      <c r="E9" s="4" t="s">
        <v>20</v>
      </c>
      <c r="F9" s="4"/>
      <c r="G9" s="5">
        <f>IFERROR(__xludf.DUMMYFUNCTION("""COMPUTED_VALUE"""),0.35)</f>
        <v>0.35</v>
      </c>
      <c r="H9" s="5">
        <f t="shared" si="1"/>
        <v>66</v>
      </c>
      <c r="I9" s="5">
        <f>IFERROR(__xludf.DUMMYFUNCTION("""COMPUTED_VALUE"""),66.0)</f>
        <v>66</v>
      </c>
      <c r="J9" s="5">
        <f t="shared" si="2"/>
        <v>19</v>
      </c>
      <c r="L9" s="8"/>
    </row>
    <row r="10">
      <c r="A10" s="3" t="s">
        <v>27</v>
      </c>
      <c r="B10" s="3">
        <v>30.0</v>
      </c>
      <c r="C10" s="4"/>
      <c r="D10" s="4" t="s">
        <v>28</v>
      </c>
      <c r="E10" s="4" t="s">
        <v>20</v>
      </c>
      <c r="F10" s="4"/>
      <c r="G10" s="5">
        <f>IFERROR(__xludf.DUMMYFUNCTION("""COMPUTED_VALUE"""),0.35)</f>
        <v>0.35</v>
      </c>
      <c r="H10" s="5">
        <f t="shared" si="1"/>
        <v>57</v>
      </c>
      <c r="I10" s="5">
        <f>IFERROR(__xludf.DUMMYFUNCTION("""COMPUTED_VALUE"""),57.0)</f>
        <v>57</v>
      </c>
      <c r="J10" s="5">
        <f t="shared" si="2"/>
        <v>14</v>
      </c>
      <c r="L10" s="8"/>
    </row>
    <row r="11">
      <c r="A11" s="3" t="s">
        <v>29</v>
      </c>
      <c r="B11" s="3">
        <v>31.0</v>
      </c>
      <c r="C11" s="4"/>
      <c r="D11" s="4" t="s">
        <v>30</v>
      </c>
      <c r="E11" s="4" t="s">
        <v>31</v>
      </c>
      <c r="F11" s="4"/>
      <c r="G11" s="5">
        <f>IFERROR(__xludf.DUMMYFUNCTION("""COMPUTED_VALUE"""),0.35)</f>
        <v>0.35</v>
      </c>
      <c r="H11" s="5">
        <f t="shared" si="1"/>
        <v>48</v>
      </c>
      <c r="I11" s="5">
        <f>IFERROR(__xludf.DUMMYFUNCTION("""COMPUTED_VALUE"""),48.0)</f>
        <v>48</v>
      </c>
      <c r="J11" s="5">
        <f t="shared" si="2"/>
        <v>9</v>
      </c>
      <c r="L11" s="8"/>
    </row>
    <row r="12">
      <c r="A12" s="3" t="s">
        <v>32</v>
      </c>
      <c r="B12" s="3">
        <v>30.0</v>
      </c>
      <c r="C12" s="4"/>
      <c r="D12" s="4" t="s">
        <v>8</v>
      </c>
      <c r="E12" s="4" t="s">
        <v>33</v>
      </c>
      <c r="F12" s="4"/>
      <c r="G12" s="5">
        <f>IFERROR(__xludf.DUMMYFUNCTION("""COMPUTED_VALUE"""),0.35)</f>
        <v>0.35</v>
      </c>
      <c r="H12" s="5">
        <f t="shared" si="1"/>
        <v>39</v>
      </c>
      <c r="I12" s="5">
        <f>IFERROR(__xludf.DUMMYFUNCTION("""COMPUTED_VALUE"""),39.0)</f>
        <v>39</v>
      </c>
      <c r="J12" s="5">
        <f t="shared" si="2"/>
        <v>4</v>
      </c>
      <c r="L12" s="8"/>
    </row>
    <row r="13">
      <c r="A13" s="3" t="s">
        <v>34</v>
      </c>
      <c r="B13" s="3">
        <v>31.0</v>
      </c>
      <c r="C13" s="4"/>
      <c r="D13" s="4" t="s">
        <v>35</v>
      </c>
      <c r="E13" s="4" t="s">
        <v>36</v>
      </c>
      <c r="F13" s="4"/>
      <c r="G13" s="5">
        <f>IFERROR(__xludf.DUMMYFUNCTION("""COMPUTED_VALUE"""),0.35)</f>
        <v>0.35</v>
      </c>
      <c r="H13" s="5">
        <f t="shared" si="1"/>
        <v>30</v>
      </c>
      <c r="I13" s="5">
        <f>IFERROR(__xludf.DUMMYFUNCTION("""COMPUTED_VALUE"""),30.0)</f>
        <v>30</v>
      </c>
      <c r="J13" s="5">
        <f t="shared" si="2"/>
        <v>-1</v>
      </c>
      <c r="L13" s="8"/>
    </row>
    <row r="14">
      <c r="A14" s="3"/>
      <c r="B14" s="3"/>
      <c r="C14" s="4"/>
      <c r="D14" s="4" t="s">
        <v>37</v>
      </c>
      <c r="E14" s="4" t="s">
        <v>38</v>
      </c>
      <c r="G14" s="5" t="str">
        <f>IFERROR(__xludf.DUMMYFUNCTION("""COMPUTED_VALUE"""),"")</f>
        <v/>
      </c>
      <c r="H14" s="5" t="str">
        <f t="shared" si="1"/>
        <v/>
      </c>
      <c r="I14" s="5" t="str">
        <f>IFERROR(__xludf.DUMMYFUNCTION("""COMPUTED_VALUE"""),"")</f>
        <v/>
      </c>
      <c r="J14" s="5" t="str">
        <f t="shared" si="2"/>
        <v/>
      </c>
      <c r="L14" s="8"/>
    </row>
    <row r="15">
      <c r="A15" s="3"/>
      <c r="B15" s="3"/>
      <c r="C15" s="4"/>
      <c r="D15" s="4" t="s">
        <v>39</v>
      </c>
      <c r="E15" s="4" t="s">
        <v>38</v>
      </c>
      <c r="G15" s="5" t="str">
        <f>IFERROR(__xludf.DUMMYFUNCTION("""COMPUTED_VALUE"""),"")</f>
        <v/>
      </c>
      <c r="H15" s="5" t="str">
        <f t="shared" si="1"/>
        <v/>
      </c>
      <c r="I15" s="5" t="str">
        <f>IFERROR(__xludf.DUMMYFUNCTION("""COMPUTED_VALUE"""),"")</f>
        <v/>
      </c>
      <c r="J15" s="5" t="str">
        <f t="shared" si="2"/>
        <v/>
      </c>
      <c r="L15" s="8"/>
    </row>
    <row r="16">
      <c r="A16" s="3"/>
      <c r="B16" s="3"/>
      <c r="C16" s="4"/>
      <c r="G16" s="5" t="str">
        <f>IFERROR(__xludf.DUMMYFUNCTION("""COMPUTED_VALUE"""),"")</f>
        <v/>
      </c>
      <c r="H16" s="5" t="str">
        <f t="shared" si="1"/>
        <v/>
      </c>
      <c r="I16" s="5" t="str">
        <f>IFERROR(__xludf.DUMMYFUNCTION("""COMPUTED_VALUE"""),"")</f>
        <v/>
      </c>
      <c r="J16" s="5" t="str">
        <f t="shared" si="2"/>
        <v/>
      </c>
      <c r="L16" s="8"/>
    </row>
    <row r="17">
      <c r="A17" s="3"/>
      <c r="B17" s="3"/>
      <c r="D17" s="1" t="s">
        <v>40</v>
      </c>
      <c r="E17" s="1" t="s">
        <v>41</v>
      </c>
      <c r="G17" s="5" t="str">
        <f>IFERROR(__xludf.DUMMYFUNCTION("""COMPUTED_VALUE"""),"")</f>
        <v/>
      </c>
      <c r="H17" s="5" t="str">
        <f t="shared" si="1"/>
        <v/>
      </c>
      <c r="I17" s="5" t="str">
        <f>IFERROR(__xludf.DUMMYFUNCTION("""COMPUTED_VALUE"""),"")</f>
        <v/>
      </c>
      <c r="J17" s="5" t="str">
        <f t="shared" si="2"/>
        <v/>
      </c>
      <c r="L17" s="8"/>
    </row>
    <row r="18">
      <c r="A18" s="3"/>
      <c r="B18" s="3"/>
      <c r="D18" s="3" t="s">
        <v>42</v>
      </c>
      <c r="E18" s="5">
        <f>IF(D18="Fahrenheit",32,0)</f>
        <v>32</v>
      </c>
      <c r="G18" s="5" t="str">
        <f>IFERROR(__xludf.DUMMYFUNCTION("""COMPUTED_VALUE"""),"")</f>
        <v/>
      </c>
      <c r="H18" s="5" t="str">
        <f t="shared" si="1"/>
        <v/>
      </c>
      <c r="I18" s="5" t="str">
        <f>IFERROR(__xludf.DUMMYFUNCTION("""COMPUTED_VALUE"""),"")</f>
        <v/>
      </c>
      <c r="J18" s="5" t="str">
        <f t="shared" si="2"/>
        <v/>
      </c>
      <c r="L18" s="8"/>
    </row>
    <row r="19">
      <c r="A19" s="3"/>
      <c r="B19" s="3"/>
      <c r="D19" s="9" t="s">
        <v>43</v>
      </c>
      <c r="E19" s="9">
        <f>IF(D18="Fahrenheit",12,7)</f>
        <v>12</v>
      </c>
      <c r="G19" s="5" t="str">
        <f>IFERROR(__xludf.DUMMYFUNCTION("""COMPUTED_VALUE"""),"")</f>
        <v/>
      </c>
      <c r="H19" s="5" t="str">
        <f t="shared" si="1"/>
        <v/>
      </c>
      <c r="I19" s="5" t="str">
        <f>IFERROR(__xludf.DUMMYFUNCTION("""COMPUTED_VALUE"""),"")</f>
        <v/>
      </c>
      <c r="J19" s="5" t="str">
        <f t="shared" si="2"/>
        <v/>
      </c>
      <c r="L19" s="8"/>
    </row>
    <row r="20">
      <c r="A20" s="3"/>
      <c r="B20" s="3"/>
      <c r="D20" s="9" t="s">
        <v>44</v>
      </c>
      <c r="E20" s="9">
        <f>IF(D18="Fahrenheit",4,2)</f>
        <v>4</v>
      </c>
      <c r="G20" s="5" t="str">
        <f>IFERROR(__xludf.DUMMYFUNCTION("""COMPUTED_VALUE"""),"")</f>
        <v/>
      </c>
      <c r="H20" s="5" t="str">
        <f t="shared" si="1"/>
        <v/>
      </c>
      <c r="I20" s="5" t="str">
        <f>IFERROR(__xludf.DUMMYFUNCTION("""COMPUTED_VALUE"""),"")</f>
        <v/>
      </c>
      <c r="J20" s="5" t="str">
        <f t="shared" si="2"/>
        <v/>
      </c>
      <c r="L20" s="8"/>
    </row>
    <row r="21">
      <c r="A21" s="3"/>
      <c r="B21" s="3"/>
      <c r="G21" s="5" t="str">
        <f>IFERROR(__xludf.DUMMYFUNCTION("""COMPUTED_VALUE"""),"")</f>
        <v/>
      </c>
      <c r="H21" s="5" t="str">
        <f t="shared" si="1"/>
        <v/>
      </c>
      <c r="I21" s="5" t="str">
        <f>IFERROR(__xludf.DUMMYFUNCTION("""COMPUTED_VALUE"""),"")</f>
        <v/>
      </c>
      <c r="J21" s="5" t="str">
        <f t="shared" si="2"/>
        <v/>
      </c>
      <c r="L21" s="8"/>
    </row>
    <row r="22">
      <c r="A22" s="3"/>
      <c r="B22" s="3"/>
      <c r="D22" s="9" t="s">
        <v>45</v>
      </c>
      <c r="E22" s="3">
        <v>0.15</v>
      </c>
      <c r="G22" s="5" t="str">
        <f>IFERROR(__xludf.DUMMYFUNCTION("""COMPUTED_VALUE"""),"")</f>
        <v/>
      </c>
      <c r="H22" s="5" t="str">
        <f t="shared" si="1"/>
        <v/>
      </c>
      <c r="I22" s="5" t="str">
        <f>IFERROR(__xludf.DUMMYFUNCTION("""COMPUTED_VALUE"""),"")</f>
        <v/>
      </c>
      <c r="J22" s="5" t="str">
        <f t="shared" si="2"/>
        <v/>
      </c>
      <c r="L22" s="8"/>
    </row>
    <row r="23">
      <c r="A23" s="3"/>
      <c r="B23" s="3"/>
      <c r="D23" s="9" t="s">
        <v>46</v>
      </c>
      <c r="E23" s="3">
        <v>0.25</v>
      </c>
      <c r="G23" s="5" t="str">
        <f>IFERROR(__xludf.DUMMYFUNCTION("""COMPUTED_VALUE"""),"")</f>
        <v/>
      </c>
      <c r="H23" s="5" t="str">
        <f t="shared" si="1"/>
        <v/>
      </c>
      <c r="I23" s="5" t="str">
        <f>IFERROR(__xludf.DUMMYFUNCTION("""COMPUTED_VALUE"""),"")</f>
        <v/>
      </c>
      <c r="J23" s="5" t="str">
        <f t="shared" si="2"/>
        <v/>
      </c>
      <c r="L23" s="8"/>
    </row>
    <row r="24">
      <c r="A24" s="3"/>
      <c r="B24" s="3"/>
      <c r="D24" s="9" t="s">
        <v>47</v>
      </c>
      <c r="E24" s="3">
        <v>0.1</v>
      </c>
      <c r="G24" s="5" t="str">
        <f>IFERROR(__xludf.DUMMYFUNCTION("""COMPUTED_VALUE"""),"")</f>
        <v/>
      </c>
      <c r="H24" s="5" t="str">
        <f t="shared" si="1"/>
        <v/>
      </c>
      <c r="I24" s="5" t="str">
        <f>IFERROR(__xludf.DUMMYFUNCTION("""COMPUTED_VALUE"""),"")</f>
        <v/>
      </c>
      <c r="J24" s="5" t="str">
        <f t="shared" si="2"/>
        <v/>
      </c>
      <c r="L24" s="10"/>
    </row>
    <row r="25">
      <c r="A25" s="3"/>
      <c r="B25" s="3"/>
      <c r="D25" s="9" t="s">
        <v>48</v>
      </c>
      <c r="E25" s="3">
        <v>0.2</v>
      </c>
      <c r="G25" s="5" t="str">
        <f>IFERROR(__xludf.DUMMYFUNCTION("""COMPUTED_VALUE"""),"")</f>
        <v/>
      </c>
      <c r="H25" s="5" t="str">
        <f t="shared" si="1"/>
        <v/>
      </c>
      <c r="I25" s="5" t="str">
        <f>IFERROR(__xludf.DUMMYFUNCTION("""COMPUTED_VALUE"""),"")</f>
        <v/>
      </c>
      <c r="J25" s="5" t="str">
        <f t="shared" si="2"/>
        <v/>
      </c>
    </row>
  </sheetData>
  <mergeCells count="1">
    <mergeCell ref="L3:L24"/>
  </mergeCells>
  <dataValidations>
    <dataValidation type="list" allowBlank="1" sqref="D2">
      <formula1>"Desert,Tropical Savanna,Steppes,Equatorial,Monsoon,Warm and Rainy,Warm with Dry Summer,Warm with Dry Winter,Cool and Rainy,Cool with Dry Winter,Tundra,Polar"</formula1>
    </dataValidation>
    <dataValidation type="list" allowBlank="1" sqref="D18">
      <formula1>"Fahrenheit,Celsius"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1.57"/>
    <col customWidth="1" min="2" max="2" width="6.0"/>
    <col customWidth="1" min="3" max="4" width="8.29"/>
    <col customWidth="1" min="5" max="5" width="16.14"/>
    <col customWidth="1" min="6" max="6" width="19.29"/>
    <col customWidth="1" min="7" max="7" width="12.57"/>
    <col customWidth="1" min="8" max="8" width="15.14"/>
    <col customWidth="1" min="9" max="9" width="9.0"/>
    <col customWidth="1" min="10" max="10" width="5.71"/>
    <col customWidth="1" min="11" max="11" width="52.86"/>
    <col customWidth="1" min="12" max="12" width="8.43"/>
    <col customWidth="1" min="13" max="13" width="6.86"/>
    <col customWidth="1" min="14" max="17" width="7.14"/>
  </cols>
  <sheetData>
    <row r="1">
      <c r="A1" s="1" t="s">
        <v>49</v>
      </c>
      <c r="B1" s="11" t="s">
        <v>50</v>
      </c>
      <c r="C1" s="12" t="str">
        <f>"Low °"&amp;IF(Settings!D18="Fahrenheit","F","C")</f>
        <v>Low °F</v>
      </c>
      <c r="D1" s="13" t="str">
        <f>"High °"&amp;IF(Settings!D18="Fahrenheit","F","C")</f>
        <v>High °F</v>
      </c>
      <c r="E1" s="1" t="s">
        <v>51</v>
      </c>
      <c r="F1" s="1" t="s">
        <v>52</v>
      </c>
      <c r="G1" s="1" t="s">
        <v>53</v>
      </c>
      <c r="H1" s="1" t="s">
        <v>54</v>
      </c>
      <c r="I1" s="13" t="s">
        <v>55</v>
      </c>
      <c r="J1" s="13" t="s">
        <v>56</v>
      </c>
      <c r="K1" s="1" t="s">
        <v>57</v>
      </c>
      <c r="L1" s="1" t="s">
        <v>58</v>
      </c>
      <c r="M1" s="1" t="s">
        <v>59</v>
      </c>
      <c r="N1" s="1" t="s">
        <v>4</v>
      </c>
      <c r="O1" s="1" t="s">
        <v>60</v>
      </c>
      <c r="P1" s="1" t="s">
        <v>61</v>
      </c>
      <c r="Q1" s="1" t="s">
        <v>62</v>
      </c>
    </row>
    <row r="2">
      <c r="A2" s="14" t="str">
        <f>IFERROR(__xludf.DUMMYFUNCTION("ArrayFormula(vlookup(transpose(split(query(rept(row(Settings!A2:A1001)&amp;"";"",Settings!B2:B1001),,50000),"";"")),{row(Settings!A2:A1001),Settings!A2:A1001},2,0))"),"January")</f>
        <v>January</v>
      </c>
      <c r="B2" s="15">
        <f t="shared" ref="B2:B1001" si="1">IF(ISBLANK($A2),"",IF(A2=A1,B1+1,1))</f>
        <v>1</v>
      </c>
      <c r="C2" s="16">
        <f>IF(ISBLANK($A2),"",RANDBETWEEN($P2-Settings!$E$19,$P2-Settings!$E$20))</f>
        <v>16</v>
      </c>
      <c r="D2" s="16">
        <f>IF(ISBLANK($A2),"",RANDBETWEEN($P2+Settings!$E$20,$P2+Settings!$E$19))</f>
        <v>32</v>
      </c>
      <c r="E2" t="str">
        <f t="array" ref="E2">IF(ISBLANK($A2),"",IF(M2,IF(AVERAGE(C2,D2)&gt;Settings!$E$18,INDEX(Precipitation!A:A,$L2),INDEX(Precipitation!B:B,$L2)),"None"))</f>
        <v>None</v>
      </c>
      <c r="F2" t="str">
        <f t="array" ref="F2">IF(ISBLANK($A2),"",IF(M2,INDEX(Precipitation!C:C,$L2),CHOOSE(RANDBETWEEN(1,4),"Clear","Clear","A few clouds","Mostly cloudy")))</f>
        <v>Clear</v>
      </c>
      <c r="G2" t="str">
        <f t="array" ref="G2">IF(ISBLANK($A2),"",IF(AND(M2,AVERAGE(C2,D2)&gt;Settings!$E$18),INDEX(Precipitation!D:D,$L2),""))</f>
        <v/>
      </c>
      <c r="H2" t="str">
        <f t="array" ref="H2">IF(ISBLANK($A2),"",INDEX(Precipitation!E:E,$L2))</f>
        <v>Gentle breeze</v>
      </c>
      <c r="I2" s="16" t="str">
        <f t="array" ref="I2">IF(ISBLANK($A2),"",INDEX(Precipitation!F:F,$L2))</f>
        <v>8–12</v>
      </c>
      <c r="J2" s="16" t="str">
        <f t="array" ref="J2">IF(ISBLANK($A2),"",INDEX(Precipitation!G:G,$L2))</f>
        <v>E</v>
      </c>
      <c r="K2" t="str">
        <f t="array" ref="K2">IF(ISBLANK($A2),"",INDEX(Precipitation!H:H,$L2))</f>
        <v>Leaves and small twigs sway and banners flap</v>
      </c>
      <c r="L2" s="5">
        <f>IF(ISBLANK($A2),"",RANDBETWEEN(2,COUNTA(Precipitation!A:A)))</f>
        <v>336</v>
      </c>
      <c r="M2" s="5" t="b">
        <f>IF(ISBLANK($A2),"",RANDBETWEEN(1,100)&lt;=VLOOKUP($A2,Settings!$A:$H,7,FALSE)*100)</f>
        <v>0</v>
      </c>
      <c r="N2" s="5">
        <f>IF(ISBLANK($A2),"",VLOOKUP($A2,Settings!$A:$H,8,FALSE))</f>
        <v>21</v>
      </c>
      <c r="O2" s="5">
        <f>IF(ISBLANK($A2),"",IF($A2=$A1,$O1,INDIRECT("Settings!$H"&amp;MATCH($A2,Settings!$A:$A,0)+1)))</f>
        <v>31</v>
      </c>
      <c r="P2" s="5">
        <f t="shared" ref="P2:P1001" si="2">IF(ISBLANK($A2),"",IF(O2="",N2,IF(B2&gt;2*Q2/3,P1+ROUND((O2-N2)/(Q2/3),0),N2)))</f>
        <v>21</v>
      </c>
      <c r="Q2" s="5">
        <f>IF(ISBLANK($A2),"",IF($A2=$A1,$Q1,VLOOKUP($A2,Settings!$A:$B,2,FALSE)))</f>
        <v>31</v>
      </c>
    </row>
    <row r="3">
      <c r="A3" s="14" t="str">
        <f>IFERROR(__xludf.DUMMYFUNCTION("""COMPUTED_VALUE"""),"January")</f>
        <v>January</v>
      </c>
      <c r="B3" s="15">
        <f t="shared" si="1"/>
        <v>2</v>
      </c>
      <c r="C3" s="16">
        <f>IF(ISBLANK($A3),"",RANDBETWEEN($P3-Settings!$E$19,$P3-Settings!$E$20))</f>
        <v>17</v>
      </c>
      <c r="D3" s="16">
        <f>IF(ISBLANK($A3),"",RANDBETWEEN($P3+Settings!$E$20,$P3+Settings!$E$19))</f>
        <v>26</v>
      </c>
      <c r="E3" t="str">
        <f t="array" ref="E3">IF(ISBLANK($A3),"",IF(M3,IF(AVERAGE(C3,D3)&gt;Settings!$E$18,INDEX(Precipitation!A:A,$L3),INDEX(Precipitation!B:B,$L3)),"None"))</f>
        <v>None</v>
      </c>
      <c r="F3" t="str">
        <f t="array" ref="F3">IF(ISBLANK($A3),"",IF(M3,INDEX(Precipitation!C:C,$L3),CHOOSE(RANDBETWEEN(1,4),"Clear","Clear","A few clouds","Mostly cloudy")))</f>
        <v>Clear</v>
      </c>
      <c r="G3" t="str">
        <f t="array" ref="G3">IF(ISBLANK($A3),"",IF(AND(M3,AVERAGE(C3,D3)&gt;Settings!$E$18),INDEX(Precipitation!D:D,$L3),""))</f>
        <v/>
      </c>
      <c r="H3" t="str">
        <f t="array" ref="H3">IF(ISBLANK($A3),"",INDEX(Precipitation!E:E,$L3))</f>
        <v>Light breeze</v>
      </c>
      <c r="I3" s="16" t="str">
        <f t="array" ref="I3">IF(ISBLANK($A3),"",INDEX(Precipitation!F:F,$L3))</f>
        <v>4–7</v>
      </c>
      <c r="J3" s="16" t="str">
        <f t="array" ref="J3">IF(ISBLANK($A3),"",INDEX(Precipitation!G:G,$L3))</f>
        <v>W</v>
      </c>
      <c r="K3" t="str">
        <f t="array" ref="K3">IF(ISBLANK($A3),"",INDEX(Precipitation!H:H,$L3))</f>
        <v>Wind felt on face, leaves rustle, vanes move</v>
      </c>
      <c r="L3" s="5">
        <f>IF(ISBLANK($A3),"",RANDBETWEEN(2,COUNTA(Precipitation!A:A)))</f>
        <v>918</v>
      </c>
      <c r="M3" s="5" t="b">
        <f>IF(ISBLANK($A3),"",RANDBETWEEN(1,100)&lt;=VLOOKUP($A3,Settings!$A:$H,7,FALSE)*100)</f>
        <v>0</v>
      </c>
      <c r="N3" s="5">
        <f>IF(ISBLANK($A3),"",VLOOKUP($A3,Settings!$A:$H,8,FALSE))</f>
        <v>21</v>
      </c>
      <c r="O3" s="5">
        <f>IF(ISBLANK($A3),"",IF($A3=$A2,$O2,INDIRECT("Settings!$H"&amp;MATCH($A3,Settings!$A:$A,0)+1)))</f>
        <v>31</v>
      </c>
      <c r="P3" s="5">
        <f t="shared" si="2"/>
        <v>21</v>
      </c>
      <c r="Q3" s="5">
        <f>IF(ISBLANK($A3),"",IF($A3=$A2,$Q2,VLOOKUP($A3,Settings!$A:$B,2,FALSE)))</f>
        <v>31</v>
      </c>
    </row>
    <row r="4">
      <c r="A4" s="14" t="str">
        <f>IFERROR(__xludf.DUMMYFUNCTION("""COMPUTED_VALUE"""),"January")</f>
        <v>January</v>
      </c>
      <c r="B4" s="15">
        <f t="shared" si="1"/>
        <v>3</v>
      </c>
      <c r="C4" s="16">
        <f>IF(ISBLANK($A4),"",RANDBETWEEN($P4-Settings!$E$19,$P4-Settings!$E$20))</f>
        <v>11</v>
      </c>
      <c r="D4" s="16">
        <f>IF(ISBLANK($A4),"",RANDBETWEEN($P4+Settings!$E$20,$P4+Settings!$E$19))</f>
        <v>33</v>
      </c>
      <c r="E4" t="str">
        <f t="array" ref="E4">IF(ISBLANK($A4),"",IF(M4,IF(AVERAGE(C4,D4)&gt;Settings!$E$18,INDEX(Precipitation!A:A,$L4),INDEX(Precipitation!B:B,$L4)),"None"))</f>
        <v>Moderate snowfall</v>
      </c>
      <c r="F4" t="str">
        <f t="array" ref="F4">IF(ISBLANK($A4),"",IF(M4,INDEX(Precipitation!C:C,$L4),CHOOSE(RANDBETWEEN(1,4),"Clear","Clear","A few clouds","Mostly cloudy")))</f>
        <v>Gray, highly overcast</v>
      </c>
      <c r="G4" t="str">
        <f t="array" ref="G4">IF(ISBLANK($A4),"",IF(AND(M4,AVERAGE(C4,D4)&gt;Settings!$E$18),INDEX(Precipitation!D:D,$L4),""))</f>
        <v/>
      </c>
      <c r="H4" t="str">
        <f t="array" ref="H4">IF(ISBLANK($A4),"",INDEX(Precipitation!E:E,$L4))</f>
        <v>Strong breeze</v>
      </c>
      <c r="I4" s="16" t="str">
        <f t="array" ref="I4">IF(ISBLANK($A4),"",INDEX(Precipitation!F:F,$L4))</f>
        <v>25–31</v>
      </c>
      <c r="J4" s="16" t="str">
        <f t="array" ref="J4">IF(ISBLANK($A4),"",INDEX(Precipitation!G:G,$L4))</f>
        <v>SW</v>
      </c>
      <c r="K4" t="str">
        <f t="array" ref="K4">IF(ISBLANK($A4),"",INDEX(Precipitation!H:H,$L4))</f>
        <v>Large branches move</v>
      </c>
      <c r="L4" s="5">
        <f>IF(ISBLANK($A4),"",RANDBETWEEN(2,COUNTA(Precipitation!A:A)))</f>
        <v>245</v>
      </c>
      <c r="M4" s="5" t="b">
        <f>IF(ISBLANK($A4),"",RANDBETWEEN(1,100)&lt;=VLOOKUP($A4,Settings!$A:$H,7,FALSE)*100)</f>
        <v>1</v>
      </c>
      <c r="N4" s="5">
        <f>IF(ISBLANK($A4),"",VLOOKUP($A4,Settings!$A:$H,8,FALSE))</f>
        <v>21</v>
      </c>
      <c r="O4" s="5">
        <f>IF(ISBLANK($A4),"",IF($A4=$A3,$O3,INDIRECT("Settings!$H"&amp;MATCH($A4,Settings!$A:$A,0)+1)))</f>
        <v>31</v>
      </c>
      <c r="P4" s="5">
        <f t="shared" si="2"/>
        <v>21</v>
      </c>
      <c r="Q4" s="5">
        <f>IF(ISBLANK($A4),"",IF($A4=$A3,$Q3,VLOOKUP($A4,Settings!$A:$B,2,FALSE)))</f>
        <v>31</v>
      </c>
    </row>
    <row r="5">
      <c r="A5" s="14" t="str">
        <f>IFERROR(__xludf.DUMMYFUNCTION("""COMPUTED_VALUE"""),"January")</f>
        <v>January</v>
      </c>
      <c r="B5" s="15">
        <f t="shared" si="1"/>
        <v>4</v>
      </c>
      <c r="C5" s="16">
        <f>IF(ISBLANK($A5),"",RANDBETWEEN($P5-Settings!$E$19,$P5-Settings!$E$20))</f>
        <v>16</v>
      </c>
      <c r="D5" s="16">
        <f>IF(ISBLANK($A5),"",RANDBETWEEN($P5+Settings!$E$20,$P5+Settings!$E$19))</f>
        <v>31</v>
      </c>
      <c r="E5" t="str">
        <f t="array" ref="E5">IF(ISBLANK($A5),"",IF(M5,IF(AVERAGE(C5,D5)&gt;Settings!$E$18,INDEX(Precipitation!A:A,$L5),INDEX(Precipitation!B:B,$L5)),"None"))</f>
        <v>None</v>
      </c>
      <c r="F5" t="str">
        <f t="array" ref="F5">IF(ISBLANK($A5),"",IF(M5,INDEX(Precipitation!C:C,$L5),CHOOSE(RANDBETWEEN(1,4),"Clear","Clear","A few clouds","Mostly cloudy")))</f>
        <v>Clear</v>
      </c>
      <c r="G5" t="str">
        <f t="array" ref="G5">IF(ISBLANK($A5),"",IF(AND(M5,AVERAGE(C5,D5)&gt;Settings!$E$18),INDEX(Precipitation!D:D,$L5),""))</f>
        <v/>
      </c>
      <c r="H5" t="str">
        <f t="array" ref="H5">IF(ISBLANK($A5),"",INDEX(Precipitation!E:E,$L5))</f>
        <v>Gentle breeze</v>
      </c>
      <c r="I5" s="16" t="str">
        <f t="array" ref="I5">IF(ISBLANK($A5),"",INDEX(Precipitation!F:F,$L5))</f>
        <v>8–12</v>
      </c>
      <c r="J5" s="16" t="str">
        <f t="array" ref="J5">IF(ISBLANK($A5),"",INDEX(Precipitation!G:G,$L5))</f>
        <v>N</v>
      </c>
      <c r="K5" t="str">
        <f t="array" ref="K5">IF(ISBLANK($A5),"",INDEX(Precipitation!H:H,$L5))</f>
        <v>Leaves and small twigs sway and banners flap</v>
      </c>
      <c r="L5" s="5">
        <f>IF(ISBLANK($A5),"",RANDBETWEEN(2,COUNTA(Precipitation!A:A)))</f>
        <v>71</v>
      </c>
      <c r="M5" s="5" t="b">
        <f>IF(ISBLANK($A5),"",RANDBETWEEN(1,100)&lt;=VLOOKUP($A5,Settings!$A:$H,7,FALSE)*100)</f>
        <v>0</v>
      </c>
      <c r="N5" s="5">
        <f>IF(ISBLANK($A5),"",VLOOKUP($A5,Settings!$A:$H,8,FALSE))</f>
        <v>21</v>
      </c>
      <c r="O5" s="5">
        <f>IF(ISBLANK($A5),"",IF($A5=$A4,$O4,INDIRECT("Settings!$H"&amp;MATCH($A5,Settings!$A:$A,0)+1)))</f>
        <v>31</v>
      </c>
      <c r="P5" s="5">
        <f t="shared" si="2"/>
        <v>21</v>
      </c>
      <c r="Q5" s="5">
        <f>IF(ISBLANK($A5),"",IF($A5=$A4,$Q4,VLOOKUP($A5,Settings!$A:$B,2,FALSE)))</f>
        <v>31</v>
      </c>
    </row>
    <row r="6">
      <c r="A6" s="14" t="str">
        <f>IFERROR(__xludf.DUMMYFUNCTION("""COMPUTED_VALUE"""),"January")</f>
        <v>January</v>
      </c>
      <c r="B6" s="15">
        <f t="shared" si="1"/>
        <v>5</v>
      </c>
      <c r="C6" s="16">
        <f>IF(ISBLANK($A6),"",RANDBETWEEN($P6-Settings!$E$19,$P6-Settings!$E$20))</f>
        <v>17</v>
      </c>
      <c r="D6" s="16">
        <f>IF(ISBLANK($A6),"",RANDBETWEEN($P6+Settings!$E$20,$P6+Settings!$E$19))</f>
        <v>25</v>
      </c>
      <c r="E6" t="str">
        <f t="array" ref="E6">IF(ISBLANK($A6),"",IF(M6,IF(AVERAGE(C6,D6)&gt;Settings!$E$18,INDEX(Precipitation!A:A,$L6),INDEX(Precipitation!B:B,$L6)),"None"))</f>
        <v>Flurries</v>
      </c>
      <c r="F6" t="str">
        <f t="array" ref="F6">IF(ISBLANK($A6),"",IF(M6,INDEX(Precipitation!C:C,$L6),CHOOSE(RANDBETWEEN(1,4),"Clear","Clear","A few clouds","Mostly cloudy")))</f>
        <v>Gray, slightly overcast</v>
      </c>
      <c r="G6" t="str">
        <f t="array" ref="G6">IF(ISBLANK($A6),"",IF(AND(M6,AVERAGE(C6,D6)&gt;Settings!$E$18),INDEX(Precipitation!D:D,$L6),""))</f>
        <v/>
      </c>
      <c r="H6" t="str">
        <f t="array" ref="H6">IF(ISBLANK($A6),"",INDEX(Precipitation!E:E,$L6))</f>
        <v>Light air</v>
      </c>
      <c r="I6" s="16" t="str">
        <f t="array" ref="I6">IF(ISBLANK($A6),"",INDEX(Precipitation!F:F,$L6))</f>
        <v>1–3</v>
      </c>
      <c r="J6" s="16" t="str">
        <f t="array" ref="J6">IF(ISBLANK($A6),"",INDEX(Precipitation!G:G,$L6))</f>
        <v>W</v>
      </c>
      <c r="K6" t="str">
        <f t="array" ref="K6">IF(ISBLANK($A6),"",INDEX(Precipitation!H:H,$L6))</f>
        <v>Wind direction shown by smoke but not wind vanes</v>
      </c>
      <c r="L6" s="5">
        <f>IF(ISBLANK($A6),"",RANDBETWEEN(2,COUNTA(Precipitation!A:A)))</f>
        <v>208</v>
      </c>
      <c r="M6" s="5" t="b">
        <f>IF(ISBLANK($A6),"",RANDBETWEEN(1,100)&lt;=VLOOKUP($A6,Settings!$A:$H,7,FALSE)*100)</f>
        <v>1</v>
      </c>
      <c r="N6" s="5">
        <f>IF(ISBLANK($A6),"",VLOOKUP($A6,Settings!$A:$H,8,FALSE))</f>
        <v>21</v>
      </c>
      <c r="O6" s="5">
        <f>IF(ISBLANK($A6),"",IF($A6=$A5,$O5,INDIRECT("Settings!$H"&amp;MATCH($A6,Settings!$A:$A,0)+1)))</f>
        <v>31</v>
      </c>
      <c r="P6" s="5">
        <f t="shared" si="2"/>
        <v>21</v>
      </c>
      <c r="Q6" s="5">
        <f>IF(ISBLANK($A6),"",IF($A6=$A5,$Q5,VLOOKUP($A6,Settings!$A:$B,2,FALSE)))</f>
        <v>31</v>
      </c>
    </row>
    <row r="7">
      <c r="A7" s="14" t="str">
        <f>IFERROR(__xludf.DUMMYFUNCTION("""COMPUTED_VALUE"""),"January")</f>
        <v>January</v>
      </c>
      <c r="B7" s="15">
        <f t="shared" si="1"/>
        <v>6</v>
      </c>
      <c r="C7" s="16">
        <f>IF(ISBLANK($A7),"",RANDBETWEEN($P7-Settings!$E$19,$P7-Settings!$E$20))</f>
        <v>13</v>
      </c>
      <c r="D7" s="16">
        <f>IF(ISBLANK($A7),"",RANDBETWEEN($P7+Settings!$E$20,$P7+Settings!$E$19))</f>
        <v>27</v>
      </c>
      <c r="E7" t="str">
        <f t="array" ref="E7">IF(ISBLANK($A7),"",IF(M7,IF(AVERAGE(C7,D7)&gt;Settings!$E$18,INDEX(Precipitation!A:A,$L7),INDEX(Precipitation!B:B,$L7)),"None"))</f>
        <v>Blizzard</v>
      </c>
      <c r="F7" t="str">
        <f t="array" ref="F7">IF(ISBLANK($A7),"",IF(M7,INDEX(Precipitation!C:C,$L7),CHOOSE(RANDBETWEEN(1,4),"Clear","Clear","A few clouds","Mostly cloudy")))</f>
        <v>Dark storm clouds</v>
      </c>
      <c r="G7" t="str">
        <f t="array" ref="G7">IF(ISBLANK($A7),"",IF(AND(M7,AVERAGE(C7,D7)&gt;Settings!$E$18),INDEX(Precipitation!D:D,$L7),""))</f>
        <v/>
      </c>
      <c r="H7" t="str">
        <f t="array" ref="H7">IF(ISBLANK($A7),"",INDEX(Precipitation!E:E,$L7))</f>
        <v>Moderate breeze</v>
      </c>
      <c r="I7" s="16" t="str">
        <f t="array" ref="I7">IF(ISBLANK($A7),"",INDEX(Precipitation!F:F,$L7))</f>
        <v>13–18</v>
      </c>
      <c r="J7" s="16" t="str">
        <f t="array" ref="J7">IF(ISBLANK($A7),"",INDEX(Precipitation!G:G,$L7))</f>
        <v>NW</v>
      </c>
      <c r="K7" t="str">
        <f t="array" ref="K7">IF(ISBLANK($A7),"",INDEX(Precipitation!H:H,$L7))</f>
        <v>Small branches move, and dust and small branches are raised</v>
      </c>
      <c r="L7" s="5">
        <f>IF(ISBLANK($A7),"",RANDBETWEEN(2,COUNTA(Precipitation!A:A)))</f>
        <v>157</v>
      </c>
      <c r="M7" s="5" t="b">
        <f>IF(ISBLANK($A7),"",RANDBETWEEN(1,100)&lt;=VLOOKUP($A7,Settings!$A:$H,7,FALSE)*100)</f>
        <v>1</v>
      </c>
      <c r="N7" s="5">
        <f>IF(ISBLANK($A7),"",VLOOKUP($A7,Settings!$A:$H,8,FALSE))</f>
        <v>21</v>
      </c>
      <c r="O7" s="5">
        <f>IF(ISBLANK($A7),"",IF($A7=$A6,$O6,INDIRECT("Settings!$H"&amp;MATCH($A7,Settings!$A:$A,0)+1)))</f>
        <v>31</v>
      </c>
      <c r="P7" s="5">
        <f t="shared" si="2"/>
        <v>21</v>
      </c>
      <c r="Q7" s="5">
        <f>IF(ISBLANK($A7),"",IF($A7=$A6,$Q6,VLOOKUP($A7,Settings!$A:$B,2,FALSE)))</f>
        <v>31</v>
      </c>
    </row>
    <row r="8">
      <c r="A8" s="14" t="str">
        <f>IFERROR(__xludf.DUMMYFUNCTION("""COMPUTED_VALUE"""),"January")</f>
        <v>January</v>
      </c>
      <c r="B8" s="15">
        <f t="shared" si="1"/>
        <v>7</v>
      </c>
      <c r="C8" s="16">
        <f>IF(ISBLANK($A8),"",RANDBETWEEN($P8-Settings!$E$19,$P8-Settings!$E$20))</f>
        <v>17</v>
      </c>
      <c r="D8" s="16">
        <f>IF(ISBLANK($A8),"",RANDBETWEEN($P8+Settings!$E$20,$P8+Settings!$E$19))</f>
        <v>25</v>
      </c>
      <c r="E8" t="str">
        <f t="array" ref="E8">IF(ISBLANK($A8),"",IF(M8,IF(AVERAGE(C8,D8)&gt;Settings!$E$18,INDEX(Precipitation!A:A,$L8),INDEX(Precipitation!B:B,$L8)),"None"))</f>
        <v>None</v>
      </c>
      <c r="F8" t="str">
        <f t="array" ref="F8">IF(ISBLANK($A8),"",IF(M8,INDEX(Precipitation!C:C,$L8),CHOOSE(RANDBETWEEN(1,4),"Clear","Clear","A few clouds","Mostly cloudy")))</f>
        <v>Mostly cloudy</v>
      </c>
      <c r="G8" t="str">
        <f t="array" ref="G8">IF(ISBLANK($A8),"",IF(AND(M8,AVERAGE(C8,D8)&gt;Settings!$E$18),INDEX(Precipitation!D:D,$L8),""))</f>
        <v/>
      </c>
      <c r="H8" t="str">
        <f t="array" ref="H8">IF(ISBLANK($A8),"",INDEX(Precipitation!E:E,$L8))</f>
        <v>Moderate breeze</v>
      </c>
      <c r="I8" s="16" t="str">
        <f t="array" ref="I8">IF(ISBLANK($A8),"",INDEX(Precipitation!F:F,$L8))</f>
        <v>13–18</v>
      </c>
      <c r="J8" s="16" t="str">
        <f t="array" ref="J8">IF(ISBLANK($A8),"",INDEX(Precipitation!G:G,$L8))</f>
        <v>E</v>
      </c>
      <c r="K8" t="str">
        <f t="array" ref="K8">IF(ISBLANK($A8),"",INDEX(Precipitation!H:H,$L8))</f>
        <v>Small branches move, and dust and small branches are raised</v>
      </c>
      <c r="L8" s="5">
        <f>IF(ISBLANK($A8),"",RANDBETWEEN(2,COUNTA(Precipitation!A:A)))</f>
        <v>439</v>
      </c>
      <c r="M8" s="5" t="b">
        <f>IF(ISBLANK($A8),"",RANDBETWEEN(1,100)&lt;=VLOOKUP($A8,Settings!$A:$H,7,FALSE)*100)</f>
        <v>0</v>
      </c>
      <c r="N8" s="5">
        <f>IF(ISBLANK($A8),"",VLOOKUP($A8,Settings!$A:$H,8,FALSE))</f>
        <v>21</v>
      </c>
      <c r="O8" s="5">
        <f>IF(ISBLANK($A8),"",IF($A8=$A7,$O7,INDIRECT("Settings!$H"&amp;MATCH($A8,Settings!$A:$A,0)+1)))</f>
        <v>31</v>
      </c>
      <c r="P8" s="5">
        <f t="shared" si="2"/>
        <v>21</v>
      </c>
      <c r="Q8" s="5">
        <f>IF(ISBLANK($A8),"",IF($A8=$A7,$Q7,VLOOKUP($A8,Settings!$A:$B,2,FALSE)))</f>
        <v>31</v>
      </c>
    </row>
    <row r="9">
      <c r="A9" s="14" t="str">
        <f>IFERROR(__xludf.DUMMYFUNCTION("""COMPUTED_VALUE"""),"January")</f>
        <v>January</v>
      </c>
      <c r="B9" s="15">
        <f t="shared" si="1"/>
        <v>8</v>
      </c>
      <c r="C9" s="16">
        <f>IF(ISBLANK($A9),"",RANDBETWEEN($P9-Settings!$E$19,$P9-Settings!$E$20))</f>
        <v>17</v>
      </c>
      <c r="D9" s="16">
        <f>IF(ISBLANK($A9),"",RANDBETWEEN($P9+Settings!$E$20,$P9+Settings!$E$19))</f>
        <v>26</v>
      </c>
      <c r="E9" t="str">
        <f t="array" ref="E9">IF(ISBLANK($A9),"",IF(M9,IF(AVERAGE(C9,D9)&gt;Settings!$E$18,INDEX(Precipitation!A:A,$L9),INDEX(Precipitation!B:B,$L9)),"None"))</f>
        <v>None</v>
      </c>
      <c r="F9" t="str">
        <f t="array" ref="F9">IF(ISBLANK($A9),"",IF(M9,INDEX(Precipitation!C:C,$L9),CHOOSE(RANDBETWEEN(1,4),"Clear","Clear","A few clouds","Mostly cloudy")))</f>
        <v>Clear</v>
      </c>
      <c r="G9" t="str">
        <f t="array" ref="G9">IF(ISBLANK($A9),"",IF(AND(M9,AVERAGE(C9,D9)&gt;Settings!$E$18),INDEX(Precipitation!D:D,$L9),""))</f>
        <v/>
      </c>
      <c r="H9" t="str">
        <f t="array" ref="H9">IF(ISBLANK($A9),"",INDEX(Precipitation!E:E,$L9))</f>
        <v>Light air</v>
      </c>
      <c r="I9" s="16" t="str">
        <f t="array" ref="I9">IF(ISBLANK($A9),"",INDEX(Precipitation!F:F,$L9))</f>
        <v>1–3</v>
      </c>
      <c r="J9" s="16" t="str">
        <f t="array" ref="J9">IF(ISBLANK($A9),"",INDEX(Precipitation!G:G,$L9))</f>
        <v>S</v>
      </c>
      <c r="K9" t="str">
        <f t="array" ref="K9">IF(ISBLANK($A9),"",INDEX(Precipitation!H:H,$L9))</f>
        <v>Wind direction shown by smoke but not wind vanes</v>
      </c>
      <c r="L9" s="5">
        <f>IF(ISBLANK($A9),"",RANDBETWEEN(2,COUNTA(Precipitation!A:A)))</f>
        <v>959</v>
      </c>
      <c r="M9" s="5" t="b">
        <f>IF(ISBLANK($A9),"",RANDBETWEEN(1,100)&lt;=VLOOKUP($A9,Settings!$A:$H,7,FALSE)*100)</f>
        <v>0</v>
      </c>
      <c r="N9" s="5">
        <f>IF(ISBLANK($A9),"",VLOOKUP($A9,Settings!$A:$H,8,FALSE))</f>
        <v>21</v>
      </c>
      <c r="O9" s="5">
        <f>IF(ISBLANK($A9),"",IF($A9=$A8,$O8,INDIRECT("Settings!$H"&amp;MATCH($A9,Settings!$A:$A,0)+1)))</f>
        <v>31</v>
      </c>
      <c r="P9" s="5">
        <f t="shared" si="2"/>
        <v>21</v>
      </c>
      <c r="Q9" s="5">
        <f>IF(ISBLANK($A9),"",IF($A9=$A8,$Q8,VLOOKUP($A9,Settings!$A:$B,2,FALSE)))</f>
        <v>31</v>
      </c>
    </row>
    <row r="10">
      <c r="A10" s="14" t="str">
        <f>IFERROR(__xludf.DUMMYFUNCTION("""COMPUTED_VALUE"""),"January")</f>
        <v>January</v>
      </c>
      <c r="B10" s="15">
        <f t="shared" si="1"/>
        <v>9</v>
      </c>
      <c r="C10" s="16">
        <f>IF(ISBLANK($A10),"",RANDBETWEEN($P10-Settings!$E$19,$P10-Settings!$E$20))</f>
        <v>9</v>
      </c>
      <c r="D10" s="16">
        <f>IF(ISBLANK($A10),"",RANDBETWEEN($P10+Settings!$E$20,$P10+Settings!$E$19))</f>
        <v>29</v>
      </c>
      <c r="E10" t="str">
        <f t="array" ref="E10">IF(ISBLANK($A10),"",IF(M10,IF(AVERAGE(C10,D10)&gt;Settings!$E$18,INDEX(Precipitation!A:A,$L10),INDEX(Precipitation!B:B,$L10)),"None"))</f>
        <v>Flurries</v>
      </c>
      <c r="F10" t="str">
        <f t="array" ref="F10">IF(ISBLANK($A10),"",IF(M10,INDEX(Precipitation!C:C,$L10),CHOOSE(RANDBETWEEN(1,4),"Clear","Clear","A few clouds","Mostly cloudy")))</f>
        <v>Gray, slightly overcast</v>
      </c>
      <c r="G10" t="str">
        <f t="array" ref="G10">IF(ISBLANK($A10),"",IF(AND(M10,AVERAGE(C10,D10)&gt;Settings!$E$18),INDEX(Precipitation!D:D,$L10),""))</f>
        <v/>
      </c>
      <c r="H10" t="str">
        <f t="array" ref="H10">IF(ISBLANK($A10),"",INDEX(Precipitation!E:E,$L10))</f>
        <v>Light air</v>
      </c>
      <c r="I10" s="16" t="str">
        <f t="array" ref="I10">IF(ISBLANK($A10),"",INDEX(Precipitation!F:F,$L10))</f>
        <v>1–3</v>
      </c>
      <c r="J10" s="16" t="str">
        <f t="array" ref="J10">IF(ISBLANK($A10),"",INDEX(Precipitation!G:G,$L10))</f>
        <v>E</v>
      </c>
      <c r="K10" t="str">
        <f t="array" ref="K10">IF(ISBLANK($A10),"",INDEX(Precipitation!H:H,$L10))</f>
        <v>Wind direction shown by smoke but not wind vanes</v>
      </c>
      <c r="L10" s="5">
        <f>IF(ISBLANK($A10),"",RANDBETWEEN(2,COUNTA(Precipitation!A:A)))</f>
        <v>976</v>
      </c>
      <c r="M10" s="5" t="b">
        <f>IF(ISBLANK($A10),"",RANDBETWEEN(1,100)&lt;=VLOOKUP($A10,Settings!$A:$H,7,FALSE)*100)</f>
        <v>1</v>
      </c>
      <c r="N10" s="5">
        <f>IF(ISBLANK($A10),"",VLOOKUP($A10,Settings!$A:$H,8,FALSE))</f>
        <v>21</v>
      </c>
      <c r="O10" s="5">
        <f>IF(ISBLANK($A10),"",IF($A10=$A9,$O9,INDIRECT("Settings!$H"&amp;MATCH($A10,Settings!$A:$A,0)+1)))</f>
        <v>31</v>
      </c>
      <c r="P10" s="5">
        <f t="shared" si="2"/>
        <v>21</v>
      </c>
      <c r="Q10" s="5">
        <f>IF(ISBLANK($A10),"",IF($A10=$A9,$Q9,VLOOKUP($A10,Settings!$A:$B,2,FALSE)))</f>
        <v>31</v>
      </c>
    </row>
    <row r="11">
      <c r="A11" s="14" t="str">
        <f>IFERROR(__xludf.DUMMYFUNCTION("""COMPUTED_VALUE"""),"January")</f>
        <v>January</v>
      </c>
      <c r="B11" s="15">
        <f t="shared" si="1"/>
        <v>10</v>
      </c>
      <c r="C11" s="16">
        <f>IF(ISBLANK($A11),"",RANDBETWEEN($P11-Settings!$E$19,$P11-Settings!$E$20))</f>
        <v>14</v>
      </c>
      <c r="D11" s="16">
        <f>IF(ISBLANK($A11),"",RANDBETWEEN($P11+Settings!$E$20,$P11+Settings!$E$19))</f>
        <v>27</v>
      </c>
      <c r="E11" t="str">
        <f t="array" ref="E11">IF(ISBLANK($A11),"",IF(M11,IF(AVERAGE(C11,D11)&gt;Settings!$E$18,INDEX(Precipitation!A:A,$L11),INDEX(Precipitation!B:B,$L11)),"None"))</f>
        <v>None</v>
      </c>
      <c r="F11" t="str">
        <f t="array" ref="F11">IF(ISBLANK($A11),"",IF(M11,INDEX(Precipitation!C:C,$L11),CHOOSE(RANDBETWEEN(1,4),"Clear","Clear","A few clouds","Mostly cloudy")))</f>
        <v>Mostly cloudy</v>
      </c>
      <c r="G11" t="str">
        <f t="array" ref="G11">IF(ISBLANK($A11),"",IF(AND(M11,AVERAGE(C11,D11)&gt;Settings!$E$18),INDEX(Precipitation!D:D,$L11),""))</f>
        <v/>
      </c>
      <c r="H11" t="str">
        <f t="array" ref="H11">IF(ISBLANK($A11),"",INDEX(Precipitation!E:E,$L11))</f>
        <v>Calm</v>
      </c>
      <c r="I11" s="16" t="str">
        <f t="array" ref="I11">IF(ISBLANK($A11),"",INDEX(Precipitation!F:F,$L11))</f>
        <v>&lt;1</v>
      </c>
      <c r="J11" s="16" t="str">
        <f t="array" ref="J11">IF(ISBLANK($A11),"",INDEX(Precipitation!G:G,$L11))</f>
        <v>S</v>
      </c>
      <c r="K11" t="str">
        <f t="array" ref="K11">IF(ISBLANK($A11),"",INDEX(Precipitation!H:H,$L11))</f>
        <v>Smoke rises vertically</v>
      </c>
      <c r="L11" s="5">
        <f>IF(ISBLANK($A11),"",RANDBETWEEN(2,COUNTA(Precipitation!A:A)))</f>
        <v>266</v>
      </c>
      <c r="M11" s="5" t="b">
        <f>IF(ISBLANK($A11),"",RANDBETWEEN(1,100)&lt;=VLOOKUP($A11,Settings!$A:$H,7,FALSE)*100)</f>
        <v>0</v>
      </c>
      <c r="N11" s="5">
        <f>IF(ISBLANK($A11),"",VLOOKUP($A11,Settings!$A:$H,8,FALSE))</f>
        <v>21</v>
      </c>
      <c r="O11" s="5">
        <f>IF(ISBLANK($A11),"",IF($A11=$A10,$O10,INDIRECT("Settings!$H"&amp;MATCH($A11,Settings!$A:$A,0)+1)))</f>
        <v>31</v>
      </c>
      <c r="P11" s="5">
        <f t="shared" si="2"/>
        <v>21</v>
      </c>
      <c r="Q11" s="5">
        <f>IF(ISBLANK($A11),"",IF($A11=$A10,$Q10,VLOOKUP($A11,Settings!$A:$B,2,FALSE)))</f>
        <v>31</v>
      </c>
    </row>
    <row r="12">
      <c r="A12" s="14" t="str">
        <f>IFERROR(__xludf.DUMMYFUNCTION("""COMPUTED_VALUE"""),"January")</f>
        <v>January</v>
      </c>
      <c r="B12" s="15">
        <f t="shared" si="1"/>
        <v>11</v>
      </c>
      <c r="C12" s="16">
        <f>IF(ISBLANK($A12),"",RANDBETWEEN($P12-Settings!$E$19,$P12-Settings!$E$20))</f>
        <v>9</v>
      </c>
      <c r="D12" s="16">
        <f>IF(ISBLANK($A12),"",RANDBETWEEN($P12+Settings!$E$20,$P12+Settings!$E$19))</f>
        <v>30</v>
      </c>
      <c r="E12" t="str">
        <f t="array" ref="E12">IF(ISBLANK($A12),"",IF(M12,IF(AVERAGE(C12,D12)&gt;Settings!$E$18,INDEX(Precipitation!A:A,$L12),INDEX(Precipitation!B:B,$L12)),"None"))</f>
        <v>None</v>
      </c>
      <c r="F12" t="str">
        <f t="array" ref="F12">IF(ISBLANK($A12),"",IF(M12,INDEX(Precipitation!C:C,$L12),CHOOSE(RANDBETWEEN(1,4),"Clear","Clear","A few clouds","Mostly cloudy")))</f>
        <v>Clear</v>
      </c>
      <c r="G12" t="str">
        <f t="array" ref="G12">IF(ISBLANK($A12),"",IF(AND(M12,AVERAGE(C12,D12)&gt;Settings!$E$18),INDEX(Precipitation!D:D,$L12),""))</f>
        <v/>
      </c>
      <c r="H12" t="str">
        <f t="array" ref="H12">IF(ISBLANK($A12),"",INDEX(Precipitation!E:E,$L12))</f>
        <v>Light breeze</v>
      </c>
      <c r="I12" s="16" t="str">
        <f t="array" ref="I12">IF(ISBLANK($A12),"",INDEX(Precipitation!F:F,$L12))</f>
        <v>4–7</v>
      </c>
      <c r="J12" s="16" t="str">
        <f t="array" ref="J12">IF(ISBLANK($A12),"",INDEX(Precipitation!G:G,$L12))</f>
        <v>S</v>
      </c>
      <c r="K12" t="str">
        <f t="array" ref="K12">IF(ISBLANK($A12),"",INDEX(Precipitation!H:H,$L12))</f>
        <v>Wind felt on face, leaves rustle, vanes move</v>
      </c>
      <c r="L12" s="5">
        <f>IF(ISBLANK($A12),"",RANDBETWEEN(2,COUNTA(Precipitation!A:A)))</f>
        <v>753</v>
      </c>
      <c r="M12" s="5" t="b">
        <f>IF(ISBLANK($A12),"",RANDBETWEEN(1,100)&lt;=VLOOKUP($A12,Settings!$A:$H,7,FALSE)*100)</f>
        <v>0</v>
      </c>
      <c r="N12" s="5">
        <f>IF(ISBLANK($A12),"",VLOOKUP($A12,Settings!$A:$H,8,FALSE))</f>
        <v>21</v>
      </c>
      <c r="O12" s="5">
        <f>IF(ISBLANK($A12),"",IF($A12=$A11,$O11,INDIRECT("Settings!$H"&amp;MATCH($A12,Settings!$A:$A,0)+1)))</f>
        <v>31</v>
      </c>
      <c r="P12" s="5">
        <f t="shared" si="2"/>
        <v>21</v>
      </c>
      <c r="Q12" s="5">
        <f>IF(ISBLANK($A12),"",IF($A12=$A11,$Q11,VLOOKUP($A12,Settings!$A:$B,2,FALSE)))</f>
        <v>31</v>
      </c>
    </row>
    <row r="13">
      <c r="A13" s="14" t="str">
        <f>IFERROR(__xludf.DUMMYFUNCTION("""COMPUTED_VALUE"""),"January")</f>
        <v>January</v>
      </c>
      <c r="B13" s="15">
        <f t="shared" si="1"/>
        <v>12</v>
      </c>
      <c r="C13" s="16">
        <f>IF(ISBLANK($A13),"",RANDBETWEEN($P13-Settings!$E$19,$P13-Settings!$E$20))</f>
        <v>11</v>
      </c>
      <c r="D13" s="16">
        <f>IF(ISBLANK($A13),"",RANDBETWEEN($P13+Settings!$E$20,$P13+Settings!$E$19))</f>
        <v>31</v>
      </c>
      <c r="E13" t="str">
        <f t="array" ref="E13">IF(ISBLANK($A13),"",IF(M13,IF(AVERAGE(C13,D13)&gt;Settings!$E$18,INDEX(Precipitation!A:A,$L13),INDEX(Precipitation!B:B,$L13)),"None"))</f>
        <v>Dusting of snow</v>
      </c>
      <c r="F13" t="str">
        <f t="array" ref="F13">IF(ISBLANK($A13),"",IF(M13,INDEX(Precipitation!C:C,$L13),CHOOSE(RANDBETWEEN(1,4),"Clear","Clear","A few clouds","Mostly cloudy")))</f>
        <v>Mostly cloudy</v>
      </c>
      <c r="G13" t="str">
        <f t="array" ref="G13">IF(ISBLANK($A13),"",IF(AND(M13,AVERAGE(C13,D13)&gt;Settings!$E$18),INDEX(Precipitation!D:D,$L13),""))</f>
        <v/>
      </c>
      <c r="H13" t="str">
        <f t="array" ref="H13">IF(ISBLANK($A13),"",INDEX(Precipitation!E:E,$L13))</f>
        <v>Light breeze</v>
      </c>
      <c r="I13" s="16" t="str">
        <f t="array" ref="I13">IF(ISBLANK($A13),"",INDEX(Precipitation!F:F,$L13))</f>
        <v>4–7</v>
      </c>
      <c r="J13" s="16" t="str">
        <f t="array" ref="J13">IF(ISBLANK($A13),"",INDEX(Precipitation!G:G,$L13))</f>
        <v>E</v>
      </c>
      <c r="K13" t="str">
        <f t="array" ref="K13">IF(ISBLANK($A13),"",INDEX(Precipitation!H:H,$L13))</f>
        <v>Wind felt on face, leaves rustle, vanes move</v>
      </c>
      <c r="L13" s="5">
        <f>IF(ISBLANK($A13),"",RANDBETWEEN(2,COUNTA(Precipitation!A:A)))</f>
        <v>957</v>
      </c>
      <c r="M13" s="5" t="b">
        <f>IF(ISBLANK($A13),"",RANDBETWEEN(1,100)&lt;=VLOOKUP($A13,Settings!$A:$H,7,FALSE)*100)</f>
        <v>1</v>
      </c>
      <c r="N13" s="5">
        <f>IF(ISBLANK($A13),"",VLOOKUP($A13,Settings!$A:$H,8,FALSE))</f>
        <v>21</v>
      </c>
      <c r="O13" s="5">
        <f>IF(ISBLANK($A13),"",IF($A13=$A12,$O12,INDIRECT("Settings!$H"&amp;MATCH($A13,Settings!$A:$A,0)+1)))</f>
        <v>31</v>
      </c>
      <c r="P13" s="5">
        <f t="shared" si="2"/>
        <v>21</v>
      </c>
      <c r="Q13" s="5">
        <f>IF(ISBLANK($A13),"",IF($A13=$A12,$Q12,VLOOKUP($A13,Settings!$A:$B,2,FALSE)))</f>
        <v>31</v>
      </c>
    </row>
    <row r="14">
      <c r="A14" s="14" t="str">
        <f>IFERROR(__xludf.DUMMYFUNCTION("""COMPUTED_VALUE"""),"January")</f>
        <v>January</v>
      </c>
      <c r="B14" s="15">
        <f t="shared" si="1"/>
        <v>13</v>
      </c>
      <c r="C14" s="16">
        <f>IF(ISBLANK($A14),"",RANDBETWEEN($P14-Settings!$E$19,$P14-Settings!$E$20))</f>
        <v>12</v>
      </c>
      <c r="D14" s="16">
        <f>IF(ISBLANK($A14),"",RANDBETWEEN($P14+Settings!$E$20,$P14+Settings!$E$19))</f>
        <v>32</v>
      </c>
      <c r="E14" t="str">
        <f t="array" ref="E14">IF(ISBLANK($A14),"",IF(M14,IF(AVERAGE(C14,D14)&gt;Settings!$E$18,INDEX(Precipitation!A:A,$L14),INDEX(Precipitation!B:B,$L14)),"None"))</f>
        <v>None</v>
      </c>
      <c r="F14" t="str">
        <f t="array" ref="F14">IF(ISBLANK($A14),"",IF(M14,INDEX(Precipitation!C:C,$L14),CHOOSE(RANDBETWEEN(1,4),"Clear","Clear","A few clouds","Mostly cloudy")))</f>
        <v>Clear</v>
      </c>
      <c r="G14" t="str">
        <f t="array" ref="G14">IF(ISBLANK($A14),"",IF(AND(M14,AVERAGE(C14,D14)&gt;Settings!$E$18),INDEX(Precipitation!D:D,$L14),""))</f>
        <v/>
      </c>
      <c r="H14" t="str">
        <f t="array" ref="H14">IF(ISBLANK($A14),"",INDEX(Precipitation!E:E,$L14))</f>
        <v>Gentle breeze</v>
      </c>
      <c r="I14" s="16" t="str">
        <f t="array" ref="I14">IF(ISBLANK($A14),"",INDEX(Precipitation!F:F,$L14))</f>
        <v>8–12</v>
      </c>
      <c r="J14" s="16" t="str">
        <f t="array" ref="J14">IF(ISBLANK($A14),"",INDEX(Precipitation!G:G,$L14))</f>
        <v>SE</v>
      </c>
      <c r="K14" t="str">
        <f t="array" ref="K14">IF(ISBLANK($A14),"",INDEX(Precipitation!H:H,$L14))</f>
        <v>Leaves and small twigs sway and banners flap</v>
      </c>
      <c r="L14" s="5">
        <f>IF(ISBLANK($A14),"",RANDBETWEEN(2,COUNTA(Precipitation!A:A)))</f>
        <v>677</v>
      </c>
      <c r="M14" s="5" t="b">
        <f>IF(ISBLANK($A14),"",RANDBETWEEN(1,100)&lt;=VLOOKUP($A14,Settings!$A:$H,7,FALSE)*100)</f>
        <v>0</v>
      </c>
      <c r="N14" s="5">
        <f>IF(ISBLANK($A14),"",VLOOKUP($A14,Settings!$A:$H,8,FALSE))</f>
        <v>21</v>
      </c>
      <c r="O14" s="5">
        <f>IF(ISBLANK($A14),"",IF($A14=$A13,$O13,INDIRECT("Settings!$H"&amp;MATCH($A14,Settings!$A:$A,0)+1)))</f>
        <v>31</v>
      </c>
      <c r="P14" s="5">
        <f t="shared" si="2"/>
        <v>21</v>
      </c>
      <c r="Q14" s="5">
        <f>IF(ISBLANK($A14),"",IF($A14=$A13,$Q13,VLOOKUP($A14,Settings!$A:$B,2,FALSE)))</f>
        <v>31</v>
      </c>
    </row>
    <row r="15">
      <c r="A15" s="14" t="str">
        <f>IFERROR(__xludf.DUMMYFUNCTION("""COMPUTED_VALUE"""),"January")</f>
        <v>January</v>
      </c>
      <c r="B15" s="15">
        <f t="shared" si="1"/>
        <v>14</v>
      </c>
      <c r="C15" s="16">
        <f>IF(ISBLANK($A15),"",RANDBETWEEN($P15-Settings!$E$19,$P15-Settings!$E$20))</f>
        <v>10</v>
      </c>
      <c r="D15" s="16">
        <f>IF(ISBLANK($A15),"",RANDBETWEEN($P15+Settings!$E$20,$P15+Settings!$E$19))</f>
        <v>30</v>
      </c>
      <c r="E15" t="str">
        <f t="array" ref="E15">IF(ISBLANK($A15),"",IF(M15,IF(AVERAGE(C15,D15)&gt;Settings!$E$18,INDEX(Precipitation!A:A,$L15),INDEX(Precipitation!B:B,$L15)),"None"))</f>
        <v>Blizzard</v>
      </c>
      <c r="F15" t="str">
        <f t="array" ref="F15">IF(ISBLANK($A15),"",IF(M15,INDEX(Precipitation!C:C,$L15),CHOOSE(RANDBETWEEN(1,4),"Clear","Clear","A few clouds","Mostly cloudy")))</f>
        <v>Dark storm clouds</v>
      </c>
      <c r="G15" t="str">
        <f t="array" ref="G15">IF(ISBLANK($A15),"",IF(AND(M15,AVERAGE(C15,D15)&gt;Settings!$E$18),INDEX(Precipitation!D:D,$L15),""))</f>
        <v/>
      </c>
      <c r="H15" t="str">
        <f t="array" ref="H15">IF(ISBLANK($A15),"",INDEX(Precipitation!E:E,$L15))</f>
        <v>Light breeze</v>
      </c>
      <c r="I15" s="16" t="str">
        <f t="array" ref="I15">IF(ISBLANK($A15),"",INDEX(Precipitation!F:F,$L15))</f>
        <v>4–7</v>
      </c>
      <c r="J15" s="16" t="str">
        <f t="array" ref="J15">IF(ISBLANK($A15),"",INDEX(Precipitation!G:G,$L15))</f>
        <v>W</v>
      </c>
      <c r="K15" t="str">
        <f t="array" ref="K15">IF(ISBLANK($A15),"",INDEX(Precipitation!H:H,$L15))</f>
        <v>Wind felt on face, leaves rustle, vanes move</v>
      </c>
      <c r="L15" s="5">
        <f>IF(ISBLANK($A15),"",RANDBETWEEN(2,COUNTA(Precipitation!A:A)))</f>
        <v>151</v>
      </c>
      <c r="M15" s="5" t="b">
        <f>IF(ISBLANK($A15),"",RANDBETWEEN(1,100)&lt;=VLOOKUP($A15,Settings!$A:$H,7,FALSE)*100)</f>
        <v>1</v>
      </c>
      <c r="N15" s="5">
        <f>IF(ISBLANK($A15),"",VLOOKUP($A15,Settings!$A:$H,8,FALSE))</f>
        <v>21</v>
      </c>
      <c r="O15" s="5">
        <f>IF(ISBLANK($A15),"",IF($A15=$A14,$O14,INDIRECT("Settings!$H"&amp;MATCH($A15,Settings!$A:$A,0)+1)))</f>
        <v>31</v>
      </c>
      <c r="P15" s="5">
        <f t="shared" si="2"/>
        <v>21</v>
      </c>
      <c r="Q15" s="5">
        <f>IF(ISBLANK($A15),"",IF($A15=$A14,$Q14,VLOOKUP($A15,Settings!$A:$B,2,FALSE)))</f>
        <v>31</v>
      </c>
    </row>
    <row r="16">
      <c r="A16" s="14" t="str">
        <f>IFERROR(__xludf.DUMMYFUNCTION("""COMPUTED_VALUE"""),"January")</f>
        <v>January</v>
      </c>
      <c r="B16" s="15">
        <f t="shared" si="1"/>
        <v>15</v>
      </c>
      <c r="C16" s="16">
        <f>IF(ISBLANK($A16),"",RANDBETWEEN($P16-Settings!$E$19,$P16-Settings!$E$20))</f>
        <v>13</v>
      </c>
      <c r="D16" s="16">
        <f>IF(ISBLANK($A16),"",RANDBETWEEN($P16+Settings!$E$20,$P16+Settings!$E$19))</f>
        <v>27</v>
      </c>
      <c r="E16" t="str">
        <f t="array" ref="E16">IF(ISBLANK($A16),"",IF(M16,IF(AVERAGE(C16,D16)&gt;Settings!$E$18,INDEX(Precipitation!A:A,$L16),INDEX(Precipitation!B:B,$L16)),"None"))</f>
        <v>None</v>
      </c>
      <c r="F16" t="str">
        <f t="array" ref="F16">IF(ISBLANK($A16),"",IF(M16,INDEX(Precipitation!C:C,$L16),CHOOSE(RANDBETWEEN(1,4),"Clear","Clear","A few clouds","Mostly cloudy")))</f>
        <v>Clear</v>
      </c>
      <c r="G16" t="str">
        <f t="array" ref="G16">IF(ISBLANK($A16),"",IF(AND(M16,AVERAGE(C16,D16)&gt;Settings!$E$18),INDEX(Precipitation!D:D,$L16),""))</f>
        <v/>
      </c>
      <c r="H16" t="str">
        <f t="array" ref="H16">IF(ISBLANK($A16),"",INDEX(Precipitation!E:E,$L16))</f>
        <v>Light breeze</v>
      </c>
      <c r="I16" s="16" t="str">
        <f t="array" ref="I16">IF(ISBLANK($A16),"",INDEX(Precipitation!F:F,$L16))</f>
        <v>4–7</v>
      </c>
      <c r="J16" s="16" t="str">
        <f t="array" ref="J16">IF(ISBLANK($A16),"",INDEX(Precipitation!G:G,$L16))</f>
        <v>NW</v>
      </c>
      <c r="K16" t="str">
        <f t="array" ref="K16">IF(ISBLANK($A16),"",INDEX(Precipitation!H:H,$L16))</f>
        <v>Wind felt on face, leaves rustle, vanes move</v>
      </c>
      <c r="L16" s="5">
        <f>IF(ISBLANK($A16),"",RANDBETWEEN(2,COUNTA(Precipitation!A:A)))</f>
        <v>994</v>
      </c>
      <c r="M16" s="5" t="b">
        <f>IF(ISBLANK($A16),"",RANDBETWEEN(1,100)&lt;=VLOOKUP($A16,Settings!$A:$H,7,FALSE)*100)</f>
        <v>0</v>
      </c>
      <c r="N16" s="5">
        <f>IF(ISBLANK($A16),"",VLOOKUP($A16,Settings!$A:$H,8,FALSE))</f>
        <v>21</v>
      </c>
      <c r="O16" s="5">
        <f>IF(ISBLANK($A16),"",IF($A16=$A15,$O15,INDIRECT("Settings!$H"&amp;MATCH($A16,Settings!$A:$A,0)+1)))</f>
        <v>31</v>
      </c>
      <c r="P16" s="5">
        <f t="shared" si="2"/>
        <v>21</v>
      </c>
      <c r="Q16" s="5">
        <f>IF(ISBLANK($A16),"",IF($A16=$A15,$Q15,VLOOKUP($A16,Settings!$A:$B,2,FALSE)))</f>
        <v>31</v>
      </c>
    </row>
    <row r="17">
      <c r="A17" s="14" t="str">
        <f>IFERROR(__xludf.DUMMYFUNCTION("""COMPUTED_VALUE"""),"January")</f>
        <v>January</v>
      </c>
      <c r="B17" s="15">
        <f t="shared" si="1"/>
        <v>16</v>
      </c>
      <c r="C17" s="16">
        <f>IF(ISBLANK($A17),"",RANDBETWEEN($P17-Settings!$E$19,$P17-Settings!$E$20))</f>
        <v>14</v>
      </c>
      <c r="D17" s="16">
        <f>IF(ISBLANK($A17),"",RANDBETWEEN($P17+Settings!$E$20,$P17+Settings!$E$19))</f>
        <v>25</v>
      </c>
      <c r="E17" t="str">
        <f t="array" ref="E17">IF(ISBLANK($A17),"",IF(M17,IF(AVERAGE(C17,D17)&gt;Settings!$E$18,INDEX(Precipitation!A:A,$L17),INDEX(Precipitation!B:B,$L17)),"None"))</f>
        <v>None</v>
      </c>
      <c r="F17" t="str">
        <f t="array" ref="F17">IF(ISBLANK($A17),"",IF(M17,INDEX(Precipitation!C:C,$L17),CHOOSE(RANDBETWEEN(1,4),"Clear","Clear","A few clouds","Mostly cloudy")))</f>
        <v>Clear</v>
      </c>
      <c r="G17" t="str">
        <f t="array" ref="G17">IF(ISBLANK($A17),"",IF(AND(M17,AVERAGE(C17,D17)&gt;Settings!$E$18),INDEX(Precipitation!D:D,$L17),""))</f>
        <v/>
      </c>
      <c r="H17" t="str">
        <f t="array" ref="H17">IF(ISBLANK($A17),"",INDEX(Precipitation!E:E,$L17))</f>
        <v>Light air</v>
      </c>
      <c r="I17" s="16" t="str">
        <f t="array" ref="I17">IF(ISBLANK($A17),"",INDEX(Precipitation!F:F,$L17))</f>
        <v>1–3</v>
      </c>
      <c r="J17" s="16" t="str">
        <f t="array" ref="J17">IF(ISBLANK($A17),"",INDEX(Precipitation!G:G,$L17))</f>
        <v>N</v>
      </c>
      <c r="K17" t="str">
        <f t="array" ref="K17">IF(ISBLANK($A17),"",INDEX(Precipitation!H:H,$L17))</f>
        <v>Wind direction shown by smoke but not wind vanes</v>
      </c>
      <c r="L17" s="5">
        <f>IF(ISBLANK($A17),"",RANDBETWEEN(2,COUNTA(Precipitation!A:A)))</f>
        <v>797</v>
      </c>
      <c r="M17" s="5" t="b">
        <f>IF(ISBLANK($A17),"",RANDBETWEEN(1,100)&lt;=VLOOKUP($A17,Settings!$A:$H,7,FALSE)*100)</f>
        <v>0</v>
      </c>
      <c r="N17" s="5">
        <f>IF(ISBLANK($A17),"",VLOOKUP($A17,Settings!$A:$H,8,FALSE))</f>
        <v>21</v>
      </c>
      <c r="O17" s="5">
        <f>IF(ISBLANK($A17),"",IF($A17=$A16,$O16,INDIRECT("Settings!$H"&amp;MATCH($A17,Settings!$A:$A,0)+1)))</f>
        <v>31</v>
      </c>
      <c r="P17" s="5">
        <f t="shared" si="2"/>
        <v>21</v>
      </c>
      <c r="Q17" s="5">
        <f>IF(ISBLANK($A17),"",IF($A17=$A16,$Q16,VLOOKUP($A17,Settings!$A:$B,2,FALSE)))</f>
        <v>31</v>
      </c>
    </row>
    <row r="18">
      <c r="A18" s="14" t="str">
        <f>IFERROR(__xludf.DUMMYFUNCTION("""COMPUTED_VALUE"""),"January")</f>
        <v>January</v>
      </c>
      <c r="B18" s="15">
        <f t="shared" si="1"/>
        <v>17</v>
      </c>
      <c r="C18" s="16">
        <f>IF(ISBLANK($A18),"",RANDBETWEEN($P18-Settings!$E$19,$P18-Settings!$E$20))</f>
        <v>11</v>
      </c>
      <c r="D18" s="16">
        <f>IF(ISBLANK($A18),"",RANDBETWEEN($P18+Settings!$E$20,$P18+Settings!$E$19))</f>
        <v>30</v>
      </c>
      <c r="E18" t="str">
        <f t="array" ref="E18">IF(ISBLANK($A18),"",IF(M18,IF(AVERAGE(C18,D18)&gt;Settings!$E$18,INDEX(Precipitation!A:A,$L18),INDEX(Precipitation!B:B,$L18)),"None"))</f>
        <v>A few flakes</v>
      </c>
      <c r="F18" t="str">
        <f t="array" ref="F18">IF(ISBLANK($A18),"",IF(M18,INDEX(Precipitation!C:C,$L18),CHOOSE(RANDBETWEEN(1,4),"Clear","Clear","A few clouds","Mostly cloudy")))</f>
        <v>A few clouds</v>
      </c>
      <c r="G18" t="str">
        <f t="array" ref="G18">IF(ISBLANK($A18),"",IF(AND(M18,AVERAGE(C18,D18)&gt;Settings!$E$18),INDEX(Precipitation!D:D,$L18),""))</f>
        <v/>
      </c>
      <c r="H18" t="str">
        <f t="array" ref="H18">IF(ISBLANK($A18),"",INDEX(Precipitation!E:E,$L18))</f>
        <v>Light air</v>
      </c>
      <c r="I18" s="16" t="str">
        <f t="array" ref="I18">IF(ISBLANK($A18),"",INDEX(Precipitation!F:F,$L18))</f>
        <v>1–3</v>
      </c>
      <c r="J18" s="16" t="str">
        <f t="array" ref="J18">IF(ISBLANK($A18),"",INDEX(Precipitation!G:G,$L18))</f>
        <v>N</v>
      </c>
      <c r="K18" t="str">
        <f t="array" ref="K18">IF(ISBLANK($A18),"",INDEX(Precipitation!H:H,$L18))</f>
        <v>Wind direction shown by smoke but not wind vanes</v>
      </c>
      <c r="L18" s="5">
        <f>IF(ISBLANK($A18),"",RANDBETWEEN(2,COUNTA(Precipitation!A:A)))</f>
        <v>716</v>
      </c>
      <c r="M18" s="5" t="b">
        <f>IF(ISBLANK($A18),"",RANDBETWEEN(1,100)&lt;=VLOOKUP($A18,Settings!$A:$H,7,FALSE)*100)</f>
        <v>1</v>
      </c>
      <c r="N18" s="5">
        <f>IF(ISBLANK($A18),"",VLOOKUP($A18,Settings!$A:$H,8,FALSE))</f>
        <v>21</v>
      </c>
      <c r="O18" s="5">
        <f>IF(ISBLANK($A18),"",IF($A18=$A17,$O17,INDIRECT("Settings!$H"&amp;MATCH($A18,Settings!$A:$A,0)+1)))</f>
        <v>31</v>
      </c>
      <c r="P18" s="5">
        <f t="shared" si="2"/>
        <v>21</v>
      </c>
      <c r="Q18" s="5">
        <f>IF(ISBLANK($A18),"",IF($A18=$A17,$Q17,VLOOKUP($A18,Settings!$A:$B,2,FALSE)))</f>
        <v>31</v>
      </c>
    </row>
    <row r="19">
      <c r="A19" s="14" t="str">
        <f>IFERROR(__xludf.DUMMYFUNCTION("""COMPUTED_VALUE"""),"January")</f>
        <v>January</v>
      </c>
      <c r="B19" s="15">
        <f t="shared" si="1"/>
        <v>18</v>
      </c>
      <c r="C19" s="16">
        <f>IF(ISBLANK($A19),"",RANDBETWEEN($P19-Settings!$E$19,$P19-Settings!$E$20))</f>
        <v>14</v>
      </c>
      <c r="D19" s="16">
        <f>IF(ISBLANK($A19),"",RANDBETWEEN($P19+Settings!$E$20,$P19+Settings!$E$19))</f>
        <v>27</v>
      </c>
      <c r="E19" t="str">
        <f t="array" ref="E19">IF(ISBLANK($A19),"",IF(M19,IF(AVERAGE(C19,D19)&gt;Settings!$E$18,INDEX(Precipitation!A:A,$L19),INDEX(Precipitation!B:B,$L19)),"None"))</f>
        <v>None</v>
      </c>
      <c r="F19" t="str">
        <f t="array" ref="F19">IF(ISBLANK($A19),"",IF(M19,INDEX(Precipitation!C:C,$L19),CHOOSE(RANDBETWEEN(1,4),"Clear","Clear","A few clouds","Mostly cloudy")))</f>
        <v>Clear</v>
      </c>
      <c r="G19" t="str">
        <f t="array" ref="G19">IF(ISBLANK($A19),"",IF(AND(M19,AVERAGE(C19,D19)&gt;Settings!$E$18),INDEX(Precipitation!D:D,$L19),""))</f>
        <v/>
      </c>
      <c r="H19" t="str">
        <f t="array" ref="H19">IF(ISBLANK($A19),"",INDEX(Precipitation!E:E,$L19))</f>
        <v>Light breeze</v>
      </c>
      <c r="I19" s="16" t="str">
        <f t="array" ref="I19">IF(ISBLANK($A19),"",INDEX(Precipitation!F:F,$L19))</f>
        <v>4–7</v>
      </c>
      <c r="J19" s="16" t="str">
        <f t="array" ref="J19">IF(ISBLANK($A19),"",INDEX(Precipitation!G:G,$L19))</f>
        <v>E</v>
      </c>
      <c r="K19" t="str">
        <f t="array" ref="K19">IF(ISBLANK($A19),"",INDEX(Precipitation!H:H,$L19))</f>
        <v>Wind felt on face, leaves rustle, vanes move</v>
      </c>
      <c r="L19" s="5">
        <f>IF(ISBLANK($A19),"",RANDBETWEEN(2,COUNTA(Precipitation!A:A)))</f>
        <v>633</v>
      </c>
      <c r="M19" s="5" t="b">
        <f>IF(ISBLANK($A19),"",RANDBETWEEN(1,100)&lt;=VLOOKUP($A19,Settings!$A:$H,7,FALSE)*100)</f>
        <v>0</v>
      </c>
      <c r="N19" s="5">
        <f>IF(ISBLANK($A19),"",VLOOKUP($A19,Settings!$A:$H,8,FALSE))</f>
        <v>21</v>
      </c>
      <c r="O19" s="5">
        <f>IF(ISBLANK($A19),"",IF($A19=$A18,$O18,INDIRECT("Settings!$H"&amp;MATCH($A19,Settings!$A:$A,0)+1)))</f>
        <v>31</v>
      </c>
      <c r="P19" s="5">
        <f t="shared" si="2"/>
        <v>21</v>
      </c>
      <c r="Q19" s="5">
        <f>IF(ISBLANK($A19),"",IF($A19=$A18,$Q18,VLOOKUP($A19,Settings!$A:$B,2,FALSE)))</f>
        <v>31</v>
      </c>
    </row>
    <row r="20">
      <c r="A20" s="14" t="str">
        <f>IFERROR(__xludf.DUMMYFUNCTION("""COMPUTED_VALUE"""),"January")</f>
        <v>January</v>
      </c>
      <c r="B20" s="15">
        <f t="shared" si="1"/>
        <v>19</v>
      </c>
      <c r="C20" s="16">
        <f>IF(ISBLANK($A20),"",RANDBETWEEN($P20-Settings!$E$19,$P20-Settings!$E$20))</f>
        <v>14</v>
      </c>
      <c r="D20" s="16">
        <f>IF(ISBLANK($A20),"",RANDBETWEEN($P20+Settings!$E$20,$P20+Settings!$E$19))</f>
        <v>26</v>
      </c>
      <c r="E20" t="str">
        <f t="array" ref="E20">IF(ISBLANK($A20),"",IF(M20,IF(AVERAGE(C20,D20)&gt;Settings!$E$18,INDEX(Precipitation!A:A,$L20),INDEX(Precipitation!B:B,$L20)),"None"))</f>
        <v>None</v>
      </c>
      <c r="F20" t="str">
        <f t="array" ref="F20">IF(ISBLANK($A20),"",IF(M20,INDEX(Precipitation!C:C,$L20),CHOOSE(RANDBETWEEN(1,4),"Clear","Clear","A few clouds","Mostly cloudy")))</f>
        <v>Clear</v>
      </c>
      <c r="G20" t="str">
        <f t="array" ref="G20">IF(ISBLANK($A20),"",IF(AND(M20,AVERAGE(C20,D20)&gt;Settings!$E$18),INDEX(Precipitation!D:D,$L20),""))</f>
        <v/>
      </c>
      <c r="H20" t="str">
        <f t="array" ref="H20">IF(ISBLANK($A20),"",INDEX(Precipitation!E:E,$L20))</f>
        <v>Light air</v>
      </c>
      <c r="I20" s="16" t="str">
        <f t="array" ref="I20">IF(ISBLANK($A20),"",INDEX(Precipitation!F:F,$L20))</f>
        <v>1–3</v>
      </c>
      <c r="J20" s="16" t="str">
        <f t="array" ref="J20">IF(ISBLANK($A20),"",INDEX(Precipitation!G:G,$L20))</f>
        <v>E</v>
      </c>
      <c r="K20" t="str">
        <f t="array" ref="K20">IF(ISBLANK($A20),"",INDEX(Precipitation!H:H,$L20))</f>
        <v>Wind direction shown by smoke but not wind vanes</v>
      </c>
      <c r="L20" s="5">
        <f>IF(ISBLANK($A20),"",RANDBETWEEN(2,COUNTA(Precipitation!A:A)))</f>
        <v>454</v>
      </c>
      <c r="M20" s="5" t="b">
        <f>IF(ISBLANK($A20),"",RANDBETWEEN(1,100)&lt;=VLOOKUP($A20,Settings!$A:$H,7,FALSE)*100)</f>
        <v>0</v>
      </c>
      <c r="N20" s="5">
        <f>IF(ISBLANK($A20),"",VLOOKUP($A20,Settings!$A:$H,8,FALSE))</f>
        <v>21</v>
      </c>
      <c r="O20" s="5">
        <f>IF(ISBLANK($A20),"",IF($A20=$A19,$O19,INDIRECT("Settings!$H"&amp;MATCH($A20,Settings!$A:$A,0)+1)))</f>
        <v>31</v>
      </c>
      <c r="P20" s="5">
        <f t="shared" si="2"/>
        <v>21</v>
      </c>
      <c r="Q20" s="5">
        <f>IF(ISBLANK($A20),"",IF($A20=$A19,$Q19,VLOOKUP($A20,Settings!$A:$B,2,FALSE)))</f>
        <v>31</v>
      </c>
    </row>
    <row r="21">
      <c r="A21" s="14" t="str">
        <f>IFERROR(__xludf.DUMMYFUNCTION("""COMPUTED_VALUE"""),"January")</f>
        <v>January</v>
      </c>
      <c r="B21" s="15">
        <f t="shared" si="1"/>
        <v>20</v>
      </c>
      <c r="C21" s="16">
        <f>IF(ISBLANK($A21),"",RANDBETWEEN($P21-Settings!$E$19,$P21-Settings!$E$20))</f>
        <v>14</v>
      </c>
      <c r="D21" s="16">
        <f>IF(ISBLANK($A21),"",RANDBETWEEN($P21+Settings!$E$20,$P21+Settings!$E$19))</f>
        <v>33</v>
      </c>
      <c r="E21" t="str">
        <f t="array" ref="E21">IF(ISBLANK($A21),"",IF(M21,IF(AVERAGE(C21,D21)&gt;Settings!$E$18,INDEX(Precipitation!A:A,$L21),INDEX(Precipitation!B:B,$L21)),"None"))</f>
        <v>None</v>
      </c>
      <c r="F21" t="str">
        <f t="array" ref="F21">IF(ISBLANK($A21),"",IF(M21,INDEX(Precipitation!C:C,$L21),CHOOSE(RANDBETWEEN(1,4),"Clear","Clear","A few clouds","Mostly cloudy")))</f>
        <v>A few clouds</v>
      </c>
      <c r="G21" t="str">
        <f t="array" ref="G21">IF(ISBLANK($A21),"",IF(AND(M21,AVERAGE(C21,D21)&gt;Settings!$E$18),INDEX(Precipitation!D:D,$L21),""))</f>
        <v/>
      </c>
      <c r="H21" t="str">
        <f t="array" ref="H21">IF(ISBLANK($A21),"",INDEX(Precipitation!E:E,$L21))</f>
        <v>Fresh breeze</v>
      </c>
      <c r="I21" s="16" t="str">
        <f t="array" ref="I21">IF(ISBLANK($A21),"",INDEX(Precipitation!F:F,$L21))</f>
        <v>19–24</v>
      </c>
      <c r="J21" s="16" t="str">
        <f t="array" ref="J21">IF(ISBLANK($A21),"",INDEX(Precipitation!G:G,$L21))</f>
        <v>NW</v>
      </c>
      <c r="K21" t="str">
        <f t="array" ref="K21">IF(ISBLANK($A21),"",INDEX(Precipitation!H:H,$L21))</f>
        <v>Small trees sway and small waves form on inland waters</v>
      </c>
      <c r="L21" s="5">
        <f>IF(ISBLANK($A21),"",RANDBETWEEN(2,COUNTA(Precipitation!A:A)))</f>
        <v>139</v>
      </c>
      <c r="M21" s="5" t="b">
        <f>IF(ISBLANK($A21),"",RANDBETWEEN(1,100)&lt;=VLOOKUP($A21,Settings!$A:$H,7,FALSE)*100)</f>
        <v>0</v>
      </c>
      <c r="N21" s="5">
        <f>IF(ISBLANK($A21),"",VLOOKUP($A21,Settings!$A:$H,8,FALSE))</f>
        <v>21</v>
      </c>
      <c r="O21" s="5">
        <f>IF(ISBLANK($A21),"",IF($A21=$A20,$O20,INDIRECT("Settings!$H"&amp;MATCH($A21,Settings!$A:$A,0)+1)))</f>
        <v>31</v>
      </c>
      <c r="P21" s="5">
        <f t="shared" si="2"/>
        <v>21</v>
      </c>
      <c r="Q21" s="5">
        <f>IF(ISBLANK($A21),"",IF($A21=$A20,$Q20,VLOOKUP($A21,Settings!$A:$B,2,FALSE)))</f>
        <v>31</v>
      </c>
    </row>
    <row r="22">
      <c r="A22" s="14" t="str">
        <f>IFERROR(__xludf.DUMMYFUNCTION("""COMPUTED_VALUE"""),"January")</f>
        <v>January</v>
      </c>
      <c r="B22" s="15">
        <f t="shared" si="1"/>
        <v>21</v>
      </c>
      <c r="C22" s="16">
        <f>IF(ISBLANK($A22),"",RANDBETWEEN($P22-Settings!$E$19,$P22-Settings!$E$20))</f>
        <v>11</v>
      </c>
      <c r="D22" s="16">
        <f>IF(ISBLANK($A22),"",RANDBETWEEN($P22+Settings!$E$20,$P22+Settings!$E$19))</f>
        <v>28</v>
      </c>
      <c r="E22" t="str">
        <f t="array" ref="E22">IF(ISBLANK($A22),"",IF(M22,IF(AVERAGE(C22,D22)&gt;Settings!$E$18,INDEX(Precipitation!A:A,$L22),INDEX(Precipitation!B:B,$L22)),"None"))</f>
        <v>Moderate snowfall</v>
      </c>
      <c r="F22" t="str">
        <f t="array" ref="F22">IF(ISBLANK($A22),"",IF(M22,INDEX(Precipitation!C:C,$L22),CHOOSE(RANDBETWEEN(1,4),"Clear","Clear","A few clouds","Mostly cloudy")))</f>
        <v>Gray, highly overcast</v>
      </c>
      <c r="G22" t="str">
        <f t="array" ref="G22">IF(ISBLANK($A22),"",IF(AND(M22,AVERAGE(C22,D22)&gt;Settings!$E$18),INDEX(Precipitation!D:D,$L22),""))</f>
        <v/>
      </c>
      <c r="H22" t="str">
        <f t="array" ref="H22">IF(ISBLANK($A22),"",INDEX(Precipitation!E:E,$L22))</f>
        <v>Light air</v>
      </c>
      <c r="I22" s="16" t="str">
        <f t="array" ref="I22">IF(ISBLANK($A22),"",INDEX(Precipitation!F:F,$L22))</f>
        <v>1–3</v>
      </c>
      <c r="J22" s="16" t="str">
        <f t="array" ref="J22">IF(ISBLANK($A22),"",INDEX(Precipitation!G:G,$L22))</f>
        <v>SW</v>
      </c>
      <c r="K22" t="str">
        <f t="array" ref="K22">IF(ISBLANK($A22),"",INDEX(Precipitation!H:H,$L22))</f>
        <v>Wind direction shown by smoke but not wind vanes</v>
      </c>
      <c r="L22" s="5">
        <f>IF(ISBLANK($A22),"",RANDBETWEEN(2,COUNTA(Precipitation!A:A)))</f>
        <v>695</v>
      </c>
      <c r="M22" s="5" t="b">
        <f>IF(ISBLANK($A22),"",RANDBETWEEN(1,100)&lt;=VLOOKUP($A22,Settings!$A:$H,7,FALSE)*100)</f>
        <v>1</v>
      </c>
      <c r="N22" s="5">
        <f>IF(ISBLANK($A22),"",VLOOKUP($A22,Settings!$A:$H,8,FALSE))</f>
        <v>21</v>
      </c>
      <c r="O22" s="5">
        <f>IF(ISBLANK($A22),"",IF($A22=$A21,$O21,INDIRECT("Settings!$H"&amp;MATCH($A22,Settings!$A:$A,0)+1)))</f>
        <v>31</v>
      </c>
      <c r="P22" s="5">
        <f t="shared" si="2"/>
        <v>22</v>
      </c>
      <c r="Q22" s="5">
        <f>IF(ISBLANK($A22),"",IF($A22=$A21,$Q21,VLOOKUP($A22,Settings!$A:$B,2,FALSE)))</f>
        <v>31</v>
      </c>
    </row>
    <row r="23">
      <c r="A23" s="14" t="str">
        <f>IFERROR(__xludf.DUMMYFUNCTION("""COMPUTED_VALUE"""),"January")</f>
        <v>January</v>
      </c>
      <c r="B23" s="15">
        <f t="shared" si="1"/>
        <v>22</v>
      </c>
      <c r="C23" s="16">
        <f>IF(ISBLANK($A23),"",RANDBETWEEN($P23-Settings!$E$19,$P23-Settings!$E$20))</f>
        <v>17</v>
      </c>
      <c r="D23" s="16">
        <f>IF(ISBLANK($A23),"",RANDBETWEEN($P23+Settings!$E$20,$P23+Settings!$E$19))</f>
        <v>28</v>
      </c>
      <c r="E23" t="str">
        <f t="array" ref="E23">IF(ISBLANK($A23),"",IF(M23,IF(AVERAGE(C23,D23)&gt;Settings!$E$18,INDEX(Precipitation!A:A,$L23),INDEX(Precipitation!B:B,$L23)),"None"))</f>
        <v>Blizzard</v>
      </c>
      <c r="F23" t="str">
        <f t="array" ref="F23">IF(ISBLANK($A23),"",IF(M23,INDEX(Precipitation!C:C,$L23),CHOOSE(RANDBETWEEN(1,4),"Clear","Clear","A few clouds","Mostly cloudy")))</f>
        <v>Dark storm clouds</v>
      </c>
      <c r="G23" t="str">
        <f t="array" ref="G23">IF(ISBLANK($A23),"",IF(AND(M23,AVERAGE(C23,D23)&gt;Settings!$E$18),INDEX(Precipitation!D:D,$L23),""))</f>
        <v/>
      </c>
      <c r="H23" t="str">
        <f t="array" ref="H23">IF(ISBLANK($A23),"",INDEX(Precipitation!E:E,$L23))</f>
        <v>Light air</v>
      </c>
      <c r="I23" s="16" t="str">
        <f t="array" ref="I23">IF(ISBLANK($A23),"",INDEX(Precipitation!F:F,$L23))</f>
        <v>1–3</v>
      </c>
      <c r="J23" s="16" t="str">
        <f t="array" ref="J23">IF(ISBLANK($A23),"",INDEX(Precipitation!G:G,$L23))</f>
        <v>W</v>
      </c>
      <c r="K23" t="str">
        <f t="array" ref="K23">IF(ISBLANK($A23),"",INDEX(Precipitation!H:H,$L23))</f>
        <v>Wind direction shown by smoke but not wind vanes</v>
      </c>
      <c r="L23" s="5">
        <f>IF(ISBLANK($A23),"",RANDBETWEEN(2,COUNTA(Precipitation!A:A)))</f>
        <v>805</v>
      </c>
      <c r="M23" s="5" t="b">
        <f>IF(ISBLANK($A23),"",RANDBETWEEN(1,100)&lt;=VLOOKUP($A23,Settings!$A:$H,7,FALSE)*100)</f>
        <v>1</v>
      </c>
      <c r="N23" s="5">
        <f>IF(ISBLANK($A23),"",VLOOKUP($A23,Settings!$A:$H,8,FALSE))</f>
        <v>21</v>
      </c>
      <c r="O23" s="5">
        <f>IF(ISBLANK($A23),"",IF($A23=$A22,$O22,INDIRECT("Settings!$H"&amp;MATCH($A23,Settings!$A:$A,0)+1)))</f>
        <v>31</v>
      </c>
      <c r="P23" s="5">
        <f t="shared" si="2"/>
        <v>23</v>
      </c>
      <c r="Q23" s="5">
        <f>IF(ISBLANK($A23),"",IF($A23=$A22,$Q22,VLOOKUP($A23,Settings!$A:$B,2,FALSE)))</f>
        <v>31</v>
      </c>
    </row>
    <row r="24">
      <c r="A24" s="14" t="str">
        <f>IFERROR(__xludf.DUMMYFUNCTION("""COMPUTED_VALUE"""),"January")</f>
        <v>January</v>
      </c>
      <c r="B24" s="15">
        <f t="shared" si="1"/>
        <v>23</v>
      </c>
      <c r="C24" s="16">
        <f>IF(ISBLANK($A24),"",RANDBETWEEN($P24-Settings!$E$19,$P24-Settings!$E$20))</f>
        <v>18</v>
      </c>
      <c r="D24" s="16">
        <f>IF(ISBLANK($A24),"",RANDBETWEEN($P24+Settings!$E$20,$P24+Settings!$E$19))</f>
        <v>31</v>
      </c>
      <c r="E24" t="str">
        <f t="array" ref="E24">IF(ISBLANK($A24),"",IF(M24,IF(AVERAGE(C24,D24)&gt;Settings!$E$18,INDEX(Precipitation!A:A,$L24),INDEX(Precipitation!B:B,$L24)),"None"))</f>
        <v>None</v>
      </c>
      <c r="F24" t="str">
        <f t="array" ref="F24">IF(ISBLANK($A24),"",IF(M24,INDEX(Precipitation!C:C,$L24),CHOOSE(RANDBETWEEN(1,4),"Clear","Clear","A few clouds","Mostly cloudy")))</f>
        <v>Clear</v>
      </c>
      <c r="G24" t="str">
        <f t="array" ref="G24">IF(ISBLANK($A24),"",IF(AND(M24,AVERAGE(C24,D24)&gt;Settings!$E$18),INDEX(Precipitation!D:D,$L24),""))</f>
        <v/>
      </c>
      <c r="H24" t="str">
        <f t="array" ref="H24">IF(ISBLANK($A24),"",INDEX(Precipitation!E:E,$L24))</f>
        <v>Strong breeze</v>
      </c>
      <c r="I24" s="16" t="str">
        <f t="array" ref="I24">IF(ISBLANK($A24),"",INDEX(Precipitation!F:F,$L24))</f>
        <v>25–31</v>
      </c>
      <c r="J24" s="16" t="str">
        <f t="array" ref="J24">IF(ISBLANK($A24),"",INDEX(Precipitation!G:G,$L24))</f>
        <v>S</v>
      </c>
      <c r="K24" t="str">
        <f t="array" ref="K24">IF(ISBLANK($A24),"",INDEX(Precipitation!H:H,$L24))</f>
        <v>Large branches move</v>
      </c>
      <c r="L24" s="5">
        <f>IF(ISBLANK($A24),"",RANDBETWEEN(2,COUNTA(Precipitation!A:A)))</f>
        <v>840</v>
      </c>
      <c r="M24" s="5" t="b">
        <f>IF(ISBLANK($A24),"",RANDBETWEEN(1,100)&lt;=VLOOKUP($A24,Settings!$A:$H,7,FALSE)*100)</f>
        <v>0</v>
      </c>
      <c r="N24" s="5">
        <f>IF(ISBLANK($A24),"",VLOOKUP($A24,Settings!$A:$H,8,FALSE))</f>
        <v>21</v>
      </c>
      <c r="O24" s="5">
        <f>IF(ISBLANK($A24),"",IF($A24=$A23,$O23,INDIRECT("Settings!$H"&amp;MATCH($A24,Settings!$A:$A,0)+1)))</f>
        <v>31</v>
      </c>
      <c r="P24" s="5">
        <f t="shared" si="2"/>
        <v>24</v>
      </c>
      <c r="Q24" s="5">
        <f>IF(ISBLANK($A24),"",IF($A24=$A23,$Q23,VLOOKUP($A24,Settings!$A:$B,2,FALSE)))</f>
        <v>31</v>
      </c>
    </row>
    <row r="25">
      <c r="A25" s="14" t="str">
        <f>IFERROR(__xludf.DUMMYFUNCTION("""COMPUTED_VALUE"""),"January")</f>
        <v>January</v>
      </c>
      <c r="B25" s="15">
        <f t="shared" si="1"/>
        <v>24</v>
      </c>
      <c r="C25" s="16">
        <f>IF(ISBLANK($A25),"",RANDBETWEEN($P25-Settings!$E$19,$P25-Settings!$E$20))</f>
        <v>20</v>
      </c>
      <c r="D25" s="16">
        <f>IF(ISBLANK($A25),"",RANDBETWEEN($P25+Settings!$E$20,$P25+Settings!$E$19))</f>
        <v>30</v>
      </c>
      <c r="E25" t="str">
        <f t="array" ref="E25">IF(ISBLANK($A25),"",IF(M25,IF(AVERAGE(C25,D25)&gt;Settings!$E$18,INDEX(Precipitation!A:A,$L25),INDEX(Precipitation!B:B,$L25)),"None"))</f>
        <v>None</v>
      </c>
      <c r="F25" t="str">
        <f t="array" ref="F25">IF(ISBLANK($A25),"",IF(M25,INDEX(Precipitation!C:C,$L25),CHOOSE(RANDBETWEEN(1,4),"Clear","Clear","A few clouds","Mostly cloudy")))</f>
        <v>Clear</v>
      </c>
      <c r="G25" t="str">
        <f t="array" ref="G25">IF(ISBLANK($A25),"",IF(AND(M25,AVERAGE(C25,D25)&gt;Settings!$E$18),INDEX(Precipitation!D:D,$L25),""))</f>
        <v/>
      </c>
      <c r="H25" t="str">
        <f t="array" ref="H25">IF(ISBLANK($A25),"",INDEX(Precipitation!E:E,$L25))</f>
        <v>Strong breeze</v>
      </c>
      <c r="I25" s="16" t="str">
        <f t="array" ref="I25">IF(ISBLANK($A25),"",INDEX(Precipitation!F:F,$L25))</f>
        <v>25–31</v>
      </c>
      <c r="J25" s="16" t="str">
        <f t="array" ref="J25">IF(ISBLANK($A25),"",INDEX(Precipitation!G:G,$L25))</f>
        <v>SW</v>
      </c>
      <c r="K25" t="str">
        <f t="array" ref="K25">IF(ISBLANK($A25),"",INDEX(Precipitation!H:H,$L25))</f>
        <v>Large branches move</v>
      </c>
      <c r="L25" s="5">
        <f>IF(ISBLANK($A25),"",RANDBETWEEN(2,COUNTA(Precipitation!A:A)))</f>
        <v>192</v>
      </c>
      <c r="M25" s="5" t="b">
        <f>IF(ISBLANK($A25),"",RANDBETWEEN(1,100)&lt;=VLOOKUP($A25,Settings!$A:$H,7,FALSE)*100)</f>
        <v>0</v>
      </c>
      <c r="N25" s="5">
        <f>IF(ISBLANK($A25),"",VLOOKUP($A25,Settings!$A:$H,8,FALSE))</f>
        <v>21</v>
      </c>
      <c r="O25" s="5">
        <f>IF(ISBLANK($A25),"",IF($A25=$A24,$O24,INDIRECT("Settings!$H"&amp;MATCH($A25,Settings!$A:$A,0)+1)))</f>
        <v>31</v>
      </c>
      <c r="P25" s="5">
        <f t="shared" si="2"/>
        <v>25</v>
      </c>
      <c r="Q25" s="5">
        <f>IF(ISBLANK($A25),"",IF($A25=$A24,$Q24,VLOOKUP($A25,Settings!$A:$B,2,FALSE)))</f>
        <v>31</v>
      </c>
    </row>
    <row r="26">
      <c r="A26" s="14" t="str">
        <f>IFERROR(__xludf.DUMMYFUNCTION("""COMPUTED_VALUE"""),"January")</f>
        <v>January</v>
      </c>
      <c r="B26" s="15">
        <f t="shared" si="1"/>
        <v>25</v>
      </c>
      <c r="C26" s="16">
        <f>IF(ISBLANK($A26),"",RANDBETWEEN($P26-Settings!$E$19,$P26-Settings!$E$20))</f>
        <v>19</v>
      </c>
      <c r="D26" s="16">
        <f>IF(ISBLANK($A26),"",RANDBETWEEN($P26+Settings!$E$20,$P26+Settings!$E$19))</f>
        <v>38</v>
      </c>
      <c r="E26" t="str">
        <f t="array" ref="E26">IF(ISBLANK($A26),"",IF(M26,IF(AVERAGE(C26,D26)&gt;Settings!$E$18,INDEX(Precipitation!A:A,$L26),INDEX(Precipitation!B:B,$L26)),"None"))</f>
        <v>A few flakes</v>
      </c>
      <c r="F26" t="str">
        <f t="array" ref="F26">IF(ISBLANK($A26),"",IF(M26,INDEX(Precipitation!C:C,$L26),CHOOSE(RANDBETWEEN(1,4),"Clear","Clear","A few clouds","Mostly cloudy")))</f>
        <v>A few clouds</v>
      </c>
      <c r="G26" t="str">
        <f t="array" ref="G26">IF(ISBLANK($A26),"",IF(AND(M26,AVERAGE(C26,D26)&gt;Settings!$E$18),INDEX(Precipitation!D:D,$L26),""))</f>
        <v/>
      </c>
      <c r="H26" t="str">
        <f t="array" ref="H26">IF(ISBLANK($A26),"",INDEX(Precipitation!E:E,$L26))</f>
        <v>Light air</v>
      </c>
      <c r="I26" s="16" t="str">
        <f t="array" ref="I26">IF(ISBLANK($A26),"",INDEX(Precipitation!F:F,$L26))</f>
        <v>1–3</v>
      </c>
      <c r="J26" s="16" t="str">
        <f t="array" ref="J26">IF(ISBLANK($A26),"",INDEX(Precipitation!G:G,$L26))</f>
        <v>E</v>
      </c>
      <c r="K26" t="str">
        <f t="array" ref="K26">IF(ISBLANK($A26),"",INDEX(Precipitation!H:H,$L26))</f>
        <v>Wind direction shown by smoke but not wind vanes</v>
      </c>
      <c r="L26" s="5">
        <f>IF(ISBLANK($A26),"",RANDBETWEEN(2,COUNTA(Precipitation!A:A)))</f>
        <v>878</v>
      </c>
      <c r="M26" s="5" t="b">
        <f>IF(ISBLANK($A26),"",RANDBETWEEN(1,100)&lt;=VLOOKUP($A26,Settings!$A:$H,7,FALSE)*100)</f>
        <v>1</v>
      </c>
      <c r="N26" s="5">
        <f>IF(ISBLANK($A26),"",VLOOKUP($A26,Settings!$A:$H,8,FALSE))</f>
        <v>21</v>
      </c>
      <c r="O26" s="5">
        <f>IF(ISBLANK($A26),"",IF($A26=$A25,$O25,INDIRECT("Settings!$H"&amp;MATCH($A26,Settings!$A:$A,0)+1)))</f>
        <v>31</v>
      </c>
      <c r="P26" s="5">
        <f t="shared" si="2"/>
        <v>26</v>
      </c>
      <c r="Q26" s="5">
        <f>IF(ISBLANK($A26),"",IF($A26=$A25,$Q25,VLOOKUP($A26,Settings!$A:$B,2,FALSE)))</f>
        <v>31</v>
      </c>
    </row>
    <row r="27">
      <c r="A27" s="14" t="str">
        <f>IFERROR(__xludf.DUMMYFUNCTION("""COMPUTED_VALUE"""),"January")</f>
        <v>January</v>
      </c>
      <c r="B27" s="15">
        <f t="shared" si="1"/>
        <v>26</v>
      </c>
      <c r="C27" s="16">
        <f>IF(ISBLANK($A27),"",RANDBETWEEN($P27-Settings!$E$19,$P27-Settings!$E$20))</f>
        <v>18</v>
      </c>
      <c r="D27" s="16">
        <f>IF(ISBLANK($A27),"",RANDBETWEEN($P27+Settings!$E$20,$P27+Settings!$E$19))</f>
        <v>36</v>
      </c>
      <c r="E27" t="str">
        <f t="array" ref="E27">IF(ISBLANK($A27),"",IF(M27,IF(AVERAGE(C27,D27)&gt;Settings!$E$18,INDEX(Precipitation!A:A,$L27),INDEX(Precipitation!B:B,$L27)),"None"))</f>
        <v>Blizzard</v>
      </c>
      <c r="F27" t="str">
        <f t="array" ref="F27">IF(ISBLANK($A27),"",IF(M27,INDEX(Precipitation!C:C,$L27),CHOOSE(RANDBETWEEN(1,4),"Clear","Clear","A few clouds","Mostly cloudy")))</f>
        <v>Dark storm clouds</v>
      </c>
      <c r="G27" t="str">
        <f t="array" ref="G27">IF(ISBLANK($A27),"",IF(AND(M27,AVERAGE(C27,D27)&gt;Settings!$E$18),INDEX(Precipitation!D:D,$L27),""))</f>
        <v/>
      </c>
      <c r="H27" t="str">
        <f t="array" ref="H27">IF(ISBLANK($A27),"",INDEX(Precipitation!E:E,$L27))</f>
        <v>Light breeze</v>
      </c>
      <c r="I27" s="16" t="str">
        <f t="array" ref="I27">IF(ISBLANK($A27),"",INDEX(Precipitation!F:F,$L27))</f>
        <v>4–7</v>
      </c>
      <c r="J27" s="16" t="str">
        <f t="array" ref="J27">IF(ISBLANK($A27),"",INDEX(Precipitation!G:G,$L27))</f>
        <v>SE</v>
      </c>
      <c r="K27" t="str">
        <f t="array" ref="K27">IF(ISBLANK($A27),"",INDEX(Precipitation!H:H,$L27))</f>
        <v>Wind felt on face, leaves rustle, vanes move</v>
      </c>
      <c r="L27" s="5">
        <f>IF(ISBLANK($A27),"",RANDBETWEEN(2,COUNTA(Precipitation!A:A)))</f>
        <v>913</v>
      </c>
      <c r="M27" s="5" t="b">
        <f>IF(ISBLANK($A27),"",RANDBETWEEN(1,100)&lt;=VLOOKUP($A27,Settings!$A:$H,7,FALSE)*100)</f>
        <v>1</v>
      </c>
      <c r="N27" s="5">
        <f>IF(ISBLANK($A27),"",VLOOKUP($A27,Settings!$A:$H,8,FALSE))</f>
        <v>21</v>
      </c>
      <c r="O27" s="5">
        <f>IF(ISBLANK($A27),"",IF($A27=$A26,$O26,INDIRECT("Settings!$H"&amp;MATCH($A27,Settings!$A:$A,0)+1)))</f>
        <v>31</v>
      </c>
      <c r="P27" s="5">
        <f t="shared" si="2"/>
        <v>27</v>
      </c>
      <c r="Q27" s="5">
        <f>IF(ISBLANK($A27),"",IF($A27=$A26,$Q26,VLOOKUP($A27,Settings!$A:$B,2,FALSE)))</f>
        <v>31</v>
      </c>
    </row>
    <row r="28">
      <c r="A28" s="14" t="str">
        <f>IFERROR(__xludf.DUMMYFUNCTION("""COMPUTED_VALUE"""),"January")</f>
        <v>January</v>
      </c>
      <c r="B28" s="15">
        <f t="shared" si="1"/>
        <v>27</v>
      </c>
      <c r="C28" s="16">
        <f>IF(ISBLANK($A28),"",RANDBETWEEN($P28-Settings!$E$19,$P28-Settings!$E$20))</f>
        <v>19</v>
      </c>
      <c r="D28" s="16">
        <f>IF(ISBLANK($A28),"",RANDBETWEEN($P28+Settings!$E$20,$P28+Settings!$E$19))</f>
        <v>38</v>
      </c>
      <c r="E28" t="str">
        <f t="array" ref="E28">IF(ISBLANK($A28),"",IF(M28,IF(AVERAGE(C28,D28)&gt;Settings!$E$18,INDEX(Precipitation!A:A,$L28),INDEX(Precipitation!B:B,$L28)),"None"))</f>
        <v>None</v>
      </c>
      <c r="F28" t="str">
        <f t="array" ref="F28">IF(ISBLANK($A28),"",IF(M28,INDEX(Precipitation!C:C,$L28),CHOOSE(RANDBETWEEN(1,4),"Clear","Clear","A few clouds","Mostly cloudy")))</f>
        <v>Clear</v>
      </c>
      <c r="G28" t="str">
        <f t="array" ref="G28">IF(ISBLANK($A28),"",IF(AND(M28,AVERAGE(C28,D28)&gt;Settings!$E$18),INDEX(Precipitation!D:D,$L28),""))</f>
        <v/>
      </c>
      <c r="H28" t="str">
        <f t="array" ref="H28">IF(ISBLANK($A28),"",INDEX(Precipitation!E:E,$L28))</f>
        <v>Calm</v>
      </c>
      <c r="I28" s="16" t="str">
        <f t="array" ref="I28">IF(ISBLANK($A28),"",INDEX(Precipitation!F:F,$L28))</f>
        <v>&lt;1</v>
      </c>
      <c r="J28" s="16" t="str">
        <f t="array" ref="J28">IF(ISBLANK($A28),"",INDEX(Precipitation!G:G,$L28))</f>
        <v>E</v>
      </c>
      <c r="K28" t="str">
        <f t="array" ref="K28">IF(ISBLANK($A28),"",INDEX(Precipitation!H:H,$L28))</f>
        <v>Smoke rises vertically</v>
      </c>
      <c r="L28" s="5">
        <f>IF(ISBLANK($A28),"",RANDBETWEEN(2,COUNTA(Precipitation!A:A)))</f>
        <v>261</v>
      </c>
      <c r="M28" s="5" t="b">
        <f>IF(ISBLANK($A28),"",RANDBETWEEN(1,100)&lt;=VLOOKUP($A28,Settings!$A:$H,7,FALSE)*100)</f>
        <v>0</v>
      </c>
      <c r="N28" s="5">
        <f>IF(ISBLANK($A28),"",VLOOKUP($A28,Settings!$A:$H,8,FALSE))</f>
        <v>21</v>
      </c>
      <c r="O28" s="5">
        <f>IF(ISBLANK($A28),"",IF($A28=$A27,$O27,INDIRECT("Settings!$H"&amp;MATCH($A28,Settings!$A:$A,0)+1)))</f>
        <v>31</v>
      </c>
      <c r="P28" s="5">
        <f t="shared" si="2"/>
        <v>28</v>
      </c>
      <c r="Q28" s="5">
        <f>IF(ISBLANK($A28),"",IF($A28=$A27,$Q27,VLOOKUP($A28,Settings!$A:$B,2,FALSE)))</f>
        <v>31</v>
      </c>
    </row>
    <row r="29">
      <c r="A29" s="14" t="str">
        <f>IFERROR(__xludf.DUMMYFUNCTION("""COMPUTED_VALUE"""),"January")</f>
        <v>January</v>
      </c>
      <c r="B29" s="15">
        <f t="shared" si="1"/>
        <v>28</v>
      </c>
      <c r="C29" s="16">
        <f>IF(ISBLANK($A29),"",RANDBETWEEN($P29-Settings!$E$19,$P29-Settings!$E$20))</f>
        <v>18</v>
      </c>
      <c r="D29" s="16">
        <f>IF(ISBLANK($A29),"",RANDBETWEEN($P29+Settings!$E$20,$P29+Settings!$E$19))</f>
        <v>37</v>
      </c>
      <c r="E29" t="str">
        <f t="array" ref="E29">IF(ISBLANK($A29),"",IF(M29,IF(AVERAGE(C29,D29)&gt;Settings!$E$18,INDEX(Precipitation!A:A,$L29),INDEX(Precipitation!B:B,$L29)),"None"))</f>
        <v>None</v>
      </c>
      <c r="F29" t="str">
        <f t="array" ref="F29">IF(ISBLANK($A29),"",IF(M29,INDEX(Precipitation!C:C,$L29),CHOOSE(RANDBETWEEN(1,4),"Clear","Clear","A few clouds","Mostly cloudy")))</f>
        <v>A few clouds</v>
      </c>
      <c r="G29" t="str">
        <f t="array" ref="G29">IF(ISBLANK($A29),"",IF(AND(M29,AVERAGE(C29,D29)&gt;Settings!$E$18),INDEX(Precipitation!D:D,$L29),""))</f>
        <v/>
      </c>
      <c r="H29" t="str">
        <f t="array" ref="H29">IF(ISBLANK($A29),"",INDEX(Precipitation!E:E,$L29))</f>
        <v>Calm</v>
      </c>
      <c r="I29" s="16" t="str">
        <f t="array" ref="I29">IF(ISBLANK($A29),"",INDEX(Precipitation!F:F,$L29))</f>
        <v>&lt;1</v>
      </c>
      <c r="J29" s="16" t="str">
        <f t="array" ref="J29">IF(ISBLANK($A29),"",INDEX(Precipitation!G:G,$L29))</f>
        <v>SE</v>
      </c>
      <c r="K29" t="str">
        <f t="array" ref="K29">IF(ISBLANK($A29),"",INDEX(Precipitation!H:H,$L29))</f>
        <v>Smoke rises vertically</v>
      </c>
      <c r="L29" s="5">
        <f>IF(ISBLANK($A29),"",RANDBETWEEN(2,COUNTA(Precipitation!A:A)))</f>
        <v>842</v>
      </c>
      <c r="M29" s="5" t="b">
        <f>IF(ISBLANK($A29),"",RANDBETWEEN(1,100)&lt;=VLOOKUP($A29,Settings!$A:$H,7,FALSE)*100)</f>
        <v>0</v>
      </c>
      <c r="N29" s="5">
        <f>IF(ISBLANK($A29),"",VLOOKUP($A29,Settings!$A:$H,8,FALSE))</f>
        <v>21</v>
      </c>
      <c r="O29" s="5">
        <f>IF(ISBLANK($A29),"",IF($A29=$A28,$O28,INDIRECT("Settings!$H"&amp;MATCH($A29,Settings!$A:$A,0)+1)))</f>
        <v>31</v>
      </c>
      <c r="P29" s="5">
        <f t="shared" si="2"/>
        <v>29</v>
      </c>
      <c r="Q29" s="5">
        <f>IF(ISBLANK($A29),"",IF($A29=$A28,$Q28,VLOOKUP($A29,Settings!$A:$B,2,FALSE)))</f>
        <v>31</v>
      </c>
    </row>
    <row r="30">
      <c r="A30" s="17" t="str">
        <f>IFERROR(__xludf.DUMMYFUNCTION("""COMPUTED_VALUE"""),"January")</f>
        <v>January</v>
      </c>
      <c r="B30" s="15">
        <f t="shared" si="1"/>
        <v>29</v>
      </c>
      <c r="C30" s="16">
        <f>IF(ISBLANK($A30),"",RANDBETWEEN($P30-Settings!$E$19,$P30-Settings!$E$20))</f>
        <v>25</v>
      </c>
      <c r="D30" s="16">
        <f>IF(ISBLANK($A30),"",RANDBETWEEN($P30+Settings!$E$20,$P30+Settings!$E$19))</f>
        <v>39</v>
      </c>
      <c r="E30" t="str">
        <f t="array" ref="E30">IF(ISBLANK($A30),"",IF(M30,IF(AVERAGE(C30,D30)&gt;Settings!$E$18,INDEX(Precipitation!A:A,$L30),INDEX(Precipitation!B:B,$L30)),"None"))</f>
        <v>None</v>
      </c>
      <c r="F30" t="str">
        <f t="array" ref="F30">IF(ISBLANK($A30),"",IF(M30,INDEX(Precipitation!C:C,$L30),CHOOSE(RANDBETWEEN(1,4),"Clear","Clear","A few clouds","Mostly cloudy")))</f>
        <v>Mostly cloudy</v>
      </c>
      <c r="G30" t="str">
        <f t="array" ref="G30">IF(ISBLANK($A30),"",IF(AND(M30,AVERAGE(C30,D30)&gt;Settings!$E$18),INDEX(Precipitation!D:D,$L30),""))</f>
        <v/>
      </c>
      <c r="H30" t="str">
        <f t="array" ref="H30">IF(ISBLANK($A30),"",INDEX(Precipitation!E:E,$L30))</f>
        <v>Gentle breeze</v>
      </c>
      <c r="I30" s="16" t="str">
        <f t="array" ref="I30">IF(ISBLANK($A30),"",INDEX(Precipitation!F:F,$L30))</f>
        <v>8–12</v>
      </c>
      <c r="J30" s="16" t="str">
        <f t="array" ref="J30">IF(ISBLANK($A30),"",INDEX(Precipitation!G:G,$L30))</f>
        <v>NW</v>
      </c>
      <c r="K30" t="str">
        <f t="array" ref="K30">IF(ISBLANK($A30),"",INDEX(Precipitation!H:H,$L30))</f>
        <v>Leaves and small twigs sway and banners flap</v>
      </c>
      <c r="L30" s="5">
        <f>IF(ISBLANK($A30),"",RANDBETWEEN(2,COUNTA(Precipitation!A:A)))</f>
        <v>429</v>
      </c>
      <c r="M30" s="5" t="b">
        <f>IF(ISBLANK($A30),"",RANDBETWEEN(1,100)&lt;=VLOOKUP($A30,Settings!$A:$H,7,FALSE)*100)</f>
        <v>0</v>
      </c>
      <c r="N30" s="5">
        <f>IF(ISBLANK($A30),"",VLOOKUP($A30,Settings!$A:$H,8,FALSE))</f>
        <v>21</v>
      </c>
      <c r="O30" s="5">
        <f>IF(ISBLANK($A30),"",IF($A30=$A29,$O29,INDIRECT("Settings!$H"&amp;MATCH($A30,Settings!$A:$A,0)+1)))</f>
        <v>31</v>
      </c>
      <c r="P30" s="5">
        <f t="shared" si="2"/>
        <v>30</v>
      </c>
      <c r="Q30" s="5">
        <f>IF(ISBLANK($A30),"",IF($A30=$A29,$Q29,VLOOKUP($A30,Settings!$A:$B,2,FALSE)))</f>
        <v>31</v>
      </c>
    </row>
    <row r="31">
      <c r="A31" s="17" t="str">
        <f>IFERROR(__xludf.DUMMYFUNCTION("""COMPUTED_VALUE"""),"January")</f>
        <v>January</v>
      </c>
      <c r="B31" s="15">
        <f t="shared" si="1"/>
        <v>30</v>
      </c>
      <c r="C31" s="16">
        <f>IF(ISBLANK($A31),"",RANDBETWEEN($P31-Settings!$E$19,$P31-Settings!$E$20))</f>
        <v>25</v>
      </c>
      <c r="D31" s="16">
        <f>IF(ISBLANK($A31),"",RANDBETWEEN($P31+Settings!$E$20,$P31+Settings!$E$19))</f>
        <v>42</v>
      </c>
      <c r="E31" t="str">
        <f t="array" ref="E31">IF(ISBLANK($A31),"",IF(M31,IF(AVERAGE(C31,D31)&gt;Settings!$E$18,INDEX(Precipitation!A:A,$L31),INDEX(Precipitation!B:B,$L31)),"None"))</f>
        <v>None</v>
      </c>
      <c r="F31" t="str">
        <f t="array" ref="F31">IF(ISBLANK($A31),"",IF(M31,INDEX(Precipitation!C:C,$L31),CHOOSE(RANDBETWEEN(1,4),"Clear","Clear","A few clouds","Mostly cloudy")))</f>
        <v>Clear</v>
      </c>
      <c r="G31" t="str">
        <f t="array" ref="G31">IF(ISBLANK($A31),"",IF(AND(M31,AVERAGE(C31,D31)&gt;Settings!$E$18),INDEX(Precipitation!D:D,$L31),""))</f>
        <v/>
      </c>
      <c r="H31" t="str">
        <f t="array" ref="H31">IF(ISBLANK($A31),"",INDEX(Precipitation!E:E,$L31))</f>
        <v>Gentle breeze</v>
      </c>
      <c r="I31" s="16" t="str">
        <f t="array" ref="I31">IF(ISBLANK($A31),"",INDEX(Precipitation!F:F,$L31))</f>
        <v>8–12</v>
      </c>
      <c r="J31" s="16" t="str">
        <f t="array" ref="J31">IF(ISBLANK($A31),"",INDEX(Precipitation!G:G,$L31))</f>
        <v>SE</v>
      </c>
      <c r="K31" t="str">
        <f t="array" ref="K31">IF(ISBLANK($A31),"",INDEX(Precipitation!H:H,$L31))</f>
        <v>Leaves and small twigs sway and banners flap</v>
      </c>
      <c r="L31" s="5">
        <f>IF(ISBLANK($A31),"",RANDBETWEEN(2,COUNTA(Precipitation!A:A)))</f>
        <v>220</v>
      </c>
      <c r="M31" s="5" t="b">
        <f>IF(ISBLANK($A31),"",RANDBETWEEN(1,100)&lt;=VLOOKUP($A31,Settings!$A:$H,7,FALSE)*100)</f>
        <v>0</v>
      </c>
      <c r="N31" s="5">
        <f>IF(ISBLANK($A31),"",VLOOKUP($A31,Settings!$A:$H,8,FALSE))</f>
        <v>21</v>
      </c>
      <c r="O31" s="5">
        <f>IF(ISBLANK($A31),"",IF($A31=$A30,$O30,INDIRECT("Settings!$H"&amp;MATCH($A31,Settings!$A:$A,0)+1)))</f>
        <v>31</v>
      </c>
      <c r="P31" s="5">
        <f t="shared" si="2"/>
        <v>31</v>
      </c>
      <c r="Q31" s="5">
        <f>IF(ISBLANK($A31),"",IF($A31=$A30,$Q30,VLOOKUP($A31,Settings!$A:$B,2,FALSE)))</f>
        <v>31</v>
      </c>
    </row>
    <row r="32">
      <c r="A32" s="17" t="str">
        <f>IFERROR(__xludf.DUMMYFUNCTION("""COMPUTED_VALUE"""),"January")</f>
        <v>January</v>
      </c>
      <c r="B32" s="15">
        <f t="shared" si="1"/>
        <v>31</v>
      </c>
      <c r="C32" s="16">
        <f>IF(ISBLANK($A32),"",RANDBETWEEN($P32-Settings!$E$19,$P32-Settings!$E$20))</f>
        <v>22</v>
      </c>
      <c r="D32" s="16">
        <f>IF(ISBLANK($A32),"",RANDBETWEEN($P32+Settings!$E$20,$P32+Settings!$E$19))</f>
        <v>41</v>
      </c>
      <c r="E32" t="str">
        <f t="array" ref="E32">IF(ISBLANK($A32),"",IF(M32,IF(AVERAGE(C32,D32)&gt;Settings!$E$18,INDEX(Precipitation!A:A,$L32),INDEX(Precipitation!B:B,$L32)),"None"))</f>
        <v>Heavy snowfall</v>
      </c>
      <c r="F32" t="str">
        <f t="array" ref="F32">IF(ISBLANK($A32),"",IF(M32,INDEX(Precipitation!C:C,$L32),CHOOSE(RANDBETWEEN(1,4),"Clear","Clear","A few clouds","Mostly cloudy")))</f>
        <v>Dark storm clouds</v>
      </c>
      <c r="G32" t="str">
        <f t="array" ref="G32">IF(ISBLANK($A32),"",IF(AND(M32,AVERAGE(C32,D32)&gt;Settings!$E$18),INDEX(Precipitation!D:D,$L32),""))</f>
        <v/>
      </c>
      <c r="H32" t="str">
        <f t="array" ref="H32">IF(ISBLANK($A32),"",INDEX(Precipitation!E:E,$L32))</f>
        <v>Moderate breeze</v>
      </c>
      <c r="I32" s="16" t="str">
        <f t="array" ref="I32">IF(ISBLANK($A32),"",INDEX(Precipitation!F:F,$L32))</f>
        <v>13–18</v>
      </c>
      <c r="J32" s="16" t="str">
        <f t="array" ref="J32">IF(ISBLANK($A32),"",INDEX(Precipitation!G:G,$L32))</f>
        <v>SE</v>
      </c>
      <c r="K32" t="str">
        <f t="array" ref="K32">IF(ISBLANK($A32),"",INDEX(Precipitation!H:H,$L32))</f>
        <v>Small branches move, and dust and small branches are raised</v>
      </c>
      <c r="L32" s="5">
        <f>IF(ISBLANK($A32),"",RANDBETWEEN(2,COUNTA(Precipitation!A:A)))</f>
        <v>714</v>
      </c>
      <c r="M32" s="5" t="b">
        <f>IF(ISBLANK($A32),"",RANDBETWEEN(1,100)&lt;=VLOOKUP($A32,Settings!$A:$H,7,FALSE)*100)</f>
        <v>1</v>
      </c>
      <c r="N32" s="5">
        <f>IF(ISBLANK($A32),"",VLOOKUP($A32,Settings!$A:$H,8,FALSE))</f>
        <v>21</v>
      </c>
      <c r="O32" s="5">
        <f>IF(ISBLANK($A32),"",IF($A32=$A31,$O31,INDIRECT("Settings!$H"&amp;MATCH($A32,Settings!$A:$A,0)+1)))</f>
        <v>31</v>
      </c>
      <c r="P32" s="5">
        <f t="shared" si="2"/>
        <v>32</v>
      </c>
      <c r="Q32" s="5">
        <f>IF(ISBLANK($A32),"",IF($A32=$A31,$Q31,VLOOKUP($A32,Settings!$A:$B,2,FALSE)))</f>
        <v>31</v>
      </c>
    </row>
    <row r="33">
      <c r="A33" s="17" t="str">
        <f>IFERROR(__xludf.DUMMYFUNCTION("""COMPUTED_VALUE"""),"February")</f>
        <v>February</v>
      </c>
      <c r="B33" s="15">
        <f t="shared" si="1"/>
        <v>1</v>
      </c>
      <c r="C33" s="16">
        <f>IF(ISBLANK($A33),"",RANDBETWEEN($P33-Settings!$E$19,$P33-Settings!$E$20))</f>
        <v>24</v>
      </c>
      <c r="D33" s="16">
        <f>IF(ISBLANK($A33),"",RANDBETWEEN($P33+Settings!$E$20,$P33+Settings!$E$19))</f>
        <v>35</v>
      </c>
      <c r="E33" t="str">
        <f t="array" ref="E33">IF(ISBLANK($A33),"",IF(M33,IF(AVERAGE(C33,D33)&gt;Settings!$E$18,INDEX(Precipitation!A:A,$L33),INDEX(Precipitation!B:B,$L33)),"None"))</f>
        <v>None</v>
      </c>
      <c r="F33" t="str">
        <f t="array" ref="F33">IF(ISBLANK($A33),"",IF(M33,INDEX(Precipitation!C:C,$L33),CHOOSE(RANDBETWEEN(1,4),"Clear","Clear","A few clouds","Mostly cloudy")))</f>
        <v>Mostly cloudy</v>
      </c>
      <c r="G33" t="str">
        <f t="array" ref="G33">IF(ISBLANK($A33),"",IF(AND(M33,AVERAGE(C33,D33)&gt;Settings!$E$18),INDEX(Precipitation!D:D,$L33),""))</f>
        <v/>
      </c>
      <c r="H33" t="str">
        <f t="array" ref="H33">IF(ISBLANK($A33),"",INDEX(Precipitation!E:E,$L33))</f>
        <v>Moderate breeze</v>
      </c>
      <c r="I33" s="16" t="str">
        <f t="array" ref="I33">IF(ISBLANK($A33),"",INDEX(Precipitation!F:F,$L33))</f>
        <v>13–18</v>
      </c>
      <c r="J33" s="16" t="str">
        <f t="array" ref="J33">IF(ISBLANK($A33),"",INDEX(Precipitation!G:G,$L33))</f>
        <v>NW</v>
      </c>
      <c r="K33" t="str">
        <f t="array" ref="K33">IF(ISBLANK($A33),"",INDEX(Precipitation!H:H,$L33))</f>
        <v>Small branches move, and dust and small branches are raised</v>
      </c>
      <c r="L33" s="5">
        <f>IF(ISBLANK($A33),"",RANDBETWEEN(2,COUNTA(Precipitation!A:A)))</f>
        <v>280</v>
      </c>
      <c r="M33" s="5" t="b">
        <f>IF(ISBLANK($A33),"",RANDBETWEEN(1,100)&lt;=VLOOKUP($A33,Settings!$A:$H,7,FALSE)*100)</f>
        <v>0</v>
      </c>
      <c r="N33" s="5">
        <f>IF(ISBLANK($A33),"",VLOOKUP($A33,Settings!$A:$H,8,FALSE))</f>
        <v>31</v>
      </c>
      <c r="O33" s="5">
        <f>IF(ISBLANK($A33),"",IF($A33=$A32,$O32,INDIRECT("Settings!$H"&amp;MATCH($A33,Settings!$A:$A,0)+1)))</f>
        <v>41</v>
      </c>
      <c r="P33" s="5">
        <f t="shared" si="2"/>
        <v>31</v>
      </c>
      <c r="Q33" s="5">
        <f>IF(ISBLANK($A33),"",IF($A33=$A32,$Q32,VLOOKUP($A33,Settings!$A:$B,2,FALSE)))</f>
        <v>28</v>
      </c>
    </row>
    <row r="34">
      <c r="A34" s="17" t="str">
        <f>IFERROR(__xludf.DUMMYFUNCTION("""COMPUTED_VALUE"""),"February")</f>
        <v>February</v>
      </c>
      <c r="B34" s="15">
        <f t="shared" si="1"/>
        <v>2</v>
      </c>
      <c r="C34" s="16">
        <f>IF(ISBLANK($A34),"",RANDBETWEEN($P34-Settings!$E$19,$P34-Settings!$E$20))</f>
        <v>24</v>
      </c>
      <c r="D34" s="16">
        <f>IF(ISBLANK($A34),"",RANDBETWEEN($P34+Settings!$E$20,$P34+Settings!$E$19))</f>
        <v>39</v>
      </c>
      <c r="E34" t="str">
        <f t="array" ref="E34">IF(ISBLANK($A34),"",IF(M34,IF(AVERAGE(C34,D34)&gt;Settings!$E$18,INDEX(Precipitation!A:A,$L34),INDEX(Precipitation!B:B,$L34)),"None"))</f>
        <v>A few flakes</v>
      </c>
      <c r="F34" t="str">
        <f t="array" ref="F34">IF(ISBLANK($A34),"",IF(M34,INDEX(Precipitation!C:C,$L34),CHOOSE(RANDBETWEEN(1,4),"Clear","Clear","A few clouds","Mostly cloudy")))</f>
        <v>A few clouds</v>
      </c>
      <c r="G34" t="str">
        <f t="array" ref="G34">IF(ISBLANK($A34),"",IF(AND(M34,AVERAGE(C34,D34)&gt;Settings!$E$18),INDEX(Precipitation!D:D,$L34),""))</f>
        <v/>
      </c>
      <c r="H34" t="str">
        <f t="array" ref="H34">IF(ISBLANK($A34),"",INDEX(Precipitation!E:E,$L34))</f>
        <v>Light air</v>
      </c>
      <c r="I34" s="16" t="str">
        <f t="array" ref="I34">IF(ISBLANK($A34),"",INDEX(Precipitation!F:F,$L34))</f>
        <v>1–3</v>
      </c>
      <c r="J34" s="16" t="str">
        <f t="array" ref="J34">IF(ISBLANK($A34),"",INDEX(Precipitation!G:G,$L34))</f>
        <v>N</v>
      </c>
      <c r="K34" t="str">
        <f t="array" ref="K34">IF(ISBLANK($A34),"",INDEX(Precipitation!H:H,$L34))</f>
        <v>Wind direction shown by smoke but not wind vanes</v>
      </c>
      <c r="L34" s="5">
        <f>IF(ISBLANK($A34),"",RANDBETWEEN(2,COUNTA(Precipitation!A:A)))</f>
        <v>596</v>
      </c>
      <c r="M34" s="5" t="b">
        <f>IF(ISBLANK($A34),"",RANDBETWEEN(1,100)&lt;=VLOOKUP($A34,Settings!$A:$H,7,FALSE)*100)</f>
        <v>1</v>
      </c>
      <c r="N34" s="5">
        <f>IF(ISBLANK($A34),"",VLOOKUP($A34,Settings!$A:$H,8,FALSE))</f>
        <v>31</v>
      </c>
      <c r="O34" s="5">
        <f>IF(ISBLANK($A34),"",IF($A34=$A33,$O33,INDIRECT("Settings!$H"&amp;MATCH($A34,Settings!$A:$A,0)+1)))</f>
        <v>41</v>
      </c>
      <c r="P34" s="5">
        <f t="shared" si="2"/>
        <v>31</v>
      </c>
      <c r="Q34" s="5">
        <f>IF(ISBLANK($A34),"",IF($A34=$A33,$Q33,VLOOKUP($A34,Settings!$A:$B,2,FALSE)))</f>
        <v>28</v>
      </c>
    </row>
    <row r="35">
      <c r="A35" s="17" t="str">
        <f>IFERROR(__xludf.DUMMYFUNCTION("""COMPUTED_VALUE"""),"February")</f>
        <v>February</v>
      </c>
      <c r="B35" s="15">
        <f t="shared" si="1"/>
        <v>3</v>
      </c>
      <c r="C35" s="16">
        <f>IF(ISBLANK($A35),"",RANDBETWEEN($P35-Settings!$E$19,$P35-Settings!$E$20))</f>
        <v>20</v>
      </c>
      <c r="D35" s="16">
        <f>IF(ISBLANK($A35),"",RANDBETWEEN($P35+Settings!$E$20,$P35+Settings!$E$19))</f>
        <v>40</v>
      </c>
      <c r="E35" t="str">
        <f t="array" ref="E35">IF(ISBLANK($A35),"",IF(M35,IF(AVERAGE(C35,D35)&gt;Settings!$E$18,INDEX(Precipitation!A:A,$L35),INDEX(Precipitation!B:B,$L35)),"None"))</f>
        <v>Flurries</v>
      </c>
      <c r="F35" t="str">
        <f t="array" ref="F35">IF(ISBLANK($A35),"",IF(M35,INDEX(Precipitation!C:C,$L35),CHOOSE(RANDBETWEEN(1,4),"Clear","Clear","A few clouds","Mostly cloudy")))</f>
        <v>Gray, slightly overcast</v>
      </c>
      <c r="G35" t="str">
        <f t="array" ref="G35">IF(ISBLANK($A35),"",IF(AND(M35,AVERAGE(C35,D35)&gt;Settings!$E$18),INDEX(Precipitation!D:D,$L35),""))</f>
        <v/>
      </c>
      <c r="H35" t="str">
        <f t="array" ref="H35">IF(ISBLANK($A35),"",INDEX(Precipitation!E:E,$L35))</f>
        <v>Light air</v>
      </c>
      <c r="I35" s="16" t="str">
        <f t="array" ref="I35">IF(ISBLANK($A35),"",INDEX(Precipitation!F:F,$L35))</f>
        <v>1–3</v>
      </c>
      <c r="J35" s="16" t="str">
        <f t="array" ref="J35">IF(ISBLANK($A35),"",INDEX(Precipitation!G:G,$L35))</f>
        <v>NW</v>
      </c>
      <c r="K35" t="str">
        <f t="array" ref="K35">IF(ISBLANK($A35),"",INDEX(Precipitation!H:H,$L35))</f>
        <v>Wind direction shown by smoke but not wind vanes</v>
      </c>
      <c r="L35" s="5">
        <f>IF(ISBLANK($A35),"",RANDBETWEEN(2,COUNTA(Precipitation!A:A)))</f>
        <v>802</v>
      </c>
      <c r="M35" s="5" t="b">
        <f>IF(ISBLANK($A35),"",RANDBETWEEN(1,100)&lt;=VLOOKUP($A35,Settings!$A:$H,7,FALSE)*100)</f>
        <v>1</v>
      </c>
      <c r="N35" s="5">
        <f>IF(ISBLANK($A35),"",VLOOKUP($A35,Settings!$A:$H,8,FALSE))</f>
        <v>31</v>
      </c>
      <c r="O35" s="5">
        <f>IF(ISBLANK($A35),"",IF($A35=$A34,$O34,INDIRECT("Settings!$H"&amp;MATCH($A35,Settings!$A:$A,0)+1)))</f>
        <v>41</v>
      </c>
      <c r="P35" s="5">
        <f t="shared" si="2"/>
        <v>31</v>
      </c>
      <c r="Q35" s="5">
        <f>IF(ISBLANK($A35),"",IF($A35=$A34,$Q34,VLOOKUP($A35,Settings!$A:$B,2,FALSE)))</f>
        <v>28</v>
      </c>
    </row>
    <row r="36">
      <c r="A36" s="17" t="str">
        <f>IFERROR(__xludf.DUMMYFUNCTION("""COMPUTED_VALUE"""),"February")</f>
        <v>February</v>
      </c>
      <c r="B36" s="15">
        <f t="shared" si="1"/>
        <v>4</v>
      </c>
      <c r="C36" s="16">
        <f>IF(ISBLANK($A36),"",RANDBETWEEN($P36-Settings!$E$19,$P36-Settings!$E$20))</f>
        <v>27</v>
      </c>
      <c r="D36" s="16">
        <f>IF(ISBLANK($A36),"",RANDBETWEEN($P36+Settings!$E$20,$P36+Settings!$E$19))</f>
        <v>41</v>
      </c>
      <c r="E36" t="str">
        <f t="array" ref="E36">IF(ISBLANK($A36),"",IF(M36,IF(AVERAGE(C36,D36)&gt;Settings!$E$18,INDEX(Precipitation!A:A,$L36),INDEX(Precipitation!B:B,$L36)),"None"))</f>
        <v>None</v>
      </c>
      <c r="F36" t="str">
        <f t="array" ref="F36">IF(ISBLANK($A36),"",IF(M36,INDEX(Precipitation!C:C,$L36),CHOOSE(RANDBETWEEN(1,4),"Clear","Clear","A few clouds","Mostly cloudy")))</f>
        <v>Clear</v>
      </c>
      <c r="G36" t="str">
        <f t="array" ref="G36">IF(ISBLANK($A36),"",IF(AND(M36,AVERAGE(C36,D36)&gt;Settings!$E$18),INDEX(Precipitation!D:D,$L36),""))</f>
        <v/>
      </c>
      <c r="H36" t="str">
        <f t="array" ref="H36">IF(ISBLANK($A36),"",INDEX(Precipitation!E:E,$L36))</f>
        <v>Moderate gale</v>
      </c>
      <c r="I36" s="16" t="str">
        <f t="array" ref="I36">IF(ISBLANK($A36),"",INDEX(Precipitation!F:F,$L36))</f>
        <v>32–38</v>
      </c>
      <c r="J36" s="16" t="str">
        <f t="array" ref="J36">IF(ISBLANK($A36),"",INDEX(Precipitation!G:G,$L36))</f>
        <v>SW</v>
      </c>
      <c r="K36" t="str">
        <f t="array" ref="K36">IF(ISBLANK($A36),"",INDEX(Precipitation!H:H,$L36))</f>
        <v>Whole trees sway and walking against wind takes some effort</v>
      </c>
      <c r="L36" s="5">
        <f>IF(ISBLANK($A36),"",RANDBETWEEN(2,COUNTA(Precipitation!A:A)))</f>
        <v>30</v>
      </c>
      <c r="M36" s="5" t="b">
        <f>IF(ISBLANK($A36),"",RANDBETWEEN(1,100)&lt;=VLOOKUP($A36,Settings!$A:$H,7,FALSE)*100)</f>
        <v>0</v>
      </c>
      <c r="N36" s="5">
        <f>IF(ISBLANK($A36),"",VLOOKUP($A36,Settings!$A:$H,8,FALSE))</f>
        <v>31</v>
      </c>
      <c r="O36" s="5">
        <f>IF(ISBLANK($A36),"",IF($A36=$A35,$O35,INDIRECT("Settings!$H"&amp;MATCH($A36,Settings!$A:$A,0)+1)))</f>
        <v>41</v>
      </c>
      <c r="P36" s="5">
        <f t="shared" si="2"/>
        <v>31</v>
      </c>
      <c r="Q36" s="5">
        <f>IF(ISBLANK($A36),"",IF($A36=$A35,$Q35,VLOOKUP($A36,Settings!$A:$B,2,FALSE)))</f>
        <v>28</v>
      </c>
    </row>
    <row r="37">
      <c r="A37" s="17" t="str">
        <f>IFERROR(__xludf.DUMMYFUNCTION("""COMPUTED_VALUE"""),"February")</f>
        <v>February</v>
      </c>
      <c r="B37" s="15">
        <f t="shared" si="1"/>
        <v>5</v>
      </c>
      <c r="C37" s="16">
        <f>IF(ISBLANK($A37),"",RANDBETWEEN($P37-Settings!$E$19,$P37-Settings!$E$20))</f>
        <v>26</v>
      </c>
      <c r="D37" s="16">
        <f>IF(ISBLANK($A37),"",RANDBETWEEN($P37+Settings!$E$20,$P37+Settings!$E$19))</f>
        <v>42</v>
      </c>
      <c r="E37" t="str">
        <f t="array" ref="E37">IF(ISBLANK($A37),"",IF(M37,IF(AVERAGE(C37,D37)&gt;Settings!$E$18,INDEX(Precipitation!A:A,$L37),INDEX(Precipitation!B:B,$L37)),"None"))</f>
        <v>None</v>
      </c>
      <c r="F37" t="str">
        <f t="array" ref="F37">IF(ISBLANK($A37),"",IF(M37,INDEX(Precipitation!C:C,$L37),CHOOSE(RANDBETWEEN(1,4),"Clear","Clear","A few clouds","Mostly cloudy")))</f>
        <v>Mostly cloudy</v>
      </c>
      <c r="G37" t="str">
        <f t="array" ref="G37">IF(ISBLANK($A37),"",IF(AND(M37,AVERAGE(C37,D37)&gt;Settings!$E$18),INDEX(Precipitation!D:D,$L37),""))</f>
        <v/>
      </c>
      <c r="H37" t="str">
        <f t="array" ref="H37">IF(ISBLANK($A37),"",INDEX(Precipitation!E:E,$L37))</f>
        <v>Light air</v>
      </c>
      <c r="I37" s="16" t="str">
        <f t="array" ref="I37">IF(ISBLANK($A37),"",INDEX(Precipitation!F:F,$L37))</f>
        <v>1–3</v>
      </c>
      <c r="J37" s="16" t="str">
        <f t="array" ref="J37">IF(ISBLANK($A37),"",INDEX(Precipitation!G:G,$L37))</f>
        <v>SW</v>
      </c>
      <c r="K37" t="str">
        <f t="array" ref="K37">IF(ISBLANK($A37),"",INDEX(Precipitation!H:H,$L37))</f>
        <v>Wind direction shown by smoke but not wind vanes</v>
      </c>
      <c r="L37" s="5">
        <f>IF(ISBLANK($A37),"",RANDBETWEEN(2,COUNTA(Precipitation!A:A)))</f>
        <v>62</v>
      </c>
      <c r="M37" s="5" t="b">
        <f>IF(ISBLANK($A37),"",RANDBETWEEN(1,100)&lt;=VLOOKUP($A37,Settings!$A:$H,7,FALSE)*100)</f>
        <v>0</v>
      </c>
      <c r="N37" s="5">
        <f>IF(ISBLANK($A37),"",VLOOKUP($A37,Settings!$A:$H,8,FALSE))</f>
        <v>31</v>
      </c>
      <c r="O37" s="5">
        <f>IF(ISBLANK($A37),"",IF($A37=$A36,$O36,INDIRECT("Settings!$H"&amp;MATCH($A37,Settings!$A:$A,0)+1)))</f>
        <v>41</v>
      </c>
      <c r="P37" s="5">
        <f t="shared" si="2"/>
        <v>31</v>
      </c>
      <c r="Q37" s="5">
        <f>IF(ISBLANK($A37),"",IF($A37=$A36,$Q36,VLOOKUP($A37,Settings!$A:$B,2,FALSE)))</f>
        <v>28</v>
      </c>
    </row>
    <row r="38">
      <c r="A38" s="17" t="str">
        <f>IFERROR(__xludf.DUMMYFUNCTION("""COMPUTED_VALUE"""),"February")</f>
        <v>February</v>
      </c>
      <c r="B38" s="15">
        <f t="shared" si="1"/>
        <v>6</v>
      </c>
      <c r="C38" s="16">
        <f>IF(ISBLANK($A38),"",RANDBETWEEN($P38-Settings!$E$19,$P38-Settings!$E$20))</f>
        <v>20</v>
      </c>
      <c r="D38" s="16">
        <f>IF(ISBLANK($A38),"",RANDBETWEEN($P38+Settings!$E$20,$P38+Settings!$E$19))</f>
        <v>37</v>
      </c>
      <c r="E38" t="str">
        <f t="array" ref="E38">IF(ISBLANK($A38),"",IF(M38,IF(AVERAGE(C38,D38)&gt;Settings!$E$18,INDEX(Precipitation!A:A,$L38),INDEX(Precipitation!B:B,$L38)),"None"))</f>
        <v>Moderate snowfall</v>
      </c>
      <c r="F38" t="str">
        <f t="array" ref="F38">IF(ISBLANK($A38),"",IF(M38,INDEX(Precipitation!C:C,$L38),CHOOSE(RANDBETWEEN(1,4),"Clear","Clear","A few clouds","Mostly cloudy")))</f>
        <v>Gray, highly overcast</v>
      </c>
      <c r="G38" t="str">
        <f t="array" ref="G38">IF(ISBLANK($A38),"",IF(AND(M38,AVERAGE(C38,D38)&gt;Settings!$E$18),INDEX(Precipitation!D:D,$L38),""))</f>
        <v/>
      </c>
      <c r="H38" t="str">
        <f t="array" ref="H38">IF(ISBLANK($A38),"",INDEX(Precipitation!E:E,$L38))</f>
        <v>Light breeze</v>
      </c>
      <c r="I38" s="16" t="str">
        <f t="array" ref="I38">IF(ISBLANK($A38),"",INDEX(Precipitation!F:F,$L38))</f>
        <v>4–7</v>
      </c>
      <c r="J38" s="16" t="str">
        <f t="array" ref="J38">IF(ISBLANK($A38),"",INDEX(Precipitation!G:G,$L38))</f>
        <v>N</v>
      </c>
      <c r="K38" t="str">
        <f t="array" ref="K38">IF(ISBLANK($A38),"",INDEX(Precipitation!H:H,$L38))</f>
        <v>Wind felt on face, leaves rustle, vanes move</v>
      </c>
      <c r="L38" s="5">
        <f>IF(ISBLANK($A38),"",RANDBETWEEN(2,COUNTA(Precipitation!A:A)))</f>
        <v>935</v>
      </c>
      <c r="M38" s="5" t="b">
        <f>IF(ISBLANK($A38),"",RANDBETWEEN(1,100)&lt;=VLOOKUP($A38,Settings!$A:$H,7,FALSE)*100)</f>
        <v>1</v>
      </c>
      <c r="N38" s="5">
        <f>IF(ISBLANK($A38),"",VLOOKUP($A38,Settings!$A:$H,8,FALSE))</f>
        <v>31</v>
      </c>
      <c r="O38" s="5">
        <f>IF(ISBLANK($A38),"",IF($A38=$A37,$O37,INDIRECT("Settings!$H"&amp;MATCH($A38,Settings!$A:$A,0)+1)))</f>
        <v>41</v>
      </c>
      <c r="P38" s="5">
        <f t="shared" si="2"/>
        <v>31</v>
      </c>
      <c r="Q38" s="5">
        <f>IF(ISBLANK($A38),"",IF($A38=$A37,$Q37,VLOOKUP($A38,Settings!$A:$B,2,FALSE)))</f>
        <v>28</v>
      </c>
    </row>
    <row r="39">
      <c r="A39" s="17" t="str">
        <f>IFERROR(__xludf.DUMMYFUNCTION("""COMPUTED_VALUE"""),"February")</f>
        <v>February</v>
      </c>
      <c r="B39" s="15">
        <f t="shared" si="1"/>
        <v>7</v>
      </c>
      <c r="C39" s="16">
        <f>IF(ISBLANK($A39),"",RANDBETWEEN($P39-Settings!$E$19,$P39-Settings!$E$20))</f>
        <v>20</v>
      </c>
      <c r="D39" s="16">
        <f>IF(ISBLANK($A39),"",RANDBETWEEN($P39+Settings!$E$20,$P39+Settings!$E$19))</f>
        <v>39</v>
      </c>
      <c r="E39" t="str">
        <f t="array" ref="E39">IF(ISBLANK($A39),"",IF(M39,IF(AVERAGE(C39,D39)&gt;Settings!$E$18,INDEX(Precipitation!A:A,$L39),INDEX(Precipitation!B:B,$L39)),"None"))</f>
        <v>None</v>
      </c>
      <c r="F39" t="str">
        <f t="array" ref="F39">IF(ISBLANK($A39),"",IF(M39,INDEX(Precipitation!C:C,$L39),CHOOSE(RANDBETWEEN(1,4),"Clear","Clear","A few clouds","Mostly cloudy")))</f>
        <v>Clear</v>
      </c>
      <c r="G39" t="str">
        <f t="array" ref="G39">IF(ISBLANK($A39),"",IF(AND(M39,AVERAGE(C39,D39)&gt;Settings!$E$18),INDEX(Precipitation!D:D,$L39),""))</f>
        <v/>
      </c>
      <c r="H39" t="str">
        <f t="array" ref="H39">IF(ISBLANK($A39),"",INDEX(Precipitation!E:E,$L39))</f>
        <v>Gentle breeze</v>
      </c>
      <c r="I39" s="16" t="str">
        <f t="array" ref="I39">IF(ISBLANK($A39),"",INDEX(Precipitation!F:F,$L39))</f>
        <v>8–12</v>
      </c>
      <c r="J39" s="16" t="str">
        <f t="array" ref="J39">IF(ISBLANK($A39),"",INDEX(Precipitation!G:G,$L39))</f>
        <v>S</v>
      </c>
      <c r="K39" t="str">
        <f t="array" ref="K39">IF(ISBLANK($A39),"",INDEX(Precipitation!H:H,$L39))</f>
        <v>Leaves and small twigs sway and banners flap</v>
      </c>
      <c r="L39" s="5">
        <f>IF(ISBLANK($A39),"",RANDBETWEEN(2,COUNTA(Precipitation!A:A)))</f>
        <v>855</v>
      </c>
      <c r="M39" s="5" t="b">
        <f>IF(ISBLANK($A39),"",RANDBETWEEN(1,100)&lt;=VLOOKUP($A39,Settings!$A:$H,7,FALSE)*100)</f>
        <v>0</v>
      </c>
      <c r="N39" s="5">
        <f>IF(ISBLANK($A39),"",VLOOKUP($A39,Settings!$A:$H,8,FALSE))</f>
        <v>31</v>
      </c>
      <c r="O39" s="5">
        <f>IF(ISBLANK($A39),"",IF($A39=$A38,$O38,INDIRECT("Settings!$H"&amp;MATCH($A39,Settings!$A:$A,0)+1)))</f>
        <v>41</v>
      </c>
      <c r="P39" s="5">
        <f t="shared" si="2"/>
        <v>31</v>
      </c>
      <c r="Q39" s="5">
        <f>IF(ISBLANK($A39),"",IF($A39=$A38,$Q38,VLOOKUP($A39,Settings!$A:$B,2,FALSE)))</f>
        <v>28</v>
      </c>
    </row>
    <row r="40">
      <c r="A40" s="17" t="str">
        <f>IFERROR(__xludf.DUMMYFUNCTION("""COMPUTED_VALUE"""),"February")</f>
        <v>February</v>
      </c>
      <c r="B40" s="15">
        <f t="shared" si="1"/>
        <v>8</v>
      </c>
      <c r="C40" s="16">
        <f>IF(ISBLANK($A40),"",RANDBETWEEN($P40-Settings!$E$19,$P40-Settings!$E$20))</f>
        <v>23</v>
      </c>
      <c r="D40" s="16">
        <f>IF(ISBLANK($A40),"",RANDBETWEEN($P40+Settings!$E$20,$P40+Settings!$E$19))</f>
        <v>41</v>
      </c>
      <c r="E40" t="str">
        <f t="array" ref="E40">IF(ISBLANK($A40),"",IF(M40,IF(AVERAGE(C40,D40)&gt;Settings!$E$18,INDEX(Precipitation!A:A,$L40),INDEX(Precipitation!B:B,$L40)),"None"))</f>
        <v>None</v>
      </c>
      <c r="F40" t="str">
        <f t="array" ref="F40">IF(ISBLANK($A40),"",IF(M40,INDEX(Precipitation!C:C,$L40),CHOOSE(RANDBETWEEN(1,4),"Clear","Clear","A few clouds","Mostly cloudy")))</f>
        <v>Clear</v>
      </c>
      <c r="G40" t="str">
        <f t="array" ref="G40">IF(ISBLANK($A40),"",IF(AND(M40,AVERAGE(C40,D40)&gt;Settings!$E$18),INDEX(Precipitation!D:D,$L40),""))</f>
        <v/>
      </c>
      <c r="H40" t="str">
        <f t="array" ref="H40">IF(ISBLANK($A40),"",INDEX(Precipitation!E:E,$L40))</f>
        <v>Moderate breeze</v>
      </c>
      <c r="I40" s="16" t="str">
        <f t="array" ref="I40">IF(ISBLANK($A40),"",INDEX(Precipitation!F:F,$L40))</f>
        <v>13–18</v>
      </c>
      <c r="J40" s="16" t="str">
        <f t="array" ref="J40">IF(ISBLANK($A40),"",INDEX(Precipitation!G:G,$L40))</f>
        <v>SW</v>
      </c>
      <c r="K40" t="str">
        <f t="array" ref="K40">IF(ISBLANK($A40),"",INDEX(Precipitation!H:H,$L40))</f>
        <v>Small branches move, and dust and small branches are raised</v>
      </c>
      <c r="L40" s="5">
        <f>IF(ISBLANK($A40),"",RANDBETWEEN(2,COUNTA(Precipitation!A:A)))</f>
        <v>545</v>
      </c>
      <c r="M40" s="5" t="b">
        <f>IF(ISBLANK($A40),"",RANDBETWEEN(1,100)&lt;=VLOOKUP($A40,Settings!$A:$H,7,FALSE)*100)</f>
        <v>0</v>
      </c>
      <c r="N40" s="5">
        <f>IF(ISBLANK($A40),"",VLOOKUP($A40,Settings!$A:$H,8,FALSE))</f>
        <v>31</v>
      </c>
      <c r="O40" s="5">
        <f>IF(ISBLANK($A40),"",IF($A40=$A39,$O39,INDIRECT("Settings!$H"&amp;MATCH($A40,Settings!$A:$A,0)+1)))</f>
        <v>41</v>
      </c>
      <c r="P40" s="5">
        <f t="shared" si="2"/>
        <v>31</v>
      </c>
      <c r="Q40" s="5">
        <f>IF(ISBLANK($A40),"",IF($A40=$A39,$Q39,VLOOKUP($A40,Settings!$A:$B,2,FALSE)))</f>
        <v>28</v>
      </c>
    </row>
    <row r="41">
      <c r="A41" s="17" t="str">
        <f>IFERROR(__xludf.DUMMYFUNCTION("""COMPUTED_VALUE"""),"February")</f>
        <v>February</v>
      </c>
      <c r="B41" s="15">
        <f t="shared" si="1"/>
        <v>9</v>
      </c>
      <c r="C41" s="16">
        <f>IF(ISBLANK($A41),"",RANDBETWEEN($P41-Settings!$E$19,$P41-Settings!$E$20))</f>
        <v>24</v>
      </c>
      <c r="D41" s="16">
        <f>IF(ISBLANK($A41),"",RANDBETWEEN($P41+Settings!$E$20,$P41+Settings!$E$19))</f>
        <v>41</v>
      </c>
      <c r="E41" t="str">
        <f t="array" ref="E41">IF(ISBLANK($A41),"",IF(M41,IF(AVERAGE(C41,D41)&gt;Settings!$E$18,INDEX(Precipitation!A:A,$L41),INDEX(Precipitation!B:B,$L41)),"None"))</f>
        <v>Light mist</v>
      </c>
      <c r="F41" t="str">
        <f t="array" ref="F41">IF(ISBLANK($A41),"",IF(M41,INDEX(Precipitation!C:C,$L41),CHOOSE(RANDBETWEEN(1,4),"Clear","Clear","A few clouds","Mostly cloudy")))</f>
        <v>A few clouds</v>
      </c>
      <c r="G41" t="str">
        <f t="array" ref="G41">IF(ISBLANK($A41),"",IF(AND(M41,AVERAGE(C41,D41)&gt;Settings!$E$18),INDEX(Precipitation!D:D,$L41),""))</f>
        <v/>
      </c>
      <c r="H41" t="str">
        <f t="array" ref="H41">IF(ISBLANK($A41),"",INDEX(Precipitation!E:E,$L41))</f>
        <v>Light air</v>
      </c>
      <c r="I41" s="16" t="str">
        <f t="array" ref="I41">IF(ISBLANK($A41),"",INDEX(Precipitation!F:F,$L41))</f>
        <v>1–3</v>
      </c>
      <c r="J41" s="16" t="str">
        <f t="array" ref="J41">IF(ISBLANK($A41),"",INDEX(Precipitation!G:G,$L41))</f>
        <v>E</v>
      </c>
      <c r="K41" t="str">
        <f t="array" ref="K41">IF(ISBLANK($A41),"",INDEX(Precipitation!H:H,$L41))</f>
        <v>Wind direction shown by smoke but not wind vanes</v>
      </c>
      <c r="L41" s="5">
        <f>IF(ISBLANK($A41),"",RANDBETWEEN(2,COUNTA(Precipitation!A:A)))</f>
        <v>890</v>
      </c>
      <c r="M41" s="5" t="b">
        <f>IF(ISBLANK($A41),"",RANDBETWEEN(1,100)&lt;=VLOOKUP($A41,Settings!$A:$H,7,FALSE)*100)</f>
        <v>1</v>
      </c>
      <c r="N41" s="5">
        <f>IF(ISBLANK($A41),"",VLOOKUP($A41,Settings!$A:$H,8,FALSE))</f>
        <v>31</v>
      </c>
      <c r="O41" s="5">
        <f>IF(ISBLANK($A41),"",IF($A41=$A40,$O40,INDIRECT("Settings!$H"&amp;MATCH($A41,Settings!$A:$A,0)+1)))</f>
        <v>41</v>
      </c>
      <c r="P41" s="5">
        <f t="shared" si="2"/>
        <v>31</v>
      </c>
      <c r="Q41" s="5">
        <f>IF(ISBLANK($A41),"",IF($A41=$A40,$Q40,VLOOKUP($A41,Settings!$A:$B,2,FALSE)))</f>
        <v>28</v>
      </c>
    </row>
    <row r="42">
      <c r="A42" s="17" t="str">
        <f>IFERROR(__xludf.DUMMYFUNCTION("""COMPUTED_VALUE"""),"February")</f>
        <v>February</v>
      </c>
      <c r="B42" s="15">
        <f t="shared" si="1"/>
        <v>10</v>
      </c>
      <c r="C42" s="16">
        <f>IF(ISBLANK($A42),"",RANDBETWEEN($P42-Settings!$E$19,$P42-Settings!$E$20))</f>
        <v>22</v>
      </c>
      <c r="D42" s="16">
        <f>IF(ISBLANK($A42),"",RANDBETWEEN($P42+Settings!$E$20,$P42+Settings!$E$19))</f>
        <v>41</v>
      </c>
      <c r="E42" t="str">
        <f t="array" ref="E42">IF(ISBLANK($A42),"",IF(M42,IF(AVERAGE(C42,D42)&gt;Settings!$E$18,INDEX(Precipitation!A:A,$L42),INDEX(Precipitation!B:B,$L42)),"None"))</f>
        <v>Dusting of snow</v>
      </c>
      <c r="F42" t="str">
        <f t="array" ref="F42">IF(ISBLANK($A42),"",IF(M42,INDEX(Precipitation!C:C,$L42),CHOOSE(RANDBETWEEN(1,4),"Clear","Clear","A few clouds","Mostly cloudy")))</f>
        <v>Mostly cloudy</v>
      </c>
      <c r="G42" t="str">
        <f t="array" ref="G42">IF(ISBLANK($A42),"",IF(AND(M42,AVERAGE(C42,D42)&gt;Settings!$E$18),INDEX(Precipitation!D:D,$L42),""))</f>
        <v/>
      </c>
      <c r="H42" t="str">
        <f t="array" ref="H42">IF(ISBLANK($A42),"",INDEX(Precipitation!E:E,$L42))</f>
        <v>Calm</v>
      </c>
      <c r="I42" s="16" t="str">
        <f t="array" ref="I42">IF(ISBLANK($A42),"",INDEX(Precipitation!F:F,$L42))</f>
        <v>&lt;1</v>
      </c>
      <c r="J42" s="16" t="str">
        <f t="array" ref="J42">IF(ISBLANK($A42),"",INDEX(Precipitation!G:G,$L42))</f>
        <v>NE</v>
      </c>
      <c r="K42" t="str">
        <f t="array" ref="K42">IF(ISBLANK($A42),"",INDEX(Precipitation!H:H,$L42))</f>
        <v>Smoke rises vertically</v>
      </c>
      <c r="L42" s="5">
        <f>IF(ISBLANK($A42),"",RANDBETWEEN(2,COUNTA(Precipitation!A:A)))</f>
        <v>963</v>
      </c>
      <c r="M42" s="5" t="b">
        <f>IF(ISBLANK($A42),"",RANDBETWEEN(1,100)&lt;=VLOOKUP($A42,Settings!$A:$H,7,FALSE)*100)</f>
        <v>1</v>
      </c>
      <c r="N42" s="5">
        <f>IF(ISBLANK($A42),"",VLOOKUP($A42,Settings!$A:$H,8,FALSE))</f>
        <v>31</v>
      </c>
      <c r="O42" s="5">
        <f>IF(ISBLANK($A42),"",IF($A42=$A41,$O41,INDIRECT("Settings!$H"&amp;MATCH($A42,Settings!$A:$A,0)+1)))</f>
        <v>41</v>
      </c>
      <c r="P42" s="5">
        <f t="shared" si="2"/>
        <v>31</v>
      </c>
      <c r="Q42" s="5">
        <f>IF(ISBLANK($A42),"",IF($A42=$A41,$Q41,VLOOKUP($A42,Settings!$A:$B,2,FALSE)))</f>
        <v>28</v>
      </c>
    </row>
    <row r="43">
      <c r="A43" s="17" t="str">
        <f>IFERROR(__xludf.DUMMYFUNCTION("""COMPUTED_VALUE"""),"February")</f>
        <v>February</v>
      </c>
      <c r="B43" s="15">
        <f t="shared" si="1"/>
        <v>11</v>
      </c>
      <c r="C43" s="16">
        <f>IF(ISBLANK($A43),"",RANDBETWEEN($P43-Settings!$E$19,$P43-Settings!$E$20))</f>
        <v>24</v>
      </c>
      <c r="D43" s="16">
        <f>IF(ISBLANK($A43),"",RANDBETWEEN($P43+Settings!$E$20,$P43+Settings!$E$19))</f>
        <v>40</v>
      </c>
      <c r="E43" t="str">
        <f t="array" ref="E43">IF(ISBLANK($A43),"",IF(M43,IF(AVERAGE(C43,D43)&gt;Settings!$E$18,INDEX(Precipitation!A:A,$L43),INDEX(Precipitation!B:B,$L43)),"None"))</f>
        <v>None</v>
      </c>
      <c r="F43" t="str">
        <f t="array" ref="F43">IF(ISBLANK($A43),"",IF(M43,INDEX(Precipitation!C:C,$L43),CHOOSE(RANDBETWEEN(1,4),"Clear","Clear","A few clouds","Mostly cloudy")))</f>
        <v>Clear</v>
      </c>
      <c r="G43" t="str">
        <f t="array" ref="G43">IF(ISBLANK($A43),"",IF(AND(M43,AVERAGE(C43,D43)&gt;Settings!$E$18),INDEX(Precipitation!D:D,$L43),""))</f>
        <v/>
      </c>
      <c r="H43" t="str">
        <f t="array" ref="H43">IF(ISBLANK($A43),"",INDEX(Precipitation!E:E,$L43))</f>
        <v>Light air</v>
      </c>
      <c r="I43" s="16" t="str">
        <f t="array" ref="I43">IF(ISBLANK($A43),"",INDEX(Precipitation!F:F,$L43))</f>
        <v>1–3</v>
      </c>
      <c r="J43" s="16" t="str">
        <f t="array" ref="J43">IF(ISBLANK($A43),"",INDEX(Precipitation!G:G,$L43))</f>
        <v>SW</v>
      </c>
      <c r="K43" t="str">
        <f t="array" ref="K43">IF(ISBLANK($A43),"",INDEX(Precipitation!H:H,$L43))</f>
        <v>Wind direction shown by smoke but not wind vanes</v>
      </c>
      <c r="L43" s="5">
        <f>IF(ISBLANK($A43),"",RANDBETWEEN(2,COUNTA(Precipitation!A:A)))</f>
        <v>44</v>
      </c>
      <c r="M43" s="5" t="b">
        <f>IF(ISBLANK($A43),"",RANDBETWEEN(1,100)&lt;=VLOOKUP($A43,Settings!$A:$H,7,FALSE)*100)</f>
        <v>0</v>
      </c>
      <c r="N43" s="5">
        <f>IF(ISBLANK($A43),"",VLOOKUP($A43,Settings!$A:$H,8,FALSE))</f>
        <v>31</v>
      </c>
      <c r="O43" s="5">
        <f>IF(ISBLANK($A43),"",IF($A43=$A42,$O42,INDIRECT("Settings!$H"&amp;MATCH($A43,Settings!$A:$A,0)+1)))</f>
        <v>41</v>
      </c>
      <c r="P43" s="5">
        <f t="shared" si="2"/>
        <v>31</v>
      </c>
      <c r="Q43" s="5">
        <f>IF(ISBLANK($A43),"",IF($A43=$A42,$Q42,VLOOKUP($A43,Settings!$A:$B,2,FALSE)))</f>
        <v>28</v>
      </c>
    </row>
    <row r="44">
      <c r="A44" s="17" t="str">
        <f>IFERROR(__xludf.DUMMYFUNCTION("""COMPUTED_VALUE"""),"February")</f>
        <v>February</v>
      </c>
      <c r="B44" s="15">
        <f t="shared" si="1"/>
        <v>12</v>
      </c>
      <c r="C44" s="16">
        <f>IF(ISBLANK($A44),"",RANDBETWEEN($P44-Settings!$E$19,$P44-Settings!$E$20))</f>
        <v>23</v>
      </c>
      <c r="D44" s="16">
        <f>IF(ISBLANK($A44),"",RANDBETWEEN($P44+Settings!$E$20,$P44+Settings!$E$19))</f>
        <v>41</v>
      </c>
      <c r="E44" t="str">
        <f t="array" ref="E44">IF(ISBLANK($A44),"",IF(M44,IF(AVERAGE(C44,D44)&gt;Settings!$E$18,INDEX(Precipitation!A:A,$L44),INDEX(Precipitation!B:B,$L44)),"None"))</f>
        <v>None</v>
      </c>
      <c r="F44" t="str">
        <f t="array" ref="F44">IF(ISBLANK($A44),"",IF(M44,INDEX(Precipitation!C:C,$L44),CHOOSE(RANDBETWEEN(1,4),"Clear","Clear","A few clouds","Mostly cloudy")))</f>
        <v>Clear</v>
      </c>
      <c r="G44" t="str">
        <f t="array" ref="G44">IF(ISBLANK($A44),"",IF(AND(M44,AVERAGE(C44,D44)&gt;Settings!$E$18),INDEX(Precipitation!D:D,$L44),""))</f>
        <v/>
      </c>
      <c r="H44" t="str">
        <f t="array" ref="H44">IF(ISBLANK($A44),"",INDEX(Precipitation!E:E,$L44))</f>
        <v>Light breeze</v>
      </c>
      <c r="I44" s="16" t="str">
        <f t="array" ref="I44">IF(ISBLANK($A44),"",INDEX(Precipitation!F:F,$L44))</f>
        <v>4–7</v>
      </c>
      <c r="J44" s="16" t="str">
        <f t="array" ref="J44">IF(ISBLANK($A44),"",INDEX(Precipitation!G:G,$L44))</f>
        <v>S</v>
      </c>
      <c r="K44" t="str">
        <f t="array" ref="K44">IF(ISBLANK($A44),"",INDEX(Precipitation!H:H,$L44))</f>
        <v>Wind felt on face, leaves rustle, vanes move</v>
      </c>
      <c r="L44" s="5">
        <f>IF(ISBLANK($A44),"",RANDBETWEEN(2,COUNTA(Precipitation!A:A)))</f>
        <v>343</v>
      </c>
      <c r="M44" s="5" t="b">
        <f>IF(ISBLANK($A44),"",RANDBETWEEN(1,100)&lt;=VLOOKUP($A44,Settings!$A:$H,7,FALSE)*100)</f>
        <v>0</v>
      </c>
      <c r="N44" s="5">
        <f>IF(ISBLANK($A44),"",VLOOKUP($A44,Settings!$A:$H,8,FALSE))</f>
        <v>31</v>
      </c>
      <c r="O44" s="5">
        <f>IF(ISBLANK($A44),"",IF($A44=$A43,$O43,INDIRECT("Settings!$H"&amp;MATCH($A44,Settings!$A:$A,0)+1)))</f>
        <v>41</v>
      </c>
      <c r="P44" s="5">
        <f t="shared" si="2"/>
        <v>31</v>
      </c>
      <c r="Q44" s="5">
        <f>IF(ISBLANK($A44),"",IF($A44=$A43,$Q43,VLOOKUP($A44,Settings!$A:$B,2,FALSE)))</f>
        <v>28</v>
      </c>
    </row>
    <row r="45">
      <c r="A45" s="17" t="str">
        <f>IFERROR(__xludf.DUMMYFUNCTION("""COMPUTED_VALUE"""),"February")</f>
        <v>February</v>
      </c>
      <c r="B45" s="15">
        <f t="shared" si="1"/>
        <v>13</v>
      </c>
      <c r="C45" s="16">
        <f>IF(ISBLANK($A45),"",RANDBETWEEN($P45-Settings!$E$19,$P45-Settings!$E$20))</f>
        <v>22</v>
      </c>
      <c r="D45" s="16">
        <f>IF(ISBLANK($A45),"",RANDBETWEEN($P45+Settings!$E$20,$P45+Settings!$E$19))</f>
        <v>39</v>
      </c>
      <c r="E45" t="str">
        <f t="array" ref="E45">IF(ISBLANK($A45),"",IF(M45,IF(AVERAGE(C45,D45)&gt;Settings!$E$18,INDEX(Precipitation!A:A,$L45),INDEX(Precipitation!B:B,$L45)),"None"))</f>
        <v>None</v>
      </c>
      <c r="F45" t="str">
        <f t="array" ref="F45">IF(ISBLANK($A45),"",IF(M45,INDEX(Precipitation!C:C,$L45),CHOOSE(RANDBETWEEN(1,4),"Clear","Clear","A few clouds","Mostly cloudy")))</f>
        <v>Clear</v>
      </c>
      <c r="G45" t="str">
        <f t="array" ref="G45">IF(ISBLANK($A45),"",IF(AND(M45,AVERAGE(C45,D45)&gt;Settings!$E$18),INDEX(Precipitation!D:D,$L45),""))</f>
        <v/>
      </c>
      <c r="H45" t="str">
        <f t="array" ref="H45">IF(ISBLANK($A45),"",INDEX(Precipitation!E:E,$L45))</f>
        <v>Light air</v>
      </c>
      <c r="I45" s="16" t="str">
        <f t="array" ref="I45">IF(ISBLANK($A45),"",INDEX(Precipitation!F:F,$L45))</f>
        <v>1–3</v>
      </c>
      <c r="J45" s="16" t="str">
        <f t="array" ref="J45">IF(ISBLANK($A45),"",INDEX(Precipitation!G:G,$L45))</f>
        <v>E</v>
      </c>
      <c r="K45" t="str">
        <f t="array" ref="K45">IF(ISBLANK($A45),"",INDEX(Precipitation!H:H,$L45))</f>
        <v>Wind direction shown by smoke but not wind vanes</v>
      </c>
      <c r="L45" s="5">
        <f>IF(ISBLANK($A45),"",RANDBETWEEN(2,COUNTA(Precipitation!A:A)))</f>
        <v>662</v>
      </c>
      <c r="M45" s="5" t="b">
        <f>IF(ISBLANK($A45),"",RANDBETWEEN(1,100)&lt;=VLOOKUP($A45,Settings!$A:$H,7,FALSE)*100)</f>
        <v>0</v>
      </c>
      <c r="N45" s="5">
        <f>IF(ISBLANK($A45),"",VLOOKUP($A45,Settings!$A:$H,8,FALSE))</f>
        <v>31</v>
      </c>
      <c r="O45" s="5">
        <f>IF(ISBLANK($A45),"",IF($A45=$A44,$O44,INDIRECT("Settings!$H"&amp;MATCH($A45,Settings!$A:$A,0)+1)))</f>
        <v>41</v>
      </c>
      <c r="P45" s="5">
        <f t="shared" si="2"/>
        <v>31</v>
      </c>
      <c r="Q45" s="5">
        <f>IF(ISBLANK($A45),"",IF($A45=$A44,$Q44,VLOOKUP($A45,Settings!$A:$B,2,FALSE)))</f>
        <v>28</v>
      </c>
    </row>
    <row r="46">
      <c r="A46" s="17" t="str">
        <f>IFERROR(__xludf.DUMMYFUNCTION("""COMPUTED_VALUE"""),"February")</f>
        <v>February</v>
      </c>
      <c r="B46" s="15">
        <f t="shared" si="1"/>
        <v>14</v>
      </c>
      <c r="C46" s="16">
        <f>IF(ISBLANK($A46),"",RANDBETWEEN($P46-Settings!$E$19,$P46-Settings!$E$20))</f>
        <v>22</v>
      </c>
      <c r="D46" s="16">
        <f>IF(ISBLANK($A46),"",RANDBETWEEN($P46+Settings!$E$20,$P46+Settings!$E$19))</f>
        <v>42</v>
      </c>
      <c r="E46" t="str">
        <f t="array" ref="E46">IF(ISBLANK($A46),"",IF(M46,IF(AVERAGE(C46,D46)&gt;Settings!$E$18,INDEX(Precipitation!A:A,$L46),INDEX(Precipitation!B:B,$L46)),"None"))</f>
        <v>Flurries</v>
      </c>
      <c r="F46" t="str">
        <f t="array" ref="F46">IF(ISBLANK($A46),"",IF(M46,INDEX(Precipitation!C:C,$L46),CHOOSE(RANDBETWEEN(1,4),"Clear","Clear","A few clouds","Mostly cloudy")))</f>
        <v>Gray, slightly overcast</v>
      </c>
      <c r="G46" t="str">
        <f t="array" ref="G46">IF(ISBLANK($A46),"",IF(AND(M46,AVERAGE(C46,D46)&gt;Settings!$E$18),INDEX(Precipitation!D:D,$L46),""))</f>
        <v/>
      </c>
      <c r="H46" t="str">
        <f t="array" ref="H46">IF(ISBLANK($A46),"",INDEX(Precipitation!E:E,$L46))</f>
        <v>Light air</v>
      </c>
      <c r="I46" s="16" t="str">
        <f t="array" ref="I46">IF(ISBLANK($A46),"",INDEX(Precipitation!F:F,$L46))</f>
        <v>1–3</v>
      </c>
      <c r="J46" s="16" t="str">
        <f t="array" ref="J46">IF(ISBLANK($A46),"",INDEX(Precipitation!G:G,$L46))</f>
        <v>W</v>
      </c>
      <c r="K46" t="str">
        <f t="array" ref="K46">IF(ISBLANK($A46),"",INDEX(Precipitation!H:H,$L46))</f>
        <v>Wind direction shown by smoke but not wind vanes</v>
      </c>
      <c r="L46" s="5">
        <f>IF(ISBLANK($A46),"",RANDBETWEEN(2,COUNTA(Precipitation!A:A)))</f>
        <v>592</v>
      </c>
      <c r="M46" s="5" t="b">
        <f>IF(ISBLANK($A46),"",RANDBETWEEN(1,100)&lt;=VLOOKUP($A46,Settings!$A:$H,7,FALSE)*100)</f>
        <v>1</v>
      </c>
      <c r="N46" s="5">
        <f>IF(ISBLANK($A46),"",VLOOKUP($A46,Settings!$A:$H,8,FALSE))</f>
        <v>31</v>
      </c>
      <c r="O46" s="5">
        <f>IF(ISBLANK($A46),"",IF($A46=$A45,$O45,INDIRECT("Settings!$H"&amp;MATCH($A46,Settings!$A:$A,0)+1)))</f>
        <v>41</v>
      </c>
      <c r="P46" s="5">
        <f t="shared" si="2"/>
        <v>31</v>
      </c>
      <c r="Q46" s="5">
        <f>IF(ISBLANK($A46),"",IF($A46=$A45,$Q45,VLOOKUP($A46,Settings!$A:$B,2,FALSE)))</f>
        <v>28</v>
      </c>
    </row>
    <row r="47">
      <c r="A47" s="17" t="str">
        <f>IFERROR(__xludf.DUMMYFUNCTION("""COMPUTED_VALUE"""),"February")</f>
        <v>February</v>
      </c>
      <c r="B47" s="15">
        <f t="shared" si="1"/>
        <v>15</v>
      </c>
      <c r="C47" s="16">
        <f>IF(ISBLANK($A47),"",RANDBETWEEN($P47-Settings!$E$19,$P47-Settings!$E$20))</f>
        <v>25</v>
      </c>
      <c r="D47" s="16">
        <f>IF(ISBLANK($A47),"",RANDBETWEEN($P47+Settings!$E$20,$P47+Settings!$E$19))</f>
        <v>42</v>
      </c>
      <c r="E47" t="str">
        <f t="array" ref="E47">IF(ISBLANK($A47),"",IF(M47,IF(AVERAGE(C47,D47)&gt;Settings!$E$18,INDEX(Precipitation!A:A,$L47),INDEX(Precipitation!B:B,$L47)),"None"))</f>
        <v>None</v>
      </c>
      <c r="F47" t="str">
        <f t="array" ref="F47">IF(ISBLANK($A47),"",IF(M47,INDEX(Precipitation!C:C,$L47),CHOOSE(RANDBETWEEN(1,4),"Clear","Clear","A few clouds","Mostly cloudy")))</f>
        <v>Mostly cloudy</v>
      </c>
      <c r="G47" t="str">
        <f t="array" ref="G47">IF(ISBLANK($A47),"",IF(AND(M47,AVERAGE(C47,D47)&gt;Settings!$E$18),INDEX(Precipitation!D:D,$L47),""))</f>
        <v/>
      </c>
      <c r="H47" t="str">
        <f t="array" ref="H47">IF(ISBLANK($A47),"",INDEX(Precipitation!E:E,$L47))</f>
        <v>Gentle breeze</v>
      </c>
      <c r="I47" s="16" t="str">
        <f t="array" ref="I47">IF(ISBLANK($A47),"",INDEX(Precipitation!F:F,$L47))</f>
        <v>8–12</v>
      </c>
      <c r="J47" s="16" t="str">
        <f t="array" ref="J47">IF(ISBLANK($A47),"",INDEX(Precipitation!G:G,$L47))</f>
        <v>SW</v>
      </c>
      <c r="K47" t="str">
        <f t="array" ref="K47">IF(ISBLANK($A47),"",INDEX(Precipitation!H:H,$L47))</f>
        <v>Leaves and small twigs sway and banners flap</v>
      </c>
      <c r="L47" s="5">
        <f>IF(ISBLANK($A47),"",RANDBETWEEN(2,COUNTA(Precipitation!A:A)))</f>
        <v>418</v>
      </c>
      <c r="M47" s="5" t="b">
        <f>IF(ISBLANK($A47),"",RANDBETWEEN(1,100)&lt;=VLOOKUP($A47,Settings!$A:$H,7,FALSE)*100)</f>
        <v>0</v>
      </c>
      <c r="N47" s="5">
        <f>IF(ISBLANK($A47),"",VLOOKUP($A47,Settings!$A:$H,8,FALSE))</f>
        <v>31</v>
      </c>
      <c r="O47" s="5">
        <f>IF(ISBLANK($A47),"",IF($A47=$A46,$O46,INDIRECT("Settings!$H"&amp;MATCH($A47,Settings!$A:$A,0)+1)))</f>
        <v>41</v>
      </c>
      <c r="P47" s="5">
        <f t="shared" si="2"/>
        <v>31</v>
      </c>
      <c r="Q47" s="5">
        <f>IF(ISBLANK($A47),"",IF($A47=$A46,$Q46,VLOOKUP($A47,Settings!$A:$B,2,FALSE)))</f>
        <v>28</v>
      </c>
    </row>
    <row r="48">
      <c r="A48" s="17" t="str">
        <f>IFERROR(__xludf.DUMMYFUNCTION("""COMPUTED_VALUE"""),"February")</f>
        <v>February</v>
      </c>
      <c r="B48" s="15">
        <f t="shared" si="1"/>
        <v>16</v>
      </c>
      <c r="C48" s="16">
        <f>IF(ISBLANK($A48),"",RANDBETWEEN($P48-Settings!$E$19,$P48-Settings!$E$20))</f>
        <v>21</v>
      </c>
      <c r="D48" s="16">
        <f>IF(ISBLANK($A48),"",RANDBETWEEN($P48+Settings!$E$20,$P48+Settings!$E$19))</f>
        <v>42</v>
      </c>
      <c r="E48" t="str">
        <f t="array" ref="E48">IF(ISBLANK($A48),"",IF(M48,IF(AVERAGE(C48,D48)&gt;Settings!$E$18,INDEX(Precipitation!A:A,$L48),INDEX(Precipitation!B:B,$L48)),"None"))</f>
        <v>None</v>
      </c>
      <c r="F48" t="str">
        <f t="array" ref="F48">IF(ISBLANK($A48),"",IF(M48,INDEX(Precipitation!C:C,$L48),CHOOSE(RANDBETWEEN(1,4),"Clear","Clear","A few clouds","Mostly cloudy")))</f>
        <v>Clear</v>
      </c>
      <c r="G48" t="str">
        <f t="array" ref="G48">IF(ISBLANK($A48),"",IF(AND(M48,AVERAGE(C48,D48)&gt;Settings!$E$18),INDEX(Precipitation!D:D,$L48),""))</f>
        <v/>
      </c>
      <c r="H48" t="str">
        <f t="array" ref="H48">IF(ISBLANK($A48),"",INDEX(Precipitation!E:E,$L48))</f>
        <v>Strong breeze</v>
      </c>
      <c r="I48" s="16" t="str">
        <f t="array" ref="I48">IF(ISBLANK($A48),"",INDEX(Precipitation!F:F,$L48))</f>
        <v>25–31</v>
      </c>
      <c r="J48" s="16" t="str">
        <f t="array" ref="J48">IF(ISBLANK($A48),"",INDEX(Precipitation!G:G,$L48))</f>
        <v>NW</v>
      </c>
      <c r="K48" t="str">
        <f t="array" ref="K48">IF(ISBLANK($A48),"",INDEX(Precipitation!H:H,$L48))</f>
        <v>Large branches move</v>
      </c>
      <c r="L48" s="5">
        <f>IF(ISBLANK($A48),"",RANDBETWEEN(2,COUNTA(Precipitation!A:A)))</f>
        <v>295</v>
      </c>
      <c r="M48" s="5" t="b">
        <f>IF(ISBLANK($A48),"",RANDBETWEEN(1,100)&lt;=VLOOKUP($A48,Settings!$A:$H,7,FALSE)*100)</f>
        <v>0</v>
      </c>
      <c r="N48" s="5">
        <f>IF(ISBLANK($A48),"",VLOOKUP($A48,Settings!$A:$H,8,FALSE))</f>
        <v>31</v>
      </c>
      <c r="O48" s="5">
        <f>IF(ISBLANK($A48),"",IF($A48=$A47,$O47,INDIRECT("Settings!$H"&amp;MATCH($A48,Settings!$A:$A,0)+1)))</f>
        <v>41</v>
      </c>
      <c r="P48" s="5">
        <f t="shared" si="2"/>
        <v>31</v>
      </c>
      <c r="Q48" s="5">
        <f>IF(ISBLANK($A48),"",IF($A48=$A47,$Q47,VLOOKUP($A48,Settings!$A:$B,2,FALSE)))</f>
        <v>28</v>
      </c>
    </row>
    <row r="49">
      <c r="A49" s="17" t="str">
        <f>IFERROR(__xludf.DUMMYFUNCTION("""COMPUTED_VALUE"""),"February")</f>
        <v>February</v>
      </c>
      <c r="B49" s="15">
        <f t="shared" si="1"/>
        <v>17</v>
      </c>
      <c r="C49" s="16">
        <f>IF(ISBLANK($A49),"",RANDBETWEEN($P49-Settings!$E$19,$P49-Settings!$E$20))</f>
        <v>23</v>
      </c>
      <c r="D49" s="16">
        <f>IF(ISBLANK($A49),"",RANDBETWEEN($P49+Settings!$E$20,$P49+Settings!$E$19))</f>
        <v>41</v>
      </c>
      <c r="E49" t="str">
        <f t="array" ref="E49">IF(ISBLANK($A49),"",IF(M49,IF(AVERAGE(C49,D49)&gt;Settings!$E$18,INDEX(Precipitation!A:A,$L49),INDEX(Precipitation!B:B,$L49)),"None"))</f>
        <v>None</v>
      </c>
      <c r="F49" t="str">
        <f t="array" ref="F49">IF(ISBLANK($A49),"",IF(M49,INDEX(Precipitation!C:C,$L49),CHOOSE(RANDBETWEEN(1,4),"Clear","Clear","A few clouds","Mostly cloudy")))</f>
        <v>A few clouds</v>
      </c>
      <c r="G49" t="str">
        <f t="array" ref="G49">IF(ISBLANK($A49),"",IF(AND(M49,AVERAGE(C49,D49)&gt;Settings!$E$18),INDEX(Precipitation!D:D,$L49),""))</f>
        <v/>
      </c>
      <c r="H49" t="str">
        <f t="array" ref="H49">IF(ISBLANK($A49),"",INDEX(Precipitation!E:E,$L49))</f>
        <v>Fresh gale</v>
      </c>
      <c r="I49" s="16" t="str">
        <f t="array" ref="I49">IF(ISBLANK($A49),"",INDEX(Precipitation!F:F,$L49))</f>
        <v>39–46</v>
      </c>
      <c r="J49" s="16" t="str">
        <f t="array" ref="J49">IF(ISBLANK($A49),"",INDEX(Precipitation!G:G,$L49))</f>
        <v>SE</v>
      </c>
      <c r="K49" t="str">
        <f t="array" ref="K49">IF(ISBLANK($A49),"",INDEX(Precipitation!H:H,$L49))</f>
        <v>Twigs break off trees and general progress is impeded</v>
      </c>
      <c r="L49" s="5">
        <f>IF(ISBLANK($A49),"",RANDBETWEEN(2,COUNTA(Precipitation!A:A)))</f>
        <v>66</v>
      </c>
      <c r="M49" s="5" t="b">
        <f>IF(ISBLANK($A49),"",RANDBETWEEN(1,100)&lt;=VLOOKUP($A49,Settings!$A:$H,7,FALSE)*100)</f>
        <v>0</v>
      </c>
      <c r="N49" s="5">
        <f>IF(ISBLANK($A49),"",VLOOKUP($A49,Settings!$A:$H,8,FALSE))</f>
        <v>31</v>
      </c>
      <c r="O49" s="5">
        <f>IF(ISBLANK($A49),"",IF($A49=$A48,$O48,INDIRECT("Settings!$H"&amp;MATCH($A49,Settings!$A:$A,0)+1)))</f>
        <v>41</v>
      </c>
      <c r="P49" s="5">
        <f t="shared" si="2"/>
        <v>31</v>
      </c>
      <c r="Q49" s="5">
        <f>IF(ISBLANK($A49),"",IF($A49=$A48,$Q48,VLOOKUP($A49,Settings!$A:$B,2,FALSE)))</f>
        <v>28</v>
      </c>
    </row>
    <row r="50">
      <c r="A50" s="17" t="str">
        <f>IFERROR(__xludf.DUMMYFUNCTION("""COMPUTED_VALUE"""),"February")</f>
        <v>February</v>
      </c>
      <c r="B50" s="15">
        <f t="shared" si="1"/>
        <v>18</v>
      </c>
      <c r="C50" s="16">
        <f>IF(ISBLANK($A50),"",RANDBETWEEN($P50-Settings!$E$19,$P50-Settings!$E$20))</f>
        <v>27</v>
      </c>
      <c r="D50" s="16">
        <f>IF(ISBLANK($A50),"",RANDBETWEEN($P50+Settings!$E$20,$P50+Settings!$E$19))</f>
        <v>38</v>
      </c>
      <c r="E50" t="str">
        <f t="array" ref="E50">IF(ISBLANK($A50),"",IF(M50,IF(AVERAGE(C50,D50)&gt;Settings!$E$18,INDEX(Precipitation!A:A,$L50),INDEX(Precipitation!B:B,$L50)),"None"))</f>
        <v>None</v>
      </c>
      <c r="F50" t="str">
        <f t="array" ref="F50">IF(ISBLANK($A50),"",IF(M50,INDEX(Precipitation!C:C,$L50),CHOOSE(RANDBETWEEN(1,4),"Clear","Clear","A few clouds","Mostly cloudy")))</f>
        <v>Clear</v>
      </c>
      <c r="G50" t="str">
        <f t="array" ref="G50">IF(ISBLANK($A50),"",IF(AND(M50,AVERAGE(C50,D50)&gt;Settings!$E$18),INDEX(Precipitation!D:D,$L50),""))</f>
        <v/>
      </c>
      <c r="H50" t="str">
        <f t="array" ref="H50">IF(ISBLANK($A50),"",INDEX(Precipitation!E:E,$L50))</f>
        <v>Light breeze</v>
      </c>
      <c r="I50" s="16" t="str">
        <f t="array" ref="I50">IF(ISBLANK($A50),"",INDEX(Precipitation!F:F,$L50))</f>
        <v>4–7</v>
      </c>
      <c r="J50" s="16" t="str">
        <f t="array" ref="J50">IF(ISBLANK($A50),"",INDEX(Precipitation!G:G,$L50))</f>
        <v>SE</v>
      </c>
      <c r="K50" t="str">
        <f t="array" ref="K50">IF(ISBLANK($A50),"",INDEX(Precipitation!H:H,$L50))</f>
        <v>Wind felt on face, leaves rustle, vanes move</v>
      </c>
      <c r="L50" s="5">
        <f>IF(ISBLANK($A50),"",RANDBETWEEN(2,COUNTA(Precipitation!A:A)))</f>
        <v>932</v>
      </c>
      <c r="M50" s="5" t="b">
        <f>IF(ISBLANK($A50),"",RANDBETWEEN(1,100)&lt;=VLOOKUP($A50,Settings!$A:$H,7,FALSE)*100)</f>
        <v>0</v>
      </c>
      <c r="N50" s="5">
        <f>IF(ISBLANK($A50),"",VLOOKUP($A50,Settings!$A:$H,8,FALSE))</f>
        <v>31</v>
      </c>
      <c r="O50" s="5">
        <f>IF(ISBLANK($A50),"",IF($A50=$A49,$O49,INDIRECT("Settings!$H"&amp;MATCH($A50,Settings!$A:$A,0)+1)))</f>
        <v>41</v>
      </c>
      <c r="P50" s="5">
        <f t="shared" si="2"/>
        <v>31</v>
      </c>
      <c r="Q50" s="5">
        <f>IF(ISBLANK($A50),"",IF($A50=$A49,$Q49,VLOOKUP($A50,Settings!$A:$B,2,FALSE)))</f>
        <v>28</v>
      </c>
    </row>
    <row r="51">
      <c r="A51" s="17" t="str">
        <f>IFERROR(__xludf.DUMMYFUNCTION("""COMPUTED_VALUE"""),"February")</f>
        <v>February</v>
      </c>
      <c r="B51" s="15">
        <f t="shared" si="1"/>
        <v>19</v>
      </c>
      <c r="C51" s="16">
        <f>IF(ISBLANK($A51),"",RANDBETWEEN($P51-Settings!$E$19,$P51-Settings!$E$20))</f>
        <v>23</v>
      </c>
      <c r="D51" s="16">
        <f>IF(ISBLANK($A51),"",RANDBETWEEN($P51+Settings!$E$20,$P51+Settings!$E$19))</f>
        <v>36</v>
      </c>
      <c r="E51" t="str">
        <f t="array" ref="E51">IF(ISBLANK($A51),"",IF(M51,IF(AVERAGE(C51,D51)&gt;Settings!$E$18,INDEX(Precipitation!A:A,$L51),INDEX(Precipitation!B:B,$L51)),"None"))</f>
        <v>None</v>
      </c>
      <c r="F51" t="str">
        <f t="array" ref="F51">IF(ISBLANK($A51),"",IF(M51,INDEX(Precipitation!C:C,$L51),CHOOSE(RANDBETWEEN(1,4),"Clear","Clear","A few clouds","Mostly cloudy")))</f>
        <v>Clear</v>
      </c>
      <c r="G51" t="str">
        <f t="array" ref="G51">IF(ISBLANK($A51),"",IF(AND(M51,AVERAGE(C51,D51)&gt;Settings!$E$18),INDEX(Precipitation!D:D,$L51),""))</f>
        <v/>
      </c>
      <c r="H51" t="str">
        <f t="array" ref="H51">IF(ISBLANK($A51),"",INDEX(Precipitation!E:E,$L51))</f>
        <v>Moderate breeze</v>
      </c>
      <c r="I51" s="16" t="str">
        <f t="array" ref="I51">IF(ISBLANK($A51),"",INDEX(Precipitation!F:F,$L51))</f>
        <v>13–18</v>
      </c>
      <c r="J51" s="16" t="str">
        <f t="array" ref="J51">IF(ISBLANK($A51),"",INDEX(Precipitation!G:G,$L51))</f>
        <v>NW</v>
      </c>
      <c r="K51" t="str">
        <f t="array" ref="K51">IF(ISBLANK($A51),"",INDEX(Precipitation!H:H,$L51))</f>
        <v>Small branches move, and dust and small branches are raised</v>
      </c>
      <c r="L51" s="5">
        <f>IF(ISBLANK($A51),"",RANDBETWEEN(2,COUNTA(Precipitation!A:A)))</f>
        <v>905</v>
      </c>
      <c r="M51" s="5" t="b">
        <f>IF(ISBLANK($A51),"",RANDBETWEEN(1,100)&lt;=VLOOKUP($A51,Settings!$A:$H,7,FALSE)*100)</f>
        <v>0</v>
      </c>
      <c r="N51" s="5">
        <f>IF(ISBLANK($A51),"",VLOOKUP($A51,Settings!$A:$H,8,FALSE))</f>
        <v>31</v>
      </c>
      <c r="O51" s="5">
        <f>IF(ISBLANK($A51),"",IF($A51=$A50,$O50,INDIRECT("Settings!$H"&amp;MATCH($A51,Settings!$A:$A,0)+1)))</f>
        <v>41</v>
      </c>
      <c r="P51" s="5">
        <f t="shared" si="2"/>
        <v>32</v>
      </c>
      <c r="Q51" s="5">
        <f>IF(ISBLANK($A51),"",IF($A51=$A50,$Q50,VLOOKUP($A51,Settings!$A:$B,2,FALSE)))</f>
        <v>28</v>
      </c>
    </row>
    <row r="52">
      <c r="A52" s="17" t="str">
        <f>IFERROR(__xludf.DUMMYFUNCTION("""COMPUTED_VALUE"""),"February")</f>
        <v>February</v>
      </c>
      <c r="B52" s="15">
        <f t="shared" si="1"/>
        <v>20</v>
      </c>
      <c r="C52" s="16">
        <f>IF(ISBLANK($A52),"",RANDBETWEEN($P52-Settings!$E$19,$P52-Settings!$E$20))</f>
        <v>21</v>
      </c>
      <c r="D52" s="16">
        <f>IF(ISBLANK($A52),"",RANDBETWEEN($P52+Settings!$E$20,$P52+Settings!$E$19))</f>
        <v>43</v>
      </c>
      <c r="E52" t="str">
        <f t="array" ref="E52">IF(ISBLANK($A52),"",IF(M52,IF(AVERAGE(C52,D52)&gt;Settings!$E$18,INDEX(Precipitation!A:A,$L52),INDEX(Precipitation!B:B,$L52)),"None"))</f>
        <v>None</v>
      </c>
      <c r="F52" t="str">
        <f t="array" ref="F52">IF(ISBLANK($A52),"",IF(M52,INDEX(Precipitation!C:C,$L52),CHOOSE(RANDBETWEEN(1,4),"Clear","Clear","A few clouds","Mostly cloudy")))</f>
        <v>A few clouds</v>
      </c>
      <c r="G52" t="str">
        <f t="array" ref="G52">IF(ISBLANK($A52),"",IF(AND(M52,AVERAGE(C52,D52)&gt;Settings!$E$18),INDEX(Precipitation!D:D,$L52),""))</f>
        <v/>
      </c>
      <c r="H52" t="str">
        <f t="array" ref="H52">IF(ISBLANK($A52),"",INDEX(Precipitation!E:E,$L52))</f>
        <v>Fresh breeze</v>
      </c>
      <c r="I52" s="16" t="str">
        <f t="array" ref="I52">IF(ISBLANK($A52),"",INDEX(Precipitation!F:F,$L52))</f>
        <v>19–24</v>
      </c>
      <c r="J52" s="16" t="str">
        <f t="array" ref="J52">IF(ISBLANK($A52),"",INDEX(Precipitation!G:G,$L52))</f>
        <v>NE</v>
      </c>
      <c r="K52" t="str">
        <f t="array" ref="K52">IF(ISBLANK($A52),"",INDEX(Precipitation!H:H,$L52))</f>
        <v>Small trees sway and small waves form on inland waters</v>
      </c>
      <c r="L52" s="5">
        <f>IF(ISBLANK($A52),"",RANDBETWEEN(2,COUNTA(Precipitation!A:A)))</f>
        <v>191</v>
      </c>
      <c r="M52" s="5" t="b">
        <f>IF(ISBLANK($A52),"",RANDBETWEEN(1,100)&lt;=VLOOKUP($A52,Settings!$A:$H,7,FALSE)*100)</f>
        <v>0</v>
      </c>
      <c r="N52" s="5">
        <f>IF(ISBLANK($A52),"",VLOOKUP($A52,Settings!$A:$H,8,FALSE))</f>
        <v>31</v>
      </c>
      <c r="O52" s="5">
        <f>IF(ISBLANK($A52),"",IF($A52=$A51,$O51,INDIRECT("Settings!$H"&amp;MATCH($A52,Settings!$A:$A,0)+1)))</f>
        <v>41</v>
      </c>
      <c r="P52" s="5">
        <f t="shared" si="2"/>
        <v>33</v>
      </c>
      <c r="Q52" s="5">
        <f>IF(ISBLANK($A52),"",IF($A52=$A51,$Q51,VLOOKUP($A52,Settings!$A:$B,2,FALSE)))</f>
        <v>28</v>
      </c>
    </row>
    <row r="53">
      <c r="A53" s="17" t="str">
        <f>IFERROR(__xludf.DUMMYFUNCTION("""COMPUTED_VALUE"""),"February")</f>
        <v>February</v>
      </c>
      <c r="B53" s="15">
        <f t="shared" si="1"/>
        <v>21</v>
      </c>
      <c r="C53" s="16">
        <f>IF(ISBLANK($A53),"",RANDBETWEEN($P53-Settings!$E$19,$P53-Settings!$E$20))</f>
        <v>22</v>
      </c>
      <c r="D53" s="16">
        <f>IF(ISBLANK($A53),"",RANDBETWEEN($P53+Settings!$E$20,$P53+Settings!$E$19))</f>
        <v>44</v>
      </c>
      <c r="E53" t="str">
        <f t="array" ref="E53">IF(ISBLANK($A53),"",IF(M53,IF(AVERAGE(C53,D53)&gt;Settings!$E$18,INDEX(Precipitation!A:A,$L53),INDEX(Precipitation!B:B,$L53)),"None"))</f>
        <v>None</v>
      </c>
      <c r="F53" t="str">
        <f t="array" ref="F53">IF(ISBLANK($A53),"",IF(M53,INDEX(Precipitation!C:C,$L53),CHOOSE(RANDBETWEEN(1,4),"Clear","Clear","A few clouds","Mostly cloudy")))</f>
        <v>Clear</v>
      </c>
      <c r="G53" t="str">
        <f t="array" ref="G53">IF(ISBLANK($A53),"",IF(AND(M53,AVERAGE(C53,D53)&gt;Settings!$E$18),INDEX(Precipitation!D:D,$L53),""))</f>
        <v/>
      </c>
      <c r="H53" t="str">
        <f t="array" ref="H53">IF(ISBLANK($A53),"",INDEX(Precipitation!E:E,$L53))</f>
        <v>Light breeze</v>
      </c>
      <c r="I53" s="16" t="str">
        <f t="array" ref="I53">IF(ISBLANK($A53),"",INDEX(Precipitation!F:F,$L53))</f>
        <v>4–7</v>
      </c>
      <c r="J53" s="16" t="str">
        <f t="array" ref="J53">IF(ISBLANK($A53),"",INDEX(Precipitation!G:G,$L53))</f>
        <v>NW</v>
      </c>
      <c r="K53" t="str">
        <f t="array" ref="K53">IF(ISBLANK($A53),"",INDEX(Precipitation!H:H,$L53))</f>
        <v>Wind felt on face, leaves rustle, vanes move</v>
      </c>
      <c r="L53" s="5">
        <f>IF(ISBLANK($A53),"",RANDBETWEEN(2,COUNTA(Precipitation!A:A)))</f>
        <v>514</v>
      </c>
      <c r="M53" s="5" t="b">
        <f>IF(ISBLANK($A53),"",RANDBETWEEN(1,100)&lt;=VLOOKUP($A53,Settings!$A:$H,7,FALSE)*100)</f>
        <v>0</v>
      </c>
      <c r="N53" s="5">
        <f>IF(ISBLANK($A53),"",VLOOKUP($A53,Settings!$A:$H,8,FALSE))</f>
        <v>31</v>
      </c>
      <c r="O53" s="5">
        <f>IF(ISBLANK($A53),"",IF($A53=$A52,$O52,INDIRECT("Settings!$H"&amp;MATCH($A53,Settings!$A:$A,0)+1)))</f>
        <v>41</v>
      </c>
      <c r="P53" s="5">
        <f t="shared" si="2"/>
        <v>34</v>
      </c>
      <c r="Q53" s="5">
        <f>IF(ISBLANK($A53),"",IF($A53=$A52,$Q52,VLOOKUP($A53,Settings!$A:$B,2,FALSE)))</f>
        <v>28</v>
      </c>
    </row>
    <row r="54">
      <c r="A54" s="17" t="str">
        <f>IFERROR(__xludf.DUMMYFUNCTION("""COMPUTED_VALUE"""),"February")</f>
        <v>February</v>
      </c>
      <c r="B54" s="15">
        <f t="shared" si="1"/>
        <v>22</v>
      </c>
      <c r="C54" s="16">
        <f>IF(ISBLANK($A54),"",RANDBETWEEN($P54-Settings!$E$19,$P54-Settings!$E$20))</f>
        <v>27</v>
      </c>
      <c r="D54" s="16">
        <f>IF(ISBLANK($A54),"",RANDBETWEEN($P54+Settings!$E$20,$P54+Settings!$E$19))</f>
        <v>47</v>
      </c>
      <c r="E54" t="str">
        <f t="array" ref="E54">IF(ISBLANK($A54),"",IF(M54,IF(AVERAGE(C54,D54)&gt;Settings!$E$18,INDEX(Precipitation!A:A,$L54),INDEX(Precipitation!B:B,$L54)),"None"))</f>
        <v>None</v>
      </c>
      <c r="F54" t="str">
        <f t="array" ref="F54">IF(ISBLANK($A54),"",IF(M54,INDEX(Precipitation!C:C,$L54),CHOOSE(RANDBETWEEN(1,4),"Clear","Clear","A few clouds","Mostly cloudy")))</f>
        <v>Clear</v>
      </c>
      <c r="G54" t="str">
        <f t="array" ref="G54">IF(ISBLANK($A54),"",IF(AND(M54,AVERAGE(C54,D54)&gt;Settings!$E$18),INDEX(Precipitation!D:D,$L54),""))</f>
        <v/>
      </c>
      <c r="H54" t="str">
        <f t="array" ref="H54">IF(ISBLANK($A54),"",INDEX(Precipitation!E:E,$L54))</f>
        <v>Moderate breeze</v>
      </c>
      <c r="I54" s="16" t="str">
        <f t="array" ref="I54">IF(ISBLANK($A54),"",INDEX(Precipitation!F:F,$L54))</f>
        <v>13–18</v>
      </c>
      <c r="J54" s="16" t="str">
        <f t="array" ref="J54">IF(ISBLANK($A54),"",INDEX(Precipitation!G:G,$L54))</f>
        <v>SE</v>
      </c>
      <c r="K54" t="str">
        <f t="array" ref="K54">IF(ISBLANK($A54),"",INDEX(Precipitation!H:H,$L54))</f>
        <v>Small branches move, and dust and small branches are raised</v>
      </c>
      <c r="L54" s="5">
        <f>IF(ISBLANK($A54),"",RANDBETWEEN(2,COUNTA(Precipitation!A:A)))</f>
        <v>599</v>
      </c>
      <c r="M54" s="5" t="b">
        <f>IF(ISBLANK($A54),"",RANDBETWEEN(1,100)&lt;=VLOOKUP($A54,Settings!$A:$H,7,FALSE)*100)</f>
        <v>0</v>
      </c>
      <c r="N54" s="5">
        <f>IF(ISBLANK($A54),"",VLOOKUP($A54,Settings!$A:$H,8,FALSE))</f>
        <v>31</v>
      </c>
      <c r="O54" s="5">
        <f>IF(ISBLANK($A54),"",IF($A54=$A53,$O53,INDIRECT("Settings!$H"&amp;MATCH($A54,Settings!$A:$A,0)+1)))</f>
        <v>41</v>
      </c>
      <c r="P54" s="5">
        <f t="shared" si="2"/>
        <v>35</v>
      </c>
      <c r="Q54" s="5">
        <f>IF(ISBLANK($A54),"",IF($A54=$A53,$Q53,VLOOKUP($A54,Settings!$A:$B,2,FALSE)))</f>
        <v>28</v>
      </c>
    </row>
    <row r="55">
      <c r="A55" s="17" t="str">
        <f>IFERROR(__xludf.DUMMYFUNCTION("""COMPUTED_VALUE"""),"February")</f>
        <v>February</v>
      </c>
      <c r="B55" s="15">
        <f t="shared" si="1"/>
        <v>23</v>
      </c>
      <c r="C55" s="16">
        <f>IF(ISBLANK($A55),"",RANDBETWEEN($P55-Settings!$E$19,$P55-Settings!$E$20))</f>
        <v>27</v>
      </c>
      <c r="D55" s="16">
        <f>IF(ISBLANK($A55),"",RANDBETWEEN($P55+Settings!$E$20,$P55+Settings!$E$19))</f>
        <v>48</v>
      </c>
      <c r="E55" t="str">
        <f t="array" ref="E55">IF(ISBLANK($A55),"",IF(M55,IF(AVERAGE(C55,D55)&gt;Settings!$E$18,INDEX(Precipitation!A:A,$L55),INDEX(Precipitation!B:B,$L55)),"None"))</f>
        <v>None</v>
      </c>
      <c r="F55" t="str">
        <f t="array" ref="F55">IF(ISBLANK($A55),"",IF(M55,INDEX(Precipitation!C:C,$L55),CHOOSE(RANDBETWEEN(1,4),"Clear","Clear","A few clouds","Mostly cloudy")))</f>
        <v>Clear</v>
      </c>
      <c r="G55" t="str">
        <f t="array" ref="G55">IF(ISBLANK($A55),"",IF(AND(M55,AVERAGE(C55,D55)&gt;Settings!$E$18),INDEX(Precipitation!D:D,$L55),""))</f>
        <v/>
      </c>
      <c r="H55" t="str">
        <f t="array" ref="H55">IF(ISBLANK($A55),"",INDEX(Precipitation!E:E,$L55))</f>
        <v>Light breeze</v>
      </c>
      <c r="I55" s="16" t="str">
        <f t="array" ref="I55">IF(ISBLANK($A55),"",INDEX(Precipitation!F:F,$L55))</f>
        <v>4–7</v>
      </c>
      <c r="J55" s="16" t="str">
        <f t="array" ref="J55">IF(ISBLANK($A55),"",INDEX(Precipitation!G:G,$L55))</f>
        <v>NW</v>
      </c>
      <c r="K55" t="str">
        <f t="array" ref="K55">IF(ISBLANK($A55),"",INDEX(Precipitation!H:H,$L55))</f>
        <v>Wind felt on face, leaves rustle, vanes move</v>
      </c>
      <c r="L55" s="5">
        <f>IF(ISBLANK($A55),"",RANDBETWEEN(2,COUNTA(Precipitation!A:A)))</f>
        <v>514</v>
      </c>
      <c r="M55" s="5" t="b">
        <f>IF(ISBLANK($A55),"",RANDBETWEEN(1,100)&lt;=VLOOKUP($A55,Settings!$A:$H,7,FALSE)*100)</f>
        <v>0</v>
      </c>
      <c r="N55" s="5">
        <f>IF(ISBLANK($A55),"",VLOOKUP($A55,Settings!$A:$H,8,FALSE))</f>
        <v>31</v>
      </c>
      <c r="O55" s="5">
        <f>IF(ISBLANK($A55),"",IF($A55=$A54,$O54,INDIRECT("Settings!$H"&amp;MATCH($A55,Settings!$A:$A,0)+1)))</f>
        <v>41</v>
      </c>
      <c r="P55" s="5">
        <f t="shared" si="2"/>
        <v>36</v>
      </c>
      <c r="Q55" s="5">
        <f>IF(ISBLANK($A55),"",IF($A55=$A54,$Q54,VLOOKUP($A55,Settings!$A:$B,2,FALSE)))</f>
        <v>28</v>
      </c>
    </row>
    <row r="56">
      <c r="A56" s="17" t="str">
        <f>IFERROR(__xludf.DUMMYFUNCTION("""COMPUTED_VALUE"""),"February")</f>
        <v>February</v>
      </c>
      <c r="B56" s="15">
        <f t="shared" si="1"/>
        <v>24</v>
      </c>
      <c r="C56" s="16">
        <f>IF(ISBLANK($A56),"",RANDBETWEEN($P56-Settings!$E$19,$P56-Settings!$E$20))</f>
        <v>28</v>
      </c>
      <c r="D56" s="16">
        <f>IF(ISBLANK($A56),"",RANDBETWEEN($P56+Settings!$E$20,$P56+Settings!$E$19))</f>
        <v>47</v>
      </c>
      <c r="E56" t="str">
        <f t="array" ref="E56">IF(ISBLANK($A56),"",IF(M56,IF(AVERAGE(C56,D56)&gt;Settings!$E$18,INDEX(Precipitation!A:A,$L56),INDEX(Precipitation!B:B,$L56)),"None"))</f>
        <v>Drizzle</v>
      </c>
      <c r="F56" t="str">
        <f t="array" ref="F56">IF(ISBLANK($A56),"",IF(M56,INDEX(Precipitation!C:C,$L56),CHOOSE(RANDBETWEEN(1,4),"Clear","Clear","A few clouds","Mostly cloudy")))</f>
        <v>Mostly cloudy</v>
      </c>
      <c r="G56" t="str">
        <f t="array" ref="G56">IF(ISBLANK($A56),"",IF(AND(M56,AVERAGE(C56,D56)&gt;Settings!$E$18),INDEX(Precipitation!D:D,$L56),""))</f>
        <v/>
      </c>
      <c r="H56" t="str">
        <f t="array" ref="H56">IF(ISBLANK($A56),"",INDEX(Precipitation!E:E,$L56))</f>
        <v>Light air</v>
      </c>
      <c r="I56" s="16" t="str">
        <f t="array" ref="I56">IF(ISBLANK($A56),"",INDEX(Precipitation!F:F,$L56))</f>
        <v>1–3</v>
      </c>
      <c r="J56" s="16" t="str">
        <f t="array" ref="J56">IF(ISBLANK($A56),"",INDEX(Precipitation!G:G,$L56))</f>
        <v>SW</v>
      </c>
      <c r="K56" t="str">
        <f t="array" ref="K56">IF(ISBLANK($A56),"",INDEX(Precipitation!H:H,$L56))</f>
        <v>Wind direction shown by smoke but not wind vanes</v>
      </c>
      <c r="L56" s="5">
        <f>IF(ISBLANK($A56),"",RANDBETWEEN(2,COUNTA(Precipitation!A:A)))</f>
        <v>747</v>
      </c>
      <c r="M56" s="5" t="b">
        <f>IF(ISBLANK($A56),"",RANDBETWEEN(1,100)&lt;=VLOOKUP($A56,Settings!$A:$H,7,FALSE)*100)</f>
        <v>1</v>
      </c>
      <c r="N56" s="5">
        <f>IF(ISBLANK($A56),"",VLOOKUP($A56,Settings!$A:$H,8,FALSE))</f>
        <v>31</v>
      </c>
      <c r="O56" s="5">
        <f>IF(ISBLANK($A56),"",IF($A56=$A55,$O55,INDIRECT("Settings!$H"&amp;MATCH($A56,Settings!$A:$A,0)+1)))</f>
        <v>41</v>
      </c>
      <c r="P56" s="5">
        <f t="shared" si="2"/>
        <v>37</v>
      </c>
      <c r="Q56" s="5">
        <f>IF(ISBLANK($A56),"",IF($A56=$A55,$Q55,VLOOKUP($A56,Settings!$A:$B,2,FALSE)))</f>
        <v>28</v>
      </c>
    </row>
    <row r="57">
      <c r="A57" s="17" t="str">
        <f>IFERROR(__xludf.DUMMYFUNCTION("""COMPUTED_VALUE"""),"February")</f>
        <v>February</v>
      </c>
      <c r="B57" s="15">
        <f t="shared" si="1"/>
        <v>25</v>
      </c>
      <c r="C57" s="16">
        <f>IF(ISBLANK($A57),"",RANDBETWEEN($P57-Settings!$E$19,$P57-Settings!$E$20))</f>
        <v>31</v>
      </c>
      <c r="D57" s="16">
        <f>IF(ISBLANK($A57),"",RANDBETWEEN($P57+Settings!$E$20,$P57+Settings!$E$19))</f>
        <v>42</v>
      </c>
      <c r="E57" t="str">
        <f t="array" ref="E57">IF(ISBLANK($A57),"",IF(M57,IF(AVERAGE(C57,D57)&gt;Settings!$E$18,INDEX(Precipitation!A:A,$L57),INDEX(Precipitation!B:B,$L57)),"None"))</f>
        <v>Downpour</v>
      </c>
      <c r="F57" t="str">
        <f t="array" ref="F57">IF(ISBLANK($A57),"",IF(M57,INDEX(Precipitation!C:C,$L57),CHOOSE(RANDBETWEEN(1,4),"Clear","Clear","A few clouds","Mostly cloudy")))</f>
        <v>Dark storm clouds</v>
      </c>
      <c r="G57" t="str">
        <f t="array" ref="G57">IF(ISBLANK($A57),"",IF(AND(M57,AVERAGE(C57,D57)&gt;Settings!$E$18),INDEX(Precipitation!D:D,$L57),""))</f>
        <v/>
      </c>
      <c r="H57" t="str">
        <f t="array" ref="H57">IF(ISBLANK($A57),"",INDEX(Precipitation!E:E,$L57))</f>
        <v>Strong breeze</v>
      </c>
      <c r="I57" s="16" t="str">
        <f t="array" ref="I57">IF(ISBLANK($A57),"",INDEX(Precipitation!F:F,$L57))</f>
        <v>25–31</v>
      </c>
      <c r="J57" s="16" t="str">
        <f t="array" ref="J57">IF(ISBLANK($A57),"",INDEX(Precipitation!G:G,$L57))</f>
        <v>N</v>
      </c>
      <c r="K57" t="str">
        <f t="array" ref="K57">IF(ISBLANK($A57),"",INDEX(Precipitation!H:H,$L57))</f>
        <v>Large branches move</v>
      </c>
      <c r="L57" s="5">
        <f>IF(ISBLANK($A57),"",RANDBETWEEN(2,COUNTA(Precipitation!A:A)))</f>
        <v>565</v>
      </c>
      <c r="M57" s="5" t="b">
        <f>IF(ISBLANK($A57),"",RANDBETWEEN(1,100)&lt;=VLOOKUP($A57,Settings!$A:$H,7,FALSE)*100)</f>
        <v>1</v>
      </c>
      <c r="N57" s="5">
        <f>IF(ISBLANK($A57),"",VLOOKUP($A57,Settings!$A:$H,8,FALSE))</f>
        <v>31</v>
      </c>
      <c r="O57" s="5">
        <f>IF(ISBLANK($A57),"",IF($A57=$A56,$O56,INDIRECT("Settings!$H"&amp;MATCH($A57,Settings!$A:$A,0)+1)))</f>
        <v>41</v>
      </c>
      <c r="P57" s="5">
        <f t="shared" si="2"/>
        <v>38</v>
      </c>
      <c r="Q57" s="5">
        <f>IF(ISBLANK($A57),"",IF($A57=$A56,$Q56,VLOOKUP($A57,Settings!$A:$B,2,FALSE)))</f>
        <v>28</v>
      </c>
    </row>
    <row r="58">
      <c r="A58" s="17" t="str">
        <f>IFERROR(__xludf.DUMMYFUNCTION("""COMPUTED_VALUE"""),"February")</f>
        <v>February</v>
      </c>
      <c r="B58" s="15">
        <f t="shared" si="1"/>
        <v>26</v>
      </c>
      <c r="C58" s="16">
        <f>IF(ISBLANK($A58),"",RANDBETWEEN($P58-Settings!$E$19,$P58-Settings!$E$20))</f>
        <v>27</v>
      </c>
      <c r="D58" s="16">
        <f>IF(ISBLANK($A58),"",RANDBETWEEN($P58+Settings!$E$20,$P58+Settings!$E$19))</f>
        <v>48</v>
      </c>
      <c r="E58" t="str">
        <f t="array" ref="E58">IF(ISBLANK($A58),"",IF(M58,IF(AVERAGE(C58,D58)&gt;Settings!$E$18,INDEX(Precipitation!A:A,$L58),INDEX(Precipitation!B:B,$L58)),"None"))</f>
        <v>None</v>
      </c>
      <c r="F58" t="str">
        <f t="array" ref="F58">IF(ISBLANK($A58),"",IF(M58,INDEX(Precipitation!C:C,$L58),CHOOSE(RANDBETWEEN(1,4),"Clear","Clear","A few clouds","Mostly cloudy")))</f>
        <v>Mostly cloudy</v>
      </c>
      <c r="G58" t="str">
        <f t="array" ref="G58">IF(ISBLANK($A58),"",IF(AND(M58,AVERAGE(C58,D58)&gt;Settings!$E$18),INDEX(Precipitation!D:D,$L58),""))</f>
        <v/>
      </c>
      <c r="H58" t="str">
        <f t="array" ref="H58">IF(ISBLANK($A58),"",INDEX(Precipitation!E:E,$L58))</f>
        <v>Strong breeze</v>
      </c>
      <c r="I58" s="16" t="str">
        <f t="array" ref="I58">IF(ISBLANK($A58),"",INDEX(Precipitation!F:F,$L58))</f>
        <v>25–31</v>
      </c>
      <c r="J58" s="16" t="str">
        <f t="array" ref="J58">IF(ISBLANK($A58),"",INDEX(Precipitation!G:G,$L58))</f>
        <v>SW</v>
      </c>
      <c r="K58" t="str">
        <f t="array" ref="K58">IF(ISBLANK($A58),"",INDEX(Precipitation!H:H,$L58))</f>
        <v>Large branches move</v>
      </c>
      <c r="L58" s="5">
        <f>IF(ISBLANK($A58),"",RANDBETWEEN(2,COUNTA(Precipitation!A:A)))</f>
        <v>13</v>
      </c>
      <c r="M58" s="5" t="b">
        <f>IF(ISBLANK($A58),"",RANDBETWEEN(1,100)&lt;=VLOOKUP($A58,Settings!$A:$H,7,FALSE)*100)</f>
        <v>0</v>
      </c>
      <c r="N58" s="5">
        <f>IF(ISBLANK($A58),"",VLOOKUP($A58,Settings!$A:$H,8,FALSE))</f>
        <v>31</v>
      </c>
      <c r="O58" s="5">
        <f>IF(ISBLANK($A58),"",IF($A58=$A57,$O57,INDIRECT("Settings!$H"&amp;MATCH($A58,Settings!$A:$A,0)+1)))</f>
        <v>41</v>
      </c>
      <c r="P58" s="5">
        <f t="shared" si="2"/>
        <v>39</v>
      </c>
      <c r="Q58" s="5">
        <f>IF(ISBLANK($A58),"",IF($A58=$A57,$Q57,VLOOKUP($A58,Settings!$A:$B,2,FALSE)))</f>
        <v>28</v>
      </c>
    </row>
    <row r="59">
      <c r="A59" s="17" t="str">
        <f>IFERROR(__xludf.DUMMYFUNCTION("""COMPUTED_VALUE"""),"February")</f>
        <v>February</v>
      </c>
      <c r="B59" s="15">
        <f t="shared" si="1"/>
        <v>27</v>
      </c>
      <c r="C59" s="16">
        <f>IF(ISBLANK($A59),"",RANDBETWEEN($P59-Settings!$E$19,$P59-Settings!$E$20))</f>
        <v>35</v>
      </c>
      <c r="D59" s="16">
        <f>IF(ISBLANK($A59),"",RANDBETWEEN($P59+Settings!$E$20,$P59+Settings!$E$19))</f>
        <v>50</v>
      </c>
      <c r="E59" t="str">
        <f t="array" ref="E59">IF(ISBLANK($A59),"",IF(M59,IF(AVERAGE(C59,D59)&gt;Settings!$E$18,INDEX(Precipitation!A:A,$L59),INDEX(Precipitation!B:B,$L59)),"None"))</f>
        <v>None</v>
      </c>
      <c r="F59" t="str">
        <f t="array" ref="F59">IF(ISBLANK($A59),"",IF(M59,INDEX(Precipitation!C:C,$L59),CHOOSE(RANDBETWEEN(1,4),"Clear","Clear","A few clouds","Mostly cloudy")))</f>
        <v>Mostly cloudy</v>
      </c>
      <c r="G59" t="str">
        <f t="array" ref="G59">IF(ISBLANK($A59),"",IF(AND(M59,AVERAGE(C59,D59)&gt;Settings!$E$18),INDEX(Precipitation!D:D,$L59),""))</f>
        <v/>
      </c>
      <c r="H59" t="str">
        <f t="array" ref="H59">IF(ISBLANK($A59),"",INDEX(Precipitation!E:E,$L59))</f>
        <v>Gentle breeze</v>
      </c>
      <c r="I59" s="16" t="str">
        <f t="array" ref="I59">IF(ISBLANK($A59),"",INDEX(Precipitation!F:F,$L59))</f>
        <v>8–12</v>
      </c>
      <c r="J59" s="16" t="str">
        <f t="array" ref="J59">IF(ISBLANK($A59),"",INDEX(Precipitation!G:G,$L59))</f>
        <v>E</v>
      </c>
      <c r="K59" t="str">
        <f t="array" ref="K59">IF(ISBLANK($A59),"",INDEX(Precipitation!H:H,$L59))</f>
        <v>Leaves and small twigs sway and banners flap</v>
      </c>
      <c r="L59" s="5">
        <f>IF(ISBLANK($A59),"",RANDBETWEEN(2,COUNTA(Precipitation!A:A)))</f>
        <v>190</v>
      </c>
      <c r="M59" s="5" t="b">
        <f>IF(ISBLANK($A59),"",RANDBETWEEN(1,100)&lt;=VLOOKUP($A59,Settings!$A:$H,7,FALSE)*100)</f>
        <v>0</v>
      </c>
      <c r="N59" s="5">
        <f>IF(ISBLANK($A59),"",VLOOKUP($A59,Settings!$A:$H,8,FALSE))</f>
        <v>31</v>
      </c>
      <c r="O59" s="5">
        <f>IF(ISBLANK($A59),"",IF($A59=$A58,$O58,INDIRECT("Settings!$H"&amp;MATCH($A59,Settings!$A:$A,0)+1)))</f>
        <v>41</v>
      </c>
      <c r="P59" s="5">
        <f t="shared" si="2"/>
        <v>40</v>
      </c>
      <c r="Q59" s="5">
        <f>IF(ISBLANK($A59),"",IF($A59=$A58,$Q58,VLOOKUP($A59,Settings!$A:$B,2,FALSE)))</f>
        <v>28</v>
      </c>
    </row>
    <row r="60">
      <c r="A60" s="17" t="str">
        <f>IFERROR(__xludf.DUMMYFUNCTION("""COMPUTED_VALUE"""),"February")</f>
        <v>February</v>
      </c>
      <c r="B60" s="15">
        <f t="shared" si="1"/>
        <v>28</v>
      </c>
      <c r="C60" s="16">
        <f>IF(ISBLANK($A60),"",RANDBETWEEN($P60-Settings!$E$19,$P60-Settings!$E$20))</f>
        <v>30</v>
      </c>
      <c r="D60" s="16">
        <f>IF(ISBLANK($A60),"",RANDBETWEEN($P60+Settings!$E$20,$P60+Settings!$E$19))</f>
        <v>50</v>
      </c>
      <c r="E60" t="str">
        <f t="array" ref="E60">IF(ISBLANK($A60),"",IF(M60,IF(AVERAGE(C60,D60)&gt;Settings!$E$18,INDEX(Precipitation!A:A,$L60),INDEX(Precipitation!B:B,$L60)),"None"))</f>
        <v>Drizzle</v>
      </c>
      <c r="F60" t="str">
        <f t="array" ref="F60">IF(ISBLANK($A60),"",IF(M60,INDEX(Precipitation!C:C,$L60),CHOOSE(RANDBETWEEN(1,4),"Clear","Clear","A few clouds","Mostly cloudy")))</f>
        <v>Mostly cloudy</v>
      </c>
      <c r="G60" t="str">
        <f t="array" ref="G60">IF(ISBLANK($A60),"",IF(AND(M60,AVERAGE(C60,D60)&gt;Settings!$E$18),INDEX(Precipitation!D:D,$L60),""))</f>
        <v/>
      </c>
      <c r="H60" t="str">
        <f t="array" ref="H60">IF(ISBLANK($A60),"",INDEX(Precipitation!E:E,$L60))</f>
        <v>Gentle breeze</v>
      </c>
      <c r="I60" s="16" t="str">
        <f t="array" ref="I60">IF(ISBLANK($A60),"",INDEX(Precipitation!F:F,$L60))</f>
        <v>8–12</v>
      </c>
      <c r="J60" s="16" t="str">
        <f t="array" ref="J60">IF(ISBLANK($A60),"",INDEX(Precipitation!G:G,$L60))</f>
        <v>N</v>
      </c>
      <c r="K60" t="str">
        <f t="array" ref="K60">IF(ISBLANK($A60),"",INDEX(Precipitation!H:H,$L60))</f>
        <v>Leaves and small twigs sway and banners flap</v>
      </c>
      <c r="L60" s="5">
        <f>IF(ISBLANK($A60),"",RANDBETWEEN(2,COUNTA(Precipitation!A:A)))</f>
        <v>183</v>
      </c>
      <c r="M60" s="5" t="b">
        <f>IF(ISBLANK($A60),"",RANDBETWEEN(1,100)&lt;=VLOOKUP($A60,Settings!$A:$H,7,FALSE)*100)</f>
        <v>1</v>
      </c>
      <c r="N60" s="5">
        <f>IF(ISBLANK($A60),"",VLOOKUP($A60,Settings!$A:$H,8,FALSE))</f>
        <v>31</v>
      </c>
      <c r="O60" s="5">
        <f>IF(ISBLANK($A60),"",IF($A60=$A59,$O59,INDIRECT("Settings!$H"&amp;MATCH($A60,Settings!$A:$A,0)+1)))</f>
        <v>41</v>
      </c>
      <c r="P60" s="5">
        <f t="shared" si="2"/>
        <v>41</v>
      </c>
      <c r="Q60" s="5">
        <f>IF(ISBLANK($A60),"",IF($A60=$A59,$Q59,VLOOKUP($A60,Settings!$A:$B,2,FALSE)))</f>
        <v>28</v>
      </c>
    </row>
    <row r="61">
      <c r="A61" s="17" t="str">
        <f>IFERROR(__xludf.DUMMYFUNCTION("""COMPUTED_VALUE"""),"March")</f>
        <v>March</v>
      </c>
      <c r="B61" s="15">
        <f t="shared" si="1"/>
        <v>1</v>
      </c>
      <c r="C61" s="16">
        <f>IF(ISBLANK($A61),"",RANDBETWEEN($P61-Settings!$E$19,$P61-Settings!$E$20))</f>
        <v>29</v>
      </c>
      <c r="D61" s="16">
        <f>IF(ISBLANK($A61),"",RANDBETWEEN($P61+Settings!$E$20,$P61+Settings!$E$19))</f>
        <v>46</v>
      </c>
      <c r="E61" t="str">
        <f t="array" ref="E61">IF(ISBLANK($A61),"",IF(M61,IF(AVERAGE(C61,D61)&gt;Settings!$E$18,INDEX(Precipitation!A:A,$L61),INDEX(Precipitation!B:B,$L61)),"None"))</f>
        <v>None</v>
      </c>
      <c r="F61" t="str">
        <f t="array" ref="F61">IF(ISBLANK($A61),"",IF(M61,INDEX(Precipitation!C:C,$L61),CHOOSE(RANDBETWEEN(1,4),"Clear","Clear","A few clouds","Mostly cloudy")))</f>
        <v>Mostly cloudy</v>
      </c>
      <c r="G61" t="str">
        <f t="array" ref="G61">IF(ISBLANK($A61),"",IF(AND(M61,AVERAGE(C61,D61)&gt;Settings!$E$18),INDEX(Precipitation!D:D,$L61),""))</f>
        <v/>
      </c>
      <c r="H61" t="str">
        <f t="array" ref="H61">IF(ISBLANK($A61),"",INDEX(Precipitation!E:E,$L61))</f>
        <v>Gentle breeze</v>
      </c>
      <c r="I61" s="16" t="str">
        <f t="array" ref="I61">IF(ISBLANK($A61),"",INDEX(Precipitation!F:F,$L61))</f>
        <v>8–12</v>
      </c>
      <c r="J61" s="16" t="str">
        <f t="array" ref="J61">IF(ISBLANK($A61),"",INDEX(Precipitation!G:G,$L61))</f>
        <v>SW</v>
      </c>
      <c r="K61" t="str">
        <f t="array" ref="K61">IF(ISBLANK($A61),"",INDEX(Precipitation!H:H,$L61))</f>
        <v>Leaves and small twigs sway and banners flap</v>
      </c>
      <c r="L61" s="5">
        <f>IF(ISBLANK($A61),"",RANDBETWEEN(2,COUNTA(Precipitation!A:A)))</f>
        <v>418</v>
      </c>
      <c r="M61" s="5" t="b">
        <f>IF(ISBLANK($A61),"",RANDBETWEEN(1,100)&lt;=VLOOKUP($A61,Settings!$A:$H,7,FALSE)*100)</f>
        <v>0</v>
      </c>
      <c r="N61" s="5">
        <f>IF(ISBLANK($A61),"",VLOOKUP($A61,Settings!$A:$H,8,FALSE))</f>
        <v>41</v>
      </c>
      <c r="O61" s="5">
        <f>IF(ISBLANK($A61),"",IF($A61=$A60,$O60,INDIRECT("Settings!$H"&amp;MATCH($A61,Settings!$A:$A,0)+1)))</f>
        <v>51</v>
      </c>
      <c r="P61" s="5">
        <f t="shared" si="2"/>
        <v>41</v>
      </c>
      <c r="Q61" s="5">
        <f>IF(ISBLANK($A61),"",IF($A61=$A60,$Q60,VLOOKUP($A61,Settings!$A:$B,2,FALSE)))</f>
        <v>31</v>
      </c>
    </row>
    <row r="62">
      <c r="A62" s="17" t="str">
        <f>IFERROR(__xludf.DUMMYFUNCTION("""COMPUTED_VALUE"""),"March")</f>
        <v>March</v>
      </c>
      <c r="B62" s="15">
        <f t="shared" si="1"/>
        <v>2</v>
      </c>
      <c r="C62" s="16">
        <f>IF(ISBLANK($A62),"",RANDBETWEEN($P62-Settings!$E$19,$P62-Settings!$E$20))</f>
        <v>31</v>
      </c>
      <c r="D62" s="16">
        <f>IF(ISBLANK($A62),"",RANDBETWEEN($P62+Settings!$E$20,$P62+Settings!$E$19))</f>
        <v>46</v>
      </c>
      <c r="E62" t="str">
        <f t="array" ref="E62">IF(ISBLANK($A62),"",IF(M62,IF(AVERAGE(C62,D62)&gt;Settings!$E$18,INDEX(Precipitation!A:A,$L62),INDEX(Precipitation!B:B,$L62)),"None"))</f>
        <v>Pounding rain</v>
      </c>
      <c r="F62" t="str">
        <f t="array" ref="F62">IF(ISBLANK($A62),"",IF(M62,INDEX(Precipitation!C:C,$L62),CHOOSE(RANDBETWEEN(1,4),"Clear","Clear","A few clouds","Mostly cloudy")))</f>
        <v>Dark storm clouds</v>
      </c>
      <c r="G62" t="str">
        <f t="array" ref="G62">IF(ISBLANK($A62),"",IF(AND(M62,AVERAGE(C62,D62)&gt;Settings!$E$18),INDEX(Precipitation!D:D,$L62),""))</f>
        <v/>
      </c>
      <c r="H62" t="str">
        <f t="array" ref="H62">IF(ISBLANK($A62),"",INDEX(Precipitation!E:E,$L62))</f>
        <v>Strong breeze</v>
      </c>
      <c r="I62" s="16" t="str">
        <f t="array" ref="I62">IF(ISBLANK($A62),"",INDEX(Precipitation!F:F,$L62))</f>
        <v>25–31</v>
      </c>
      <c r="J62" s="16" t="str">
        <f t="array" ref="J62">IF(ISBLANK($A62),"",INDEX(Precipitation!G:G,$L62))</f>
        <v>W</v>
      </c>
      <c r="K62" t="str">
        <f t="array" ref="K62">IF(ISBLANK($A62),"",INDEX(Precipitation!H:H,$L62))</f>
        <v>Large branches move</v>
      </c>
      <c r="L62" s="5">
        <f>IF(ISBLANK($A62),"",RANDBETWEEN(2,COUNTA(Precipitation!A:A)))</f>
        <v>660</v>
      </c>
      <c r="M62" s="5" t="b">
        <f>IF(ISBLANK($A62),"",RANDBETWEEN(1,100)&lt;=VLOOKUP($A62,Settings!$A:$H,7,FALSE)*100)</f>
        <v>1</v>
      </c>
      <c r="N62" s="5">
        <f>IF(ISBLANK($A62),"",VLOOKUP($A62,Settings!$A:$H,8,FALSE))</f>
        <v>41</v>
      </c>
      <c r="O62" s="5">
        <f>IF(ISBLANK($A62),"",IF($A62=$A61,$O61,INDIRECT("Settings!$H"&amp;MATCH($A62,Settings!$A:$A,0)+1)))</f>
        <v>51</v>
      </c>
      <c r="P62" s="5">
        <f t="shared" si="2"/>
        <v>41</v>
      </c>
      <c r="Q62" s="5">
        <f>IF(ISBLANK($A62),"",IF($A62=$A61,$Q61,VLOOKUP($A62,Settings!$A:$B,2,FALSE)))</f>
        <v>31</v>
      </c>
    </row>
    <row r="63">
      <c r="A63" s="17" t="str">
        <f>IFERROR(__xludf.DUMMYFUNCTION("""COMPUTED_VALUE"""),"March")</f>
        <v>March</v>
      </c>
      <c r="B63" s="15">
        <f t="shared" si="1"/>
        <v>3</v>
      </c>
      <c r="C63" s="16">
        <f>IF(ISBLANK($A63),"",RANDBETWEEN($P63-Settings!$E$19,$P63-Settings!$E$20))</f>
        <v>33</v>
      </c>
      <c r="D63" s="16">
        <f>IF(ISBLANK($A63),"",RANDBETWEEN($P63+Settings!$E$20,$P63+Settings!$E$19))</f>
        <v>52</v>
      </c>
      <c r="E63" t="str">
        <f t="array" ref="E63">IF(ISBLANK($A63),"",IF(M63,IF(AVERAGE(C63,D63)&gt;Settings!$E$18,INDEX(Precipitation!A:A,$L63),INDEX(Precipitation!B:B,$L63)),"None"))</f>
        <v>None</v>
      </c>
      <c r="F63" t="str">
        <f t="array" ref="F63">IF(ISBLANK($A63),"",IF(M63,INDEX(Precipitation!C:C,$L63),CHOOSE(RANDBETWEEN(1,4),"Clear","Clear","A few clouds","Mostly cloudy")))</f>
        <v>Mostly cloudy</v>
      </c>
      <c r="G63" t="str">
        <f t="array" ref="G63">IF(ISBLANK($A63),"",IF(AND(M63,AVERAGE(C63,D63)&gt;Settings!$E$18),INDEX(Precipitation!D:D,$L63),""))</f>
        <v/>
      </c>
      <c r="H63" t="str">
        <f t="array" ref="H63">IF(ISBLANK($A63),"",INDEX(Precipitation!E:E,$L63))</f>
        <v>Gentle breeze</v>
      </c>
      <c r="I63" s="16" t="str">
        <f t="array" ref="I63">IF(ISBLANK($A63),"",INDEX(Precipitation!F:F,$L63))</f>
        <v>8–12</v>
      </c>
      <c r="J63" s="16" t="str">
        <f t="array" ref="J63">IF(ISBLANK($A63),"",INDEX(Precipitation!G:G,$L63))</f>
        <v>NE</v>
      </c>
      <c r="K63" t="str">
        <f t="array" ref="K63">IF(ISBLANK($A63),"",INDEX(Precipitation!H:H,$L63))</f>
        <v>Leaves and small twigs sway and banners flap</v>
      </c>
      <c r="L63" s="5">
        <f>IF(ISBLANK($A63),"",RANDBETWEEN(2,COUNTA(Precipitation!A:A)))</f>
        <v>683</v>
      </c>
      <c r="M63" s="5" t="b">
        <f>IF(ISBLANK($A63),"",RANDBETWEEN(1,100)&lt;=VLOOKUP($A63,Settings!$A:$H,7,FALSE)*100)</f>
        <v>0</v>
      </c>
      <c r="N63" s="5">
        <f>IF(ISBLANK($A63),"",VLOOKUP($A63,Settings!$A:$H,8,FALSE))</f>
        <v>41</v>
      </c>
      <c r="O63" s="5">
        <f>IF(ISBLANK($A63),"",IF($A63=$A62,$O62,INDIRECT("Settings!$H"&amp;MATCH($A63,Settings!$A:$A,0)+1)))</f>
        <v>51</v>
      </c>
      <c r="P63" s="5">
        <f t="shared" si="2"/>
        <v>41</v>
      </c>
      <c r="Q63" s="5">
        <f>IF(ISBLANK($A63),"",IF($A63=$A62,$Q62,VLOOKUP($A63,Settings!$A:$B,2,FALSE)))</f>
        <v>31</v>
      </c>
    </row>
    <row r="64">
      <c r="A64" s="17" t="str">
        <f>IFERROR(__xludf.DUMMYFUNCTION("""COMPUTED_VALUE"""),"March")</f>
        <v>March</v>
      </c>
      <c r="B64" s="15">
        <f t="shared" si="1"/>
        <v>4</v>
      </c>
      <c r="C64" s="16">
        <f>IF(ISBLANK($A64),"",RANDBETWEEN($P64-Settings!$E$19,$P64-Settings!$E$20))</f>
        <v>37</v>
      </c>
      <c r="D64" s="16">
        <f>IF(ISBLANK($A64),"",RANDBETWEEN($P64+Settings!$E$20,$P64+Settings!$E$19))</f>
        <v>51</v>
      </c>
      <c r="E64" t="str">
        <f t="array" ref="E64">IF(ISBLANK($A64),"",IF(M64,IF(AVERAGE(C64,D64)&gt;Settings!$E$18,INDEX(Precipitation!A:A,$L64),INDEX(Precipitation!B:B,$L64)),"None"))</f>
        <v>Drizzle</v>
      </c>
      <c r="F64" t="str">
        <f t="array" ref="F64">IF(ISBLANK($A64),"",IF(M64,INDEX(Precipitation!C:C,$L64),CHOOSE(RANDBETWEEN(1,4),"Clear","Clear","A few clouds","Mostly cloudy")))</f>
        <v>Mostly cloudy</v>
      </c>
      <c r="G64" t="str">
        <f t="array" ref="G64">IF(ISBLANK($A64),"",IF(AND(M64,AVERAGE(C64,D64)&gt;Settings!$E$18),INDEX(Precipitation!D:D,$L64),""))</f>
        <v/>
      </c>
      <c r="H64" t="str">
        <f t="array" ref="H64">IF(ISBLANK($A64),"",INDEX(Precipitation!E:E,$L64))</f>
        <v>Light breeze</v>
      </c>
      <c r="I64" s="16" t="str">
        <f t="array" ref="I64">IF(ISBLANK($A64),"",INDEX(Precipitation!F:F,$L64))</f>
        <v>4–7</v>
      </c>
      <c r="J64" s="16" t="str">
        <f t="array" ref="J64">IF(ISBLANK($A64),"",INDEX(Precipitation!G:G,$L64))</f>
        <v>SE</v>
      </c>
      <c r="K64" t="str">
        <f t="array" ref="K64">IF(ISBLANK($A64),"",INDEX(Precipitation!H:H,$L64))</f>
        <v>Wind felt on face, leaves rustle, vanes move</v>
      </c>
      <c r="L64" s="5">
        <f>IF(ISBLANK($A64),"",RANDBETWEEN(2,COUNTA(Precipitation!A:A)))</f>
        <v>63</v>
      </c>
      <c r="M64" s="5" t="b">
        <f>IF(ISBLANK($A64),"",RANDBETWEEN(1,100)&lt;=VLOOKUP($A64,Settings!$A:$H,7,FALSE)*100)</f>
        <v>1</v>
      </c>
      <c r="N64" s="5">
        <f>IF(ISBLANK($A64),"",VLOOKUP($A64,Settings!$A:$H,8,FALSE))</f>
        <v>41</v>
      </c>
      <c r="O64" s="5">
        <f>IF(ISBLANK($A64),"",IF($A64=$A63,$O63,INDIRECT("Settings!$H"&amp;MATCH($A64,Settings!$A:$A,0)+1)))</f>
        <v>51</v>
      </c>
      <c r="P64" s="5">
        <f t="shared" si="2"/>
        <v>41</v>
      </c>
      <c r="Q64" s="5">
        <f>IF(ISBLANK($A64),"",IF($A64=$A63,$Q63,VLOOKUP($A64,Settings!$A:$B,2,FALSE)))</f>
        <v>31</v>
      </c>
    </row>
    <row r="65">
      <c r="A65" s="17" t="str">
        <f>IFERROR(__xludf.DUMMYFUNCTION("""COMPUTED_VALUE"""),"March")</f>
        <v>March</v>
      </c>
      <c r="B65" s="15">
        <f t="shared" si="1"/>
        <v>5</v>
      </c>
      <c r="C65" s="16">
        <f>IF(ISBLANK($A65),"",RANDBETWEEN($P65-Settings!$E$19,$P65-Settings!$E$20))</f>
        <v>32</v>
      </c>
      <c r="D65" s="16">
        <f>IF(ISBLANK($A65),"",RANDBETWEEN($P65+Settings!$E$20,$P65+Settings!$E$19))</f>
        <v>52</v>
      </c>
      <c r="E65" t="str">
        <f t="array" ref="E65">IF(ISBLANK($A65),"",IF(M65,IF(AVERAGE(C65,D65)&gt;Settings!$E$18,INDEX(Precipitation!A:A,$L65),INDEX(Precipitation!B:B,$L65)),"None"))</f>
        <v>None</v>
      </c>
      <c r="F65" t="str">
        <f t="array" ref="F65">IF(ISBLANK($A65),"",IF(M65,INDEX(Precipitation!C:C,$L65),CHOOSE(RANDBETWEEN(1,4),"Clear","Clear","A few clouds","Mostly cloudy")))</f>
        <v>Clear</v>
      </c>
      <c r="G65" t="str">
        <f t="array" ref="G65">IF(ISBLANK($A65),"",IF(AND(M65,AVERAGE(C65,D65)&gt;Settings!$E$18),INDEX(Precipitation!D:D,$L65),""))</f>
        <v/>
      </c>
      <c r="H65" t="str">
        <f t="array" ref="H65">IF(ISBLANK($A65),"",INDEX(Precipitation!E:E,$L65))</f>
        <v>Light air</v>
      </c>
      <c r="I65" s="16" t="str">
        <f t="array" ref="I65">IF(ISBLANK($A65),"",INDEX(Precipitation!F:F,$L65))</f>
        <v>1–3</v>
      </c>
      <c r="J65" s="16" t="str">
        <f t="array" ref="J65">IF(ISBLANK($A65),"",INDEX(Precipitation!G:G,$L65))</f>
        <v>NE</v>
      </c>
      <c r="K65" t="str">
        <f t="array" ref="K65">IF(ISBLANK($A65),"",INDEX(Precipitation!H:H,$L65))</f>
        <v>Wind direction shown by smoke but not wind vanes</v>
      </c>
      <c r="L65" s="5">
        <f>IF(ISBLANK($A65),"",RANDBETWEEN(2,COUNTA(Precipitation!A:A)))</f>
        <v>548</v>
      </c>
      <c r="M65" s="5" t="b">
        <f>IF(ISBLANK($A65),"",RANDBETWEEN(1,100)&lt;=VLOOKUP($A65,Settings!$A:$H,7,FALSE)*100)</f>
        <v>0</v>
      </c>
      <c r="N65" s="5">
        <f>IF(ISBLANK($A65),"",VLOOKUP($A65,Settings!$A:$H,8,FALSE))</f>
        <v>41</v>
      </c>
      <c r="O65" s="5">
        <f>IF(ISBLANK($A65),"",IF($A65=$A64,$O64,INDIRECT("Settings!$H"&amp;MATCH($A65,Settings!$A:$A,0)+1)))</f>
        <v>51</v>
      </c>
      <c r="P65" s="5">
        <f t="shared" si="2"/>
        <v>41</v>
      </c>
      <c r="Q65" s="5">
        <f>IF(ISBLANK($A65),"",IF($A65=$A64,$Q64,VLOOKUP($A65,Settings!$A:$B,2,FALSE)))</f>
        <v>31</v>
      </c>
    </row>
    <row r="66">
      <c r="A66" s="17" t="str">
        <f>IFERROR(__xludf.DUMMYFUNCTION("""COMPUTED_VALUE"""),"March")</f>
        <v>March</v>
      </c>
      <c r="B66" s="15">
        <f t="shared" si="1"/>
        <v>6</v>
      </c>
      <c r="C66" s="16">
        <f>IF(ISBLANK($A66),"",RANDBETWEEN($P66-Settings!$E$19,$P66-Settings!$E$20))</f>
        <v>30</v>
      </c>
      <c r="D66" s="16">
        <f>IF(ISBLANK($A66),"",RANDBETWEEN($P66+Settings!$E$20,$P66+Settings!$E$19))</f>
        <v>51</v>
      </c>
      <c r="E66" t="str">
        <f t="array" ref="E66">IF(ISBLANK($A66),"",IF(M66,IF(AVERAGE(C66,D66)&gt;Settings!$E$18,INDEX(Precipitation!A:A,$L66),INDEX(Precipitation!B:B,$L66)),"None"))</f>
        <v>Steady rainfall</v>
      </c>
      <c r="F66" t="str">
        <f t="array" ref="F66">IF(ISBLANK($A66),"",IF(M66,INDEX(Precipitation!C:C,$L66),CHOOSE(RANDBETWEEN(1,4),"Clear","Clear","A few clouds","Mostly cloudy")))</f>
        <v>Gray, slightly overcast</v>
      </c>
      <c r="G66" t="str">
        <f t="array" ref="G66">IF(ISBLANK($A66),"",IF(AND(M66,AVERAGE(C66,D66)&gt;Settings!$E$18),INDEX(Precipitation!D:D,$L66),""))</f>
        <v/>
      </c>
      <c r="H66" t="str">
        <f t="array" ref="H66">IF(ISBLANK($A66),"",INDEX(Precipitation!E:E,$L66))</f>
        <v>Light air</v>
      </c>
      <c r="I66" s="16" t="str">
        <f t="array" ref="I66">IF(ISBLANK($A66),"",INDEX(Precipitation!F:F,$L66))</f>
        <v>1–3</v>
      </c>
      <c r="J66" s="16" t="str">
        <f t="array" ref="J66">IF(ISBLANK($A66),"",INDEX(Precipitation!G:G,$L66))</f>
        <v>W</v>
      </c>
      <c r="K66" t="str">
        <f t="array" ref="K66">IF(ISBLANK($A66),"",INDEX(Precipitation!H:H,$L66))</f>
        <v>Wind direction shown by smoke but not wind vanes</v>
      </c>
      <c r="L66" s="5">
        <f>IF(ISBLANK($A66),"",RANDBETWEEN(2,COUNTA(Precipitation!A:A)))</f>
        <v>424</v>
      </c>
      <c r="M66" s="5" t="b">
        <f>IF(ISBLANK($A66),"",RANDBETWEEN(1,100)&lt;=VLOOKUP($A66,Settings!$A:$H,7,FALSE)*100)</f>
        <v>1</v>
      </c>
      <c r="N66" s="5">
        <f>IF(ISBLANK($A66),"",VLOOKUP($A66,Settings!$A:$H,8,FALSE))</f>
        <v>41</v>
      </c>
      <c r="O66" s="5">
        <f>IF(ISBLANK($A66),"",IF($A66=$A65,$O65,INDIRECT("Settings!$H"&amp;MATCH($A66,Settings!$A:$A,0)+1)))</f>
        <v>51</v>
      </c>
      <c r="P66" s="5">
        <f t="shared" si="2"/>
        <v>41</v>
      </c>
      <c r="Q66" s="5">
        <f>IF(ISBLANK($A66),"",IF($A66=$A65,$Q65,VLOOKUP($A66,Settings!$A:$B,2,FALSE)))</f>
        <v>31</v>
      </c>
    </row>
    <row r="67">
      <c r="A67" s="17" t="str">
        <f>IFERROR(__xludf.DUMMYFUNCTION("""COMPUTED_VALUE"""),"March")</f>
        <v>March</v>
      </c>
      <c r="B67" s="15">
        <f t="shared" si="1"/>
        <v>7</v>
      </c>
      <c r="C67" s="16">
        <f>IF(ISBLANK($A67),"",RANDBETWEEN($P67-Settings!$E$19,$P67-Settings!$E$20))</f>
        <v>33</v>
      </c>
      <c r="D67" s="16">
        <f>IF(ISBLANK($A67),"",RANDBETWEEN($P67+Settings!$E$20,$P67+Settings!$E$19))</f>
        <v>52</v>
      </c>
      <c r="E67" t="str">
        <f t="array" ref="E67">IF(ISBLANK($A67),"",IF(M67,IF(AVERAGE(C67,D67)&gt;Settings!$E$18,INDEX(Precipitation!A:A,$L67),INDEX(Precipitation!B:B,$L67)),"None"))</f>
        <v>Downpour</v>
      </c>
      <c r="F67" t="str">
        <f t="array" ref="F67">IF(ISBLANK($A67),"",IF(M67,INDEX(Precipitation!C:C,$L67),CHOOSE(RANDBETWEEN(1,4),"Clear","Clear","A few clouds","Mostly cloudy")))</f>
        <v>Dark storm clouds</v>
      </c>
      <c r="G67" t="str">
        <f t="array" ref="G67">IF(ISBLANK($A67),"",IF(AND(M67,AVERAGE(C67,D67)&gt;Settings!$E$18),INDEX(Precipitation!D:D,$L67),""))</f>
        <v/>
      </c>
      <c r="H67" t="str">
        <f t="array" ref="H67">IF(ISBLANK($A67),"",INDEX(Precipitation!E:E,$L67))</f>
        <v>Fresh gale</v>
      </c>
      <c r="I67" s="16" t="str">
        <f t="array" ref="I67">IF(ISBLANK($A67),"",INDEX(Precipitation!F:F,$L67))</f>
        <v>39–46</v>
      </c>
      <c r="J67" s="16" t="str">
        <f t="array" ref="J67">IF(ISBLANK($A67),"",INDEX(Precipitation!G:G,$L67))</f>
        <v>SE</v>
      </c>
      <c r="K67" t="str">
        <f t="array" ref="K67">IF(ISBLANK($A67),"",INDEX(Precipitation!H:H,$L67))</f>
        <v>Twigs break off trees and general progress is impeded</v>
      </c>
      <c r="L67" s="5">
        <f>IF(ISBLANK($A67),"",RANDBETWEEN(2,COUNTA(Precipitation!A:A)))</f>
        <v>217</v>
      </c>
      <c r="M67" s="5" t="b">
        <f>IF(ISBLANK($A67),"",RANDBETWEEN(1,100)&lt;=VLOOKUP($A67,Settings!$A:$H,7,FALSE)*100)</f>
        <v>1</v>
      </c>
      <c r="N67" s="5">
        <f>IF(ISBLANK($A67),"",VLOOKUP($A67,Settings!$A:$H,8,FALSE))</f>
        <v>41</v>
      </c>
      <c r="O67" s="5">
        <f>IF(ISBLANK($A67),"",IF($A67=$A66,$O66,INDIRECT("Settings!$H"&amp;MATCH($A67,Settings!$A:$A,0)+1)))</f>
        <v>51</v>
      </c>
      <c r="P67" s="5">
        <f t="shared" si="2"/>
        <v>41</v>
      </c>
      <c r="Q67" s="5">
        <f>IF(ISBLANK($A67),"",IF($A67=$A66,$Q66,VLOOKUP($A67,Settings!$A:$B,2,FALSE)))</f>
        <v>31</v>
      </c>
    </row>
    <row r="68">
      <c r="A68" s="17" t="str">
        <f>IFERROR(__xludf.DUMMYFUNCTION("""COMPUTED_VALUE"""),"March")</f>
        <v>March</v>
      </c>
      <c r="B68" s="15">
        <f t="shared" si="1"/>
        <v>8</v>
      </c>
      <c r="C68" s="16">
        <f>IF(ISBLANK($A68),"",RANDBETWEEN($P68-Settings!$E$19,$P68-Settings!$E$20))</f>
        <v>32</v>
      </c>
      <c r="D68" s="16">
        <f>IF(ISBLANK($A68),"",RANDBETWEEN($P68+Settings!$E$20,$P68+Settings!$E$19))</f>
        <v>47</v>
      </c>
      <c r="E68" t="str">
        <f t="array" ref="E68">IF(ISBLANK($A68),"",IF(M68,IF(AVERAGE(C68,D68)&gt;Settings!$E$18,INDEX(Precipitation!A:A,$L68),INDEX(Precipitation!B:B,$L68)),"None"))</f>
        <v>Light mist</v>
      </c>
      <c r="F68" t="str">
        <f t="array" ref="F68">IF(ISBLANK($A68),"",IF(M68,INDEX(Precipitation!C:C,$L68),CHOOSE(RANDBETWEEN(1,4),"Clear","Clear","A few clouds","Mostly cloudy")))</f>
        <v>A few clouds</v>
      </c>
      <c r="G68" t="str">
        <f t="array" ref="G68">IF(ISBLANK($A68),"",IF(AND(M68,AVERAGE(C68,D68)&gt;Settings!$E$18),INDEX(Precipitation!D:D,$L68),""))</f>
        <v/>
      </c>
      <c r="H68" t="str">
        <f t="array" ref="H68">IF(ISBLANK($A68),"",INDEX(Precipitation!E:E,$L68))</f>
        <v>Calm</v>
      </c>
      <c r="I68" s="16" t="str">
        <f t="array" ref="I68">IF(ISBLANK($A68),"",INDEX(Precipitation!F:F,$L68))</f>
        <v>&lt;1</v>
      </c>
      <c r="J68" s="16" t="str">
        <f t="array" ref="J68">IF(ISBLANK($A68),"",INDEX(Precipitation!G:G,$L68))</f>
        <v>E</v>
      </c>
      <c r="K68" t="str">
        <f t="array" ref="K68">IF(ISBLANK($A68),"",INDEX(Precipitation!H:H,$L68))</f>
        <v>Smoke rises vertically</v>
      </c>
      <c r="L68" s="5">
        <f>IF(ISBLANK($A68),"",RANDBETWEEN(2,COUNTA(Precipitation!A:A)))</f>
        <v>974</v>
      </c>
      <c r="M68" s="5" t="b">
        <f>IF(ISBLANK($A68),"",RANDBETWEEN(1,100)&lt;=VLOOKUP($A68,Settings!$A:$H,7,FALSE)*100)</f>
        <v>1</v>
      </c>
      <c r="N68" s="5">
        <f>IF(ISBLANK($A68),"",VLOOKUP($A68,Settings!$A:$H,8,FALSE))</f>
        <v>41</v>
      </c>
      <c r="O68" s="5">
        <f>IF(ISBLANK($A68),"",IF($A68=$A67,$O67,INDIRECT("Settings!$H"&amp;MATCH($A68,Settings!$A:$A,0)+1)))</f>
        <v>51</v>
      </c>
      <c r="P68" s="5">
        <f t="shared" si="2"/>
        <v>41</v>
      </c>
      <c r="Q68" s="5">
        <f>IF(ISBLANK($A68),"",IF($A68=$A67,$Q67,VLOOKUP($A68,Settings!$A:$B,2,FALSE)))</f>
        <v>31</v>
      </c>
    </row>
    <row r="69">
      <c r="A69" s="17" t="str">
        <f>IFERROR(__xludf.DUMMYFUNCTION("""COMPUTED_VALUE"""),"March")</f>
        <v>March</v>
      </c>
      <c r="B69" s="15">
        <f t="shared" si="1"/>
        <v>9</v>
      </c>
      <c r="C69" s="16">
        <f>IF(ISBLANK($A69),"",RANDBETWEEN($P69-Settings!$E$19,$P69-Settings!$E$20))</f>
        <v>35</v>
      </c>
      <c r="D69" s="16">
        <f>IF(ISBLANK($A69),"",RANDBETWEEN($P69+Settings!$E$20,$P69+Settings!$E$19))</f>
        <v>51</v>
      </c>
      <c r="E69" t="str">
        <f t="array" ref="E69">IF(ISBLANK($A69),"",IF(M69,IF(AVERAGE(C69,D69)&gt;Settings!$E$18,INDEX(Precipitation!A:A,$L69),INDEX(Precipitation!B:B,$L69)),"None"))</f>
        <v>None</v>
      </c>
      <c r="F69" t="str">
        <f t="array" ref="F69">IF(ISBLANK($A69),"",IF(M69,INDEX(Precipitation!C:C,$L69),CHOOSE(RANDBETWEEN(1,4),"Clear","Clear","A few clouds","Mostly cloudy")))</f>
        <v>A few clouds</v>
      </c>
      <c r="G69" t="str">
        <f t="array" ref="G69">IF(ISBLANK($A69),"",IF(AND(M69,AVERAGE(C69,D69)&gt;Settings!$E$18),INDEX(Precipitation!D:D,$L69),""))</f>
        <v/>
      </c>
      <c r="H69" t="str">
        <f t="array" ref="H69">IF(ISBLANK($A69),"",INDEX(Precipitation!E:E,$L69))</f>
        <v>Light air</v>
      </c>
      <c r="I69" s="16" t="str">
        <f t="array" ref="I69">IF(ISBLANK($A69),"",INDEX(Precipitation!F:F,$L69))</f>
        <v>1–3</v>
      </c>
      <c r="J69" s="16" t="str">
        <f t="array" ref="J69">IF(ISBLANK($A69),"",INDEX(Precipitation!G:G,$L69))</f>
        <v>W</v>
      </c>
      <c r="K69" t="str">
        <f t="array" ref="K69">IF(ISBLANK($A69),"",INDEX(Precipitation!H:H,$L69))</f>
        <v>Wind direction shown by smoke but not wind vanes</v>
      </c>
      <c r="L69" s="5">
        <f>IF(ISBLANK($A69),"",RANDBETWEEN(2,COUNTA(Precipitation!A:A)))</f>
        <v>592</v>
      </c>
      <c r="M69" s="5" t="b">
        <f>IF(ISBLANK($A69),"",RANDBETWEEN(1,100)&lt;=VLOOKUP($A69,Settings!$A:$H,7,FALSE)*100)</f>
        <v>0</v>
      </c>
      <c r="N69" s="5">
        <f>IF(ISBLANK($A69),"",VLOOKUP($A69,Settings!$A:$H,8,FALSE))</f>
        <v>41</v>
      </c>
      <c r="O69" s="5">
        <f>IF(ISBLANK($A69),"",IF($A69=$A68,$O68,INDIRECT("Settings!$H"&amp;MATCH($A69,Settings!$A:$A,0)+1)))</f>
        <v>51</v>
      </c>
      <c r="P69" s="5">
        <f t="shared" si="2"/>
        <v>41</v>
      </c>
      <c r="Q69" s="5">
        <f>IF(ISBLANK($A69),"",IF($A69=$A68,$Q68,VLOOKUP($A69,Settings!$A:$B,2,FALSE)))</f>
        <v>31</v>
      </c>
    </row>
    <row r="70">
      <c r="A70" s="17" t="str">
        <f>IFERROR(__xludf.DUMMYFUNCTION("""COMPUTED_VALUE"""),"March")</f>
        <v>March</v>
      </c>
      <c r="B70" s="15">
        <f t="shared" si="1"/>
        <v>10</v>
      </c>
      <c r="C70" s="16">
        <f>IF(ISBLANK($A70),"",RANDBETWEEN($P70-Settings!$E$19,$P70-Settings!$E$20))</f>
        <v>31</v>
      </c>
      <c r="D70" s="16">
        <f>IF(ISBLANK($A70),"",RANDBETWEEN($P70+Settings!$E$20,$P70+Settings!$E$19))</f>
        <v>49</v>
      </c>
      <c r="E70" t="str">
        <f t="array" ref="E70">IF(ISBLANK($A70),"",IF(M70,IF(AVERAGE(C70,D70)&gt;Settings!$E$18,INDEX(Precipitation!A:A,$L70),INDEX(Precipitation!B:B,$L70)),"None"))</f>
        <v>Light mist</v>
      </c>
      <c r="F70" t="str">
        <f t="array" ref="F70">IF(ISBLANK($A70),"",IF(M70,INDEX(Precipitation!C:C,$L70),CHOOSE(RANDBETWEEN(1,4),"Clear","Clear","A few clouds","Mostly cloudy")))</f>
        <v>A few clouds</v>
      </c>
      <c r="G70" t="str">
        <f t="array" ref="G70">IF(ISBLANK($A70),"",IF(AND(M70,AVERAGE(C70,D70)&gt;Settings!$E$18),INDEX(Precipitation!D:D,$L70),""))</f>
        <v/>
      </c>
      <c r="H70" t="str">
        <f t="array" ref="H70">IF(ISBLANK($A70),"",INDEX(Precipitation!E:E,$L70))</f>
        <v>Light air</v>
      </c>
      <c r="I70" s="16" t="str">
        <f t="array" ref="I70">IF(ISBLANK($A70),"",INDEX(Precipitation!F:F,$L70))</f>
        <v>1–3</v>
      </c>
      <c r="J70" s="16" t="str">
        <f t="array" ref="J70">IF(ISBLANK($A70),"",INDEX(Precipitation!G:G,$L70))</f>
        <v>E</v>
      </c>
      <c r="K70" t="str">
        <f t="array" ref="K70">IF(ISBLANK($A70),"",INDEX(Precipitation!H:H,$L70))</f>
        <v>Wind direction shown by smoke but not wind vanes</v>
      </c>
      <c r="L70" s="5">
        <f>IF(ISBLANK($A70),"",RANDBETWEEN(2,COUNTA(Precipitation!A:A)))</f>
        <v>482</v>
      </c>
      <c r="M70" s="5" t="b">
        <f>IF(ISBLANK($A70),"",RANDBETWEEN(1,100)&lt;=VLOOKUP($A70,Settings!$A:$H,7,FALSE)*100)</f>
        <v>1</v>
      </c>
      <c r="N70" s="5">
        <f>IF(ISBLANK($A70),"",VLOOKUP($A70,Settings!$A:$H,8,FALSE))</f>
        <v>41</v>
      </c>
      <c r="O70" s="5">
        <f>IF(ISBLANK($A70),"",IF($A70=$A69,$O69,INDIRECT("Settings!$H"&amp;MATCH($A70,Settings!$A:$A,0)+1)))</f>
        <v>51</v>
      </c>
      <c r="P70" s="5">
        <f t="shared" si="2"/>
        <v>41</v>
      </c>
      <c r="Q70" s="5">
        <f>IF(ISBLANK($A70),"",IF($A70=$A69,$Q69,VLOOKUP($A70,Settings!$A:$B,2,FALSE)))</f>
        <v>31</v>
      </c>
    </row>
    <row r="71">
      <c r="A71" s="17" t="str">
        <f>IFERROR(__xludf.DUMMYFUNCTION("""COMPUTED_VALUE"""),"March")</f>
        <v>March</v>
      </c>
      <c r="B71" s="15">
        <f t="shared" si="1"/>
        <v>11</v>
      </c>
      <c r="C71" s="16">
        <f>IF(ISBLANK($A71),"",RANDBETWEEN($P71-Settings!$E$19,$P71-Settings!$E$20))</f>
        <v>32</v>
      </c>
      <c r="D71" s="16">
        <f>IF(ISBLANK($A71),"",RANDBETWEEN($P71+Settings!$E$20,$P71+Settings!$E$19))</f>
        <v>52</v>
      </c>
      <c r="E71" t="str">
        <f t="array" ref="E71">IF(ISBLANK($A71),"",IF(M71,IF(AVERAGE(C71,D71)&gt;Settings!$E$18,INDEX(Precipitation!A:A,$L71),INDEX(Precipitation!B:B,$L71)),"None"))</f>
        <v>Drizzle</v>
      </c>
      <c r="F71" t="str">
        <f t="array" ref="F71">IF(ISBLANK($A71),"",IF(M71,INDEX(Precipitation!C:C,$L71),CHOOSE(RANDBETWEEN(1,4),"Clear","Clear","A few clouds","Mostly cloudy")))</f>
        <v>Mostly cloudy</v>
      </c>
      <c r="G71" t="str">
        <f t="array" ref="G71">IF(ISBLANK($A71),"",IF(AND(M71,AVERAGE(C71,D71)&gt;Settings!$E$18),INDEX(Precipitation!D:D,$L71),""))</f>
        <v/>
      </c>
      <c r="H71" t="str">
        <f t="array" ref="H71">IF(ISBLANK($A71),"",INDEX(Precipitation!E:E,$L71))</f>
        <v>Light breeze</v>
      </c>
      <c r="I71" s="16" t="str">
        <f t="array" ref="I71">IF(ISBLANK($A71),"",INDEX(Precipitation!F:F,$L71))</f>
        <v>4–7</v>
      </c>
      <c r="J71" s="16" t="str">
        <f t="array" ref="J71">IF(ISBLANK($A71),"",INDEX(Precipitation!G:G,$L71))</f>
        <v>S</v>
      </c>
      <c r="K71" t="str">
        <f t="array" ref="K71">IF(ISBLANK($A71),"",INDEX(Precipitation!H:H,$L71))</f>
        <v>Wind felt on face, leaves rustle, vanes move</v>
      </c>
      <c r="L71" s="5">
        <f>IF(ISBLANK($A71),"",RANDBETWEEN(2,COUNTA(Precipitation!A:A)))</f>
        <v>555</v>
      </c>
      <c r="M71" s="5" t="b">
        <f>IF(ISBLANK($A71),"",RANDBETWEEN(1,100)&lt;=VLOOKUP($A71,Settings!$A:$H,7,FALSE)*100)</f>
        <v>1</v>
      </c>
      <c r="N71" s="5">
        <f>IF(ISBLANK($A71),"",VLOOKUP($A71,Settings!$A:$H,8,FALSE))</f>
        <v>41</v>
      </c>
      <c r="O71" s="5">
        <f>IF(ISBLANK($A71),"",IF($A71=$A70,$O70,INDIRECT("Settings!$H"&amp;MATCH($A71,Settings!$A:$A,0)+1)))</f>
        <v>51</v>
      </c>
      <c r="P71" s="5">
        <f t="shared" si="2"/>
        <v>41</v>
      </c>
      <c r="Q71" s="5">
        <f>IF(ISBLANK($A71),"",IF($A71=$A70,$Q70,VLOOKUP($A71,Settings!$A:$B,2,FALSE)))</f>
        <v>31</v>
      </c>
    </row>
    <row r="72">
      <c r="A72" s="17" t="str">
        <f>IFERROR(__xludf.DUMMYFUNCTION("""COMPUTED_VALUE"""),"March")</f>
        <v>March</v>
      </c>
      <c r="B72" s="15">
        <f t="shared" si="1"/>
        <v>12</v>
      </c>
      <c r="C72" s="16">
        <f>IF(ISBLANK($A72),"",RANDBETWEEN($P72-Settings!$E$19,$P72-Settings!$E$20))</f>
        <v>36</v>
      </c>
      <c r="D72" s="16">
        <f>IF(ISBLANK($A72),"",RANDBETWEEN($P72+Settings!$E$20,$P72+Settings!$E$19))</f>
        <v>52</v>
      </c>
      <c r="E72" t="str">
        <f t="array" ref="E72">IF(ISBLANK($A72),"",IF(M72,IF(AVERAGE(C72,D72)&gt;Settings!$E$18,INDEX(Precipitation!A:A,$L72),INDEX(Precipitation!B:B,$L72)),"None"))</f>
        <v>None</v>
      </c>
      <c r="F72" t="str">
        <f t="array" ref="F72">IF(ISBLANK($A72),"",IF(M72,INDEX(Precipitation!C:C,$L72),CHOOSE(RANDBETWEEN(1,4),"Clear","Clear","A few clouds","Mostly cloudy")))</f>
        <v>A few clouds</v>
      </c>
      <c r="G72" t="str">
        <f t="array" ref="G72">IF(ISBLANK($A72),"",IF(AND(M72,AVERAGE(C72,D72)&gt;Settings!$E$18),INDEX(Precipitation!D:D,$L72),""))</f>
        <v/>
      </c>
      <c r="H72" t="str">
        <f t="array" ref="H72">IF(ISBLANK($A72),"",INDEX(Precipitation!E:E,$L72))</f>
        <v>Moderate breeze</v>
      </c>
      <c r="I72" s="16" t="str">
        <f t="array" ref="I72">IF(ISBLANK($A72),"",INDEX(Precipitation!F:F,$L72))</f>
        <v>13–18</v>
      </c>
      <c r="J72" s="16" t="str">
        <f t="array" ref="J72">IF(ISBLANK($A72),"",INDEX(Precipitation!G:G,$L72))</f>
        <v>E</v>
      </c>
      <c r="K72" t="str">
        <f t="array" ref="K72">IF(ISBLANK($A72),"",INDEX(Precipitation!H:H,$L72))</f>
        <v>Small branches move, and dust and small branches are raised</v>
      </c>
      <c r="L72" s="5">
        <f>IF(ISBLANK($A72),"",RANDBETWEEN(2,COUNTA(Precipitation!A:A)))</f>
        <v>850</v>
      </c>
      <c r="M72" s="5" t="b">
        <f>IF(ISBLANK($A72),"",RANDBETWEEN(1,100)&lt;=VLOOKUP($A72,Settings!$A:$H,7,FALSE)*100)</f>
        <v>0</v>
      </c>
      <c r="N72" s="5">
        <f>IF(ISBLANK($A72),"",VLOOKUP($A72,Settings!$A:$H,8,FALSE))</f>
        <v>41</v>
      </c>
      <c r="O72" s="5">
        <f>IF(ISBLANK($A72),"",IF($A72=$A71,$O71,INDIRECT("Settings!$H"&amp;MATCH($A72,Settings!$A:$A,0)+1)))</f>
        <v>51</v>
      </c>
      <c r="P72" s="5">
        <f t="shared" si="2"/>
        <v>41</v>
      </c>
      <c r="Q72" s="5">
        <f>IF(ISBLANK($A72),"",IF($A72=$A71,$Q71,VLOOKUP($A72,Settings!$A:$B,2,FALSE)))</f>
        <v>31</v>
      </c>
    </row>
    <row r="73">
      <c r="A73" s="17" t="str">
        <f>IFERROR(__xludf.DUMMYFUNCTION("""COMPUTED_VALUE"""),"March")</f>
        <v>March</v>
      </c>
      <c r="B73" s="15">
        <f t="shared" si="1"/>
        <v>13</v>
      </c>
      <c r="C73" s="16">
        <f>IF(ISBLANK($A73),"",RANDBETWEEN($P73-Settings!$E$19,$P73-Settings!$E$20))</f>
        <v>33</v>
      </c>
      <c r="D73" s="16">
        <f>IF(ISBLANK($A73),"",RANDBETWEEN($P73+Settings!$E$20,$P73+Settings!$E$19))</f>
        <v>51</v>
      </c>
      <c r="E73" t="str">
        <f t="array" ref="E73">IF(ISBLANK($A73),"",IF(M73,IF(AVERAGE(C73,D73)&gt;Settings!$E$18,INDEX(Precipitation!A:A,$L73),INDEX(Precipitation!B:B,$L73)),"None"))</f>
        <v>Downpour</v>
      </c>
      <c r="F73" t="str">
        <f t="array" ref="F73">IF(ISBLANK($A73),"",IF(M73,INDEX(Precipitation!C:C,$L73),CHOOSE(RANDBETWEEN(1,4),"Clear","Clear","A few clouds","Mostly cloudy")))</f>
        <v>Dark storm clouds</v>
      </c>
      <c r="G73" t="str">
        <f t="array" ref="G73">IF(ISBLANK($A73),"",IF(AND(M73,AVERAGE(C73,D73)&gt;Settings!$E$18),INDEX(Precipitation!D:D,$L73),""))</f>
        <v>Lightning</v>
      </c>
      <c r="H73" t="str">
        <f t="array" ref="H73">IF(ISBLANK($A73),"",INDEX(Precipitation!E:E,$L73))</f>
        <v>Violent storm</v>
      </c>
      <c r="I73" s="16" t="str">
        <f t="array" ref="I73">IF(ISBLANK($A73),"",INDEX(Precipitation!F:F,$L73))</f>
        <v>64–72</v>
      </c>
      <c r="J73" s="16" t="str">
        <f t="array" ref="J73">IF(ISBLANK($A73),"",INDEX(Precipitation!G:G,$L73))</f>
        <v>SW</v>
      </c>
      <c r="K73" t="str">
        <f t="array" ref="K73">IF(ISBLANK($A73),"",INDEX(Precipitation!H:H,$L73))</f>
        <v>Widespread damage occurs</v>
      </c>
      <c r="L73" s="5">
        <f>IF(ISBLANK($A73),"",RANDBETWEEN(2,COUNTA(Precipitation!A:A)))</f>
        <v>355</v>
      </c>
      <c r="M73" s="5" t="b">
        <f>IF(ISBLANK($A73),"",RANDBETWEEN(1,100)&lt;=VLOOKUP($A73,Settings!$A:$H,7,FALSE)*100)</f>
        <v>1</v>
      </c>
      <c r="N73" s="5">
        <f>IF(ISBLANK($A73),"",VLOOKUP($A73,Settings!$A:$H,8,FALSE))</f>
        <v>41</v>
      </c>
      <c r="O73" s="5">
        <f>IF(ISBLANK($A73),"",IF($A73=$A72,$O72,INDIRECT("Settings!$H"&amp;MATCH($A73,Settings!$A:$A,0)+1)))</f>
        <v>51</v>
      </c>
      <c r="P73" s="5">
        <f t="shared" si="2"/>
        <v>41</v>
      </c>
      <c r="Q73" s="5">
        <f>IF(ISBLANK($A73),"",IF($A73=$A72,$Q72,VLOOKUP($A73,Settings!$A:$B,2,FALSE)))</f>
        <v>31</v>
      </c>
    </row>
    <row r="74">
      <c r="A74" s="17" t="str">
        <f>IFERROR(__xludf.DUMMYFUNCTION("""COMPUTED_VALUE"""),"March")</f>
        <v>March</v>
      </c>
      <c r="B74" s="15">
        <f t="shared" si="1"/>
        <v>14</v>
      </c>
      <c r="C74" s="16">
        <f>IF(ISBLANK($A74),"",RANDBETWEEN($P74-Settings!$E$19,$P74-Settings!$E$20))</f>
        <v>37</v>
      </c>
      <c r="D74" s="16">
        <f>IF(ISBLANK($A74),"",RANDBETWEEN($P74+Settings!$E$20,$P74+Settings!$E$19))</f>
        <v>45</v>
      </c>
      <c r="E74" t="str">
        <f t="array" ref="E74">IF(ISBLANK($A74),"",IF(M74,IF(AVERAGE(C74,D74)&gt;Settings!$E$18,INDEX(Precipitation!A:A,$L74),INDEX(Precipitation!B:B,$L74)),"None"))</f>
        <v>None</v>
      </c>
      <c r="F74" t="str">
        <f t="array" ref="F74">IF(ISBLANK($A74),"",IF(M74,INDEX(Precipitation!C:C,$L74),CHOOSE(RANDBETWEEN(1,4),"Clear","Clear","A few clouds","Mostly cloudy")))</f>
        <v>Clear</v>
      </c>
      <c r="G74" t="str">
        <f t="array" ref="G74">IF(ISBLANK($A74),"",IF(AND(M74,AVERAGE(C74,D74)&gt;Settings!$E$18),INDEX(Precipitation!D:D,$L74),""))</f>
        <v/>
      </c>
      <c r="H74" t="str">
        <f t="array" ref="H74">IF(ISBLANK($A74),"",INDEX(Precipitation!E:E,$L74))</f>
        <v>Fresh breeze</v>
      </c>
      <c r="I74" s="16" t="str">
        <f t="array" ref="I74">IF(ISBLANK($A74),"",INDEX(Precipitation!F:F,$L74))</f>
        <v>19–24</v>
      </c>
      <c r="J74" s="16" t="str">
        <f t="array" ref="J74">IF(ISBLANK($A74),"",INDEX(Precipitation!G:G,$L74))</f>
        <v>SE</v>
      </c>
      <c r="K74" t="str">
        <f t="array" ref="K74">IF(ISBLANK($A74),"",INDEX(Precipitation!H:H,$L74))</f>
        <v>Small trees sway and small waves form on inland waters</v>
      </c>
      <c r="L74" s="5">
        <f>IF(ISBLANK($A74),"",RANDBETWEEN(2,COUNTA(Precipitation!A:A)))</f>
        <v>427</v>
      </c>
      <c r="M74" s="5" t="b">
        <f>IF(ISBLANK($A74),"",RANDBETWEEN(1,100)&lt;=VLOOKUP($A74,Settings!$A:$H,7,FALSE)*100)</f>
        <v>0</v>
      </c>
      <c r="N74" s="5">
        <f>IF(ISBLANK($A74),"",VLOOKUP($A74,Settings!$A:$H,8,FALSE))</f>
        <v>41</v>
      </c>
      <c r="O74" s="5">
        <f>IF(ISBLANK($A74),"",IF($A74=$A73,$O73,INDIRECT("Settings!$H"&amp;MATCH($A74,Settings!$A:$A,0)+1)))</f>
        <v>51</v>
      </c>
      <c r="P74" s="5">
        <f t="shared" si="2"/>
        <v>41</v>
      </c>
      <c r="Q74" s="5">
        <f>IF(ISBLANK($A74),"",IF($A74=$A73,$Q73,VLOOKUP($A74,Settings!$A:$B,2,FALSE)))</f>
        <v>31</v>
      </c>
    </row>
    <row r="75">
      <c r="A75" s="17" t="str">
        <f>IFERROR(__xludf.DUMMYFUNCTION("""COMPUTED_VALUE"""),"March")</f>
        <v>March</v>
      </c>
      <c r="B75" s="15">
        <f t="shared" si="1"/>
        <v>15</v>
      </c>
      <c r="C75" s="16">
        <f>IF(ISBLANK($A75),"",RANDBETWEEN($P75-Settings!$E$19,$P75-Settings!$E$20))</f>
        <v>30</v>
      </c>
      <c r="D75" s="16">
        <f>IF(ISBLANK($A75),"",RANDBETWEEN($P75+Settings!$E$20,$P75+Settings!$E$19))</f>
        <v>48</v>
      </c>
      <c r="E75" t="str">
        <f t="array" ref="E75">IF(ISBLANK($A75),"",IF(M75,IF(AVERAGE(C75,D75)&gt;Settings!$E$18,INDEX(Precipitation!A:A,$L75),INDEX(Precipitation!B:B,$L75)),"None"))</f>
        <v>Downpour</v>
      </c>
      <c r="F75" t="str">
        <f t="array" ref="F75">IF(ISBLANK($A75),"",IF(M75,INDEX(Precipitation!C:C,$L75),CHOOSE(RANDBETWEEN(1,4),"Clear","Clear","A few clouds","Mostly cloudy")))</f>
        <v>Dark storm clouds</v>
      </c>
      <c r="G75" t="str">
        <f t="array" ref="G75">IF(ISBLANK($A75),"",IF(AND(M75,AVERAGE(C75,D75)&gt;Settings!$E$18),INDEX(Precipitation!D:D,$L75),""))</f>
        <v>Hail</v>
      </c>
      <c r="H75" t="str">
        <f t="array" ref="H75">IF(ISBLANK($A75),"",INDEX(Precipitation!E:E,$L75))</f>
        <v>Storm</v>
      </c>
      <c r="I75" s="16" t="str">
        <f t="array" ref="I75">IF(ISBLANK($A75),"",INDEX(Precipitation!F:F,$L75))</f>
        <v>55–63</v>
      </c>
      <c r="J75" s="16" t="str">
        <f t="array" ref="J75">IF(ISBLANK($A75),"",INDEX(Precipitation!G:G,$L75))</f>
        <v>N</v>
      </c>
      <c r="K75" t="str">
        <f t="array" ref="K75">IF(ISBLANK($A75),"",INDEX(Precipitation!H:H,$L75))</f>
        <v>Trees are uprooted and considerable structural damage occurs</v>
      </c>
      <c r="L75" s="5">
        <f>IF(ISBLANK($A75),"",RANDBETWEEN(2,COUNTA(Precipitation!A:A)))</f>
        <v>793</v>
      </c>
      <c r="M75" s="5" t="b">
        <f>IF(ISBLANK($A75),"",RANDBETWEEN(1,100)&lt;=VLOOKUP($A75,Settings!$A:$H,7,FALSE)*100)</f>
        <v>1</v>
      </c>
      <c r="N75" s="5">
        <f>IF(ISBLANK($A75),"",VLOOKUP($A75,Settings!$A:$H,8,FALSE))</f>
        <v>41</v>
      </c>
      <c r="O75" s="5">
        <f>IF(ISBLANK($A75),"",IF($A75=$A74,$O74,INDIRECT("Settings!$H"&amp;MATCH($A75,Settings!$A:$A,0)+1)))</f>
        <v>51</v>
      </c>
      <c r="P75" s="5">
        <f t="shared" si="2"/>
        <v>41</v>
      </c>
      <c r="Q75" s="5">
        <f>IF(ISBLANK($A75),"",IF($A75=$A74,$Q74,VLOOKUP($A75,Settings!$A:$B,2,FALSE)))</f>
        <v>31</v>
      </c>
    </row>
    <row r="76">
      <c r="A76" s="17" t="str">
        <f>IFERROR(__xludf.DUMMYFUNCTION("""COMPUTED_VALUE"""),"March")</f>
        <v>March</v>
      </c>
      <c r="B76" s="15">
        <f t="shared" si="1"/>
        <v>16</v>
      </c>
      <c r="C76" s="16">
        <f>IF(ISBLANK($A76),"",RANDBETWEEN($P76-Settings!$E$19,$P76-Settings!$E$20))</f>
        <v>29</v>
      </c>
      <c r="D76" s="16">
        <f>IF(ISBLANK($A76),"",RANDBETWEEN($P76+Settings!$E$20,$P76+Settings!$E$19))</f>
        <v>49</v>
      </c>
      <c r="E76" t="str">
        <f t="array" ref="E76">IF(ISBLANK($A76),"",IF(M76,IF(AVERAGE(C76,D76)&gt;Settings!$E$18,INDEX(Precipitation!A:A,$L76),INDEX(Precipitation!B:B,$L76)),"None"))</f>
        <v>None</v>
      </c>
      <c r="F76" t="str">
        <f t="array" ref="F76">IF(ISBLANK($A76),"",IF(M76,INDEX(Precipitation!C:C,$L76),CHOOSE(RANDBETWEEN(1,4),"Clear","Clear","A few clouds","Mostly cloudy")))</f>
        <v>A few clouds</v>
      </c>
      <c r="G76" t="str">
        <f t="array" ref="G76">IF(ISBLANK($A76),"",IF(AND(M76,AVERAGE(C76,D76)&gt;Settings!$E$18),INDEX(Precipitation!D:D,$L76),""))</f>
        <v/>
      </c>
      <c r="H76" t="str">
        <f t="array" ref="H76">IF(ISBLANK($A76),"",INDEX(Precipitation!E:E,$L76))</f>
        <v>Light air</v>
      </c>
      <c r="I76" s="16" t="str">
        <f t="array" ref="I76">IF(ISBLANK($A76),"",INDEX(Precipitation!F:F,$L76))</f>
        <v>1–3</v>
      </c>
      <c r="J76" s="16" t="str">
        <f t="array" ref="J76">IF(ISBLANK($A76),"",INDEX(Precipitation!G:G,$L76))</f>
        <v>W</v>
      </c>
      <c r="K76" t="str">
        <f t="array" ref="K76">IF(ISBLANK($A76),"",INDEX(Precipitation!H:H,$L76))</f>
        <v>Wind direction shown by smoke but not wind vanes</v>
      </c>
      <c r="L76" s="5">
        <f>IF(ISBLANK($A76),"",RANDBETWEEN(2,COUNTA(Precipitation!A:A)))</f>
        <v>758</v>
      </c>
      <c r="M76" s="5" t="b">
        <f>IF(ISBLANK($A76),"",RANDBETWEEN(1,100)&lt;=VLOOKUP($A76,Settings!$A:$H,7,FALSE)*100)</f>
        <v>0</v>
      </c>
      <c r="N76" s="5">
        <f>IF(ISBLANK($A76),"",VLOOKUP($A76,Settings!$A:$H,8,FALSE))</f>
        <v>41</v>
      </c>
      <c r="O76" s="5">
        <f>IF(ISBLANK($A76),"",IF($A76=$A75,$O75,INDIRECT("Settings!$H"&amp;MATCH($A76,Settings!$A:$A,0)+1)))</f>
        <v>51</v>
      </c>
      <c r="P76" s="5">
        <f t="shared" si="2"/>
        <v>41</v>
      </c>
      <c r="Q76" s="5">
        <f>IF(ISBLANK($A76),"",IF($A76=$A75,$Q75,VLOOKUP($A76,Settings!$A:$B,2,FALSE)))</f>
        <v>31</v>
      </c>
    </row>
    <row r="77">
      <c r="A77" s="17" t="str">
        <f>IFERROR(__xludf.DUMMYFUNCTION("""COMPUTED_VALUE"""),"March")</f>
        <v>March</v>
      </c>
      <c r="B77" s="15">
        <f t="shared" si="1"/>
        <v>17</v>
      </c>
      <c r="C77" s="16">
        <f>IF(ISBLANK($A77),"",RANDBETWEEN($P77-Settings!$E$19,$P77-Settings!$E$20))</f>
        <v>36</v>
      </c>
      <c r="D77" s="16">
        <f>IF(ISBLANK($A77),"",RANDBETWEEN($P77+Settings!$E$20,$P77+Settings!$E$19))</f>
        <v>52</v>
      </c>
      <c r="E77" t="str">
        <f t="array" ref="E77">IF(ISBLANK($A77),"",IF(M77,IF(AVERAGE(C77,D77)&gt;Settings!$E$18,INDEX(Precipitation!A:A,$L77),INDEX(Precipitation!B:B,$L77)),"None"))</f>
        <v>None</v>
      </c>
      <c r="F77" t="str">
        <f t="array" ref="F77">IF(ISBLANK($A77),"",IF(M77,INDEX(Precipitation!C:C,$L77),CHOOSE(RANDBETWEEN(1,4),"Clear","Clear","A few clouds","Mostly cloudy")))</f>
        <v>Mostly cloudy</v>
      </c>
      <c r="G77" t="str">
        <f t="array" ref="G77">IF(ISBLANK($A77),"",IF(AND(M77,AVERAGE(C77,D77)&gt;Settings!$E$18),INDEX(Precipitation!D:D,$L77),""))</f>
        <v/>
      </c>
      <c r="H77" t="str">
        <f t="array" ref="H77">IF(ISBLANK($A77),"",INDEX(Precipitation!E:E,$L77))</f>
        <v>Light air</v>
      </c>
      <c r="I77" s="16" t="str">
        <f t="array" ref="I77">IF(ISBLANK($A77),"",INDEX(Precipitation!F:F,$L77))</f>
        <v>1–3</v>
      </c>
      <c r="J77" s="16" t="str">
        <f t="array" ref="J77">IF(ISBLANK($A77),"",INDEX(Precipitation!G:G,$L77))</f>
        <v>N</v>
      </c>
      <c r="K77" t="str">
        <f t="array" ref="K77">IF(ISBLANK($A77),"",INDEX(Precipitation!H:H,$L77))</f>
        <v>Wind direction shown by smoke but not wind vanes</v>
      </c>
      <c r="L77" s="5">
        <f>IF(ISBLANK($A77),"",RANDBETWEEN(2,COUNTA(Precipitation!A:A)))</f>
        <v>854</v>
      </c>
      <c r="M77" s="5" t="b">
        <f>IF(ISBLANK($A77),"",RANDBETWEEN(1,100)&lt;=VLOOKUP($A77,Settings!$A:$H,7,FALSE)*100)</f>
        <v>0</v>
      </c>
      <c r="N77" s="5">
        <f>IF(ISBLANK($A77),"",VLOOKUP($A77,Settings!$A:$H,8,FALSE))</f>
        <v>41</v>
      </c>
      <c r="O77" s="5">
        <f>IF(ISBLANK($A77),"",IF($A77=$A76,$O76,INDIRECT("Settings!$H"&amp;MATCH($A77,Settings!$A:$A,0)+1)))</f>
        <v>51</v>
      </c>
      <c r="P77" s="5">
        <f t="shared" si="2"/>
        <v>41</v>
      </c>
      <c r="Q77" s="5">
        <f>IF(ISBLANK($A77),"",IF($A77=$A76,$Q76,VLOOKUP($A77,Settings!$A:$B,2,FALSE)))</f>
        <v>31</v>
      </c>
    </row>
    <row r="78">
      <c r="A78" s="17" t="str">
        <f>IFERROR(__xludf.DUMMYFUNCTION("""COMPUTED_VALUE"""),"March")</f>
        <v>March</v>
      </c>
      <c r="B78" s="15">
        <f t="shared" si="1"/>
        <v>18</v>
      </c>
      <c r="C78" s="16">
        <f>IF(ISBLANK($A78),"",RANDBETWEEN($P78-Settings!$E$19,$P78-Settings!$E$20))</f>
        <v>36</v>
      </c>
      <c r="D78" s="16">
        <f>IF(ISBLANK($A78),"",RANDBETWEEN($P78+Settings!$E$20,$P78+Settings!$E$19))</f>
        <v>46</v>
      </c>
      <c r="E78" t="str">
        <f t="array" ref="E78">IF(ISBLANK($A78),"",IF(M78,IF(AVERAGE(C78,D78)&gt;Settings!$E$18,INDEX(Precipitation!A:A,$L78),INDEX(Precipitation!B:B,$L78)),"None"))</f>
        <v>None</v>
      </c>
      <c r="F78" t="str">
        <f t="array" ref="F78">IF(ISBLANK($A78),"",IF(M78,INDEX(Precipitation!C:C,$L78),CHOOSE(RANDBETWEEN(1,4),"Clear","Clear","A few clouds","Mostly cloudy")))</f>
        <v>Mostly cloudy</v>
      </c>
      <c r="G78" t="str">
        <f t="array" ref="G78">IF(ISBLANK($A78),"",IF(AND(M78,AVERAGE(C78,D78)&gt;Settings!$E$18),INDEX(Precipitation!D:D,$L78),""))</f>
        <v/>
      </c>
      <c r="H78" t="str">
        <f t="array" ref="H78">IF(ISBLANK($A78),"",INDEX(Precipitation!E:E,$L78))</f>
        <v>Light breeze</v>
      </c>
      <c r="I78" s="16" t="str">
        <f t="array" ref="I78">IF(ISBLANK($A78),"",INDEX(Precipitation!F:F,$L78))</f>
        <v>4–7</v>
      </c>
      <c r="J78" s="16" t="str">
        <f t="array" ref="J78">IF(ISBLANK($A78),"",INDEX(Precipitation!G:G,$L78))</f>
        <v>SW</v>
      </c>
      <c r="K78" t="str">
        <f t="array" ref="K78">IF(ISBLANK($A78),"",INDEX(Precipitation!H:H,$L78))</f>
        <v>Wind felt on face, leaves rustle, vanes move</v>
      </c>
      <c r="L78" s="5">
        <f>IF(ISBLANK($A78),"",RANDBETWEEN(2,COUNTA(Precipitation!A:A)))</f>
        <v>578</v>
      </c>
      <c r="M78" s="5" t="b">
        <f>IF(ISBLANK($A78),"",RANDBETWEEN(1,100)&lt;=VLOOKUP($A78,Settings!$A:$H,7,FALSE)*100)</f>
        <v>0</v>
      </c>
      <c r="N78" s="5">
        <f>IF(ISBLANK($A78),"",VLOOKUP($A78,Settings!$A:$H,8,FALSE))</f>
        <v>41</v>
      </c>
      <c r="O78" s="5">
        <f>IF(ISBLANK($A78),"",IF($A78=$A77,$O77,INDIRECT("Settings!$H"&amp;MATCH($A78,Settings!$A:$A,0)+1)))</f>
        <v>51</v>
      </c>
      <c r="P78" s="5">
        <f t="shared" si="2"/>
        <v>41</v>
      </c>
      <c r="Q78" s="5">
        <f>IF(ISBLANK($A78),"",IF($A78=$A77,$Q77,VLOOKUP($A78,Settings!$A:$B,2,FALSE)))</f>
        <v>31</v>
      </c>
    </row>
    <row r="79">
      <c r="A79" s="17" t="str">
        <f>IFERROR(__xludf.DUMMYFUNCTION("""COMPUTED_VALUE"""),"March")</f>
        <v>March</v>
      </c>
      <c r="B79" s="15">
        <f t="shared" si="1"/>
        <v>19</v>
      </c>
      <c r="C79" s="16">
        <f>IF(ISBLANK($A79),"",RANDBETWEEN($P79-Settings!$E$19,$P79-Settings!$E$20))</f>
        <v>34</v>
      </c>
      <c r="D79" s="16">
        <f>IF(ISBLANK($A79),"",RANDBETWEEN($P79+Settings!$E$20,$P79+Settings!$E$19))</f>
        <v>48</v>
      </c>
      <c r="E79" t="str">
        <f t="array" ref="E79">IF(ISBLANK($A79),"",IF(M79,IF(AVERAGE(C79,D79)&gt;Settings!$E$18,INDEX(Precipitation!A:A,$L79),INDEX(Precipitation!B:B,$L79)),"None"))</f>
        <v>Downpour</v>
      </c>
      <c r="F79" t="str">
        <f t="array" ref="F79">IF(ISBLANK($A79),"",IF(M79,INDEX(Precipitation!C:C,$L79),CHOOSE(RANDBETWEEN(1,4),"Clear","Clear","A few clouds","Mostly cloudy")))</f>
        <v>Dark storm clouds</v>
      </c>
      <c r="G79" t="str">
        <f t="array" ref="G79">IF(ISBLANK($A79),"",IF(AND(M79,AVERAGE(C79,D79)&gt;Settings!$E$18),INDEX(Precipitation!D:D,$L79),""))</f>
        <v/>
      </c>
      <c r="H79" t="str">
        <f t="array" ref="H79">IF(ISBLANK($A79),"",INDEX(Precipitation!E:E,$L79))</f>
        <v>Gentle breeze</v>
      </c>
      <c r="I79" s="16" t="str">
        <f t="array" ref="I79">IF(ISBLANK($A79),"",INDEX(Precipitation!F:F,$L79))</f>
        <v>8–12</v>
      </c>
      <c r="J79" s="16" t="str">
        <f t="array" ref="J79">IF(ISBLANK($A79),"",INDEX(Precipitation!G:G,$L79))</f>
        <v>NW</v>
      </c>
      <c r="K79" t="str">
        <f t="array" ref="K79">IF(ISBLANK($A79),"",INDEX(Precipitation!H:H,$L79))</f>
        <v>Leaves and small twigs sway and banners flap</v>
      </c>
      <c r="L79" s="5">
        <f>IF(ISBLANK($A79),"",RANDBETWEEN(2,COUNTA(Precipitation!A:A)))</f>
        <v>883</v>
      </c>
      <c r="M79" s="5" t="b">
        <f>IF(ISBLANK($A79),"",RANDBETWEEN(1,100)&lt;=VLOOKUP($A79,Settings!$A:$H,7,FALSE)*100)</f>
        <v>1</v>
      </c>
      <c r="N79" s="5">
        <f>IF(ISBLANK($A79),"",VLOOKUP($A79,Settings!$A:$H,8,FALSE))</f>
        <v>41</v>
      </c>
      <c r="O79" s="5">
        <f>IF(ISBLANK($A79),"",IF($A79=$A78,$O78,INDIRECT("Settings!$H"&amp;MATCH($A79,Settings!$A:$A,0)+1)))</f>
        <v>51</v>
      </c>
      <c r="P79" s="5">
        <f t="shared" si="2"/>
        <v>41</v>
      </c>
      <c r="Q79" s="5">
        <f>IF(ISBLANK($A79),"",IF($A79=$A78,$Q78,VLOOKUP($A79,Settings!$A:$B,2,FALSE)))</f>
        <v>31</v>
      </c>
    </row>
    <row r="80">
      <c r="A80" s="17" t="str">
        <f>IFERROR(__xludf.DUMMYFUNCTION("""COMPUTED_VALUE"""),"March")</f>
        <v>March</v>
      </c>
      <c r="B80" s="15">
        <f t="shared" si="1"/>
        <v>20</v>
      </c>
      <c r="C80" s="16">
        <f>IF(ISBLANK($A80),"",RANDBETWEEN($P80-Settings!$E$19,$P80-Settings!$E$20))</f>
        <v>37</v>
      </c>
      <c r="D80" s="16">
        <f>IF(ISBLANK($A80),"",RANDBETWEEN($P80+Settings!$E$20,$P80+Settings!$E$19))</f>
        <v>53</v>
      </c>
      <c r="E80" t="str">
        <f t="array" ref="E80">IF(ISBLANK($A80),"",IF(M80,IF(AVERAGE(C80,D80)&gt;Settings!$E$18,INDEX(Precipitation!A:A,$L80),INDEX(Precipitation!B:B,$L80)),"None"))</f>
        <v>Steady rainfall</v>
      </c>
      <c r="F80" t="str">
        <f t="array" ref="F80">IF(ISBLANK($A80),"",IF(M80,INDEX(Precipitation!C:C,$L80),CHOOSE(RANDBETWEEN(1,4),"Clear","Clear","A few clouds","Mostly cloudy")))</f>
        <v>Gray, slightly overcast</v>
      </c>
      <c r="G80" t="str">
        <f t="array" ref="G80">IF(ISBLANK($A80),"",IF(AND(M80,AVERAGE(C80,D80)&gt;Settings!$E$18),INDEX(Precipitation!D:D,$L80),""))</f>
        <v/>
      </c>
      <c r="H80" t="str">
        <f t="array" ref="H80">IF(ISBLANK($A80),"",INDEX(Precipitation!E:E,$L80))</f>
        <v>Moderate breeze</v>
      </c>
      <c r="I80" s="16" t="str">
        <f t="array" ref="I80">IF(ISBLANK($A80),"",INDEX(Precipitation!F:F,$L80))</f>
        <v>13–18</v>
      </c>
      <c r="J80" s="16" t="str">
        <f t="array" ref="J80">IF(ISBLANK($A80),"",INDEX(Precipitation!G:G,$L80))</f>
        <v>SW</v>
      </c>
      <c r="K80" t="str">
        <f t="array" ref="K80">IF(ISBLANK($A80),"",INDEX(Precipitation!H:H,$L80))</f>
        <v>Small branches move, and dust and small branches are raised</v>
      </c>
      <c r="L80" s="5">
        <f>IF(ISBLANK($A80),"",RANDBETWEEN(2,COUNTA(Precipitation!A:A)))</f>
        <v>352</v>
      </c>
      <c r="M80" s="5" t="b">
        <f>IF(ISBLANK($A80),"",RANDBETWEEN(1,100)&lt;=VLOOKUP($A80,Settings!$A:$H,7,FALSE)*100)</f>
        <v>1</v>
      </c>
      <c r="N80" s="5">
        <f>IF(ISBLANK($A80),"",VLOOKUP($A80,Settings!$A:$H,8,FALSE))</f>
        <v>41</v>
      </c>
      <c r="O80" s="5">
        <f>IF(ISBLANK($A80),"",IF($A80=$A79,$O79,INDIRECT("Settings!$H"&amp;MATCH($A80,Settings!$A:$A,0)+1)))</f>
        <v>51</v>
      </c>
      <c r="P80" s="5">
        <f t="shared" si="2"/>
        <v>41</v>
      </c>
      <c r="Q80" s="5">
        <f>IF(ISBLANK($A80),"",IF($A80=$A79,$Q79,VLOOKUP($A80,Settings!$A:$B,2,FALSE)))</f>
        <v>31</v>
      </c>
    </row>
    <row r="81">
      <c r="A81" s="17" t="str">
        <f>IFERROR(__xludf.DUMMYFUNCTION("""COMPUTED_VALUE"""),"March")</f>
        <v>March</v>
      </c>
      <c r="B81" s="15">
        <f t="shared" si="1"/>
        <v>21</v>
      </c>
      <c r="C81" s="16">
        <f>IF(ISBLANK($A81),"",RANDBETWEEN($P81-Settings!$E$19,$P81-Settings!$E$20))</f>
        <v>33</v>
      </c>
      <c r="D81" s="16">
        <f>IF(ISBLANK($A81),"",RANDBETWEEN($P81+Settings!$E$20,$P81+Settings!$E$19))</f>
        <v>48</v>
      </c>
      <c r="E81" t="str">
        <f t="array" ref="E81">IF(ISBLANK($A81),"",IF(M81,IF(AVERAGE(C81,D81)&gt;Settings!$E$18,INDEX(Precipitation!A:A,$L81),INDEX(Precipitation!B:B,$L81)),"None"))</f>
        <v>None</v>
      </c>
      <c r="F81" t="str">
        <f t="array" ref="F81">IF(ISBLANK($A81),"",IF(M81,INDEX(Precipitation!C:C,$L81),CHOOSE(RANDBETWEEN(1,4),"Clear","Clear","A few clouds","Mostly cloudy")))</f>
        <v>A few clouds</v>
      </c>
      <c r="G81" t="str">
        <f t="array" ref="G81">IF(ISBLANK($A81),"",IF(AND(M81,AVERAGE(C81,D81)&gt;Settings!$E$18),INDEX(Precipitation!D:D,$L81),""))</f>
        <v/>
      </c>
      <c r="H81" t="str">
        <f t="array" ref="H81">IF(ISBLANK($A81),"",INDEX(Precipitation!E:E,$L81))</f>
        <v>Light breeze</v>
      </c>
      <c r="I81" s="16" t="str">
        <f t="array" ref="I81">IF(ISBLANK($A81),"",INDEX(Precipitation!F:F,$L81))</f>
        <v>4–7</v>
      </c>
      <c r="J81" s="16" t="str">
        <f t="array" ref="J81">IF(ISBLANK($A81),"",INDEX(Precipitation!G:G,$L81))</f>
        <v>N</v>
      </c>
      <c r="K81" t="str">
        <f t="array" ref="K81">IF(ISBLANK($A81),"",INDEX(Precipitation!H:H,$L81))</f>
        <v>Wind felt on face, leaves rustle, vanes move</v>
      </c>
      <c r="L81" s="5">
        <f>IF(ISBLANK($A81),"",RANDBETWEEN(2,COUNTA(Precipitation!A:A)))</f>
        <v>96</v>
      </c>
      <c r="M81" s="5" t="b">
        <f>IF(ISBLANK($A81),"",RANDBETWEEN(1,100)&lt;=VLOOKUP($A81,Settings!$A:$H,7,FALSE)*100)</f>
        <v>0</v>
      </c>
      <c r="N81" s="5">
        <f>IF(ISBLANK($A81),"",VLOOKUP($A81,Settings!$A:$H,8,FALSE))</f>
        <v>41</v>
      </c>
      <c r="O81" s="5">
        <f>IF(ISBLANK($A81),"",IF($A81=$A80,$O80,INDIRECT("Settings!$H"&amp;MATCH($A81,Settings!$A:$A,0)+1)))</f>
        <v>51</v>
      </c>
      <c r="P81" s="5">
        <f t="shared" si="2"/>
        <v>42</v>
      </c>
      <c r="Q81" s="5">
        <f>IF(ISBLANK($A81),"",IF($A81=$A80,$Q80,VLOOKUP($A81,Settings!$A:$B,2,FALSE)))</f>
        <v>31</v>
      </c>
    </row>
    <row r="82">
      <c r="A82" s="17" t="str">
        <f>IFERROR(__xludf.DUMMYFUNCTION("""COMPUTED_VALUE"""),"March")</f>
        <v>March</v>
      </c>
      <c r="B82" s="15">
        <f t="shared" si="1"/>
        <v>22</v>
      </c>
      <c r="C82" s="16">
        <f>IF(ISBLANK($A82),"",RANDBETWEEN($P82-Settings!$E$19,$P82-Settings!$E$20))</f>
        <v>38</v>
      </c>
      <c r="D82" s="16">
        <f>IF(ISBLANK($A82),"",RANDBETWEEN($P82+Settings!$E$20,$P82+Settings!$E$19))</f>
        <v>50</v>
      </c>
      <c r="E82" t="str">
        <f t="array" ref="E82">IF(ISBLANK($A82),"",IF(M82,IF(AVERAGE(C82,D82)&gt;Settings!$E$18,INDEX(Precipitation!A:A,$L82),INDEX(Precipitation!B:B,$L82)),"None"))</f>
        <v>None</v>
      </c>
      <c r="F82" t="str">
        <f t="array" ref="F82">IF(ISBLANK($A82),"",IF(M82,INDEX(Precipitation!C:C,$L82),CHOOSE(RANDBETWEEN(1,4),"Clear","Clear","A few clouds","Mostly cloudy")))</f>
        <v>Clear</v>
      </c>
      <c r="G82" t="str">
        <f t="array" ref="G82">IF(ISBLANK($A82),"",IF(AND(M82,AVERAGE(C82,D82)&gt;Settings!$E$18),INDEX(Precipitation!D:D,$L82),""))</f>
        <v/>
      </c>
      <c r="H82" t="str">
        <f t="array" ref="H82">IF(ISBLANK($A82),"",INDEX(Precipitation!E:E,$L82))</f>
        <v>Fresh breeze</v>
      </c>
      <c r="I82" s="16" t="str">
        <f t="array" ref="I82">IF(ISBLANK($A82),"",INDEX(Precipitation!F:F,$L82))</f>
        <v>19–24</v>
      </c>
      <c r="J82" s="16" t="str">
        <f t="array" ref="J82">IF(ISBLANK($A82),"",INDEX(Precipitation!G:G,$L82))</f>
        <v>S</v>
      </c>
      <c r="K82" t="str">
        <f t="array" ref="K82">IF(ISBLANK($A82),"",INDEX(Precipitation!H:H,$L82))</f>
        <v>Small trees sway and small waves form on inland waters</v>
      </c>
      <c r="L82" s="5">
        <f>IF(ISBLANK($A82),"",RANDBETWEEN(2,COUNTA(Precipitation!A:A)))</f>
        <v>564</v>
      </c>
      <c r="M82" s="5" t="b">
        <f>IF(ISBLANK($A82),"",RANDBETWEEN(1,100)&lt;=VLOOKUP($A82,Settings!$A:$H,7,FALSE)*100)</f>
        <v>0</v>
      </c>
      <c r="N82" s="5">
        <f>IF(ISBLANK($A82),"",VLOOKUP($A82,Settings!$A:$H,8,FALSE))</f>
        <v>41</v>
      </c>
      <c r="O82" s="5">
        <f>IF(ISBLANK($A82),"",IF($A82=$A81,$O81,INDIRECT("Settings!$H"&amp;MATCH($A82,Settings!$A:$A,0)+1)))</f>
        <v>51</v>
      </c>
      <c r="P82" s="5">
        <f t="shared" si="2"/>
        <v>43</v>
      </c>
      <c r="Q82" s="5">
        <f>IF(ISBLANK($A82),"",IF($A82=$A81,$Q81,VLOOKUP($A82,Settings!$A:$B,2,FALSE)))</f>
        <v>31</v>
      </c>
    </row>
    <row r="83">
      <c r="A83" s="17" t="str">
        <f>IFERROR(__xludf.DUMMYFUNCTION("""COMPUTED_VALUE"""),"March")</f>
        <v>March</v>
      </c>
      <c r="B83" s="15">
        <f t="shared" si="1"/>
        <v>23</v>
      </c>
      <c r="C83" s="16">
        <f>IF(ISBLANK($A83),"",RANDBETWEEN($P83-Settings!$E$19,$P83-Settings!$E$20))</f>
        <v>40</v>
      </c>
      <c r="D83" s="16">
        <f>IF(ISBLANK($A83),"",RANDBETWEEN($P83+Settings!$E$20,$P83+Settings!$E$19))</f>
        <v>49</v>
      </c>
      <c r="E83" t="str">
        <f t="array" ref="E83">IF(ISBLANK($A83),"",IF(M83,IF(AVERAGE(C83,D83)&gt;Settings!$E$18,INDEX(Precipitation!A:A,$L83),INDEX(Precipitation!B:B,$L83)),"None"))</f>
        <v>None</v>
      </c>
      <c r="F83" t="str">
        <f t="array" ref="F83">IF(ISBLANK($A83),"",IF(M83,INDEX(Precipitation!C:C,$L83),CHOOSE(RANDBETWEEN(1,4),"Clear","Clear","A few clouds","Mostly cloudy")))</f>
        <v>Mostly cloudy</v>
      </c>
      <c r="G83" t="str">
        <f t="array" ref="G83">IF(ISBLANK($A83),"",IF(AND(M83,AVERAGE(C83,D83)&gt;Settings!$E$18),INDEX(Precipitation!D:D,$L83),""))</f>
        <v/>
      </c>
      <c r="H83" t="str">
        <f t="array" ref="H83">IF(ISBLANK($A83),"",INDEX(Precipitation!E:E,$L83))</f>
        <v>Light air</v>
      </c>
      <c r="I83" s="16" t="str">
        <f t="array" ref="I83">IF(ISBLANK($A83),"",INDEX(Precipitation!F:F,$L83))</f>
        <v>1–3</v>
      </c>
      <c r="J83" s="16" t="str">
        <f t="array" ref="J83">IF(ISBLANK($A83),"",INDEX(Precipitation!G:G,$L83))</f>
        <v>W</v>
      </c>
      <c r="K83" t="str">
        <f t="array" ref="K83">IF(ISBLANK($A83),"",INDEX(Precipitation!H:H,$L83))</f>
        <v>Wind direction shown by smoke but not wind vanes</v>
      </c>
      <c r="L83" s="5">
        <f>IF(ISBLANK($A83),"",RANDBETWEEN(2,COUNTA(Precipitation!A:A)))</f>
        <v>316</v>
      </c>
      <c r="M83" s="5" t="b">
        <f>IF(ISBLANK($A83),"",RANDBETWEEN(1,100)&lt;=VLOOKUP($A83,Settings!$A:$H,7,FALSE)*100)</f>
        <v>0</v>
      </c>
      <c r="N83" s="5">
        <f>IF(ISBLANK($A83),"",VLOOKUP($A83,Settings!$A:$H,8,FALSE))</f>
        <v>41</v>
      </c>
      <c r="O83" s="5">
        <f>IF(ISBLANK($A83),"",IF($A83=$A82,$O82,INDIRECT("Settings!$H"&amp;MATCH($A83,Settings!$A:$A,0)+1)))</f>
        <v>51</v>
      </c>
      <c r="P83" s="5">
        <f t="shared" si="2"/>
        <v>44</v>
      </c>
      <c r="Q83" s="5">
        <f>IF(ISBLANK($A83),"",IF($A83=$A82,$Q82,VLOOKUP($A83,Settings!$A:$B,2,FALSE)))</f>
        <v>31</v>
      </c>
    </row>
    <row r="84">
      <c r="A84" s="17" t="str">
        <f>IFERROR(__xludf.DUMMYFUNCTION("""COMPUTED_VALUE"""),"March")</f>
        <v>March</v>
      </c>
      <c r="B84" s="15">
        <f t="shared" si="1"/>
        <v>24</v>
      </c>
      <c r="C84" s="16">
        <f>IF(ISBLANK($A84),"",RANDBETWEEN($P84-Settings!$E$19,$P84-Settings!$E$20))</f>
        <v>37</v>
      </c>
      <c r="D84" s="16">
        <f>IF(ISBLANK($A84),"",RANDBETWEEN($P84+Settings!$E$20,$P84+Settings!$E$19))</f>
        <v>54</v>
      </c>
      <c r="E84" t="str">
        <f t="array" ref="E84">IF(ISBLANK($A84),"",IF(M84,IF(AVERAGE(C84,D84)&gt;Settings!$E$18,INDEX(Precipitation!A:A,$L84),INDEX(Precipitation!B:B,$L84)),"None"))</f>
        <v>None</v>
      </c>
      <c r="F84" t="str">
        <f t="array" ref="F84">IF(ISBLANK($A84),"",IF(M84,INDEX(Precipitation!C:C,$L84),CHOOSE(RANDBETWEEN(1,4),"Clear","Clear","A few clouds","Mostly cloudy")))</f>
        <v>Clear</v>
      </c>
      <c r="G84" t="str">
        <f t="array" ref="G84">IF(ISBLANK($A84),"",IF(AND(M84,AVERAGE(C84,D84)&gt;Settings!$E$18),INDEX(Precipitation!D:D,$L84),""))</f>
        <v/>
      </c>
      <c r="H84" t="str">
        <f t="array" ref="H84">IF(ISBLANK($A84),"",INDEX(Precipitation!E:E,$L84))</f>
        <v>Calm</v>
      </c>
      <c r="I84" s="16" t="str">
        <f t="array" ref="I84">IF(ISBLANK($A84),"",INDEX(Precipitation!F:F,$L84))</f>
        <v>&lt;1</v>
      </c>
      <c r="J84" s="16" t="str">
        <f t="array" ref="J84">IF(ISBLANK($A84),"",INDEX(Precipitation!G:G,$L84))</f>
        <v>W</v>
      </c>
      <c r="K84" t="str">
        <f t="array" ref="K84">IF(ISBLANK($A84),"",INDEX(Precipitation!H:H,$L84))</f>
        <v>Smoke rises vertically</v>
      </c>
      <c r="L84" s="5">
        <f>IF(ISBLANK($A84),"",RANDBETWEEN(2,COUNTA(Precipitation!A:A)))</f>
        <v>409</v>
      </c>
      <c r="M84" s="5" t="b">
        <f>IF(ISBLANK($A84),"",RANDBETWEEN(1,100)&lt;=VLOOKUP($A84,Settings!$A:$H,7,FALSE)*100)</f>
        <v>0</v>
      </c>
      <c r="N84" s="5">
        <f>IF(ISBLANK($A84),"",VLOOKUP($A84,Settings!$A:$H,8,FALSE))</f>
        <v>41</v>
      </c>
      <c r="O84" s="5">
        <f>IF(ISBLANK($A84),"",IF($A84=$A83,$O83,INDIRECT("Settings!$H"&amp;MATCH($A84,Settings!$A:$A,0)+1)))</f>
        <v>51</v>
      </c>
      <c r="P84" s="5">
        <f t="shared" si="2"/>
        <v>45</v>
      </c>
      <c r="Q84" s="5">
        <f>IF(ISBLANK($A84),"",IF($A84=$A83,$Q83,VLOOKUP($A84,Settings!$A:$B,2,FALSE)))</f>
        <v>31</v>
      </c>
    </row>
    <row r="85">
      <c r="A85" s="17" t="str">
        <f>IFERROR(__xludf.DUMMYFUNCTION("""COMPUTED_VALUE"""),"March")</f>
        <v>March</v>
      </c>
      <c r="B85" s="15">
        <f t="shared" si="1"/>
        <v>25</v>
      </c>
      <c r="C85" s="16">
        <f>IF(ISBLANK($A85),"",RANDBETWEEN($P85-Settings!$E$19,$P85-Settings!$E$20))</f>
        <v>34</v>
      </c>
      <c r="D85" s="16">
        <f>IF(ISBLANK($A85),"",RANDBETWEEN($P85+Settings!$E$20,$P85+Settings!$E$19))</f>
        <v>55</v>
      </c>
      <c r="E85" t="str">
        <f t="array" ref="E85">IF(ISBLANK($A85),"",IF(M85,IF(AVERAGE(C85,D85)&gt;Settings!$E$18,INDEX(Precipitation!A:A,$L85),INDEX(Precipitation!B:B,$L85)),"None"))</f>
        <v>None</v>
      </c>
      <c r="F85" t="str">
        <f t="array" ref="F85">IF(ISBLANK($A85),"",IF(M85,INDEX(Precipitation!C:C,$L85),CHOOSE(RANDBETWEEN(1,4),"Clear","Clear","A few clouds","Mostly cloudy")))</f>
        <v>Mostly cloudy</v>
      </c>
      <c r="G85" t="str">
        <f t="array" ref="G85">IF(ISBLANK($A85),"",IF(AND(M85,AVERAGE(C85,D85)&gt;Settings!$E$18),INDEX(Precipitation!D:D,$L85),""))</f>
        <v/>
      </c>
      <c r="H85" t="str">
        <f t="array" ref="H85">IF(ISBLANK($A85),"",INDEX(Precipitation!E:E,$L85))</f>
        <v>Calm</v>
      </c>
      <c r="I85" s="16" t="str">
        <f t="array" ref="I85">IF(ISBLANK($A85),"",INDEX(Precipitation!F:F,$L85))</f>
        <v>&lt;1</v>
      </c>
      <c r="J85" s="16" t="str">
        <f t="array" ref="J85">IF(ISBLANK($A85),"",INDEX(Precipitation!G:G,$L85))</f>
        <v>S</v>
      </c>
      <c r="K85" t="str">
        <f t="array" ref="K85">IF(ISBLANK($A85),"",INDEX(Precipitation!H:H,$L85))</f>
        <v>Smoke rises vertically</v>
      </c>
      <c r="L85" s="5">
        <f>IF(ISBLANK($A85),"",RANDBETWEEN(2,COUNTA(Precipitation!A:A)))</f>
        <v>751</v>
      </c>
      <c r="M85" s="5" t="b">
        <f>IF(ISBLANK($A85),"",RANDBETWEEN(1,100)&lt;=VLOOKUP($A85,Settings!$A:$H,7,FALSE)*100)</f>
        <v>0</v>
      </c>
      <c r="N85" s="5">
        <f>IF(ISBLANK($A85),"",VLOOKUP($A85,Settings!$A:$H,8,FALSE))</f>
        <v>41</v>
      </c>
      <c r="O85" s="5">
        <f>IF(ISBLANK($A85),"",IF($A85=$A84,$O84,INDIRECT("Settings!$H"&amp;MATCH($A85,Settings!$A:$A,0)+1)))</f>
        <v>51</v>
      </c>
      <c r="P85" s="5">
        <f t="shared" si="2"/>
        <v>46</v>
      </c>
      <c r="Q85" s="5">
        <f>IF(ISBLANK($A85),"",IF($A85=$A84,$Q84,VLOOKUP($A85,Settings!$A:$B,2,FALSE)))</f>
        <v>31</v>
      </c>
    </row>
    <row r="86">
      <c r="A86" s="17" t="str">
        <f>IFERROR(__xludf.DUMMYFUNCTION("""COMPUTED_VALUE"""),"March")</f>
        <v>March</v>
      </c>
      <c r="B86" s="15">
        <f t="shared" si="1"/>
        <v>26</v>
      </c>
      <c r="C86" s="16">
        <f>IF(ISBLANK($A86),"",RANDBETWEEN($P86-Settings!$E$19,$P86-Settings!$E$20))</f>
        <v>40</v>
      </c>
      <c r="D86" s="16">
        <f>IF(ISBLANK($A86),"",RANDBETWEEN($P86+Settings!$E$20,$P86+Settings!$E$19))</f>
        <v>57</v>
      </c>
      <c r="E86" t="str">
        <f t="array" ref="E86">IF(ISBLANK($A86),"",IF(M86,IF(AVERAGE(C86,D86)&gt;Settings!$E$18,INDEX(Precipitation!A:A,$L86),INDEX(Precipitation!B:B,$L86)),"None"))</f>
        <v>Light mist</v>
      </c>
      <c r="F86" t="str">
        <f t="array" ref="F86">IF(ISBLANK($A86),"",IF(M86,INDEX(Precipitation!C:C,$L86),CHOOSE(RANDBETWEEN(1,4),"Clear","Clear","A few clouds","Mostly cloudy")))</f>
        <v>A few clouds</v>
      </c>
      <c r="G86" t="str">
        <f t="array" ref="G86">IF(ISBLANK($A86),"",IF(AND(M86,AVERAGE(C86,D86)&gt;Settings!$E$18),INDEX(Precipitation!D:D,$L86),""))</f>
        <v/>
      </c>
      <c r="H86" t="str">
        <f t="array" ref="H86">IF(ISBLANK($A86),"",INDEX(Precipitation!E:E,$L86))</f>
        <v>Light air</v>
      </c>
      <c r="I86" s="16" t="str">
        <f t="array" ref="I86">IF(ISBLANK($A86),"",INDEX(Precipitation!F:F,$L86))</f>
        <v>1–3</v>
      </c>
      <c r="J86" s="16" t="str">
        <f t="array" ref="J86">IF(ISBLANK($A86),"",INDEX(Precipitation!G:G,$L86))</f>
        <v>SW</v>
      </c>
      <c r="K86" t="str">
        <f t="array" ref="K86">IF(ISBLANK($A86),"",INDEX(Precipitation!H:H,$L86))</f>
        <v>Wind direction shown by smoke but not wind vanes</v>
      </c>
      <c r="L86" s="5">
        <f>IF(ISBLANK($A86),"",RANDBETWEEN(2,COUNTA(Precipitation!A:A)))</f>
        <v>62</v>
      </c>
      <c r="M86" s="5" t="b">
        <f>IF(ISBLANK($A86),"",RANDBETWEEN(1,100)&lt;=VLOOKUP($A86,Settings!$A:$H,7,FALSE)*100)</f>
        <v>1</v>
      </c>
      <c r="N86" s="5">
        <f>IF(ISBLANK($A86),"",VLOOKUP($A86,Settings!$A:$H,8,FALSE))</f>
        <v>41</v>
      </c>
      <c r="O86" s="5">
        <f>IF(ISBLANK($A86),"",IF($A86=$A85,$O85,INDIRECT("Settings!$H"&amp;MATCH($A86,Settings!$A:$A,0)+1)))</f>
        <v>51</v>
      </c>
      <c r="P86" s="5">
        <f t="shared" si="2"/>
        <v>47</v>
      </c>
      <c r="Q86" s="5">
        <f>IF(ISBLANK($A86),"",IF($A86=$A85,$Q85,VLOOKUP($A86,Settings!$A:$B,2,FALSE)))</f>
        <v>31</v>
      </c>
    </row>
    <row r="87">
      <c r="A87" s="17" t="str">
        <f>IFERROR(__xludf.DUMMYFUNCTION("""COMPUTED_VALUE"""),"March")</f>
        <v>March</v>
      </c>
      <c r="B87" s="15">
        <f t="shared" si="1"/>
        <v>27</v>
      </c>
      <c r="C87" s="16">
        <f>IF(ISBLANK($A87),"",RANDBETWEEN($P87-Settings!$E$19,$P87-Settings!$E$20))</f>
        <v>42</v>
      </c>
      <c r="D87" s="16">
        <f>IF(ISBLANK($A87),"",RANDBETWEEN($P87+Settings!$E$20,$P87+Settings!$E$19))</f>
        <v>58</v>
      </c>
      <c r="E87" t="str">
        <f t="array" ref="E87">IF(ISBLANK($A87),"",IF(M87,IF(AVERAGE(C87,D87)&gt;Settings!$E$18,INDEX(Precipitation!A:A,$L87),INDEX(Precipitation!B:B,$L87)),"None"))</f>
        <v>Strong rainfall</v>
      </c>
      <c r="F87" t="str">
        <f t="array" ref="F87">IF(ISBLANK($A87),"",IF(M87,INDEX(Precipitation!C:C,$L87),CHOOSE(RANDBETWEEN(1,4),"Clear","Clear","A few clouds","Mostly cloudy")))</f>
        <v>Gray, highly overcast</v>
      </c>
      <c r="G87" t="str">
        <f t="array" ref="G87">IF(ISBLANK($A87),"",IF(AND(M87,AVERAGE(C87,D87)&gt;Settings!$E$18),INDEX(Precipitation!D:D,$L87),""))</f>
        <v/>
      </c>
      <c r="H87" t="str">
        <f t="array" ref="H87">IF(ISBLANK($A87),"",INDEX(Precipitation!E:E,$L87))</f>
        <v>Light air</v>
      </c>
      <c r="I87" s="16" t="str">
        <f t="array" ref="I87">IF(ISBLANK($A87),"",INDEX(Precipitation!F:F,$L87))</f>
        <v>1–3</v>
      </c>
      <c r="J87" s="16" t="str">
        <f t="array" ref="J87">IF(ISBLANK($A87),"",INDEX(Precipitation!G:G,$L87))</f>
        <v>SE</v>
      </c>
      <c r="K87" t="str">
        <f t="array" ref="K87">IF(ISBLANK($A87),"",INDEX(Precipitation!H:H,$L87))</f>
        <v>Wind direction shown by smoke but not wind vanes</v>
      </c>
      <c r="L87" s="5">
        <f>IF(ISBLANK($A87),"",RANDBETWEEN(2,COUNTA(Precipitation!A:A)))</f>
        <v>83</v>
      </c>
      <c r="M87" s="5" t="b">
        <f>IF(ISBLANK($A87),"",RANDBETWEEN(1,100)&lt;=VLOOKUP($A87,Settings!$A:$H,7,FALSE)*100)</f>
        <v>1</v>
      </c>
      <c r="N87" s="5">
        <f>IF(ISBLANK($A87),"",VLOOKUP($A87,Settings!$A:$H,8,FALSE))</f>
        <v>41</v>
      </c>
      <c r="O87" s="5">
        <f>IF(ISBLANK($A87),"",IF($A87=$A86,$O86,INDIRECT("Settings!$H"&amp;MATCH($A87,Settings!$A:$A,0)+1)))</f>
        <v>51</v>
      </c>
      <c r="P87" s="5">
        <f t="shared" si="2"/>
        <v>48</v>
      </c>
      <c r="Q87" s="5">
        <f>IF(ISBLANK($A87),"",IF($A87=$A86,$Q86,VLOOKUP($A87,Settings!$A:$B,2,FALSE)))</f>
        <v>31</v>
      </c>
    </row>
    <row r="88">
      <c r="A88" s="17" t="str">
        <f>IFERROR(__xludf.DUMMYFUNCTION("""COMPUTED_VALUE"""),"March")</f>
        <v>March</v>
      </c>
      <c r="B88" s="15">
        <f t="shared" si="1"/>
        <v>28</v>
      </c>
      <c r="C88" s="16">
        <f>IF(ISBLANK($A88),"",RANDBETWEEN($P88-Settings!$E$19,$P88-Settings!$E$20))</f>
        <v>39</v>
      </c>
      <c r="D88" s="16">
        <f>IF(ISBLANK($A88),"",RANDBETWEEN($P88+Settings!$E$20,$P88+Settings!$E$19))</f>
        <v>58</v>
      </c>
      <c r="E88" t="str">
        <f t="array" ref="E88">IF(ISBLANK($A88),"",IF(M88,IF(AVERAGE(C88,D88)&gt;Settings!$E$18,INDEX(Precipitation!A:A,$L88),INDEX(Precipitation!B:B,$L88)),"None"))</f>
        <v>Strong rainfall</v>
      </c>
      <c r="F88" t="str">
        <f t="array" ref="F88">IF(ISBLANK($A88),"",IF(M88,INDEX(Precipitation!C:C,$L88),CHOOSE(RANDBETWEEN(1,4),"Clear","Clear","A few clouds","Mostly cloudy")))</f>
        <v>Gray, highly overcast</v>
      </c>
      <c r="G88" t="str">
        <f t="array" ref="G88">IF(ISBLANK($A88),"",IF(AND(M88,AVERAGE(C88,D88)&gt;Settings!$E$18),INDEX(Precipitation!D:D,$L88),""))</f>
        <v/>
      </c>
      <c r="H88" t="str">
        <f t="array" ref="H88">IF(ISBLANK($A88),"",INDEX(Precipitation!E:E,$L88))</f>
        <v>Light breeze</v>
      </c>
      <c r="I88" s="16" t="str">
        <f t="array" ref="I88">IF(ISBLANK($A88),"",INDEX(Precipitation!F:F,$L88))</f>
        <v>4–7</v>
      </c>
      <c r="J88" s="16" t="str">
        <f t="array" ref="J88">IF(ISBLANK($A88),"",INDEX(Precipitation!G:G,$L88))</f>
        <v>E</v>
      </c>
      <c r="K88" t="str">
        <f t="array" ref="K88">IF(ISBLANK($A88),"",INDEX(Precipitation!H:H,$L88))</f>
        <v>Wind felt on face, leaves rustle, vanes move</v>
      </c>
      <c r="L88" s="5">
        <f>IF(ISBLANK($A88),"",RANDBETWEEN(2,COUNTA(Precipitation!A:A)))</f>
        <v>869</v>
      </c>
      <c r="M88" s="5" t="b">
        <f>IF(ISBLANK($A88),"",RANDBETWEEN(1,100)&lt;=VLOOKUP($A88,Settings!$A:$H,7,FALSE)*100)</f>
        <v>1</v>
      </c>
      <c r="N88" s="5">
        <f>IF(ISBLANK($A88),"",VLOOKUP($A88,Settings!$A:$H,8,FALSE))</f>
        <v>41</v>
      </c>
      <c r="O88" s="5">
        <f>IF(ISBLANK($A88),"",IF($A88=$A87,$O87,INDIRECT("Settings!$H"&amp;MATCH($A88,Settings!$A:$A,0)+1)))</f>
        <v>51</v>
      </c>
      <c r="P88" s="5">
        <f t="shared" si="2"/>
        <v>49</v>
      </c>
      <c r="Q88" s="5">
        <f>IF(ISBLANK($A88),"",IF($A88=$A87,$Q87,VLOOKUP($A88,Settings!$A:$B,2,FALSE)))</f>
        <v>31</v>
      </c>
    </row>
    <row r="89">
      <c r="A89" s="17" t="str">
        <f>IFERROR(__xludf.DUMMYFUNCTION("""COMPUTED_VALUE"""),"March")</f>
        <v>March</v>
      </c>
      <c r="B89" s="15">
        <f t="shared" si="1"/>
        <v>29</v>
      </c>
      <c r="C89" s="16">
        <f>IF(ISBLANK($A89),"",RANDBETWEEN($P89-Settings!$E$19,$P89-Settings!$E$20))</f>
        <v>44</v>
      </c>
      <c r="D89" s="16">
        <f>IF(ISBLANK($A89),"",RANDBETWEEN($P89+Settings!$E$20,$P89+Settings!$E$19))</f>
        <v>60</v>
      </c>
      <c r="E89" t="str">
        <f t="array" ref="E89">IF(ISBLANK($A89),"",IF(M89,IF(AVERAGE(C89,D89)&gt;Settings!$E$18,INDEX(Precipitation!A:A,$L89),INDEX(Precipitation!B:B,$L89)),"None"))</f>
        <v>None</v>
      </c>
      <c r="F89" t="str">
        <f t="array" ref="F89">IF(ISBLANK($A89),"",IF(M89,INDEX(Precipitation!C:C,$L89),CHOOSE(RANDBETWEEN(1,4),"Clear","Clear","A few clouds","Mostly cloudy")))</f>
        <v>Mostly cloudy</v>
      </c>
      <c r="G89" t="str">
        <f t="array" ref="G89">IF(ISBLANK($A89),"",IF(AND(M89,AVERAGE(C89,D89)&gt;Settings!$E$18),INDEX(Precipitation!D:D,$L89),""))</f>
        <v/>
      </c>
      <c r="H89" t="str">
        <f t="array" ref="H89">IF(ISBLANK($A89),"",INDEX(Precipitation!E:E,$L89))</f>
        <v>Moderate gale</v>
      </c>
      <c r="I89" s="16" t="str">
        <f t="array" ref="I89">IF(ISBLANK($A89),"",INDEX(Precipitation!F:F,$L89))</f>
        <v>32–38</v>
      </c>
      <c r="J89" s="16" t="str">
        <f t="array" ref="J89">IF(ISBLANK($A89),"",INDEX(Precipitation!G:G,$L89))</f>
        <v>SE</v>
      </c>
      <c r="K89" t="str">
        <f t="array" ref="K89">IF(ISBLANK($A89),"",INDEX(Precipitation!H:H,$L89))</f>
        <v>Whole trees sway and walking against wind takes some effort</v>
      </c>
      <c r="L89" s="5">
        <f>IF(ISBLANK($A89),"",RANDBETWEEN(2,COUNTA(Precipitation!A:A)))</f>
        <v>492</v>
      </c>
      <c r="M89" s="5" t="b">
        <f>IF(ISBLANK($A89),"",RANDBETWEEN(1,100)&lt;=VLOOKUP($A89,Settings!$A:$H,7,FALSE)*100)</f>
        <v>0</v>
      </c>
      <c r="N89" s="5">
        <f>IF(ISBLANK($A89),"",VLOOKUP($A89,Settings!$A:$H,8,FALSE))</f>
        <v>41</v>
      </c>
      <c r="O89" s="5">
        <f>IF(ISBLANK($A89),"",IF($A89=$A88,$O88,INDIRECT("Settings!$H"&amp;MATCH($A89,Settings!$A:$A,0)+1)))</f>
        <v>51</v>
      </c>
      <c r="P89" s="5">
        <f t="shared" si="2"/>
        <v>50</v>
      </c>
      <c r="Q89" s="5">
        <f>IF(ISBLANK($A89),"",IF($A89=$A88,$Q88,VLOOKUP($A89,Settings!$A:$B,2,FALSE)))</f>
        <v>31</v>
      </c>
    </row>
    <row r="90">
      <c r="A90" s="17" t="str">
        <f>IFERROR(__xludf.DUMMYFUNCTION("""COMPUTED_VALUE"""),"March")</f>
        <v>March</v>
      </c>
      <c r="B90" s="15">
        <f t="shared" si="1"/>
        <v>30</v>
      </c>
      <c r="C90" s="16">
        <f>IF(ISBLANK($A90),"",RANDBETWEEN($P90-Settings!$E$19,$P90-Settings!$E$20))</f>
        <v>46</v>
      </c>
      <c r="D90" s="16">
        <f>IF(ISBLANK($A90),"",RANDBETWEEN($P90+Settings!$E$20,$P90+Settings!$E$19))</f>
        <v>55</v>
      </c>
      <c r="E90" t="str">
        <f t="array" ref="E90">IF(ISBLANK($A90),"",IF(M90,IF(AVERAGE(C90,D90)&gt;Settings!$E$18,INDEX(Precipitation!A:A,$L90),INDEX(Precipitation!B:B,$L90)),"None"))</f>
        <v>Strong rainfall</v>
      </c>
      <c r="F90" t="str">
        <f t="array" ref="F90">IF(ISBLANK($A90),"",IF(M90,INDEX(Precipitation!C:C,$L90),CHOOSE(RANDBETWEEN(1,4),"Clear","Clear","A few clouds","Mostly cloudy")))</f>
        <v>Gray, highly overcast</v>
      </c>
      <c r="G90" t="str">
        <f t="array" ref="G90">IF(ISBLANK($A90),"",IF(AND(M90,AVERAGE(C90,D90)&gt;Settings!$E$18),INDEX(Precipitation!D:D,$L90),""))</f>
        <v>Hail</v>
      </c>
      <c r="H90" t="str">
        <f t="array" ref="H90">IF(ISBLANK($A90),"",INDEX(Precipitation!E:E,$L90))</f>
        <v>Gentle breeze</v>
      </c>
      <c r="I90" s="16" t="str">
        <f t="array" ref="I90">IF(ISBLANK($A90),"",INDEX(Precipitation!F:F,$L90))</f>
        <v>8–12</v>
      </c>
      <c r="J90" s="16" t="str">
        <f t="array" ref="J90">IF(ISBLANK($A90),"",INDEX(Precipitation!G:G,$L90))</f>
        <v>N</v>
      </c>
      <c r="K90" t="str">
        <f t="array" ref="K90">IF(ISBLANK($A90),"",INDEX(Precipitation!H:H,$L90))</f>
        <v>Leaves and small twigs sway and banners flap</v>
      </c>
      <c r="L90" s="5">
        <f>IF(ISBLANK($A90),"",RANDBETWEEN(2,COUNTA(Precipitation!A:A)))</f>
        <v>167</v>
      </c>
      <c r="M90" s="5" t="b">
        <f>IF(ISBLANK($A90),"",RANDBETWEEN(1,100)&lt;=VLOOKUP($A90,Settings!$A:$H,7,FALSE)*100)</f>
        <v>1</v>
      </c>
      <c r="N90" s="5">
        <f>IF(ISBLANK($A90),"",VLOOKUP($A90,Settings!$A:$H,8,FALSE))</f>
        <v>41</v>
      </c>
      <c r="O90" s="5">
        <f>IF(ISBLANK($A90),"",IF($A90=$A89,$O89,INDIRECT("Settings!$H"&amp;MATCH($A90,Settings!$A:$A,0)+1)))</f>
        <v>51</v>
      </c>
      <c r="P90" s="5">
        <f t="shared" si="2"/>
        <v>51</v>
      </c>
      <c r="Q90" s="5">
        <f>IF(ISBLANK($A90),"",IF($A90=$A89,$Q89,VLOOKUP($A90,Settings!$A:$B,2,FALSE)))</f>
        <v>31</v>
      </c>
    </row>
    <row r="91">
      <c r="A91" s="17" t="str">
        <f>IFERROR(__xludf.DUMMYFUNCTION("""COMPUTED_VALUE"""),"March")</f>
        <v>March</v>
      </c>
      <c r="B91" s="15">
        <f t="shared" si="1"/>
        <v>31</v>
      </c>
      <c r="C91" s="16">
        <f>IF(ISBLANK($A91),"",RANDBETWEEN($P91-Settings!$E$19,$P91-Settings!$E$20))</f>
        <v>43</v>
      </c>
      <c r="D91" s="16">
        <f>IF(ISBLANK($A91),"",RANDBETWEEN($P91+Settings!$E$20,$P91+Settings!$E$19))</f>
        <v>63</v>
      </c>
      <c r="E91" t="str">
        <f t="array" ref="E91">IF(ISBLANK($A91),"",IF(M91,IF(AVERAGE(C91,D91)&gt;Settings!$E$18,INDEX(Precipitation!A:A,$L91),INDEX(Precipitation!B:B,$L91)),"None"))</f>
        <v>Pounding rain</v>
      </c>
      <c r="F91" t="str">
        <f t="array" ref="F91">IF(ISBLANK($A91),"",IF(M91,INDEX(Precipitation!C:C,$L91),CHOOSE(RANDBETWEEN(1,4),"Clear","Clear","A few clouds","Mostly cloudy")))</f>
        <v>Dark storm clouds</v>
      </c>
      <c r="G91" t="str">
        <f t="array" ref="G91">IF(ISBLANK($A91),"",IF(AND(M91,AVERAGE(C91,D91)&gt;Settings!$E$18),INDEX(Precipitation!D:D,$L91),""))</f>
        <v>Hail</v>
      </c>
      <c r="H91" t="str">
        <f t="array" ref="H91">IF(ISBLANK($A91),"",INDEX(Precipitation!E:E,$L91))</f>
        <v>Moderate breeze</v>
      </c>
      <c r="I91" s="16" t="str">
        <f t="array" ref="I91">IF(ISBLANK($A91),"",INDEX(Precipitation!F:F,$L91))</f>
        <v>13–18</v>
      </c>
      <c r="J91" s="16" t="str">
        <f t="array" ref="J91">IF(ISBLANK($A91),"",INDEX(Precipitation!G:G,$L91))</f>
        <v>S</v>
      </c>
      <c r="K91" t="str">
        <f t="array" ref="K91">IF(ISBLANK($A91),"",INDEX(Precipitation!H:H,$L91))</f>
        <v>Small branches move, and dust and small branches are raised</v>
      </c>
      <c r="L91" s="5">
        <f>IF(ISBLANK($A91),"",RANDBETWEEN(2,COUNTA(Precipitation!A:A)))</f>
        <v>324</v>
      </c>
      <c r="M91" s="5" t="b">
        <f>IF(ISBLANK($A91),"",RANDBETWEEN(1,100)&lt;=VLOOKUP($A91,Settings!$A:$H,7,FALSE)*100)</f>
        <v>1</v>
      </c>
      <c r="N91" s="5">
        <f>IF(ISBLANK($A91),"",VLOOKUP($A91,Settings!$A:$H,8,FALSE))</f>
        <v>41</v>
      </c>
      <c r="O91" s="5">
        <f>IF(ISBLANK($A91),"",IF($A91=$A90,$O90,INDIRECT("Settings!$H"&amp;MATCH($A91,Settings!$A:$A,0)+1)))</f>
        <v>51</v>
      </c>
      <c r="P91" s="5">
        <f t="shared" si="2"/>
        <v>52</v>
      </c>
      <c r="Q91" s="5">
        <f>IF(ISBLANK($A91),"",IF($A91=$A90,$Q90,VLOOKUP($A91,Settings!$A:$B,2,FALSE)))</f>
        <v>31</v>
      </c>
    </row>
    <row r="92">
      <c r="A92" s="17" t="str">
        <f>IFERROR(__xludf.DUMMYFUNCTION("""COMPUTED_VALUE"""),"April")</f>
        <v>April</v>
      </c>
      <c r="B92" s="15">
        <f t="shared" si="1"/>
        <v>1</v>
      </c>
      <c r="C92" s="16">
        <f>IF(ISBLANK($A92),"",RANDBETWEEN($P92-Settings!$E$19,$P92-Settings!$E$20))</f>
        <v>42</v>
      </c>
      <c r="D92" s="16">
        <f>IF(ISBLANK($A92),"",RANDBETWEEN($P92+Settings!$E$20,$P92+Settings!$E$19))</f>
        <v>57</v>
      </c>
      <c r="E92" t="str">
        <f t="array" ref="E92">IF(ISBLANK($A92),"",IF(M92,IF(AVERAGE(C92,D92)&gt;Settings!$E$18,INDEX(Precipitation!A:A,$L92),INDEX(Precipitation!B:B,$L92)),"None"))</f>
        <v>Steady rainfall</v>
      </c>
      <c r="F92" t="str">
        <f t="array" ref="F92">IF(ISBLANK($A92),"",IF(M92,INDEX(Precipitation!C:C,$L92),CHOOSE(RANDBETWEEN(1,4),"Clear","Clear","A few clouds","Mostly cloudy")))</f>
        <v>Gray, slightly overcast</v>
      </c>
      <c r="G92" t="str">
        <f t="array" ref="G92">IF(ISBLANK($A92),"",IF(AND(M92,AVERAGE(C92,D92)&gt;Settings!$E$18),INDEX(Precipitation!D:D,$L92),""))</f>
        <v/>
      </c>
      <c r="H92" t="str">
        <f t="array" ref="H92">IF(ISBLANK($A92),"",INDEX(Precipitation!E:E,$L92))</f>
        <v>Light air</v>
      </c>
      <c r="I92" s="16" t="str">
        <f t="array" ref="I92">IF(ISBLANK($A92),"",INDEX(Precipitation!F:F,$L92))</f>
        <v>1–3</v>
      </c>
      <c r="J92" s="16" t="str">
        <f t="array" ref="J92">IF(ISBLANK($A92),"",INDEX(Precipitation!G:G,$L92))</f>
        <v>N</v>
      </c>
      <c r="K92" t="str">
        <f t="array" ref="K92">IF(ISBLANK($A92),"",INDEX(Precipitation!H:H,$L92))</f>
        <v>Wind direction shown by smoke but not wind vanes</v>
      </c>
      <c r="L92" s="5">
        <f>IF(ISBLANK($A92),"",RANDBETWEEN(2,COUNTA(Precipitation!A:A)))</f>
        <v>334</v>
      </c>
      <c r="M92" s="5" t="b">
        <f>IF(ISBLANK($A92),"",RANDBETWEEN(1,100)&lt;=VLOOKUP($A92,Settings!$A:$H,7,FALSE)*100)</f>
        <v>1</v>
      </c>
      <c r="N92" s="5">
        <f>IF(ISBLANK($A92),"",VLOOKUP($A92,Settings!$A:$H,8,FALSE))</f>
        <v>51</v>
      </c>
      <c r="O92" s="5">
        <f>IF(ISBLANK($A92),"",IF($A92=$A91,$O91,INDIRECT("Settings!$H"&amp;MATCH($A92,Settings!$A:$A,0)+1)))</f>
        <v>61</v>
      </c>
      <c r="P92" s="5">
        <f t="shared" si="2"/>
        <v>51</v>
      </c>
      <c r="Q92" s="5">
        <f>IF(ISBLANK($A92),"",IF($A92=$A91,$Q91,VLOOKUP($A92,Settings!$A:$B,2,FALSE)))</f>
        <v>30</v>
      </c>
    </row>
    <row r="93">
      <c r="A93" s="17" t="str">
        <f>IFERROR(__xludf.DUMMYFUNCTION("""COMPUTED_VALUE"""),"April")</f>
        <v>April</v>
      </c>
      <c r="B93" s="15">
        <f t="shared" si="1"/>
        <v>2</v>
      </c>
      <c r="C93" s="16">
        <f>IF(ISBLANK($A93),"",RANDBETWEEN($P93-Settings!$E$19,$P93-Settings!$E$20))</f>
        <v>43</v>
      </c>
      <c r="D93" s="16">
        <f>IF(ISBLANK($A93),"",RANDBETWEEN($P93+Settings!$E$20,$P93+Settings!$E$19))</f>
        <v>61</v>
      </c>
      <c r="E93" t="str">
        <f t="array" ref="E93">IF(ISBLANK($A93),"",IF(M93,IF(AVERAGE(C93,D93)&gt;Settings!$E$18,INDEX(Precipitation!A:A,$L93),INDEX(Precipitation!B:B,$L93)),"None"))</f>
        <v>None</v>
      </c>
      <c r="F93" t="str">
        <f t="array" ref="F93">IF(ISBLANK($A93),"",IF(M93,INDEX(Precipitation!C:C,$L93),CHOOSE(RANDBETWEEN(1,4),"Clear","Clear","A few clouds","Mostly cloudy")))</f>
        <v>Clear</v>
      </c>
      <c r="G93" t="str">
        <f t="array" ref="G93">IF(ISBLANK($A93),"",IF(AND(M93,AVERAGE(C93,D93)&gt;Settings!$E$18),INDEX(Precipitation!D:D,$L93),""))</f>
        <v/>
      </c>
      <c r="H93" t="str">
        <f t="array" ref="H93">IF(ISBLANK($A93),"",INDEX(Precipitation!E:E,$L93))</f>
        <v>Light air</v>
      </c>
      <c r="I93" s="16" t="str">
        <f t="array" ref="I93">IF(ISBLANK($A93),"",INDEX(Precipitation!F:F,$L93))</f>
        <v>1–3</v>
      </c>
      <c r="J93" s="16" t="str">
        <f t="array" ref="J93">IF(ISBLANK($A93),"",INDEX(Precipitation!G:G,$L93))</f>
        <v>NE</v>
      </c>
      <c r="K93" t="str">
        <f t="array" ref="K93">IF(ISBLANK($A93),"",INDEX(Precipitation!H:H,$L93))</f>
        <v>Wind direction shown by smoke but not wind vanes</v>
      </c>
      <c r="L93" s="5">
        <f>IF(ISBLANK($A93),"",RANDBETWEEN(2,COUNTA(Precipitation!A:A)))</f>
        <v>59</v>
      </c>
      <c r="M93" s="5" t="b">
        <f>IF(ISBLANK($A93),"",RANDBETWEEN(1,100)&lt;=VLOOKUP($A93,Settings!$A:$H,7,FALSE)*100)</f>
        <v>0</v>
      </c>
      <c r="N93" s="5">
        <f>IF(ISBLANK($A93),"",VLOOKUP($A93,Settings!$A:$H,8,FALSE))</f>
        <v>51</v>
      </c>
      <c r="O93" s="5">
        <f>IF(ISBLANK($A93),"",IF($A93=$A92,$O92,INDIRECT("Settings!$H"&amp;MATCH($A93,Settings!$A:$A,0)+1)))</f>
        <v>61</v>
      </c>
      <c r="P93" s="5">
        <f t="shared" si="2"/>
        <v>51</v>
      </c>
      <c r="Q93" s="5">
        <f>IF(ISBLANK($A93),"",IF($A93=$A92,$Q92,VLOOKUP($A93,Settings!$A:$B,2,FALSE)))</f>
        <v>30</v>
      </c>
    </row>
    <row r="94">
      <c r="A94" s="17" t="str">
        <f>IFERROR(__xludf.DUMMYFUNCTION("""COMPUTED_VALUE"""),"April")</f>
        <v>April</v>
      </c>
      <c r="B94" s="15">
        <f t="shared" si="1"/>
        <v>3</v>
      </c>
      <c r="C94" s="16">
        <f>IF(ISBLANK($A94),"",RANDBETWEEN($P94-Settings!$E$19,$P94-Settings!$E$20))</f>
        <v>42</v>
      </c>
      <c r="D94" s="16">
        <f>IF(ISBLANK($A94),"",RANDBETWEEN($P94+Settings!$E$20,$P94+Settings!$E$19))</f>
        <v>60</v>
      </c>
      <c r="E94" t="str">
        <f t="array" ref="E94">IF(ISBLANK($A94),"",IF(M94,IF(AVERAGE(C94,D94)&gt;Settings!$E$18,INDEX(Precipitation!A:A,$L94),INDEX(Precipitation!B:B,$L94)),"None"))</f>
        <v>None</v>
      </c>
      <c r="F94" t="str">
        <f t="array" ref="F94">IF(ISBLANK($A94),"",IF(M94,INDEX(Precipitation!C:C,$L94),CHOOSE(RANDBETWEEN(1,4),"Clear","Clear","A few clouds","Mostly cloudy")))</f>
        <v>Clear</v>
      </c>
      <c r="G94" t="str">
        <f t="array" ref="G94">IF(ISBLANK($A94),"",IF(AND(M94,AVERAGE(C94,D94)&gt;Settings!$E$18),INDEX(Precipitation!D:D,$L94),""))</f>
        <v/>
      </c>
      <c r="H94" t="str">
        <f t="array" ref="H94">IF(ISBLANK($A94),"",INDEX(Precipitation!E:E,$L94))</f>
        <v>Light air</v>
      </c>
      <c r="I94" s="16" t="str">
        <f t="array" ref="I94">IF(ISBLANK($A94),"",INDEX(Precipitation!F:F,$L94))</f>
        <v>1–3</v>
      </c>
      <c r="J94" s="16" t="str">
        <f t="array" ref="J94">IF(ISBLANK($A94),"",INDEX(Precipitation!G:G,$L94))</f>
        <v>S</v>
      </c>
      <c r="K94" t="str">
        <f t="array" ref="K94">IF(ISBLANK($A94),"",INDEX(Precipitation!H:H,$L94))</f>
        <v>Wind direction shown by smoke but not wind vanes</v>
      </c>
      <c r="L94" s="5">
        <f>IF(ISBLANK($A94),"",RANDBETWEEN(2,COUNTA(Precipitation!A:A)))</f>
        <v>992</v>
      </c>
      <c r="M94" s="5" t="b">
        <f>IF(ISBLANK($A94),"",RANDBETWEEN(1,100)&lt;=VLOOKUP($A94,Settings!$A:$H,7,FALSE)*100)</f>
        <v>0</v>
      </c>
      <c r="N94" s="5">
        <f>IF(ISBLANK($A94),"",VLOOKUP($A94,Settings!$A:$H,8,FALSE))</f>
        <v>51</v>
      </c>
      <c r="O94" s="5">
        <f>IF(ISBLANK($A94),"",IF($A94=$A93,$O93,INDIRECT("Settings!$H"&amp;MATCH($A94,Settings!$A:$A,0)+1)))</f>
        <v>61</v>
      </c>
      <c r="P94" s="5">
        <f t="shared" si="2"/>
        <v>51</v>
      </c>
      <c r="Q94" s="5">
        <f>IF(ISBLANK($A94),"",IF($A94=$A93,$Q93,VLOOKUP($A94,Settings!$A:$B,2,FALSE)))</f>
        <v>30</v>
      </c>
    </row>
    <row r="95">
      <c r="A95" s="17" t="str">
        <f>IFERROR(__xludf.DUMMYFUNCTION("""COMPUTED_VALUE"""),"April")</f>
        <v>April</v>
      </c>
      <c r="B95" s="15">
        <f t="shared" si="1"/>
        <v>4</v>
      </c>
      <c r="C95" s="16">
        <f>IF(ISBLANK($A95),"",RANDBETWEEN($P95-Settings!$E$19,$P95-Settings!$E$20))</f>
        <v>45</v>
      </c>
      <c r="D95" s="16">
        <f>IF(ISBLANK($A95),"",RANDBETWEEN($P95+Settings!$E$20,$P95+Settings!$E$19))</f>
        <v>63</v>
      </c>
      <c r="E95" t="str">
        <f t="array" ref="E95">IF(ISBLANK($A95),"",IF(M95,IF(AVERAGE(C95,D95)&gt;Settings!$E$18,INDEX(Precipitation!A:A,$L95),INDEX(Precipitation!B:B,$L95)),"None"))</f>
        <v>Strong rainfall</v>
      </c>
      <c r="F95" t="str">
        <f t="array" ref="F95">IF(ISBLANK($A95),"",IF(M95,INDEX(Precipitation!C:C,$L95),CHOOSE(RANDBETWEEN(1,4),"Clear","Clear","A few clouds","Mostly cloudy")))</f>
        <v>Gray, highly overcast</v>
      </c>
      <c r="G95" t="str">
        <f t="array" ref="G95">IF(ISBLANK($A95),"",IF(AND(M95,AVERAGE(C95,D95)&gt;Settings!$E$18),INDEX(Precipitation!D:D,$L95),""))</f>
        <v/>
      </c>
      <c r="H95" t="str">
        <f t="array" ref="H95">IF(ISBLANK($A95),"",INDEX(Precipitation!E:E,$L95))</f>
        <v>Strong breeze</v>
      </c>
      <c r="I95" s="16" t="str">
        <f t="array" ref="I95">IF(ISBLANK($A95),"",INDEX(Precipitation!F:F,$L95))</f>
        <v>25–31</v>
      </c>
      <c r="J95" s="16" t="str">
        <f t="array" ref="J95">IF(ISBLANK($A95),"",INDEX(Precipitation!G:G,$L95))</f>
        <v>NE</v>
      </c>
      <c r="K95" t="str">
        <f t="array" ref="K95">IF(ISBLANK($A95),"",INDEX(Precipitation!H:H,$L95))</f>
        <v>Large branches move</v>
      </c>
      <c r="L95" s="5">
        <f>IF(ISBLANK($A95),"",RANDBETWEEN(2,COUNTA(Precipitation!A:A)))</f>
        <v>521</v>
      </c>
      <c r="M95" s="5" t="b">
        <f>IF(ISBLANK($A95),"",RANDBETWEEN(1,100)&lt;=VLOOKUP($A95,Settings!$A:$H,7,FALSE)*100)</f>
        <v>1</v>
      </c>
      <c r="N95" s="5">
        <f>IF(ISBLANK($A95),"",VLOOKUP($A95,Settings!$A:$H,8,FALSE))</f>
        <v>51</v>
      </c>
      <c r="O95" s="5">
        <f>IF(ISBLANK($A95),"",IF($A95=$A94,$O94,INDIRECT("Settings!$H"&amp;MATCH($A95,Settings!$A:$A,0)+1)))</f>
        <v>61</v>
      </c>
      <c r="P95" s="5">
        <f t="shared" si="2"/>
        <v>51</v>
      </c>
      <c r="Q95" s="5">
        <f>IF(ISBLANK($A95),"",IF($A95=$A94,$Q94,VLOOKUP($A95,Settings!$A:$B,2,FALSE)))</f>
        <v>30</v>
      </c>
    </row>
    <row r="96">
      <c r="A96" s="17" t="str">
        <f>IFERROR(__xludf.DUMMYFUNCTION("""COMPUTED_VALUE"""),"April")</f>
        <v>April</v>
      </c>
      <c r="B96" s="15">
        <f t="shared" si="1"/>
        <v>5</v>
      </c>
      <c r="C96" s="16">
        <f>IF(ISBLANK($A96),"",RANDBETWEEN($P96-Settings!$E$19,$P96-Settings!$E$20))</f>
        <v>46</v>
      </c>
      <c r="D96" s="16">
        <f>IF(ISBLANK($A96),"",RANDBETWEEN($P96+Settings!$E$20,$P96+Settings!$E$19))</f>
        <v>57</v>
      </c>
      <c r="E96" t="str">
        <f t="array" ref="E96">IF(ISBLANK($A96),"",IF(M96,IF(AVERAGE(C96,D96)&gt;Settings!$E$18,INDEX(Precipitation!A:A,$L96),INDEX(Precipitation!B:B,$L96)),"None"))</f>
        <v>None</v>
      </c>
      <c r="F96" t="str">
        <f t="array" ref="F96">IF(ISBLANK($A96),"",IF(M96,INDEX(Precipitation!C:C,$L96),CHOOSE(RANDBETWEEN(1,4),"Clear","Clear","A few clouds","Mostly cloudy")))</f>
        <v>Clear</v>
      </c>
      <c r="G96" t="str">
        <f t="array" ref="G96">IF(ISBLANK($A96),"",IF(AND(M96,AVERAGE(C96,D96)&gt;Settings!$E$18),INDEX(Precipitation!D:D,$L96),""))</f>
        <v/>
      </c>
      <c r="H96" t="str">
        <f t="array" ref="H96">IF(ISBLANK($A96),"",INDEX(Precipitation!E:E,$L96))</f>
        <v>Light air</v>
      </c>
      <c r="I96" s="16" t="str">
        <f t="array" ref="I96">IF(ISBLANK($A96),"",INDEX(Precipitation!F:F,$L96))</f>
        <v>1–3</v>
      </c>
      <c r="J96" s="16" t="str">
        <f t="array" ref="J96">IF(ISBLANK($A96),"",INDEX(Precipitation!G:G,$L96))</f>
        <v>NE</v>
      </c>
      <c r="K96" t="str">
        <f t="array" ref="K96">IF(ISBLANK($A96),"",INDEX(Precipitation!H:H,$L96))</f>
        <v>Wind direction shown by smoke but not wind vanes</v>
      </c>
      <c r="L96" s="5">
        <f>IF(ISBLANK($A96),"",RANDBETWEEN(2,COUNTA(Precipitation!A:A)))</f>
        <v>816</v>
      </c>
      <c r="M96" s="5" t="b">
        <f>IF(ISBLANK($A96),"",RANDBETWEEN(1,100)&lt;=VLOOKUP($A96,Settings!$A:$H,7,FALSE)*100)</f>
        <v>0</v>
      </c>
      <c r="N96" s="5">
        <f>IF(ISBLANK($A96),"",VLOOKUP($A96,Settings!$A:$H,8,FALSE))</f>
        <v>51</v>
      </c>
      <c r="O96" s="5">
        <f>IF(ISBLANK($A96),"",IF($A96=$A95,$O95,INDIRECT("Settings!$H"&amp;MATCH($A96,Settings!$A:$A,0)+1)))</f>
        <v>61</v>
      </c>
      <c r="P96" s="5">
        <f t="shared" si="2"/>
        <v>51</v>
      </c>
      <c r="Q96" s="5">
        <f>IF(ISBLANK($A96),"",IF($A96=$A95,$Q95,VLOOKUP($A96,Settings!$A:$B,2,FALSE)))</f>
        <v>30</v>
      </c>
    </row>
    <row r="97">
      <c r="A97" s="17" t="str">
        <f>IFERROR(__xludf.DUMMYFUNCTION("""COMPUTED_VALUE"""),"April")</f>
        <v>April</v>
      </c>
      <c r="B97" s="15">
        <f t="shared" si="1"/>
        <v>6</v>
      </c>
      <c r="C97" s="16">
        <f>IF(ISBLANK($A97),"",RANDBETWEEN($P97-Settings!$E$19,$P97-Settings!$E$20))</f>
        <v>40</v>
      </c>
      <c r="D97" s="16">
        <f>IF(ISBLANK($A97),"",RANDBETWEEN($P97+Settings!$E$20,$P97+Settings!$E$19))</f>
        <v>62</v>
      </c>
      <c r="E97" t="str">
        <f t="array" ref="E97">IF(ISBLANK($A97),"",IF(M97,IF(AVERAGE(C97,D97)&gt;Settings!$E$18,INDEX(Precipitation!A:A,$L97),INDEX(Precipitation!B:B,$L97)),"None"))</f>
        <v>Pounding rain</v>
      </c>
      <c r="F97" t="str">
        <f t="array" ref="F97">IF(ISBLANK($A97),"",IF(M97,INDEX(Precipitation!C:C,$L97),CHOOSE(RANDBETWEEN(1,4),"Clear","Clear","A few clouds","Mostly cloudy")))</f>
        <v>Dark storm clouds</v>
      </c>
      <c r="G97" t="str">
        <f t="array" ref="G97">IF(ISBLANK($A97),"",IF(AND(M97,AVERAGE(C97,D97)&gt;Settings!$E$18),INDEX(Precipitation!D:D,$L97),""))</f>
        <v/>
      </c>
      <c r="H97" t="str">
        <f t="array" ref="H97">IF(ISBLANK($A97),"",INDEX(Precipitation!E:E,$L97))</f>
        <v>Moderate gale</v>
      </c>
      <c r="I97" s="16" t="str">
        <f t="array" ref="I97">IF(ISBLANK($A97),"",INDEX(Precipitation!F:F,$L97))</f>
        <v>32–38</v>
      </c>
      <c r="J97" s="16" t="str">
        <f t="array" ref="J97">IF(ISBLANK($A97),"",INDEX(Precipitation!G:G,$L97))</f>
        <v>NE</v>
      </c>
      <c r="K97" t="str">
        <f t="array" ref="K97">IF(ISBLANK($A97),"",INDEX(Precipitation!H:H,$L97))</f>
        <v>Whole trees sway and walking against wind takes some effort</v>
      </c>
      <c r="L97" s="5">
        <f>IF(ISBLANK($A97),"",RANDBETWEEN(2,COUNTA(Precipitation!A:A)))</f>
        <v>102</v>
      </c>
      <c r="M97" s="5" t="b">
        <f>IF(ISBLANK($A97),"",RANDBETWEEN(1,100)&lt;=VLOOKUP($A97,Settings!$A:$H,7,FALSE)*100)</f>
        <v>1</v>
      </c>
      <c r="N97" s="5">
        <f>IF(ISBLANK($A97),"",VLOOKUP($A97,Settings!$A:$H,8,FALSE))</f>
        <v>51</v>
      </c>
      <c r="O97" s="5">
        <f>IF(ISBLANK($A97),"",IF($A97=$A96,$O96,INDIRECT("Settings!$H"&amp;MATCH($A97,Settings!$A:$A,0)+1)))</f>
        <v>61</v>
      </c>
      <c r="P97" s="5">
        <f t="shared" si="2"/>
        <v>51</v>
      </c>
      <c r="Q97" s="5">
        <f>IF(ISBLANK($A97),"",IF($A97=$A96,$Q96,VLOOKUP($A97,Settings!$A:$B,2,FALSE)))</f>
        <v>30</v>
      </c>
    </row>
    <row r="98">
      <c r="A98" s="17" t="str">
        <f>IFERROR(__xludf.DUMMYFUNCTION("""COMPUTED_VALUE"""),"April")</f>
        <v>April</v>
      </c>
      <c r="B98" s="15">
        <f t="shared" si="1"/>
        <v>7</v>
      </c>
      <c r="C98" s="16">
        <f>IF(ISBLANK($A98),"",RANDBETWEEN($P98-Settings!$E$19,$P98-Settings!$E$20))</f>
        <v>40</v>
      </c>
      <c r="D98" s="16">
        <f>IF(ISBLANK($A98),"",RANDBETWEEN($P98+Settings!$E$20,$P98+Settings!$E$19))</f>
        <v>63</v>
      </c>
      <c r="E98" t="str">
        <f t="array" ref="E98">IF(ISBLANK($A98),"",IF(M98,IF(AVERAGE(C98,D98)&gt;Settings!$E$18,INDEX(Precipitation!A:A,$L98),INDEX(Precipitation!B:B,$L98)),"None"))</f>
        <v>Downpour</v>
      </c>
      <c r="F98" t="str">
        <f t="array" ref="F98">IF(ISBLANK($A98),"",IF(M98,INDEX(Precipitation!C:C,$L98),CHOOSE(RANDBETWEEN(1,4),"Clear","Clear","A few clouds","Mostly cloudy")))</f>
        <v>Dark storm clouds</v>
      </c>
      <c r="G98" t="str">
        <f t="array" ref="G98">IF(ISBLANK($A98),"",IF(AND(M98,AVERAGE(C98,D98)&gt;Settings!$E$18),INDEX(Precipitation!D:D,$L98),""))</f>
        <v/>
      </c>
      <c r="H98" t="str">
        <f t="array" ref="H98">IF(ISBLANK($A98),"",INDEX(Precipitation!E:E,$L98))</f>
        <v>Strong gale</v>
      </c>
      <c r="I98" s="16" t="str">
        <f t="array" ref="I98">IF(ISBLANK($A98),"",INDEX(Precipitation!F:F,$L98))</f>
        <v>47–54</v>
      </c>
      <c r="J98" s="16" t="str">
        <f t="array" ref="J98">IF(ISBLANK($A98),"",INDEX(Precipitation!G:G,$L98))</f>
        <v>E</v>
      </c>
      <c r="K98" t="str">
        <f t="array" ref="K98">IF(ISBLANK($A98),"",INDEX(Precipitation!H:H,$L98))</f>
        <v>Slight structural damage occurs</v>
      </c>
      <c r="L98" s="5">
        <f>IF(ISBLANK($A98),"",RANDBETWEEN(2,COUNTA(Precipitation!A:A)))</f>
        <v>91</v>
      </c>
      <c r="M98" s="5" t="b">
        <f>IF(ISBLANK($A98),"",RANDBETWEEN(1,100)&lt;=VLOOKUP($A98,Settings!$A:$H,7,FALSE)*100)</f>
        <v>1</v>
      </c>
      <c r="N98" s="5">
        <f>IF(ISBLANK($A98),"",VLOOKUP($A98,Settings!$A:$H,8,FALSE))</f>
        <v>51</v>
      </c>
      <c r="O98" s="5">
        <f>IF(ISBLANK($A98),"",IF($A98=$A97,$O97,INDIRECT("Settings!$H"&amp;MATCH($A98,Settings!$A:$A,0)+1)))</f>
        <v>61</v>
      </c>
      <c r="P98" s="5">
        <f t="shared" si="2"/>
        <v>51</v>
      </c>
      <c r="Q98" s="5">
        <f>IF(ISBLANK($A98),"",IF($A98=$A97,$Q97,VLOOKUP($A98,Settings!$A:$B,2,FALSE)))</f>
        <v>30</v>
      </c>
    </row>
    <row r="99">
      <c r="A99" s="17" t="str">
        <f>IFERROR(__xludf.DUMMYFUNCTION("""COMPUTED_VALUE"""),"April")</f>
        <v>April</v>
      </c>
      <c r="B99" s="15">
        <f t="shared" si="1"/>
        <v>8</v>
      </c>
      <c r="C99" s="16">
        <f>IF(ISBLANK($A99),"",RANDBETWEEN($P99-Settings!$E$19,$P99-Settings!$E$20))</f>
        <v>41</v>
      </c>
      <c r="D99" s="16">
        <f>IF(ISBLANK($A99),"",RANDBETWEEN($P99+Settings!$E$20,$P99+Settings!$E$19))</f>
        <v>56</v>
      </c>
      <c r="E99" t="str">
        <f t="array" ref="E99">IF(ISBLANK($A99),"",IF(M99,IF(AVERAGE(C99,D99)&gt;Settings!$E$18,INDEX(Precipitation!A:A,$L99),INDEX(Precipitation!B:B,$L99)),"None"))</f>
        <v>None</v>
      </c>
      <c r="F99" t="str">
        <f t="array" ref="F99">IF(ISBLANK($A99),"",IF(M99,INDEX(Precipitation!C:C,$L99),CHOOSE(RANDBETWEEN(1,4),"Clear","Clear","A few clouds","Mostly cloudy")))</f>
        <v>Mostly cloudy</v>
      </c>
      <c r="G99" t="str">
        <f t="array" ref="G99">IF(ISBLANK($A99),"",IF(AND(M99,AVERAGE(C99,D99)&gt;Settings!$E$18),INDEX(Precipitation!D:D,$L99),""))</f>
        <v/>
      </c>
      <c r="H99" t="str">
        <f t="array" ref="H99">IF(ISBLANK($A99),"",INDEX(Precipitation!E:E,$L99))</f>
        <v>Gentle breeze</v>
      </c>
      <c r="I99" s="16" t="str">
        <f t="array" ref="I99">IF(ISBLANK($A99),"",INDEX(Precipitation!F:F,$L99))</f>
        <v>8–12</v>
      </c>
      <c r="J99" s="16" t="str">
        <f t="array" ref="J99">IF(ISBLANK($A99),"",INDEX(Precipitation!G:G,$L99))</f>
        <v>SE</v>
      </c>
      <c r="K99" t="str">
        <f t="array" ref="K99">IF(ISBLANK($A99),"",INDEX(Precipitation!H:H,$L99))</f>
        <v>Leaves and small twigs sway and banners flap</v>
      </c>
      <c r="L99" s="5">
        <f>IF(ISBLANK($A99),"",RANDBETWEEN(2,COUNTA(Precipitation!A:A)))</f>
        <v>703</v>
      </c>
      <c r="M99" s="5" t="b">
        <f>IF(ISBLANK($A99),"",RANDBETWEEN(1,100)&lt;=VLOOKUP($A99,Settings!$A:$H,7,FALSE)*100)</f>
        <v>0</v>
      </c>
      <c r="N99" s="5">
        <f>IF(ISBLANK($A99),"",VLOOKUP($A99,Settings!$A:$H,8,FALSE))</f>
        <v>51</v>
      </c>
      <c r="O99" s="5">
        <f>IF(ISBLANK($A99),"",IF($A99=$A98,$O98,INDIRECT("Settings!$H"&amp;MATCH($A99,Settings!$A:$A,0)+1)))</f>
        <v>61</v>
      </c>
      <c r="P99" s="5">
        <f t="shared" si="2"/>
        <v>51</v>
      </c>
      <c r="Q99" s="5">
        <f>IF(ISBLANK($A99),"",IF($A99=$A98,$Q98,VLOOKUP($A99,Settings!$A:$B,2,FALSE)))</f>
        <v>30</v>
      </c>
    </row>
    <row r="100">
      <c r="A100" s="17" t="str">
        <f>IFERROR(__xludf.DUMMYFUNCTION("""COMPUTED_VALUE"""),"April")</f>
        <v>April</v>
      </c>
      <c r="B100" s="15">
        <f t="shared" si="1"/>
        <v>9</v>
      </c>
      <c r="C100" s="16">
        <f>IF(ISBLANK($A100),"",RANDBETWEEN($P100-Settings!$E$19,$P100-Settings!$E$20))</f>
        <v>47</v>
      </c>
      <c r="D100" s="16">
        <f>IF(ISBLANK($A100),"",RANDBETWEEN($P100+Settings!$E$20,$P100+Settings!$E$19))</f>
        <v>63</v>
      </c>
      <c r="E100" t="str">
        <f t="array" ref="E100">IF(ISBLANK($A100),"",IF(M100,IF(AVERAGE(C100,D100)&gt;Settings!$E$18,INDEX(Precipitation!A:A,$L100),INDEX(Precipitation!B:B,$L100)),"None"))</f>
        <v>None</v>
      </c>
      <c r="F100" t="str">
        <f t="array" ref="F100">IF(ISBLANK($A100),"",IF(M100,INDEX(Precipitation!C:C,$L100),CHOOSE(RANDBETWEEN(1,4),"Clear","Clear","A few clouds","Mostly cloudy")))</f>
        <v>Clear</v>
      </c>
      <c r="G100" t="str">
        <f t="array" ref="G100">IF(ISBLANK($A100),"",IF(AND(M100,AVERAGE(C100,D100)&gt;Settings!$E$18),INDEX(Precipitation!D:D,$L100),""))</f>
        <v/>
      </c>
      <c r="H100" t="str">
        <f t="array" ref="H100">IF(ISBLANK($A100),"",INDEX(Precipitation!E:E,$L100))</f>
        <v>Light breeze</v>
      </c>
      <c r="I100" s="16" t="str">
        <f t="array" ref="I100">IF(ISBLANK($A100),"",INDEX(Precipitation!F:F,$L100))</f>
        <v>4–7</v>
      </c>
      <c r="J100" s="16" t="str">
        <f t="array" ref="J100">IF(ISBLANK($A100),"",INDEX(Precipitation!G:G,$L100))</f>
        <v>W</v>
      </c>
      <c r="K100" t="str">
        <f t="array" ref="K100">IF(ISBLANK($A100),"",INDEX(Precipitation!H:H,$L100))</f>
        <v>Wind felt on face, leaves rustle, vanes move</v>
      </c>
      <c r="L100" s="5">
        <f>IF(ISBLANK($A100),"",RANDBETWEEN(2,COUNTA(Precipitation!A:A)))</f>
        <v>7</v>
      </c>
      <c r="M100" s="5" t="b">
        <f>IF(ISBLANK($A100),"",RANDBETWEEN(1,100)&lt;=VLOOKUP($A100,Settings!$A:$H,7,FALSE)*100)</f>
        <v>0</v>
      </c>
      <c r="N100" s="5">
        <f>IF(ISBLANK($A100),"",VLOOKUP($A100,Settings!$A:$H,8,FALSE))</f>
        <v>51</v>
      </c>
      <c r="O100" s="5">
        <f>IF(ISBLANK($A100),"",IF($A100=$A99,$O99,INDIRECT("Settings!$H"&amp;MATCH($A100,Settings!$A:$A,0)+1)))</f>
        <v>61</v>
      </c>
      <c r="P100" s="5">
        <f t="shared" si="2"/>
        <v>51</v>
      </c>
      <c r="Q100" s="5">
        <f>IF(ISBLANK($A100),"",IF($A100=$A99,$Q99,VLOOKUP($A100,Settings!$A:$B,2,FALSE)))</f>
        <v>30</v>
      </c>
    </row>
    <row r="101">
      <c r="A101" s="17" t="str">
        <f>IFERROR(__xludf.DUMMYFUNCTION("""COMPUTED_VALUE"""),"April")</f>
        <v>April</v>
      </c>
      <c r="B101" s="15">
        <f t="shared" si="1"/>
        <v>10</v>
      </c>
      <c r="C101" s="16">
        <f>IF(ISBLANK($A101),"",RANDBETWEEN($P101-Settings!$E$19,$P101-Settings!$E$20))</f>
        <v>39</v>
      </c>
      <c r="D101" s="16">
        <f>IF(ISBLANK($A101),"",RANDBETWEEN($P101+Settings!$E$20,$P101+Settings!$E$19))</f>
        <v>59</v>
      </c>
      <c r="E101" t="str">
        <f t="array" ref="E101">IF(ISBLANK($A101),"",IF(M101,IF(AVERAGE(C101,D101)&gt;Settings!$E$18,INDEX(Precipitation!A:A,$L101),INDEX(Precipitation!B:B,$L101)),"None"))</f>
        <v>None</v>
      </c>
      <c r="F101" t="str">
        <f t="array" ref="F101">IF(ISBLANK($A101),"",IF(M101,INDEX(Precipitation!C:C,$L101),CHOOSE(RANDBETWEEN(1,4),"Clear","Clear","A few clouds","Mostly cloudy")))</f>
        <v>Clear</v>
      </c>
      <c r="G101" t="str">
        <f t="array" ref="G101">IF(ISBLANK($A101),"",IF(AND(M101,AVERAGE(C101,D101)&gt;Settings!$E$18),INDEX(Precipitation!D:D,$L101),""))</f>
        <v/>
      </c>
      <c r="H101" t="str">
        <f t="array" ref="H101">IF(ISBLANK($A101),"",INDEX(Precipitation!E:E,$L101))</f>
        <v>Calm</v>
      </c>
      <c r="I101" s="16" t="str">
        <f t="array" ref="I101">IF(ISBLANK($A101),"",INDEX(Precipitation!F:F,$L101))</f>
        <v>&lt;1</v>
      </c>
      <c r="J101" s="16" t="str">
        <f t="array" ref="J101">IF(ISBLANK($A101),"",INDEX(Precipitation!G:G,$L101))</f>
        <v>NW</v>
      </c>
      <c r="K101" t="str">
        <f t="array" ref="K101">IF(ISBLANK($A101),"",INDEX(Precipitation!H:H,$L101))</f>
        <v>Smoke rises vertically</v>
      </c>
      <c r="L101" s="5">
        <f>IF(ISBLANK($A101),"",RANDBETWEEN(2,COUNTA(Precipitation!A:A)))</f>
        <v>291</v>
      </c>
      <c r="M101" s="5" t="b">
        <f>IF(ISBLANK($A101),"",RANDBETWEEN(1,100)&lt;=VLOOKUP($A101,Settings!$A:$H,7,FALSE)*100)</f>
        <v>0</v>
      </c>
      <c r="N101" s="5">
        <f>IF(ISBLANK($A101),"",VLOOKUP($A101,Settings!$A:$H,8,FALSE))</f>
        <v>51</v>
      </c>
      <c r="O101" s="5">
        <f>IF(ISBLANK($A101),"",IF($A101=$A100,$O100,INDIRECT("Settings!$H"&amp;MATCH($A101,Settings!$A:$A,0)+1)))</f>
        <v>61</v>
      </c>
      <c r="P101" s="5">
        <f t="shared" si="2"/>
        <v>51</v>
      </c>
      <c r="Q101" s="5">
        <f>IF(ISBLANK($A101),"",IF($A101=$A100,$Q100,VLOOKUP($A101,Settings!$A:$B,2,FALSE)))</f>
        <v>30</v>
      </c>
    </row>
    <row r="102">
      <c r="A102" s="17" t="str">
        <f>IFERROR(__xludf.DUMMYFUNCTION("""COMPUTED_VALUE"""),"April")</f>
        <v>April</v>
      </c>
      <c r="B102" s="15">
        <f t="shared" si="1"/>
        <v>11</v>
      </c>
      <c r="C102" s="16">
        <f>IF(ISBLANK($A102),"",RANDBETWEEN($P102-Settings!$E$19,$P102-Settings!$E$20))</f>
        <v>39</v>
      </c>
      <c r="D102" s="16">
        <f>IF(ISBLANK($A102),"",RANDBETWEEN($P102+Settings!$E$20,$P102+Settings!$E$19))</f>
        <v>60</v>
      </c>
      <c r="E102" t="str">
        <f t="array" ref="E102">IF(ISBLANK($A102),"",IF(M102,IF(AVERAGE(C102,D102)&gt;Settings!$E$18,INDEX(Precipitation!A:A,$L102),INDEX(Precipitation!B:B,$L102)),"None"))</f>
        <v>Downpour</v>
      </c>
      <c r="F102" t="str">
        <f t="array" ref="F102">IF(ISBLANK($A102),"",IF(M102,INDEX(Precipitation!C:C,$L102),CHOOSE(RANDBETWEEN(1,4),"Clear","Clear","A few clouds","Mostly cloudy")))</f>
        <v>Dark storm clouds</v>
      </c>
      <c r="G102" t="str">
        <f t="array" ref="G102">IF(ISBLANK($A102),"",IF(AND(M102,AVERAGE(C102,D102)&gt;Settings!$E$18),INDEX(Precipitation!D:D,$L102),""))</f>
        <v>Lightning, hail</v>
      </c>
      <c r="H102" t="str">
        <f t="array" ref="H102">IF(ISBLANK($A102),"",INDEX(Precipitation!E:E,$L102))</f>
        <v>Moderate breeze</v>
      </c>
      <c r="I102" s="16" t="str">
        <f t="array" ref="I102">IF(ISBLANK($A102),"",INDEX(Precipitation!F:F,$L102))</f>
        <v>13–18</v>
      </c>
      <c r="J102" s="16" t="str">
        <f t="array" ref="J102">IF(ISBLANK($A102),"",INDEX(Precipitation!G:G,$L102))</f>
        <v>S</v>
      </c>
      <c r="K102" t="str">
        <f t="array" ref="K102">IF(ISBLANK($A102),"",INDEX(Precipitation!H:H,$L102))</f>
        <v>Small branches move, and dust and small branches are raised</v>
      </c>
      <c r="L102" s="5">
        <f>IF(ISBLANK($A102),"",RANDBETWEEN(2,COUNTA(Precipitation!A:A)))</f>
        <v>229</v>
      </c>
      <c r="M102" s="5" t="b">
        <f>IF(ISBLANK($A102),"",RANDBETWEEN(1,100)&lt;=VLOOKUP($A102,Settings!$A:$H,7,FALSE)*100)</f>
        <v>1</v>
      </c>
      <c r="N102" s="5">
        <f>IF(ISBLANK($A102),"",VLOOKUP($A102,Settings!$A:$H,8,FALSE))</f>
        <v>51</v>
      </c>
      <c r="O102" s="5">
        <f>IF(ISBLANK($A102),"",IF($A102=$A101,$O101,INDIRECT("Settings!$H"&amp;MATCH($A102,Settings!$A:$A,0)+1)))</f>
        <v>61</v>
      </c>
      <c r="P102" s="5">
        <f t="shared" si="2"/>
        <v>51</v>
      </c>
      <c r="Q102" s="5">
        <f>IF(ISBLANK($A102),"",IF($A102=$A101,$Q101,VLOOKUP($A102,Settings!$A:$B,2,FALSE)))</f>
        <v>30</v>
      </c>
    </row>
    <row r="103">
      <c r="A103" s="17" t="str">
        <f>IFERROR(__xludf.DUMMYFUNCTION("""COMPUTED_VALUE"""),"April")</f>
        <v>April</v>
      </c>
      <c r="B103" s="15">
        <f t="shared" si="1"/>
        <v>12</v>
      </c>
      <c r="C103" s="16">
        <f>IF(ISBLANK($A103),"",RANDBETWEEN($P103-Settings!$E$19,$P103-Settings!$E$20))</f>
        <v>47</v>
      </c>
      <c r="D103" s="16">
        <f>IF(ISBLANK($A103),"",RANDBETWEEN($P103+Settings!$E$20,$P103+Settings!$E$19))</f>
        <v>61</v>
      </c>
      <c r="E103" t="str">
        <f t="array" ref="E103">IF(ISBLANK($A103),"",IF(M103,IF(AVERAGE(C103,D103)&gt;Settings!$E$18,INDEX(Precipitation!A:A,$L103),INDEX(Precipitation!B:B,$L103)),"None"))</f>
        <v>None</v>
      </c>
      <c r="F103" t="str">
        <f t="array" ref="F103">IF(ISBLANK($A103),"",IF(M103,INDEX(Precipitation!C:C,$L103),CHOOSE(RANDBETWEEN(1,4),"Clear","Clear","A few clouds","Mostly cloudy")))</f>
        <v>Clear</v>
      </c>
      <c r="G103" t="str">
        <f t="array" ref="G103">IF(ISBLANK($A103),"",IF(AND(M103,AVERAGE(C103,D103)&gt;Settings!$E$18),INDEX(Precipitation!D:D,$L103),""))</f>
        <v/>
      </c>
      <c r="H103" t="str">
        <f t="array" ref="H103">IF(ISBLANK($A103),"",INDEX(Precipitation!E:E,$L103))</f>
        <v>Gentle breeze</v>
      </c>
      <c r="I103" s="16" t="str">
        <f t="array" ref="I103">IF(ISBLANK($A103),"",INDEX(Precipitation!F:F,$L103))</f>
        <v>8–12</v>
      </c>
      <c r="J103" s="16" t="str">
        <f t="array" ref="J103">IF(ISBLANK($A103),"",INDEX(Precipitation!G:G,$L103))</f>
        <v>NE</v>
      </c>
      <c r="K103" t="str">
        <f t="array" ref="K103">IF(ISBLANK($A103),"",INDEX(Precipitation!H:H,$L103))</f>
        <v>Leaves and small twigs sway and banners flap</v>
      </c>
      <c r="L103" s="5">
        <f>IF(ISBLANK($A103),"",RANDBETWEEN(2,COUNTA(Precipitation!A:A)))</f>
        <v>377</v>
      </c>
      <c r="M103" s="5" t="b">
        <f>IF(ISBLANK($A103),"",RANDBETWEEN(1,100)&lt;=VLOOKUP($A103,Settings!$A:$H,7,FALSE)*100)</f>
        <v>0</v>
      </c>
      <c r="N103" s="5">
        <f>IF(ISBLANK($A103),"",VLOOKUP($A103,Settings!$A:$H,8,FALSE))</f>
        <v>51</v>
      </c>
      <c r="O103" s="5">
        <f>IF(ISBLANK($A103),"",IF($A103=$A102,$O102,INDIRECT("Settings!$H"&amp;MATCH($A103,Settings!$A:$A,0)+1)))</f>
        <v>61</v>
      </c>
      <c r="P103" s="5">
        <f t="shared" si="2"/>
        <v>51</v>
      </c>
      <c r="Q103" s="5">
        <f>IF(ISBLANK($A103),"",IF($A103=$A102,$Q102,VLOOKUP($A103,Settings!$A:$B,2,FALSE)))</f>
        <v>30</v>
      </c>
    </row>
    <row r="104">
      <c r="A104" s="17" t="str">
        <f>IFERROR(__xludf.DUMMYFUNCTION("""COMPUTED_VALUE"""),"April")</f>
        <v>April</v>
      </c>
      <c r="B104" s="15">
        <f t="shared" si="1"/>
        <v>13</v>
      </c>
      <c r="C104" s="16">
        <f>IF(ISBLANK($A104),"",RANDBETWEEN($P104-Settings!$E$19,$P104-Settings!$E$20))</f>
        <v>45</v>
      </c>
      <c r="D104" s="16">
        <f>IF(ISBLANK($A104),"",RANDBETWEEN($P104+Settings!$E$20,$P104+Settings!$E$19))</f>
        <v>60</v>
      </c>
      <c r="E104" t="str">
        <f t="array" ref="E104">IF(ISBLANK($A104),"",IF(M104,IF(AVERAGE(C104,D104)&gt;Settings!$E$18,INDEX(Precipitation!A:A,$L104),INDEX(Precipitation!B:B,$L104)),"None"))</f>
        <v>None</v>
      </c>
      <c r="F104" t="str">
        <f t="array" ref="F104">IF(ISBLANK($A104),"",IF(M104,INDEX(Precipitation!C:C,$L104),CHOOSE(RANDBETWEEN(1,4),"Clear","Clear","A few clouds","Mostly cloudy")))</f>
        <v>Mostly cloudy</v>
      </c>
      <c r="G104" t="str">
        <f t="array" ref="G104">IF(ISBLANK($A104),"",IF(AND(M104,AVERAGE(C104,D104)&gt;Settings!$E$18),INDEX(Precipitation!D:D,$L104),""))</f>
        <v/>
      </c>
      <c r="H104" t="str">
        <f t="array" ref="H104">IF(ISBLANK($A104),"",INDEX(Precipitation!E:E,$L104))</f>
        <v>Light breeze</v>
      </c>
      <c r="I104" s="16" t="str">
        <f t="array" ref="I104">IF(ISBLANK($A104),"",INDEX(Precipitation!F:F,$L104))</f>
        <v>4–7</v>
      </c>
      <c r="J104" s="16" t="str">
        <f t="array" ref="J104">IF(ISBLANK($A104),"",INDEX(Precipitation!G:G,$L104))</f>
        <v>NE</v>
      </c>
      <c r="K104" t="str">
        <f t="array" ref="K104">IF(ISBLANK($A104),"",INDEX(Precipitation!H:H,$L104))</f>
        <v>Wind felt on face, leaves rustle, vanes move</v>
      </c>
      <c r="L104" s="5">
        <f>IF(ISBLANK($A104),"",RANDBETWEEN(2,COUNTA(Precipitation!A:A)))</f>
        <v>825</v>
      </c>
      <c r="M104" s="5" t="b">
        <f>IF(ISBLANK($A104),"",RANDBETWEEN(1,100)&lt;=VLOOKUP($A104,Settings!$A:$H,7,FALSE)*100)</f>
        <v>0</v>
      </c>
      <c r="N104" s="5">
        <f>IF(ISBLANK($A104),"",VLOOKUP($A104,Settings!$A:$H,8,FALSE))</f>
        <v>51</v>
      </c>
      <c r="O104" s="5">
        <f>IF(ISBLANK($A104),"",IF($A104=$A103,$O103,INDIRECT("Settings!$H"&amp;MATCH($A104,Settings!$A:$A,0)+1)))</f>
        <v>61</v>
      </c>
      <c r="P104" s="5">
        <f t="shared" si="2"/>
        <v>51</v>
      </c>
      <c r="Q104" s="5">
        <f>IF(ISBLANK($A104),"",IF($A104=$A103,$Q103,VLOOKUP($A104,Settings!$A:$B,2,FALSE)))</f>
        <v>30</v>
      </c>
    </row>
    <row r="105">
      <c r="A105" s="17" t="str">
        <f>IFERROR(__xludf.DUMMYFUNCTION("""COMPUTED_VALUE"""),"April")</f>
        <v>April</v>
      </c>
      <c r="B105" s="15">
        <f t="shared" si="1"/>
        <v>14</v>
      </c>
      <c r="C105" s="16">
        <f>IF(ISBLANK($A105),"",RANDBETWEEN($P105-Settings!$E$19,$P105-Settings!$E$20))</f>
        <v>41</v>
      </c>
      <c r="D105" s="16">
        <f>IF(ISBLANK($A105),"",RANDBETWEEN($P105+Settings!$E$20,$P105+Settings!$E$19))</f>
        <v>61</v>
      </c>
      <c r="E105" t="str">
        <f t="array" ref="E105">IF(ISBLANK($A105),"",IF(M105,IF(AVERAGE(C105,D105)&gt;Settings!$E$18,INDEX(Precipitation!A:A,$L105),INDEX(Precipitation!B:B,$L105)),"None"))</f>
        <v>Steady rainfall</v>
      </c>
      <c r="F105" t="str">
        <f t="array" ref="F105">IF(ISBLANK($A105),"",IF(M105,INDEX(Precipitation!C:C,$L105),CHOOSE(RANDBETWEEN(1,4),"Clear","Clear","A few clouds","Mostly cloudy")))</f>
        <v>Gray, slightly overcast</v>
      </c>
      <c r="G105" t="str">
        <f t="array" ref="G105">IF(ISBLANK($A105),"",IF(AND(M105,AVERAGE(C105,D105)&gt;Settings!$E$18),INDEX(Precipitation!D:D,$L105),""))</f>
        <v/>
      </c>
      <c r="H105" t="str">
        <f t="array" ref="H105">IF(ISBLANK($A105),"",INDEX(Precipitation!E:E,$L105))</f>
        <v>Light air</v>
      </c>
      <c r="I105" s="16" t="str">
        <f t="array" ref="I105">IF(ISBLANK($A105),"",INDEX(Precipitation!F:F,$L105))</f>
        <v>1–3</v>
      </c>
      <c r="J105" s="16" t="str">
        <f t="array" ref="J105">IF(ISBLANK($A105),"",INDEX(Precipitation!G:G,$L105))</f>
        <v>W</v>
      </c>
      <c r="K105" t="str">
        <f t="array" ref="K105">IF(ISBLANK($A105),"",INDEX(Precipitation!H:H,$L105))</f>
        <v>Wind direction shown by smoke but not wind vanes</v>
      </c>
      <c r="L105" s="5">
        <f>IF(ISBLANK($A105),"",RANDBETWEEN(2,COUNTA(Precipitation!A:A)))</f>
        <v>424</v>
      </c>
      <c r="M105" s="5" t="b">
        <f>IF(ISBLANK($A105),"",RANDBETWEEN(1,100)&lt;=VLOOKUP($A105,Settings!$A:$H,7,FALSE)*100)</f>
        <v>1</v>
      </c>
      <c r="N105" s="5">
        <f>IF(ISBLANK($A105),"",VLOOKUP($A105,Settings!$A:$H,8,FALSE))</f>
        <v>51</v>
      </c>
      <c r="O105" s="5">
        <f>IF(ISBLANK($A105),"",IF($A105=$A104,$O104,INDIRECT("Settings!$H"&amp;MATCH($A105,Settings!$A:$A,0)+1)))</f>
        <v>61</v>
      </c>
      <c r="P105" s="5">
        <f t="shared" si="2"/>
        <v>51</v>
      </c>
      <c r="Q105" s="5">
        <f>IF(ISBLANK($A105),"",IF($A105=$A104,$Q104,VLOOKUP($A105,Settings!$A:$B,2,FALSE)))</f>
        <v>30</v>
      </c>
    </row>
    <row r="106">
      <c r="A106" s="17" t="str">
        <f>IFERROR(__xludf.DUMMYFUNCTION("""COMPUTED_VALUE"""),"April")</f>
        <v>April</v>
      </c>
      <c r="B106" s="15">
        <f t="shared" si="1"/>
        <v>15</v>
      </c>
      <c r="C106" s="16">
        <f>IF(ISBLANK($A106),"",RANDBETWEEN($P106-Settings!$E$19,$P106-Settings!$E$20))</f>
        <v>39</v>
      </c>
      <c r="D106" s="16">
        <f>IF(ISBLANK($A106),"",RANDBETWEEN($P106+Settings!$E$20,$P106+Settings!$E$19))</f>
        <v>63</v>
      </c>
      <c r="E106" t="str">
        <f t="array" ref="E106">IF(ISBLANK($A106),"",IF(M106,IF(AVERAGE(C106,D106)&gt;Settings!$E$18,INDEX(Precipitation!A:A,$L106),INDEX(Precipitation!B:B,$L106)),"None"))</f>
        <v>None</v>
      </c>
      <c r="F106" t="str">
        <f t="array" ref="F106">IF(ISBLANK($A106),"",IF(M106,INDEX(Precipitation!C:C,$L106),CHOOSE(RANDBETWEEN(1,4),"Clear","Clear","A few clouds","Mostly cloudy")))</f>
        <v>Mostly cloudy</v>
      </c>
      <c r="G106" t="str">
        <f t="array" ref="G106">IF(ISBLANK($A106),"",IF(AND(M106,AVERAGE(C106,D106)&gt;Settings!$E$18),INDEX(Precipitation!D:D,$L106),""))</f>
        <v/>
      </c>
      <c r="H106" t="str">
        <f t="array" ref="H106">IF(ISBLANK($A106),"",INDEX(Precipitation!E:E,$L106))</f>
        <v>Gentle breeze</v>
      </c>
      <c r="I106" s="16" t="str">
        <f t="array" ref="I106">IF(ISBLANK($A106),"",INDEX(Precipitation!F:F,$L106))</f>
        <v>8–12</v>
      </c>
      <c r="J106" s="16" t="str">
        <f t="array" ref="J106">IF(ISBLANK($A106),"",INDEX(Precipitation!G:G,$L106))</f>
        <v>N</v>
      </c>
      <c r="K106" t="str">
        <f t="array" ref="K106">IF(ISBLANK($A106),"",INDEX(Precipitation!H:H,$L106))</f>
        <v>Leaves and small twigs sway and banners flap</v>
      </c>
      <c r="L106" s="5">
        <f>IF(ISBLANK($A106),"",RANDBETWEEN(2,COUNTA(Precipitation!A:A)))</f>
        <v>880</v>
      </c>
      <c r="M106" s="5" t="b">
        <f>IF(ISBLANK($A106),"",RANDBETWEEN(1,100)&lt;=VLOOKUP($A106,Settings!$A:$H,7,FALSE)*100)</f>
        <v>0</v>
      </c>
      <c r="N106" s="5">
        <f>IF(ISBLANK($A106),"",VLOOKUP($A106,Settings!$A:$H,8,FALSE))</f>
        <v>51</v>
      </c>
      <c r="O106" s="5">
        <f>IF(ISBLANK($A106),"",IF($A106=$A105,$O105,INDIRECT("Settings!$H"&amp;MATCH($A106,Settings!$A:$A,0)+1)))</f>
        <v>61</v>
      </c>
      <c r="P106" s="5">
        <f t="shared" si="2"/>
        <v>51</v>
      </c>
      <c r="Q106" s="5">
        <f>IF(ISBLANK($A106),"",IF($A106=$A105,$Q105,VLOOKUP($A106,Settings!$A:$B,2,FALSE)))</f>
        <v>30</v>
      </c>
    </row>
    <row r="107">
      <c r="A107" s="17" t="str">
        <f>IFERROR(__xludf.DUMMYFUNCTION("""COMPUTED_VALUE"""),"April")</f>
        <v>April</v>
      </c>
      <c r="B107" s="15">
        <f t="shared" si="1"/>
        <v>16</v>
      </c>
      <c r="C107" s="16">
        <f>IF(ISBLANK($A107),"",RANDBETWEEN($P107-Settings!$E$19,$P107-Settings!$E$20))</f>
        <v>46</v>
      </c>
      <c r="D107" s="16">
        <f>IF(ISBLANK($A107),"",RANDBETWEEN($P107+Settings!$E$20,$P107+Settings!$E$19))</f>
        <v>61</v>
      </c>
      <c r="E107" t="str">
        <f t="array" ref="E107">IF(ISBLANK($A107),"",IF(M107,IF(AVERAGE(C107,D107)&gt;Settings!$E$18,INDEX(Precipitation!A:A,$L107),INDEX(Precipitation!B:B,$L107)),"None"))</f>
        <v>None</v>
      </c>
      <c r="F107" t="str">
        <f t="array" ref="F107">IF(ISBLANK($A107),"",IF(M107,INDEX(Precipitation!C:C,$L107),CHOOSE(RANDBETWEEN(1,4),"Clear","Clear","A few clouds","Mostly cloudy")))</f>
        <v>Mostly cloudy</v>
      </c>
      <c r="G107" t="str">
        <f t="array" ref="G107">IF(ISBLANK($A107),"",IF(AND(M107,AVERAGE(C107,D107)&gt;Settings!$E$18),INDEX(Precipitation!D:D,$L107),""))</f>
        <v/>
      </c>
      <c r="H107" t="str">
        <f t="array" ref="H107">IF(ISBLANK($A107),"",INDEX(Precipitation!E:E,$L107))</f>
        <v>Moderate breeze</v>
      </c>
      <c r="I107" s="16" t="str">
        <f t="array" ref="I107">IF(ISBLANK($A107),"",INDEX(Precipitation!F:F,$L107))</f>
        <v>13–18</v>
      </c>
      <c r="J107" s="16" t="str">
        <f t="array" ref="J107">IF(ISBLANK($A107),"",INDEX(Precipitation!G:G,$L107))</f>
        <v>SW</v>
      </c>
      <c r="K107" t="str">
        <f t="array" ref="K107">IF(ISBLANK($A107),"",INDEX(Precipitation!H:H,$L107))</f>
        <v>Small branches move, and dust and small branches are raised</v>
      </c>
      <c r="L107" s="5">
        <f>IF(ISBLANK($A107),"",RANDBETWEEN(2,COUNTA(Precipitation!A:A)))</f>
        <v>379</v>
      </c>
      <c r="M107" s="5" t="b">
        <f>IF(ISBLANK($A107),"",RANDBETWEEN(1,100)&lt;=VLOOKUP($A107,Settings!$A:$H,7,FALSE)*100)</f>
        <v>0</v>
      </c>
      <c r="N107" s="5">
        <f>IF(ISBLANK($A107),"",VLOOKUP($A107,Settings!$A:$H,8,FALSE))</f>
        <v>51</v>
      </c>
      <c r="O107" s="5">
        <f>IF(ISBLANK($A107),"",IF($A107=$A106,$O106,INDIRECT("Settings!$H"&amp;MATCH($A107,Settings!$A:$A,0)+1)))</f>
        <v>61</v>
      </c>
      <c r="P107" s="5">
        <f t="shared" si="2"/>
        <v>51</v>
      </c>
      <c r="Q107" s="5">
        <f>IF(ISBLANK($A107),"",IF($A107=$A106,$Q106,VLOOKUP($A107,Settings!$A:$B,2,FALSE)))</f>
        <v>30</v>
      </c>
    </row>
    <row r="108">
      <c r="A108" s="17" t="str">
        <f>IFERROR(__xludf.DUMMYFUNCTION("""COMPUTED_VALUE"""),"April")</f>
        <v>April</v>
      </c>
      <c r="B108" s="15">
        <f t="shared" si="1"/>
        <v>17</v>
      </c>
      <c r="C108" s="16">
        <f>IF(ISBLANK($A108),"",RANDBETWEEN($P108-Settings!$E$19,$P108-Settings!$E$20))</f>
        <v>40</v>
      </c>
      <c r="D108" s="16">
        <f>IF(ISBLANK($A108),"",RANDBETWEEN($P108+Settings!$E$20,$P108+Settings!$E$19))</f>
        <v>62</v>
      </c>
      <c r="E108" t="str">
        <f t="array" ref="E108">IF(ISBLANK($A108),"",IF(M108,IF(AVERAGE(C108,D108)&gt;Settings!$E$18,INDEX(Precipitation!A:A,$L108),INDEX(Precipitation!B:B,$L108)),"None"))</f>
        <v>None</v>
      </c>
      <c r="F108" t="str">
        <f t="array" ref="F108">IF(ISBLANK($A108),"",IF(M108,INDEX(Precipitation!C:C,$L108),CHOOSE(RANDBETWEEN(1,4),"Clear","Clear","A few clouds","Mostly cloudy")))</f>
        <v>Clear</v>
      </c>
      <c r="G108" t="str">
        <f t="array" ref="G108">IF(ISBLANK($A108),"",IF(AND(M108,AVERAGE(C108,D108)&gt;Settings!$E$18),INDEX(Precipitation!D:D,$L108),""))</f>
        <v/>
      </c>
      <c r="H108" t="str">
        <f t="array" ref="H108">IF(ISBLANK($A108),"",INDEX(Precipitation!E:E,$L108))</f>
        <v>Gentle breeze</v>
      </c>
      <c r="I108" s="16" t="str">
        <f t="array" ref="I108">IF(ISBLANK($A108),"",INDEX(Precipitation!F:F,$L108))</f>
        <v>8–12</v>
      </c>
      <c r="J108" s="16" t="str">
        <f t="array" ref="J108">IF(ISBLANK($A108),"",INDEX(Precipitation!G:G,$L108))</f>
        <v>SE</v>
      </c>
      <c r="K108" t="str">
        <f t="array" ref="K108">IF(ISBLANK($A108),"",INDEX(Precipitation!H:H,$L108))</f>
        <v>Leaves and small twigs sway and banners flap</v>
      </c>
      <c r="L108" s="5">
        <f>IF(ISBLANK($A108),"",RANDBETWEEN(2,COUNTA(Precipitation!A:A)))</f>
        <v>94</v>
      </c>
      <c r="M108" s="5" t="b">
        <f>IF(ISBLANK($A108),"",RANDBETWEEN(1,100)&lt;=VLOOKUP($A108,Settings!$A:$H,7,FALSE)*100)</f>
        <v>0</v>
      </c>
      <c r="N108" s="5">
        <f>IF(ISBLANK($A108),"",VLOOKUP($A108,Settings!$A:$H,8,FALSE))</f>
        <v>51</v>
      </c>
      <c r="O108" s="5">
        <f>IF(ISBLANK($A108),"",IF($A108=$A107,$O107,INDIRECT("Settings!$H"&amp;MATCH($A108,Settings!$A:$A,0)+1)))</f>
        <v>61</v>
      </c>
      <c r="P108" s="5">
        <f t="shared" si="2"/>
        <v>51</v>
      </c>
      <c r="Q108" s="5">
        <f>IF(ISBLANK($A108),"",IF($A108=$A107,$Q107,VLOOKUP($A108,Settings!$A:$B,2,FALSE)))</f>
        <v>30</v>
      </c>
    </row>
    <row r="109">
      <c r="A109" s="17" t="str">
        <f>IFERROR(__xludf.DUMMYFUNCTION("""COMPUTED_VALUE"""),"April")</f>
        <v>April</v>
      </c>
      <c r="B109" s="15">
        <f t="shared" si="1"/>
        <v>18</v>
      </c>
      <c r="C109" s="16">
        <f>IF(ISBLANK($A109),"",RANDBETWEEN($P109-Settings!$E$19,$P109-Settings!$E$20))</f>
        <v>39</v>
      </c>
      <c r="D109" s="16">
        <f>IF(ISBLANK($A109),"",RANDBETWEEN($P109+Settings!$E$20,$P109+Settings!$E$19))</f>
        <v>62</v>
      </c>
      <c r="E109" t="str">
        <f t="array" ref="E109">IF(ISBLANK($A109),"",IF(M109,IF(AVERAGE(C109,D109)&gt;Settings!$E$18,INDEX(Precipitation!A:A,$L109),INDEX(Precipitation!B:B,$L109)),"None"))</f>
        <v>None</v>
      </c>
      <c r="F109" t="str">
        <f t="array" ref="F109">IF(ISBLANK($A109),"",IF(M109,INDEX(Precipitation!C:C,$L109),CHOOSE(RANDBETWEEN(1,4),"Clear","Clear","A few clouds","Mostly cloudy")))</f>
        <v>Clear</v>
      </c>
      <c r="G109" t="str">
        <f t="array" ref="G109">IF(ISBLANK($A109),"",IF(AND(M109,AVERAGE(C109,D109)&gt;Settings!$E$18),INDEX(Precipitation!D:D,$L109),""))</f>
        <v/>
      </c>
      <c r="H109" t="str">
        <f t="array" ref="H109">IF(ISBLANK($A109),"",INDEX(Precipitation!E:E,$L109))</f>
        <v>Light breeze</v>
      </c>
      <c r="I109" s="16" t="str">
        <f t="array" ref="I109">IF(ISBLANK($A109),"",INDEX(Precipitation!F:F,$L109))</f>
        <v>4–7</v>
      </c>
      <c r="J109" s="16" t="str">
        <f t="array" ref="J109">IF(ISBLANK($A109),"",INDEX(Precipitation!G:G,$L109))</f>
        <v>N</v>
      </c>
      <c r="K109" t="str">
        <f t="array" ref="K109">IF(ISBLANK($A109),"",INDEX(Precipitation!H:H,$L109))</f>
        <v>Wind felt on face, leaves rustle, vanes move</v>
      </c>
      <c r="L109" s="5">
        <f>IF(ISBLANK($A109),"",RANDBETWEEN(2,COUNTA(Precipitation!A:A)))</f>
        <v>346</v>
      </c>
      <c r="M109" s="5" t="b">
        <f>IF(ISBLANK($A109),"",RANDBETWEEN(1,100)&lt;=VLOOKUP($A109,Settings!$A:$H,7,FALSE)*100)</f>
        <v>0</v>
      </c>
      <c r="N109" s="5">
        <f>IF(ISBLANK($A109),"",VLOOKUP($A109,Settings!$A:$H,8,FALSE))</f>
        <v>51</v>
      </c>
      <c r="O109" s="5">
        <f>IF(ISBLANK($A109),"",IF($A109=$A108,$O108,INDIRECT("Settings!$H"&amp;MATCH($A109,Settings!$A:$A,0)+1)))</f>
        <v>61</v>
      </c>
      <c r="P109" s="5">
        <f t="shared" si="2"/>
        <v>51</v>
      </c>
      <c r="Q109" s="5">
        <f>IF(ISBLANK($A109),"",IF($A109=$A108,$Q108,VLOOKUP($A109,Settings!$A:$B,2,FALSE)))</f>
        <v>30</v>
      </c>
    </row>
    <row r="110">
      <c r="A110" s="17" t="str">
        <f>IFERROR(__xludf.DUMMYFUNCTION("""COMPUTED_VALUE"""),"April")</f>
        <v>April</v>
      </c>
      <c r="B110" s="15">
        <f t="shared" si="1"/>
        <v>19</v>
      </c>
      <c r="C110" s="16">
        <f>IF(ISBLANK($A110),"",RANDBETWEEN($P110-Settings!$E$19,$P110-Settings!$E$20))</f>
        <v>46</v>
      </c>
      <c r="D110" s="16">
        <f>IF(ISBLANK($A110),"",RANDBETWEEN($P110+Settings!$E$20,$P110+Settings!$E$19))</f>
        <v>55</v>
      </c>
      <c r="E110" t="str">
        <f t="array" ref="E110">IF(ISBLANK($A110),"",IF(M110,IF(AVERAGE(C110,D110)&gt;Settings!$E$18,INDEX(Precipitation!A:A,$L110),INDEX(Precipitation!B:B,$L110)),"None"))</f>
        <v>Downpour</v>
      </c>
      <c r="F110" t="str">
        <f t="array" ref="F110">IF(ISBLANK($A110),"",IF(M110,INDEX(Precipitation!C:C,$L110),CHOOSE(RANDBETWEEN(1,4),"Clear","Clear","A few clouds","Mostly cloudy")))</f>
        <v>Dark storm clouds</v>
      </c>
      <c r="G110" t="str">
        <f t="array" ref="G110">IF(ISBLANK($A110),"",IF(AND(M110,AVERAGE(C110,D110)&gt;Settings!$E$18),INDEX(Precipitation!D:D,$L110),""))</f>
        <v>Hail</v>
      </c>
      <c r="H110" t="str">
        <f t="array" ref="H110">IF(ISBLANK($A110),"",INDEX(Precipitation!E:E,$L110))</f>
        <v>Fresh gale</v>
      </c>
      <c r="I110" s="16" t="str">
        <f t="array" ref="I110">IF(ISBLANK($A110),"",INDEX(Precipitation!F:F,$L110))</f>
        <v>39–46</v>
      </c>
      <c r="J110" s="16" t="str">
        <f t="array" ref="J110">IF(ISBLANK($A110),"",INDEX(Precipitation!G:G,$L110))</f>
        <v>E</v>
      </c>
      <c r="K110" t="str">
        <f t="array" ref="K110">IF(ISBLANK($A110),"",INDEX(Precipitation!H:H,$L110))</f>
        <v>Twigs break off trees and general progress is impeded</v>
      </c>
      <c r="L110" s="5">
        <f>IF(ISBLANK($A110),"",RANDBETWEEN(2,COUNTA(Precipitation!A:A)))</f>
        <v>955</v>
      </c>
      <c r="M110" s="5" t="b">
        <f>IF(ISBLANK($A110),"",RANDBETWEEN(1,100)&lt;=VLOOKUP($A110,Settings!$A:$H,7,FALSE)*100)</f>
        <v>1</v>
      </c>
      <c r="N110" s="5">
        <f>IF(ISBLANK($A110),"",VLOOKUP($A110,Settings!$A:$H,8,FALSE))</f>
        <v>51</v>
      </c>
      <c r="O110" s="5">
        <f>IF(ISBLANK($A110),"",IF($A110=$A109,$O109,INDIRECT("Settings!$H"&amp;MATCH($A110,Settings!$A:$A,0)+1)))</f>
        <v>61</v>
      </c>
      <c r="P110" s="5">
        <f t="shared" si="2"/>
        <v>51</v>
      </c>
      <c r="Q110" s="5">
        <f>IF(ISBLANK($A110),"",IF($A110=$A109,$Q109,VLOOKUP($A110,Settings!$A:$B,2,FALSE)))</f>
        <v>30</v>
      </c>
    </row>
    <row r="111">
      <c r="A111" s="17" t="str">
        <f>IFERROR(__xludf.DUMMYFUNCTION("""COMPUTED_VALUE"""),"April")</f>
        <v>April</v>
      </c>
      <c r="B111" s="15">
        <f t="shared" si="1"/>
        <v>20</v>
      </c>
      <c r="C111" s="16">
        <f>IF(ISBLANK($A111),"",RANDBETWEEN($P111-Settings!$E$19,$P111-Settings!$E$20))</f>
        <v>46</v>
      </c>
      <c r="D111" s="16">
        <f>IF(ISBLANK($A111),"",RANDBETWEEN($P111+Settings!$E$20,$P111+Settings!$E$19))</f>
        <v>56</v>
      </c>
      <c r="E111" t="str">
        <f t="array" ref="E111">IF(ISBLANK($A111),"",IF(M111,IF(AVERAGE(C111,D111)&gt;Settings!$E$18,INDEX(Precipitation!A:A,$L111),INDEX(Precipitation!B:B,$L111)),"None"))</f>
        <v>Light mist</v>
      </c>
      <c r="F111" t="str">
        <f t="array" ref="F111">IF(ISBLANK($A111),"",IF(M111,INDEX(Precipitation!C:C,$L111),CHOOSE(RANDBETWEEN(1,4),"Clear","Clear","A few clouds","Mostly cloudy")))</f>
        <v>A few clouds</v>
      </c>
      <c r="G111" t="str">
        <f t="array" ref="G111">IF(ISBLANK($A111),"",IF(AND(M111,AVERAGE(C111,D111)&gt;Settings!$E$18),INDEX(Precipitation!D:D,$L111),""))</f>
        <v>Fog</v>
      </c>
      <c r="H111" t="str">
        <f t="array" ref="H111">IF(ISBLANK($A111),"",INDEX(Precipitation!E:E,$L111))</f>
        <v>Calm</v>
      </c>
      <c r="I111" s="16" t="str">
        <f t="array" ref="I111">IF(ISBLANK($A111),"",INDEX(Precipitation!F:F,$L111))</f>
        <v>&lt;1</v>
      </c>
      <c r="J111" s="16" t="str">
        <f t="array" ref="J111">IF(ISBLANK($A111),"",INDEX(Precipitation!G:G,$L111))</f>
        <v>SW</v>
      </c>
      <c r="K111" t="str">
        <f t="array" ref="K111">IF(ISBLANK($A111),"",INDEX(Precipitation!H:H,$L111))</f>
        <v>Smoke rises vertically</v>
      </c>
      <c r="L111" s="5">
        <f>IF(ISBLANK($A111),"",RANDBETWEEN(2,COUNTA(Precipitation!A:A)))</f>
        <v>32</v>
      </c>
      <c r="M111" s="5" t="b">
        <f>IF(ISBLANK($A111),"",RANDBETWEEN(1,100)&lt;=VLOOKUP($A111,Settings!$A:$H,7,FALSE)*100)</f>
        <v>1</v>
      </c>
      <c r="N111" s="5">
        <f>IF(ISBLANK($A111),"",VLOOKUP($A111,Settings!$A:$H,8,FALSE))</f>
        <v>51</v>
      </c>
      <c r="O111" s="5">
        <f>IF(ISBLANK($A111),"",IF($A111=$A110,$O110,INDIRECT("Settings!$H"&amp;MATCH($A111,Settings!$A:$A,0)+1)))</f>
        <v>61</v>
      </c>
      <c r="P111" s="5">
        <f t="shared" si="2"/>
        <v>51</v>
      </c>
      <c r="Q111" s="5">
        <f>IF(ISBLANK($A111),"",IF($A111=$A110,$Q110,VLOOKUP($A111,Settings!$A:$B,2,FALSE)))</f>
        <v>30</v>
      </c>
    </row>
    <row r="112">
      <c r="A112" s="17" t="str">
        <f>IFERROR(__xludf.DUMMYFUNCTION("""COMPUTED_VALUE"""),"April")</f>
        <v>April</v>
      </c>
      <c r="B112" s="15">
        <f t="shared" si="1"/>
        <v>21</v>
      </c>
      <c r="C112" s="16">
        <f>IF(ISBLANK($A112),"",RANDBETWEEN($P112-Settings!$E$19,$P112-Settings!$E$20))</f>
        <v>44</v>
      </c>
      <c r="D112" s="16">
        <f>IF(ISBLANK($A112),"",RANDBETWEEN($P112+Settings!$E$20,$P112+Settings!$E$19))</f>
        <v>59</v>
      </c>
      <c r="E112" t="str">
        <f t="array" ref="E112">IF(ISBLANK($A112),"",IF(M112,IF(AVERAGE(C112,D112)&gt;Settings!$E$18,INDEX(Precipitation!A:A,$L112),INDEX(Precipitation!B:B,$L112)),"None"))</f>
        <v>None</v>
      </c>
      <c r="F112" t="str">
        <f t="array" ref="F112">IF(ISBLANK($A112),"",IF(M112,INDEX(Precipitation!C:C,$L112),CHOOSE(RANDBETWEEN(1,4),"Clear","Clear","A few clouds","Mostly cloudy")))</f>
        <v>Clear</v>
      </c>
      <c r="G112" t="str">
        <f t="array" ref="G112">IF(ISBLANK($A112),"",IF(AND(M112,AVERAGE(C112,D112)&gt;Settings!$E$18),INDEX(Precipitation!D:D,$L112),""))</f>
        <v/>
      </c>
      <c r="H112" t="str">
        <f t="array" ref="H112">IF(ISBLANK($A112),"",INDEX(Precipitation!E:E,$L112))</f>
        <v>Light air</v>
      </c>
      <c r="I112" s="16" t="str">
        <f t="array" ref="I112">IF(ISBLANK($A112),"",INDEX(Precipitation!F:F,$L112))</f>
        <v>1–3</v>
      </c>
      <c r="J112" s="16" t="str">
        <f t="array" ref="J112">IF(ISBLANK($A112),"",INDEX(Precipitation!G:G,$L112))</f>
        <v>N</v>
      </c>
      <c r="K112" t="str">
        <f t="array" ref="K112">IF(ISBLANK($A112),"",INDEX(Precipitation!H:H,$L112))</f>
        <v>Wind direction shown by smoke but not wind vanes</v>
      </c>
      <c r="L112" s="5">
        <f>IF(ISBLANK($A112),"",RANDBETWEEN(2,COUNTA(Precipitation!A:A)))</f>
        <v>736</v>
      </c>
      <c r="M112" s="5" t="b">
        <f>IF(ISBLANK($A112),"",RANDBETWEEN(1,100)&lt;=VLOOKUP($A112,Settings!$A:$H,7,FALSE)*100)</f>
        <v>0</v>
      </c>
      <c r="N112" s="5">
        <f>IF(ISBLANK($A112),"",VLOOKUP($A112,Settings!$A:$H,8,FALSE))</f>
        <v>51</v>
      </c>
      <c r="O112" s="5">
        <f>IF(ISBLANK($A112),"",IF($A112=$A111,$O111,INDIRECT("Settings!$H"&amp;MATCH($A112,Settings!$A:$A,0)+1)))</f>
        <v>61</v>
      </c>
      <c r="P112" s="5">
        <f t="shared" si="2"/>
        <v>52</v>
      </c>
      <c r="Q112" s="5">
        <f>IF(ISBLANK($A112),"",IF($A112=$A111,$Q111,VLOOKUP($A112,Settings!$A:$B,2,FALSE)))</f>
        <v>30</v>
      </c>
    </row>
    <row r="113">
      <c r="A113" s="17" t="str">
        <f>IFERROR(__xludf.DUMMYFUNCTION("""COMPUTED_VALUE"""),"April")</f>
        <v>April</v>
      </c>
      <c r="B113" s="15">
        <f t="shared" si="1"/>
        <v>22</v>
      </c>
      <c r="C113" s="16">
        <f>IF(ISBLANK($A113),"",RANDBETWEEN($P113-Settings!$E$19,$P113-Settings!$E$20))</f>
        <v>49</v>
      </c>
      <c r="D113" s="16">
        <f>IF(ISBLANK($A113),"",RANDBETWEEN($P113+Settings!$E$20,$P113+Settings!$E$19))</f>
        <v>57</v>
      </c>
      <c r="E113" t="str">
        <f t="array" ref="E113">IF(ISBLANK($A113),"",IF(M113,IF(AVERAGE(C113,D113)&gt;Settings!$E$18,INDEX(Precipitation!A:A,$L113),INDEX(Precipitation!B:B,$L113)),"None"))</f>
        <v>None</v>
      </c>
      <c r="F113" t="str">
        <f t="array" ref="F113">IF(ISBLANK($A113),"",IF(M113,INDEX(Precipitation!C:C,$L113),CHOOSE(RANDBETWEEN(1,4),"Clear","Clear","A few clouds","Mostly cloudy")))</f>
        <v>A few clouds</v>
      </c>
      <c r="G113" t="str">
        <f t="array" ref="G113">IF(ISBLANK($A113),"",IF(AND(M113,AVERAGE(C113,D113)&gt;Settings!$E$18),INDEX(Precipitation!D:D,$L113),""))</f>
        <v/>
      </c>
      <c r="H113" t="str">
        <f t="array" ref="H113">IF(ISBLANK($A113),"",INDEX(Precipitation!E:E,$L113))</f>
        <v>Light air</v>
      </c>
      <c r="I113" s="16" t="str">
        <f t="array" ref="I113">IF(ISBLANK($A113),"",INDEX(Precipitation!F:F,$L113))</f>
        <v>1–3</v>
      </c>
      <c r="J113" s="16" t="str">
        <f t="array" ref="J113">IF(ISBLANK($A113),"",INDEX(Precipitation!G:G,$L113))</f>
        <v>E</v>
      </c>
      <c r="K113" t="str">
        <f t="array" ref="K113">IF(ISBLANK($A113),"",INDEX(Precipitation!H:H,$L113))</f>
        <v>Wind direction shown by smoke but not wind vanes</v>
      </c>
      <c r="L113" s="5">
        <f>IF(ISBLANK($A113),"",RANDBETWEEN(2,COUNTA(Precipitation!A:A)))</f>
        <v>749</v>
      </c>
      <c r="M113" s="5" t="b">
        <f>IF(ISBLANK($A113),"",RANDBETWEEN(1,100)&lt;=VLOOKUP($A113,Settings!$A:$H,7,FALSE)*100)</f>
        <v>0</v>
      </c>
      <c r="N113" s="5">
        <f>IF(ISBLANK($A113),"",VLOOKUP($A113,Settings!$A:$H,8,FALSE))</f>
        <v>51</v>
      </c>
      <c r="O113" s="5">
        <f>IF(ISBLANK($A113),"",IF($A113=$A112,$O112,INDIRECT("Settings!$H"&amp;MATCH($A113,Settings!$A:$A,0)+1)))</f>
        <v>61</v>
      </c>
      <c r="P113" s="5">
        <f t="shared" si="2"/>
        <v>53</v>
      </c>
      <c r="Q113" s="5">
        <f>IF(ISBLANK($A113),"",IF($A113=$A112,$Q112,VLOOKUP($A113,Settings!$A:$B,2,FALSE)))</f>
        <v>30</v>
      </c>
    </row>
    <row r="114">
      <c r="A114" s="17" t="str">
        <f>IFERROR(__xludf.DUMMYFUNCTION("""COMPUTED_VALUE"""),"April")</f>
        <v>April</v>
      </c>
      <c r="B114" s="15">
        <f t="shared" si="1"/>
        <v>23</v>
      </c>
      <c r="C114" s="16">
        <f>IF(ISBLANK($A114),"",RANDBETWEEN($P114-Settings!$E$19,$P114-Settings!$E$20))</f>
        <v>47</v>
      </c>
      <c r="D114" s="16">
        <f>IF(ISBLANK($A114),"",RANDBETWEEN($P114+Settings!$E$20,$P114+Settings!$E$19))</f>
        <v>62</v>
      </c>
      <c r="E114" t="str">
        <f t="array" ref="E114">IF(ISBLANK($A114),"",IF(M114,IF(AVERAGE(C114,D114)&gt;Settings!$E$18,INDEX(Precipitation!A:A,$L114),INDEX(Precipitation!B:B,$L114)),"None"))</f>
        <v>None</v>
      </c>
      <c r="F114" t="str">
        <f t="array" ref="F114">IF(ISBLANK($A114),"",IF(M114,INDEX(Precipitation!C:C,$L114),CHOOSE(RANDBETWEEN(1,4),"Clear","Clear","A few clouds","Mostly cloudy")))</f>
        <v>Clear</v>
      </c>
      <c r="G114" t="str">
        <f t="array" ref="G114">IF(ISBLANK($A114),"",IF(AND(M114,AVERAGE(C114,D114)&gt;Settings!$E$18),INDEX(Precipitation!D:D,$L114),""))</f>
        <v/>
      </c>
      <c r="H114" t="str">
        <f t="array" ref="H114">IF(ISBLANK($A114),"",INDEX(Precipitation!E:E,$L114))</f>
        <v>Moderate gale</v>
      </c>
      <c r="I114" s="16" t="str">
        <f t="array" ref="I114">IF(ISBLANK($A114),"",INDEX(Precipitation!F:F,$L114))</f>
        <v>32–38</v>
      </c>
      <c r="J114" s="16" t="str">
        <f t="array" ref="J114">IF(ISBLANK($A114),"",INDEX(Precipitation!G:G,$L114))</f>
        <v>W</v>
      </c>
      <c r="K114" t="str">
        <f t="array" ref="K114">IF(ISBLANK($A114),"",INDEX(Precipitation!H:H,$L114))</f>
        <v>Whole trees sway and walking against wind takes some effort</v>
      </c>
      <c r="L114" s="5">
        <f>IF(ISBLANK($A114),"",RANDBETWEEN(2,COUNTA(Precipitation!A:A)))</f>
        <v>187</v>
      </c>
      <c r="M114" s="5" t="b">
        <f>IF(ISBLANK($A114),"",RANDBETWEEN(1,100)&lt;=VLOOKUP($A114,Settings!$A:$H,7,FALSE)*100)</f>
        <v>0</v>
      </c>
      <c r="N114" s="5">
        <f>IF(ISBLANK($A114),"",VLOOKUP($A114,Settings!$A:$H,8,FALSE))</f>
        <v>51</v>
      </c>
      <c r="O114" s="5">
        <f>IF(ISBLANK($A114),"",IF($A114=$A113,$O113,INDIRECT("Settings!$H"&amp;MATCH($A114,Settings!$A:$A,0)+1)))</f>
        <v>61</v>
      </c>
      <c r="P114" s="5">
        <f t="shared" si="2"/>
        <v>54</v>
      </c>
      <c r="Q114" s="5">
        <f>IF(ISBLANK($A114),"",IF($A114=$A113,$Q113,VLOOKUP($A114,Settings!$A:$B,2,FALSE)))</f>
        <v>30</v>
      </c>
    </row>
    <row r="115">
      <c r="A115" s="17" t="str">
        <f>IFERROR(__xludf.DUMMYFUNCTION("""COMPUTED_VALUE"""),"April")</f>
        <v>April</v>
      </c>
      <c r="B115" s="15">
        <f t="shared" si="1"/>
        <v>24</v>
      </c>
      <c r="C115" s="16">
        <f>IF(ISBLANK($A115),"",RANDBETWEEN($P115-Settings!$E$19,$P115-Settings!$E$20))</f>
        <v>46</v>
      </c>
      <c r="D115" s="16">
        <f>IF(ISBLANK($A115),"",RANDBETWEEN($P115+Settings!$E$20,$P115+Settings!$E$19))</f>
        <v>66</v>
      </c>
      <c r="E115" t="str">
        <f t="array" ref="E115">IF(ISBLANK($A115),"",IF(M115,IF(AVERAGE(C115,D115)&gt;Settings!$E$18,INDEX(Precipitation!A:A,$L115),INDEX(Precipitation!B:B,$L115)),"None"))</f>
        <v>None</v>
      </c>
      <c r="F115" t="str">
        <f t="array" ref="F115">IF(ISBLANK($A115),"",IF(M115,INDEX(Precipitation!C:C,$L115),CHOOSE(RANDBETWEEN(1,4),"Clear","Clear","A few clouds","Mostly cloudy")))</f>
        <v>Clear</v>
      </c>
      <c r="G115" t="str">
        <f t="array" ref="G115">IF(ISBLANK($A115),"",IF(AND(M115,AVERAGE(C115,D115)&gt;Settings!$E$18),INDEX(Precipitation!D:D,$L115),""))</f>
        <v/>
      </c>
      <c r="H115" t="str">
        <f t="array" ref="H115">IF(ISBLANK($A115),"",INDEX(Precipitation!E:E,$L115))</f>
        <v>Calm</v>
      </c>
      <c r="I115" s="16" t="str">
        <f t="array" ref="I115">IF(ISBLANK($A115),"",INDEX(Precipitation!F:F,$L115))</f>
        <v>&lt;1</v>
      </c>
      <c r="J115" s="16" t="str">
        <f t="array" ref="J115">IF(ISBLANK($A115),"",INDEX(Precipitation!G:G,$L115))</f>
        <v>NE</v>
      </c>
      <c r="K115" t="str">
        <f t="array" ref="K115">IF(ISBLANK($A115),"",INDEX(Precipitation!H:H,$L115))</f>
        <v>Smoke rises vertically</v>
      </c>
      <c r="L115" s="5">
        <f>IF(ISBLANK($A115),"",RANDBETWEEN(2,COUNTA(Precipitation!A:A)))</f>
        <v>507</v>
      </c>
      <c r="M115" s="5" t="b">
        <f>IF(ISBLANK($A115),"",RANDBETWEEN(1,100)&lt;=VLOOKUP($A115,Settings!$A:$H,7,FALSE)*100)</f>
        <v>0</v>
      </c>
      <c r="N115" s="5">
        <f>IF(ISBLANK($A115),"",VLOOKUP($A115,Settings!$A:$H,8,FALSE))</f>
        <v>51</v>
      </c>
      <c r="O115" s="5">
        <f>IF(ISBLANK($A115),"",IF($A115=$A114,$O114,INDIRECT("Settings!$H"&amp;MATCH($A115,Settings!$A:$A,0)+1)))</f>
        <v>61</v>
      </c>
      <c r="P115" s="5">
        <f t="shared" si="2"/>
        <v>55</v>
      </c>
      <c r="Q115" s="5">
        <f>IF(ISBLANK($A115),"",IF($A115=$A114,$Q114,VLOOKUP($A115,Settings!$A:$B,2,FALSE)))</f>
        <v>30</v>
      </c>
    </row>
    <row r="116">
      <c r="A116" s="17" t="str">
        <f>IFERROR(__xludf.DUMMYFUNCTION("""COMPUTED_VALUE"""),"April")</f>
        <v>April</v>
      </c>
      <c r="B116" s="15">
        <f t="shared" si="1"/>
        <v>25</v>
      </c>
      <c r="C116" s="16">
        <f>IF(ISBLANK($A116),"",RANDBETWEEN($P116-Settings!$E$19,$P116-Settings!$E$20))</f>
        <v>49</v>
      </c>
      <c r="D116" s="16">
        <f>IF(ISBLANK($A116),"",RANDBETWEEN($P116+Settings!$E$20,$P116+Settings!$E$19))</f>
        <v>62</v>
      </c>
      <c r="E116" t="str">
        <f t="array" ref="E116">IF(ISBLANK($A116),"",IF(M116,IF(AVERAGE(C116,D116)&gt;Settings!$E$18,INDEX(Precipitation!A:A,$L116),INDEX(Precipitation!B:B,$L116)),"None"))</f>
        <v>Downpour</v>
      </c>
      <c r="F116" t="str">
        <f t="array" ref="F116">IF(ISBLANK($A116),"",IF(M116,INDEX(Precipitation!C:C,$L116),CHOOSE(RANDBETWEEN(1,4),"Clear","Clear","A few clouds","Mostly cloudy")))</f>
        <v>Dark storm clouds</v>
      </c>
      <c r="G116" t="str">
        <f t="array" ref="G116">IF(ISBLANK($A116),"",IF(AND(M116,AVERAGE(C116,D116)&gt;Settings!$E$18),INDEX(Precipitation!D:D,$L116),""))</f>
        <v/>
      </c>
      <c r="H116" t="str">
        <f t="array" ref="H116">IF(ISBLANK($A116),"",INDEX(Precipitation!E:E,$L116))</f>
        <v>Moderate breeze</v>
      </c>
      <c r="I116" s="16" t="str">
        <f t="array" ref="I116">IF(ISBLANK($A116),"",INDEX(Precipitation!F:F,$L116))</f>
        <v>13–18</v>
      </c>
      <c r="J116" s="16" t="str">
        <f t="array" ref="J116">IF(ISBLANK($A116),"",INDEX(Precipitation!G:G,$L116))</f>
        <v>S</v>
      </c>
      <c r="K116" t="str">
        <f t="array" ref="K116">IF(ISBLANK($A116),"",INDEX(Precipitation!H:H,$L116))</f>
        <v>Small branches move, and dust and small branches are raised</v>
      </c>
      <c r="L116" s="5">
        <f>IF(ISBLANK($A116),"",RANDBETWEEN(2,COUNTA(Precipitation!A:A)))</f>
        <v>415</v>
      </c>
      <c r="M116" s="5" t="b">
        <f>IF(ISBLANK($A116),"",RANDBETWEEN(1,100)&lt;=VLOOKUP($A116,Settings!$A:$H,7,FALSE)*100)</f>
        <v>1</v>
      </c>
      <c r="N116" s="5">
        <f>IF(ISBLANK($A116),"",VLOOKUP($A116,Settings!$A:$H,8,FALSE))</f>
        <v>51</v>
      </c>
      <c r="O116" s="5">
        <f>IF(ISBLANK($A116),"",IF($A116=$A115,$O115,INDIRECT("Settings!$H"&amp;MATCH($A116,Settings!$A:$A,0)+1)))</f>
        <v>61</v>
      </c>
      <c r="P116" s="5">
        <f t="shared" si="2"/>
        <v>56</v>
      </c>
      <c r="Q116" s="5">
        <f>IF(ISBLANK($A116),"",IF($A116=$A115,$Q115,VLOOKUP($A116,Settings!$A:$B,2,FALSE)))</f>
        <v>30</v>
      </c>
    </row>
    <row r="117">
      <c r="A117" s="17" t="str">
        <f>IFERROR(__xludf.DUMMYFUNCTION("""COMPUTED_VALUE"""),"April")</f>
        <v>April</v>
      </c>
      <c r="B117" s="15">
        <f t="shared" si="1"/>
        <v>26</v>
      </c>
      <c r="C117" s="16">
        <f>IF(ISBLANK($A117),"",RANDBETWEEN($P117-Settings!$E$19,$P117-Settings!$E$20))</f>
        <v>45</v>
      </c>
      <c r="D117" s="16">
        <f>IF(ISBLANK($A117),"",RANDBETWEEN($P117+Settings!$E$20,$P117+Settings!$E$19))</f>
        <v>66</v>
      </c>
      <c r="E117" t="str">
        <f t="array" ref="E117">IF(ISBLANK($A117),"",IF(M117,IF(AVERAGE(C117,D117)&gt;Settings!$E$18,INDEX(Precipitation!A:A,$L117),INDEX(Precipitation!B:B,$L117)),"None"))</f>
        <v>Strong rainfall</v>
      </c>
      <c r="F117" t="str">
        <f t="array" ref="F117">IF(ISBLANK($A117),"",IF(M117,INDEX(Precipitation!C:C,$L117),CHOOSE(RANDBETWEEN(1,4),"Clear","Clear","A few clouds","Mostly cloudy")))</f>
        <v>Gray, highly overcast</v>
      </c>
      <c r="G117" t="str">
        <f t="array" ref="G117">IF(ISBLANK($A117),"",IF(AND(M117,AVERAGE(C117,D117)&gt;Settings!$E$18),INDEX(Precipitation!D:D,$L117),""))</f>
        <v/>
      </c>
      <c r="H117" t="str">
        <f t="array" ref="H117">IF(ISBLANK($A117),"",INDEX(Precipitation!E:E,$L117))</f>
        <v>Light air</v>
      </c>
      <c r="I117" s="16" t="str">
        <f t="array" ref="I117">IF(ISBLANK($A117),"",INDEX(Precipitation!F:F,$L117))</f>
        <v>1–3</v>
      </c>
      <c r="J117" s="16" t="str">
        <f t="array" ref="J117">IF(ISBLANK($A117),"",INDEX(Precipitation!G:G,$L117))</f>
        <v>N</v>
      </c>
      <c r="K117" t="str">
        <f t="array" ref="K117">IF(ISBLANK($A117),"",INDEX(Precipitation!H:H,$L117))</f>
        <v>Wind direction shown by smoke but not wind vanes</v>
      </c>
      <c r="L117" s="5">
        <f>IF(ISBLANK($A117),"",RANDBETWEEN(2,COUNTA(Precipitation!A:A)))</f>
        <v>797</v>
      </c>
      <c r="M117" s="5" t="b">
        <f>IF(ISBLANK($A117),"",RANDBETWEEN(1,100)&lt;=VLOOKUP($A117,Settings!$A:$H,7,FALSE)*100)</f>
        <v>1</v>
      </c>
      <c r="N117" s="5">
        <f>IF(ISBLANK($A117),"",VLOOKUP($A117,Settings!$A:$H,8,FALSE))</f>
        <v>51</v>
      </c>
      <c r="O117" s="5">
        <f>IF(ISBLANK($A117),"",IF($A117=$A116,$O116,INDIRECT("Settings!$H"&amp;MATCH($A117,Settings!$A:$A,0)+1)))</f>
        <v>61</v>
      </c>
      <c r="P117" s="5">
        <f t="shared" si="2"/>
        <v>57</v>
      </c>
      <c r="Q117" s="5">
        <f>IF(ISBLANK($A117),"",IF($A117=$A116,$Q116,VLOOKUP($A117,Settings!$A:$B,2,FALSE)))</f>
        <v>30</v>
      </c>
    </row>
    <row r="118">
      <c r="A118" s="17" t="str">
        <f>IFERROR(__xludf.DUMMYFUNCTION("""COMPUTED_VALUE"""),"April")</f>
        <v>April</v>
      </c>
      <c r="B118" s="15">
        <f t="shared" si="1"/>
        <v>27</v>
      </c>
      <c r="C118" s="16">
        <f>IF(ISBLANK($A118),"",RANDBETWEEN($P118-Settings!$E$19,$P118-Settings!$E$20))</f>
        <v>54</v>
      </c>
      <c r="D118" s="16">
        <f>IF(ISBLANK($A118),"",RANDBETWEEN($P118+Settings!$E$20,$P118+Settings!$E$19))</f>
        <v>63</v>
      </c>
      <c r="E118" t="str">
        <f t="array" ref="E118">IF(ISBLANK($A118),"",IF(M118,IF(AVERAGE(C118,D118)&gt;Settings!$E$18,INDEX(Precipitation!A:A,$L118),INDEX(Precipitation!B:B,$L118)),"None"))</f>
        <v>None</v>
      </c>
      <c r="F118" t="str">
        <f t="array" ref="F118">IF(ISBLANK($A118),"",IF(M118,INDEX(Precipitation!C:C,$L118),CHOOSE(RANDBETWEEN(1,4),"Clear","Clear","A few clouds","Mostly cloudy")))</f>
        <v>Clear</v>
      </c>
      <c r="G118" t="str">
        <f t="array" ref="G118">IF(ISBLANK($A118),"",IF(AND(M118,AVERAGE(C118,D118)&gt;Settings!$E$18),INDEX(Precipitation!D:D,$L118),""))</f>
        <v/>
      </c>
      <c r="H118" t="str">
        <f t="array" ref="H118">IF(ISBLANK($A118),"",INDEX(Precipitation!E:E,$L118))</f>
        <v>Light air</v>
      </c>
      <c r="I118" s="16" t="str">
        <f t="array" ref="I118">IF(ISBLANK($A118),"",INDEX(Precipitation!F:F,$L118))</f>
        <v>1–3</v>
      </c>
      <c r="J118" s="16" t="str">
        <f t="array" ref="J118">IF(ISBLANK($A118),"",INDEX(Precipitation!G:G,$L118))</f>
        <v>SW</v>
      </c>
      <c r="K118" t="str">
        <f t="array" ref="K118">IF(ISBLANK($A118),"",INDEX(Precipitation!H:H,$L118))</f>
        <v>Wind direction shown by smoke but not wind vanes</v>
      </c>
      <c r="L118" s="5">
        <f>IF(ISBLANK($A118),"",RANDBETWEEN(2,COUNTA(Precipitation!A:A)))</f>
        <v>308</v>
      </c>
      <c r="M118" s="5" t="b">
        <f>IF(ISBLANK($A118),"",RANDBETWEEN(1,100)&lt;=VLOOKUP($A118,Settings!$A:$H,7,FALSE)*100)</f>
        <v>0</v>
      </c>
      <c r="N118" s="5">
        <f>IF(ISBLANK($A118),"",VLOOKUP($A118,Settings!$A:$H,8,FALSE))</f>
        <v>51</v>
      </c>
      <c r="O118" s="5">
        <f>IF(ISBLANK($A118),"",IF($A118=$A117,$O117,INDIRECT("Settings!$H"&amp;MATCH($A118,Settings!$A:$A,0)+1)))</f>
        <v>61</v>
      </c>
      <c r="P118" s="5">
        <f t="shared" si="2"/>
        <v>58</v>
      </c>
      <c r="Q118" s="5">
        <f>IF(ISBLANK($A118),"",IF($A118=$A117,$Q117,VLOOKUP($A118,Settings!$A:$B,2,FALSE)))</f>
        <v>30</v>
      </c>
    </row>
    <row r="119">
      <c r="A119" s="17" t="str">
        <f>IFERROR(__xludf.DUMMYFUNCTION("""COMPUTED_VALUE"""),"April")</f>
        <v>April</v>
      </c>
      <c r="B119" s="15">
        <f t="shared" si="1"/>
        <v>28</v>
      </c>
      <c r="C119" s="16">
        <f>IF(ISBLANK($A119),"",RANDBETWEEN($P119-Settings!$E$19,$P119-Settings!$E$20))</f>
        <v>51</v>
      </c>
      <c r="D119" s="16">
        <f>IF(ISBLANK($A119),"",RANDBETWEEN($P119+Settings!$E$20,$P119+Settings!$E$19))</f>
        <v>65</v>
      </c>
      <c r="E119" t="str">
        <f t="array" ref="E119">IF(ISBLANK($A119),"",IF(M119,IF(AVERAGE(C119,D119)&gt;Settings!$E$18,INDEX(Precipitation!A:A,$L119),INDEX(Precipitation!B:B,$L119)),"None"))</f>
        <v>Drizzle</v>
      </c>
      <c r="F119" t="str">
        <f t="array" ref="F119">IF(ISBLANK($A119),"",IF(M119,INDEX(Precipitation!C:C,$L119),CHOOSE(RANDBETWEEN(1,4),"Clear","Clear","A few clouds","Mostly cloudy")))</f>
        <v>Mostly cloudy</v>
      </c>
      <c r="G119" t="str">
        <f t="array" ref="G119">IF(ISBLANK($A119),"",IF(AND(M119,AVERAGE(C119,D119)&gt;Settings!$E$18),INDEX(Precipitation!D:D,$L119),""))</f>
        <v/>
      </c>
      <c r="H119" t="str">
        <f t="array" ref="H119">IF(ISBLANK($A119),"",INDEX(Precipitation!E:E,$L119))</f>
        <v>Light breeze</v>
      </c>
      <c r="I119" s="16" t="str">
        <f t="array" ref="I119">IF(ISBLANK($A119),"",INDEX(Precipitation!F:F,$L119))</f>
        <v>4–7</v>
      </c>
      <c r="J119" s="16" t="str">
        <f t="array" ref="J119">IF(ISBLANK($A119),"",INDEX(Precipitation!G:G,$L119))</f>
        <v>SE</v>
      </c>
      <c r="K119" t="str">
        <f t="array" ref="K119">IF(ISBLANK($A119),"",INDEX(Precipitation!H:H,$L119))</f>
        <v>Wind felt on face, leaves rustle, vanes move</v>
      </c>
      <c r="L119" s="5">
        <f>IF(ISBLANK($A119),"",RANDBETWEEN(2,COUNTA(Precipitation!A:A)))</f>
        <v>63</v>
      </c>
      <c r="M119" s="5" t="b">
        <f>IF(ISBLANK($A119),"",RANDBETWEEN(1,100)&lt;=VLOOKUP($A119,Settings!$A:$H,7,FALSE)*100)</f>
        <v>1</v>
      </c>
      <c r="N119" s="5">
        <f>IF(ISBLANK($A119),"",VLOOKUP($A119,Settings!$A:$H,8,FALSE))</f>
        <v>51</v>
      </c>
      <c r="O119" s="5">
        <f>IF(ISBLANK($A119),"",IF($A119=$A118,$O118,INDIRECT("Settings!$H"&amp;MATCH($A119,Settings!$A:$A,0)+1)))</f>
        <v>61</v>
      </c>
      <c r="P119" s="5">
        <f t="shared" si="2"/>
        <v>59</v>
      </c>
      <c r="Q119" s="5">
        <f>IF(ISBLANK($A119),"",IF($A119=$A118,$Q118,VLOOKUP($A119,Settings!$A:$B,2,FALSE)))</f>
        <v>30</v>
      </c>
    </row>
    <row r="120">
      <c r="A120" s="17" t="str">
        <f>IFERROR(__xludf.DUMMYFUNCTION("""COMPUTED_VALUE"""),"April")</f>
        <v>April</v>
      </c>
      <c r="B120" s="15">
        <f t="shared" si="1"/>
        <v>29</v>
      </c>
      <c r="C120" s="16">
        <f>IF(ISBLANK($A120),"",RANDBETWEEN($P120-Settings!$E$19,$P120-Settings!$E$20))</f>
        <v>48</v>
      </c>
      <c r="D120" s="16">
        <f>IF(ISBLANK($A120),"",RANDBETWEEN($P120+Settings!$E$20,$P120+Settings!$E$19))</f>
        <v>65</v>
      </c>
      <c r="E120" t="str">
        <f t="array" ref="E120">IF(ISBLANK($A120),"",IF(M120,IF(AVERAGE(C120,D120)&gt;Settings!$E$18,INDEX(Precipitation!A:A,$L120),INDEX(Precipitation!B:B,$L120)),"None"))</f>
        <v>None</v>
      </c>
      <c r="F120" t="str">
        <f t="array" ref="F120">IF(ISBLANK($A120),"",IF(M120,INDEX(Precipitation!C:C,$L120),CHOOSE(RANDBETWEEN(1,4),"Clear","Clear","A few clouds","Mostly cloudy")))</f>
        <v>Mostly cloudy</v>
      </c>
      <c r="G120" t="str">
        <f t="array" ref="G120">IF(ISBLANK($A120),"",IF(AND(M120,AVERAGE(C120,D120)&gt;Settings!$E$18),INDEX(Precipitation!D:D,$L120),""))</f>
        <v/>
      </c>
      <c r="H120" t="str">
        <f t="array" ref="H120">IF(ISBLANK($A120),"",INDEX(Precipitation!E:E,$L120))</f>
        <v>Light air</v>
      </c>
      <c r="I120" s="16" t="str">
        <f t="array" ref="I120">IF(ISBLANK($A120),"",INDEX(Precipitation!F:F,$L120))</f>
        <v>1–3</v>
      </c>
      <c r="J120" s="16" t="str">
        <f t="array" ref="J120">IF(ISBLANK($A120),"",INDEX(Precipitation!G:G,$L120))</f>
        <v>W</v>
      </c>
      <c r="K120" t="str">
        <f t="array" ref="K120">IF(ISBLANK($A120),"",INDEX(Precipitation!H:H,$L120))</f>
        <v>Wind direction shown by smoke but not wind vanes</v>
      </c>
      <c r="L120" s="5">
        <f>IF(ISBLANK($A120),"",RANDBETWEEN(2,COUNTA(Precipitation!A:A)))</f>
        <v>772</v>
      </c>
      <c r="M120" s="5" t="b">
        <f>IF(ISBLANK($A120),"",RANDBETWEEN(1,100)&lt;=VLOOKUP($A120,Settings!$A:$H,7,FALSE)*100)</f>
        <v>0</v>
      </c>
      <c r="N120" s="5">
        <f>IF(ISBLANK($A120),"",VLOOKUP($A120,Settings!$A:$H,8,FALSE))</f>
        <v>51</v>
      </c>
      <c r="O120" s="5">
        <f>IF(ISBLANK($A120),"",IF($A120=$A119,$O119,INDIRECT("Settings!$H"&amp;MATCH($A120,Settings!$A:$A,0)+1)))</f>
        <v>61</v>
      </c>
      <c r="P120" s="5">
        <f t="shared" si="2"/>
        <v>60</v>
      </c>
      <c r="Q120" s="5">
        <f>IF(ISBLANK($A120),"",IF($A120=$A119,$Q119,VLOOKUP($A120,Settings!$A:$B,2,FALSE)))</f>
        <v>30</v>
      </c>
    </row>
    <row r="121">
      <c r="A121" s="17" t="str">
        <f>IFERROR(__xludf.DUMMYFUNCTION("""COMPUTED_VALUE"""),"April")</f>
        <v>April</v>
      </c>
      <c r="B121" s="15">
        <f t="shared" si="1"/>
        <v>30</v>
      </c>
      <c r="C121" s="16">
        <f>IF(ISBLANK($A121),"",RANDBETWEEN($P121-Settings!$E$19,$P121-Settings!$E$20))</f>
        <v>52</v>
      </c>
      <c r="D121" s="16">
        <f>IF(ISBLANK($A121),"",RANDBETWEEN($P121+Settings!$E$20,$P121+Settings!$E$19))</f>
        <v>69</v>
      </c>
      <c r="E121" t="str">
        <f t="array" ref="E121">IF(ISBLANK($A121),"",IF(M121,IF(AVERAGE(C121,D121)&gt;Settings!$E$18,INDEX(Precipitation!A:A,$L121),INDEX(Precipitation!B:B,$L121)),"None"))</f>
        <v>Downpour</v>
      </c>
      <c r="F121" t="str">
        <f t="array" ref="F121">IF(ISBLANK($A121),"",IF(M121,INDEX(Precipitation!C:C,$L121),CHOOSE(RANDBETWEEN(1,4),"Clear","Clear","A few clouds","Mostly cloudy")))</f>
        <v>Dark storm clouds</v>
      </c>
      <c r="G121" t="str">
        <f t="array" ref="G121">IF(ISBLANK($A121),"",IF(AND(M121,AVERAGE(C121,D121)&gt;Settings!$E$18),INDEX(Precipitation!D:D,$L121),""))</f>
        <v/>
      </c>
      <c r="H121" t="str">
        <f t="array" ref="H121">IF(ISBLANK($A121),"",INDEX(Precipitation!E:E,$L121))</f>
        <v>Moderate gale</v>
      </c>
      <c r="I121" s="16" t="str">
        <f t="array" ref="I121">IF(ISBLANK($A121),"",INDEX(Precipitation!F:F,$L121))</f>
        <v>32–38</v>
      </c>
      <c r="J121" s="16" t="str">
        <f t="array" ref="J121">IF(ISBLANK($A121),"",INDEX(Precipitation!G:G,$L121))</f>
        <v>W</v>
      </c>
      <c r="K121" t="str">
        <f t="array" ref="K121">IF(ISBLANK($A121),"",INDEX(Precipitation!H:H,$L121))</f>
        <v>Whole trees sway and walking against wind takes some effort</v>
      </c>
      <c r="L121" s="5">
        <f>IF(ISBLANK($A121),"",RANDBETWEEN(2,COUNTA(Precipitation!A:A)))</f>
        <v>187</v>
      </c>
      <c r="M121" s="5" t="b">
        <f>IF(ISBLANK($A121),"",RANDBETWEEN(1,100)&lt;=VLOOKUP($A121,Settings!$A:$H,7,FALSE)*100)</f>
        <v>1</v>
      </c>
      <c r="N121" s="5">
        <f>IF(ISBLANK($A121),"",VLOOKUP($A121,Settings!$A:$H,8,FALSE))</f>
        <v>51</v>
      </c>
      <c r="O121" s="5">
        <f>IF(ISBLANK($A121),"",IF($A121=$A120,$O120,INDIRECT("Settings!$H"&amp;MATCH($A121,Settings!$A:$A,0)+1)))</f>
        <v>61</v>
      </c>
      <c r="P121" s="5">
        <f t="shared" si="2"/>
        <v>61</v>
      </c>
      <c r="Q121" s="5">
        <f>IF(ISBLANK($A121),"",IF($A121=$A120,$Q120,VLOOKUP($A121,Settings!$A:$B,2,FALSE)))</f>
        <v>30</v>
      </c>
    </row>
    <row r="122">
      <c r="A122" s="17" t="str">
        <f>IFERROR(__xludf.DUMMYFUNCTION("""COMPUTED_VALUE"""),"May")</f>
        <v>May</v>
      </c>
      <c r="B122" s="15">
        <f t="shared" si="1"/>
        <v>1</v>
      </c>
      <c r="C122" s="16">
        <f>IF(ISBLANK($A122),"",RANDBETWEEN($P122-Settings!$E$19,$P122-Settings!$E$20))</f>
        <v>51</v>
      </c>
      <c r="D122" s="16">
        <f>IF(ISBLANK($A122),"",RANDBETWEEN($P122+Settings!$E$20,$P122+Settings!$E$19))</f>
        <v>69</v>
      </c>
      <c r="E122" t="str">
        <f t="array" ref="E122">IF(ISBLANK($A122),"",IF(M122,IF(AVERAGE(C122,D122)&gt;Settings!$E$18,INDEX(Precipitation!A:A,$L122),INDEX(Precipitation!B:B,$L122)),"None"))</f>
        <v>None</v>
      </c>
      <c r="F122" t="str">
        <f t="array" ref="F122">IF(ISBLANK($A122),"",IF(M122,INDEX(Precipitation!C:C,$L122),CHOOSE(RANDBETWEEN(1,4),"Clear","Clear","A few clouds","Mostly cloudy")))</f>
        <v>Clear</v>
      </c>
      <c r="G122" t="str">
        <f t="array" ref="G122">IF(ISBLANK($A122),"",IF(AND(M122,AVERAGE(C122,D122)&gt;Settings!$E$18),INDEX(Precipitation!D:D,$L122),""))</f>
        <v/>
      </c>
      <c r="H122" t="str">
        <f t="array" ref="H122">IF(ISBLANK($A122),"",INDEX(Precipitation!E:E,$L122))</f>
        <v>Light air</v>
      </c>
      <c r="I122" s="16" t="str">
        <f t="array" ref="I122">IF(ISBLANK($A122),"",INDEX(Precipitation!F:F,$L122))</f>
        <v>1–3</v>
      </c>
      <c r="J122" s="16" t="str">
        <f t="array" ref="J122">IF(ISBLANK($A122),"",INDEX(Precipitation!G:G,$L122))</f>
        <v>S</v>
      </c>
      <c r="K122" t="str">
        <f t="array" ref="K122">IF(ISBLANK($A122),"",INDEX(Precipitation!H:H,$L122))</f>
        <v>Wind direction shown by smoke but not wind vanes</v>
      </c>
      <c r="L122" s="5">
        <f>IF(ISBLANK($A122),"",RANDBETWEEN(2,COUNTA(Precipitation!A:A)))</f>
        <v>485</v>
      </c>
      <c r="M122" s="5" t="b">
        <f>IF(ISBLANK($A122),"",RANDBETWEEN(1,100)&lt;=VLOOKUP($A122,Settings!$A:$H,7,FALSE)*100)</f>
        <v>0</v>
      </c>
      <c r="N122" s="5">
        <f>IF(ISBLANK($A122),"",VLOOKUP($A122,Settings!$A:$H,8,FALSE))</f>
        <v>61</v>
      </c>
      <c r="O122" s="5">
        <f>IF(ISBLANK($A122),"",IF($A122=$A121,$O121,INDIRECT("Settings!$H"&amp;MATCH($A122,Settings!$A:$A,0)+1)))</f>
        <v>71</v>
      </c>
      <c r="P122" s="5">
        <f t="shared" si="2"/>
        <v>61</v>
      </c>
      <c r="Q122" s="5">
        <f>IF(ISBLANK($A122),"",IF($A122=$A121,$Q121,VLOOKUP($A122,Settings!$A:$B,2,FALSE)))</f>
        <v>31</v>
      </c>
    </row>
    <row r="123">
      <c r="A123" s="17" t="str">
        <f>IFERROR(__xludf.DUMMYFUNCTION("""COMPUTED_VALUE"""),"May")</f>
        <v>May</v>
      </c>
      <c r="B123" s="15">
        <f t="shared" si="1"/>
        <v>2</v>
      </c>
      <c r="C123" s="16">
        <f>IF(ISBLANK($A123),"",RANDBETWEEN($P123-Settings!$E$19,$P123-Settings!$E$20))</f>
        <v>53</v>
      </c>
      <c r="D123" s="16">
        <f>IF(ISBLANK($A123),"",RANDBETWEEN($P123+Settings!$E$20,$P123+Settings!$E$19))</f>
        <v>68</v>
      </c>
      <c r="E123" t="str">
        <f t="array" ref="E123">IF(ISBLANK($A123),"",IF(M123,IF(AVERAGE(C123,D123)&gt;Settings!$E$18,INDEX(Precipitation!A:A,$L123),INDEX(Precipitation!B:B,$L123)),"None"))</f>
        <v>None</v>
      </c>
      <c r="F123" t="str">
        <f t="array" ref="F123">IF(ISBLANK($A123),"",IF(M123,INDEX(Precipitation!C:C,$L123),CHOOSE(RANDBETWEEN(1,4),"Clear","Clear","A few clouds","Mostly cloudy")))</f>
        <v>A few clouds</v>
      </c>
      <c r="G123" t="str">
        <f t="array" ref="G123">IF(ISBLANK($A123),"",IF(AND(M123,AVERAGE(C123,D123)&gt;Settings!$E$18),INDEX(Precipitation!D:D,$L123),""))</f>
        <v/>
      </c>
      <c r="H123" t="str">
        <f t="array" ref="H123">IF(ISBLANK($A123),"",INDEX(Precipitation!E:E,$L123))</f>
        <v>Moderate gale</v>
      </c>
      <c r="I123" s="16" t="str">
        <f t="array" ref="I123">IF(ISBLANK($A123),"",INDEX(Precipitation!F:F,$L123))</f>
        <v>32–38</v>
      </c>
      <c r="J123" s="16" t="str">
        <f t="array" ref="J123">IF(ISBLANK($A123),"",INDEX(Precipitation!G:G,$L123))</f>
        <v>SE</v>
      </c>
      <c r="K123" t="str">
        <f t="array" ref="K123">IF(ISBLANK($A123),"",INDEX(Precipitation!H:H,$L123))</f>
        <v>Whole trees sway and walking against wind takes some effort</v>
      </c>
      <c r="L123" s="5">
        <f>IF(ISBLANK($A123),"",RANDBETWEEN(2,COUNTA(Precipitation!A:A)))</f>
        <v>6</v>
      </c>
      <c r="M123" s="5" t="b">
        <f>IF(ISBLANK($A123),"",RANDBETWEEN(1,100)&lt;=VLOOKUP($A123,Settings!$A:$H,7,FALSE)*100)</f>
        <v>0</v>
      </c>
      <c r="N123" s="5">
        <f>IF(ISBLANK($A123),"",VLOOKUP($A123,Settings!$A:$H,8,FALSE))</f>
        <v>61</v>
      </c>
      <c r="O123" s="5">
        <f>IF(ISBLANK($A123),"",IF($A123=$A122,$O122,INDIRECT("Settings!$H"&amp;MATCH($A123,Settings!$A:$A,0)+1)))</f>
        <v>71</v>
      </c>
      <c r="P123" s="5">
        <f t="shared" si="2"/>
        <v>61</v>
      </c>
      <c r="Q123" s="5">
        <f>IF(ISBLANK($A123),"",IF($A123=$A122,$Q122,VLOOKUP($A123,Settings!$A:$B,2,FALSE)))</f>
        <v>31</v>
      </c>
    </row>
    <row r="124">
      <c r="A124" s="17" t="str">
        <f>IFERROR(__xludf.DUMMYFUNCTION("""COMPUTED_VALUE"""),"May")</f>
        <v>May</v>
      </c>
      <c r="B124" s="15">
        <f t="shared" si="1"/>
        <v>3</v>
      </c>
      <c r="C124" s="16">
        <f>IF(ISBLANK($A124),"",RANDBETWEEN($P124-Settings!$E$19,$P124-Settings!$E$20))</f>
        <v>52</v>
      </c>
      <c r="D124" s="16">
        <f>IF(ISBLANK($A124),"",RANDBETWEEN($P124+Settings!$E$20,$P124+Settings!$E$19))</f>
        <v>66</v>
      </c>
      <c r="E124" t="str">
        <f t="array" ref="E124">IF(ISBLANK($A124),"",IF(M124,IF(AVERAGE(C124,D124)&gt;Settings!$E$18,INDEX(Precipitation!A:A,$L124),INDEX(Precipitation!B:B,$L124)),"None"))</f>
        <v>Steady rainfall</v>
      </c>
      <c r="F124" t="str">
        <f t="array" ref="F124">IF(ISBLANK($A124),"",IF(M124,INDEX(Precipitation!C:C,$L124),CHOOSE(RANDBETWEEN(1,4),"Clear","Clear","A few clouds","Mostly cloudy")))</f>
        <v>Gray, slightly overcast</v>
      </c>
      <c r="G124" t="str">
        <f t="array" ref="G124">IF(ISBLANK($A124),"",IF(AND(M124,AVERAGE(C124,D124)&gt;Settings!$E$18),INDEX(Precipitation!D:D,$L124),""))</f>
        <v>Hail</v>
      </c>
      <c r="H124" t="str">
        <f t="array" ref="H124">IF(ISBLANK($A124),"",INDEX(Precipitation!E:E,$L124))</f>
        <v>Light air</v>
      </c>
      <c r="I124" s="16" t="str">
        <f t="array" ref="I124">IF(ISBLANK($A124),"",INDEX(Precipitation!F:F,$L124))</f>
        <v>1–3</v>
      </c>
      <c r="J124" s="16" t="str">
        <f t="array" ref="J124">IF(ISBLANK($A124),"",INDEX(Precipitation!G:G,$L124))</f>
        <v>W</v>
      </c>
      <c r="K124" t="str">
        <f t="array" ref="K124">IF(ISBLANK($A124),"",INDEX(Precipitation!H:H,$L124))</f>
        <v>Wind direction shown by smoke but not wind vanes</v>
      </c>
      <c r="L124" s="5">
        <f>IF(ISBLANK($A124),"",RANDBETWEEN(2,COUNTA(Precipitation!A:A)))</f>
        <v>772</v>
      </c>
      <c r="M124" s="5" t="b">
        <f>IF(ISBLANK($A124),"",RANDBETWEEN(1,100)&lt;=VLOOKUP($A124,Settings!$A:$H,7,FALSE)*100)</f>
        <v>1</v>
      </c>
      <c r="N124" s="5">
        <f>IF(ISBLANK($A124),"",VLOOKUP($A124,Settings!$A:$H,8,FALSE))</f>
        <v>61</v>
      </c>
      <c r="O124" s="5">
        <f>IF(ISBLANK($A124),"",IF($A124=$A123,$O123,INDIRECT("Settings!$H"&amp;MATCH($A124,Settings!$A:$A,0)+1)))</f>
        <v>71</v>
      </c>
      <c r="P124" s="5">
        <f t="shared" si="2"/>
        <v>61</v>
      </c>
      <c r="Q124" s="5">
        <f>IF(ISBLANK($A124),"",IF($A124=$A123,$Q123,VLOOKUP($A124,Settings!$A:$B,2,FALSE)))</f>
        <v>31</v>
      </c>
    </row>
    <row r="125">
      <c r="A125" s="17" t="str">
        <f>IFERROR(__xludf.DUMMYFUNCTION("""COMPUTED_VALUE"""),"May")</f>
        <v>May</v>
      </c>
      <c r="B125" s="15">
        <f t="shared" si="1"/>
        <v>4</v>
      </c>
      <c r="C125" s="16">
        <f>IF(ISBLANK($A125),"",RANDBETWEEN($P125-Settings!$E$19,$P125-Settings!$E$20))</f>
        <v>51</v>
      </c>
      <c r="D125" s="16">
        <f>IF(ISBLANK($A125),"",RANDBETWEEN($P125+Settings!$E$20,$P125+Settings!$E$19))</f>
        <v>67</v>
      </c>
      <c r="E125" t="str">
        <f t="array" ref="E125">IF(ISBLANK($A125),"",IF(M125,IF(AVERAGE(C125,D125)&gt;Settings!$E$18,INDEX(Precipitation!A:A,$L125),INDEX(Precipitation!B:B,$L125)),"None"))</f>
        <v>None</v>
      </c>
      <c r="F125" t="str">
        <f t="array" ref="F125">IF(ISBLANK($A125),"",IF(M125,INDEX(Precipitation!C:C,$L125),CHOOSE(RANDBETWEEN(1,4),"Clear","Clear","A few clouds","Mostly cloudy")))</f>
        <v>A few clouds</v>
      </c>
      <c r="G125" t="str">
        <f t="array" ref="G125">IF(ISBLANK($A125),"",IF(AND(M125,AVERAGE(C125,D125)&gt;Settings!$E$18),INDEX(Precipitation!D:D,$L125),""))</f>
        <v/>
      </c>
      <c r="H125" t="str">
        <f t="array" ref="H125">IF(ISBLANK($A125),"",INDEX(Precipitation!E:E,$L125))</f>
        <v>Light air</v>
      </c>
      <c r="I125" s="16" t="str">
        <f t="array" ref="I125">IF(ISBLANK($A125),"",INDEX(Precipitation!F:F,$L125))</f>
        <v>1–3</v>
      </c>
      <c r="J125" s="16" t="str">
        <f t="array" ref="J125">IF(ISBLANK($A125),"",INDEX(Precipitation!G:G,$L125))</f>
        <v>SE</v>
      </c>
      <c r="K125" t="str">
        <f t="array" ref="K125">IF(ISBLANK($A125),"",INDEX(Precipitation!H:H,$L125))</f>
        <v>Wind direction shown by smoke but not wind vanes</v>
      </c>
      <c r="L125" s="5">
        <f>IF(ISBLANK($A125),"",RANDBETWEEN(2,COUNTA(Precipitation!A:A)))</f>
        <v>722</v>
      </c>
      <c r="M125" s="5" t="b">
        <f>IF(ISBLANK($A125),"",RANDBETWEEN(1,100)&lt;=VLOOKUP($A125,Settings!$A:$H,7,FALSE)*100)</f>
        <v>0</v>
      </c>
      <c r="N125" s="5">
        <f>IF(ISBLANK($A125),"",VLOOKUP($A125,Settings!$A:$H,8,FALSE))</f>
        <v>61</v>
      </c>
      <c r="O125" s="5">
        <f>IF(ISBLANK($A125),"",IF($A125=$A124,$O124,INDIRECT("Settings!$H"&amp;MATCH($A125,Settings!$A:$A,0)+1)))</f>
        <v>71</v>
      </c>
      <c r="P125" s="5">
        <f t="shared" si="2"/>
        <v>61</v>
      </c>
      <c r="Q125" s="5">
        <f>IF(ISBLANK($A125),"",IF($A125=$A124,$Q124,VLOOKUP($A125,Settings!$A:$B,2,FALSE)))</f>
        <v>31</v>
      </c>
    </row>
    <row r="126">
      <c r="A126" s="17" t="str">
        <f>IFERROR(__xludf.DUMMYFUNCTION("""COMPUTED_VALUE"""),"May")</f>
        <v>May</v>
      </c>
      <c r="B126" s="15">
        <f t="shared" si="1"/>
        <v>5</v>
      </c>
      <c r="C126" s="16">
        <f>IF(ISBLANK($A126),"",RANDBETWEEN($P126-Settings!$E$19,$P126-Settings!$E$20))</f>
        <v>56</v>
      </c>
      <c r="D126" s="16">
        <f>IF(ISBLANK($A126),"",RANDBETWEEN($P126+Settings!$E$20,$P126+Settings!$E$19))</f>
        <v>69</v>
      </c>
      <c r="E126" t="str">
        <f t="array" ref="E126">IF(ISBLANK($A126),"",IF(M126,IF(AVERAGE(C126,D126)&gt;Settings!$E$18,INDEX(Precipitation!A:A,$L126),INDEX(Precipitation!B:B,$L126)),"None"))</f>
        <v>Steady rainfall</v>
      </c>
      <c r="F126" t="str">
        <f t="array" ref="F126">IF(ISBLANK($A126),"",IF(M126,INDEX(Precipitation!C:C,$L126),CHOOSE(RANDBETWEEN(1,4),"Clear","Clear","A few clouds","Mostly cloudy")))</f>
        <v>Gray, slightly overcast</v>
      </c>
      <c r="G126" t="str">
        <f t="array" ref="G126">IF(ISBLANK($A126),"",IF(AND(M126,AVERAGE(C126,D126)&gt;Settings!$E$18),INDEX(Precipitation!D:D,$L126),""))</f>
        <v/>
      </c>
      <c r="H126" t="str">
        <f t="array" ref="H126">IF(ISBLANK($A126),"",INDEX(Precipitation!E:E,$L126))</f>
        <v>Light air</v>
      </c>
      <c r="I126" s="16" t="str">
        <f t="array" ref="I126">IF(ISBLANK($A126),"",INDEX(Precipitation!F:F,$L126))</f>
        <v>1–3</v>
      </c>
      <c r="J126" s="16" t="str">
        <f t="array" ref="J126">IF(ISBLANK($A126),"",INDEX(Precipitation!G:G,$L126))</f>
        <v>N</v>
      </c>
      <c r="K126" t="str">
        <f t="array" ref="K126">IF(ISBLANK($A126),"",INDEX(Precipitation!H:H,$L126))</f>
        <v>Wind direction shown by smoke but not wind vanes</v>
      </c>
      <c r="L126" s="5">
        <f>IF(ISBLANK($A126),"",RANDBETWEEN(2,COUNTA(Precipitation!A:A)))</f>
        <v>562</v>
      </c>
      <c r="M126" s="5" t="b">
        <f>IF(ISBLANK($A126),"",RANDBETWEEN(1,100)&lt;=VLOOKUP($A126,Settings!$A:$H,7,FALSE)*100)</f>
        <v>1</v>
      </c>
      <c r="N126" s="5">
        <f>IF(ISBLANK($A126),"",VLOOKUP($A126,Settings!$A:$H,8,FALSE))</f>
        <v>61</v>
      </c>
      <c r="O126" s="5">
        <f>IF(ISBLANK($A126),"",IF($A126=$A125,$O125,INDIRECT("Settings!$H"&amp;MATCH($A126,Settings!$A:$A,0)+1)))</f>
        <v>71</v>
      </c>
      <c r="P126" s="5">
        <f t="shared" si="2"/>
        <v>61</v>
      </c>
      <c r="Q126" s="5">
        <f>IF(ISBLANK($A126),"",IF($A126=$A125,$Q125,VLOOKUP($A126,Settings!$A:$B,2,FALSE)))</f>
        <v>31</v>
      </c>
    </row>
    <row r="127">
      <c r="A127" s="17" t="str">
        <f>IFERROR(__xludf.DUMMYFUNCTION("""COMPUTED_VALUE"""),"May")</f>
        <v>May</v>
      </c>
      <c r="B127" s="15">
        <f t="shared" si="1"/>
        <v>6</v>
      </c>
      <c r="C127" s="16">
        <f>IF(ISBLANK($A127),"",RANDBETWEEN($P127-Settings!$E$19,$P127-Settings!$E$20))</f>
        <v>54</v>
      </c>
      <c r="D127" s="16">
        <f>IF(ISBLANK($A127),"",RANDBETWEEN($P127+Settings!$E$20,$P127+Settings!$E$19))</f>
        <v>65</v>
      </c>
      <c r="E127" t="str">
        <f t="array" ref="E127">IF(ISBLANK($A127),"",IF(M127,IF(AVERAGE(C127,D127)&gt;Settings!$E$18,INDEX(Precipitation!A:A,$L127),INDEX(Precipitation!B:B,$L127)),"None"))</f>
        <v>Light mist</v>
      </c>
      <c r="F127" t="str">
        <f t="array" ref="F127">IF(ISBLANK($A127),"",IF(M127,INDEX(Precipitation!C:C,$L127),CHOOSE(RANDBETWEEN(1,4),"Clear","Clear","A few clouds","Mostly cloudy")))</f>
        <v>A few clouds</v>
      </c>
      <c r="G127" t="str">
        <f t="array" ref="G127">IF(ISBLANK($A127),"",IF(AND(M127,AVERAGE(C127,D127)&gt;Settings!$E$18),INDEX(Precipitation!D:D,$L127),""))</f>
        <v>Fog</v>
      </c>
      <c r="H127" t="str">
        <f t="array" ref="H127">IF(ISBLANK($A127),"",INDEX(Precipitation!E:E,$L127))</f>
        <v>Light air</v>
      </c>
      <c r="I127" s="16" t="str">
        <f t="array" ref="I127">IF(ISBLANK($A127),"",INDEX(Precipitation!F:F,$L127))</f>
        <v>1–3</v>
      </c>
      <c r="J127" s="16" t="str">
        <f t="array" ref="J127">IF(ISBLANK($A127),"",INDEX(Precipitation!G:G,$L127))</f>
        <v>N</v>
      </c>
      <c r="K127" t="str">
        <f t="array" ref="K127">IF(ISBLANK($A127),"",INDEX(Precipitation!H:H,$L127))</f>
        <v>Wind direction shown by smoke but not wind vanes</v>
      </c>
      <c r="L127" s="5">
        <f>IF(ISBLANK($A127),"",RANDBETWEEN(2,COUNTA(Precipitation!A:A)))</f>
        <v>854</v>
      </c>
      <c r="M127" s="5" t="b">
        <f>IF(ISBLANK($A127),"",RANDBETWEEN(1,100)&lt;=VLOOKUP($A127,Settings!$A:$H,7,FALSE)*100)</f>
        <v>1</v>
      </c>
      <c r="N127" s="5">
        <f>IF(ISBLANK($A127),"",VLOOKUP($A127,Settings!$A:$H,8,FALSE))</f>
        <v>61</v>
      </c>
      <c r="O127" s="5">
        <f>IF(ISBLANK($A127),"",IF($A127=$A126,$O126,INDIRECT("Settings!$H"&amp;MATCH($A127,Settings!$A:$A,0)+1)))</f>
        <v>71</v>
      </c>
      <c r="P127" s="5">
        <f t="shared" si="2"/>
        <v>61</v>
      </c>
      <c r="Q127" s="5">
        <f>IF(ISBLANK($A127),"",IF($A127=$A126,$Q126,VLOOKUP($A127,Settings!$A:$B,2,FALSE)))</f>
        <v>31</v>
      </c>
    </row>
    <row r="128">
      <c r="A128" s="17" t="str">
        <f>IFERROR(__xludf.DUMMYFUNCTION("""COMPUTED_VALUE"""),"May")</f>
        <v>May</v>
      </c>
      <c r="B128" s="15">
        <f t="shared" si="1"/>
        <v>7</v>
      </c>
      <c r="C128" s="16">
        <f>IF(ISBLANK($A128),"",RANDBETWEEN($P128-Settings!$E$19,$P128-Settings!$E$20))</f>
        <v>56</v>
      </c>
      <c r="D128" s="16">
        <f>IF(ISBLANK($A128),"",RANDBETWEEN($P128+Settings!$E$20,$P128+Settings!$E$19))</f>
        <v>65</v>
      </c>
      <c r="E128" t="str">
        <f t="array" ref="E128">IF(ISBLANK($A128),"",IF(M128,IF(AVERAGE(C128,D128)&gt;Settings!$E$18,INDEX(Precipitation!A:A,$L128),INDEX(Precipitation!B:B,$L128)),"None"))</f>
        <v>None</v>
      </c>
      <c r="F128" t="str">
        <f t="array" ref="F128">IF(ISBLANK($A128),"",IF(M128,INDEX(Precipitation!C:C,$L128),CHOOSE(RANDBETWEEN(1,4),"Clear","Clear","A few clouds","Mostly cloudy")))</f>
        <v>Mostly cloudy</v>
      </c>
      <c r="G128" t="str">
        <f t="array" ref="G128">IF(ISBLANK($A128),"",IF(AND(M128,AVERAGE(C128,D128)&gt;Settings!$E$18),INDEX(Precipitation!D:D,$L128),""))</f>
        <v/>
      </c>
      <c r="H128" t="str">
        <f t="array" ref="H128">IF(ISBLANK($A128),"",INDEX(Precipitation!E:E,$L128))</f>
        <v>Gentle breeze</v>
      </c>
      <c r="I128" s="16" t="str">
        <f t="array" ref="I128">IF(ISBLANK($A128),"",INDEX(Precipitation!F:F,$L128))</f>
        <v>8–12</v>
      </c>
      <c r="J128" s="16" t="str">
        <f t="array" ref="J128">IF(ISBLANK($A128),"",INDEX(Precipitation!G:G,$L128))</f>
        <v>W</v>
      </c>
      <c r="K128" t="str">
        <f t="array" ref="K128">IF(ISBLANK($A128),"",INDEX(Precipitation!H:H,$L128))</f>
        <v>Leaves and small twigs sway and banners flap</v>
      </c>
      <c r="L128" s="5">
        <f>IF(ISBLANK($A128),"",RANDBETWEEN(2,COUNTA(Precipitation!A:A)))</f>
        <v>603</v>
      </c>
      <c r="M128" s="5" t="b">
        <f>IF(ISBLANK($A128),"",RANDBETWEEN(1,100)&lt;=VLOOKUP($A128,Settings!$A:$H,7,FALSE)*100)</f>
        <v>0</v>
      </c>
      <c r="N128" s="5">
        <f>IF(ISBLANK($A128),"",VLOOKUP($A128,Settings!$A:$H,8,FALSE))</f>
        <v>61</v>
      </c>
      <c r="O128" s="5">
        <f>IF(ISBLANK($A128),"",IF($A128=$A127,$O127,INDIRECT("Settings!$H"&amp;MATCH($A128,Settings!$A:$A,0)+1)))</f>
        <v>71</v>
      </c>
      <c r="P128" s="5">
        <f t="shared" si="2"/>
        <v>61</v>
      </c>
      <c r="Q128" s="5">
        <f>IF(ISBLANK($A128),"",IF($A128=$A127,$Q127,VLOOKUP($A128,Settings!$A:$B,2,FALSE)))</f>
        <v>31</v>
      </c>
    </row>
    <row r="129">
      <c r="A129" s="17" t="str">
        <f>IFERROR(__xludf.DUMMYFUNCTION("""COMPUTED_VALUE"""),"May")</f>
        <v>May</v>
      </c>
      <c r="B129" s="15">
        <f t="shared" si="1"/>
        <v>8</v>
      </c>
      <c r="C129" s="16">
        <f>IF(ISBLANK($A129),"",RANDBETWEEN($P129-Settings!$E$19,$P129-Settings!$E$20))</f>
        <v>56</v>
      </c>
      <c r="D129" s="16">
        <f>IF(ISBLANK($A129),"",RANDBETWEEN($P129+Settings!$E$20,$P129+Settings!$E$19))</f>
        <v>69</v>
      </c>
      <c r="E129" t="str">
        <f t="array" ref="E129">IF(ISBLANK($A129),"",IF(M129,IF(AVERAGE(C129,D129)&gt;Settings!$E$18,INDEX(Precipitation!A:A,$L129),INDEX(Precipitation!B:B,$L129)),"None"))</f>
        <v>Drizzle</v>
      </c>
      <c r="F129" t="str">
        <f t="array" ref="F129">IF(ISBLANK($A129),"",IF(M129,INDEX(Precipitation!C:C,$L129),CHOOSE(RANDBETWEEN(1,4),"Clear","Clear","A few clouds","Mostly cloudy")))</f>
        <v>Mostly cloudy</v>
      </c>
      <c r="G129" t="str">
        <f t="array" ref="G129">IF(ISBLANK($A129),"",IF(AND(M129,AVERAGE(C129,D129)&gt;Settings!$E$18),INDEX(Precipitation!D:D,$L129),""))</f>
        <v/>
      </c>
      <c r="H129" t="str">
        <f t="array" ref="H129">IF(ISBLANK($A129),"",INDEX(Precipitation!E:E,$L129))</f>
        <v>Gentle breeze</v>
      </c>
      <c r="I129" s="16" t="str">
        <f t="array" ref="I129">IF(ISBLANK($A129),"",INDEX(Precipitation!F:F,$L129))</f>
        <v>8–12</v>
      </c>
      <c r="J129" s="16" t="str">
        <f t="array" ref="J129">IF(ISBLANK($A129),"",INDEX(Precipitation!G:G,$L129))</f>
        <v>W</v>
      </c>
      <c r="K129" t="str">
        <f t="array" ref="K129">IF(ISBLANK($A129),"",INDEX(Precipitation!H:H,$L129))</f>
        <v>Leaves and small twigs sway and banners flap</v>
      </c>
      <c r="L129" s="5">
        <f>IF(ISBLANK($A129),"",RANDBETWEEN(2,COUNTA(Precipitation!A:A)))</f>
        <v>603</v>
      </c>
      <c r="M129" s="5" t="b">
        <f>IF(ISBLANK($A129),"",RANDBETWEEN(1,100)&lt;=VLOOKUP($A129,Settings!$A:$H,7,FALSE)*100)</f>
        <v>1</v>
      </c>
      <c r="N129" s="5">
        <f>IF(ISBLANK($A129),"",VLOOKUP($A129,Settings!$A:$H,8,FALSE))</f>
        <v>61</v>
      </c>
      <c r="O129" s="5">
        <f>IF(ISBLANK($A129),"",IF($A129=$A128,$O128,INDIRECT("Settings!$H"&amp;MATCH($A129,Settings!$A:$A,0)+1)))</f>
        <v>71</v>
      </c>
      <c r="P129" s="5">
        <f t="shared" si="2"/>
        <v>61</v>
      </c>
      <c r="Q129" s="5">
        <f>IF(ISBLANK($A129),"",IF($A129=$A128,$Q128,VLOOKUP($A129,Settings!$A:$B,2,FALSE)))</f>
        <v>31</v>
      </c>
    </row>
    <row r="130">
      <c r="A130" s="17" t="str">
        <f>IFERROR(__xludf.DUMMYFUNCTION("""COMPUTED_VALUE"""),"May")</f>
        <v>May</v>
      </c>
      <c r="B130" s="15">
        <f t="shared" si="1"/>
        <v>9</v>
      </c>
      <c r="C130" s="16">
        <f>IF(ISBLANK($A130),"",RANDBETWEEN($P130-Settings!$E$19,$P130-Settings!$E$20))</f>
        <v>53</v>
      </c>
      <c r="D130" s="16">
        <f>IF(ISBLANK($A130),"",RANDBETWEEN($P130+Settings!$E$20,$P130+Settings!$E$19))</f>
        <v>70</v>
      </c>
      <c r="E130" t="str">
        <f t="array" ref="E130">IF(ISBLANK($A130),"",IF(M130,IF(AVERAGE(C130,D130)&gt;Settings!$E$18,INDEX(Precipitation!A:A,$L130),INDEX(Precipitation!B:B,$L130)),"None"))</f>
        <v>None</v>
      </c>
      <c r="F130" t="str">
        <f t="array" ref="F130">IF(ISBLANK($A130),"",IF(M130,INDEX(Precipitation!C:C,$L130),CHOOSE(RANDBETWEEN(1,4),"Clear","Clear","A few clouds","Mostly cloudy")))</f>
        <v>Clear</v>
      </c>
      <c r="G130" t="str">
        <f t="array" ref="G130">IF(ISBLANK($A130),"",IF(AND(M130,AVERAGE(C130,D130)&gt;Settings!$E$18),INDEX(Precipitation!D:D,$L130),""))</f>
        <v/>
      </c>
      <c r="H130" t="str">
        <f t="array" ref="H130">IF(ISBLANK($A130),"",INDEX(Precipitation!E:E,$L130))</f>
        <v>Light air</v>
      </c>
      <c r="I130" s="16" t="str">
        <f t="array" ref="I130">IF(ISBLANK($A130),"",INDEX(Precipitation!F:F,$L130))</f>
        <v>1–3</v>
      </c>
      <c r="J130" s="16" t="str">
        <f t="array" ref="J130">IF(ISBLANK($A130),"",INDEX(Precipitation!G:G,$L130))</f>
        <v>W</v>
      </c>
      <c r="K130" t="str">
        <f t="array" ref="K130">IF(ISBLANK($A130),"",INDEX(Precipitation!H:H,$L130))</f>
        <v>Wind direction shown by smoke but not wind vanes</v>
      </c>
      <c r="L130" s="5">
        <f>IF(ISBLANK($A130),"",RANDBETWEEN(2,COUNTA(Precipitation!A:A)))</f>
        <v>106</v>
      </c>
      <c r="M130" s="5" t="b">
        <f>IF(ISBLANK($A130),"",RANDBETWEEN(1,100)&lt;=VLOOKUP($A130,Settings!$A:$H,7,FALSE)*100)</f>
        <v>0</v>
      </c>
      <c r="N130" s="5">
        <f>IF(ISBLANK($A130),"",VLOOKUP($A130,Settings!$A:$H,8,FALSE))</f>
        <v>61</v>
      </c>
      <c r="O130" s="5">
        <f>IF(ISBLANK($A130),"",IF($A130=$A129,$O129,INDIRECT("Settings!$H"&amp;MATCH($A130,Settings!$A:$A,0)+1)))</f>
        <v>71</v>
      </c>
      <c r="P130" s="5">
        <f t="shared" si="2"/>
        <v>61</v>
      </c>
      <c r="Q130" s="5">
        <f>IF(ISBLANK($A130),"",IF($A130=$A129,$Q129,VLOOKUP($A130,Settings!$A:$B,2,FALSE)))</f>
        <v>31</v>
      </c>
    </row>
    <row r="131">
      <c r="A131" s="17" t="str">
        <f>IFERROR(__xludf.DUMMYFUNCTION("""COMPUTED_VALUE"""),"May")</f>
        <v>May</v>
      </c>
      <c r="B131" s="15">
        <f t="shared" si="1"/>
        <v>10</v>
      </c>
      <c r="C131" s="16">
        <f>IF(ISBLANK($A131),"",RANDBETWEEN($P131-Settings!$E$19,$P131-Settings!$E$20))</f>
        <v>53</v>
      </c>
      <c r="D131" s="16">
        <f>IF(ISBLANK($A131),"",RANDBETWEEN($P131+Settings!$E$20,$P131+Settings!$E$19))</f>
        <v>73</v>
      </c>
      <c r="E131" t="str">
        <f t="array" ref="E131">IF(ISBLANK($A131),"",IF(M131,IF(AVERAGE(C131,D131)&gt;Settings!$E$18,INDEX(Precipitation!A:A,$L131),INDEX(Precipitation!B:B,$L131)),"None"))</f>
        <v>Drizzle</v>
      </c>
      <c r="F131" t="str">
        <f t="array" ref="F131">IF(ISBLANK($A131),"",IF(M131,INDEX(Precipitation!C:C,$L131),CHOOSE(RANDBETWEEN(1,4),"Clear","Clear","A few clouds","Mostly cloudy")))</f>
        <v>Mostly cloudy</v>
      </c>
      <c r="G131" t="str">
        <f t="array" ref="G131">IF(ISBLANK($A131),"",IF(AND(M131,AVERAGE(C131,D131)&gt;Settings!$E$18),INDEX(Precipitation!D:D,$L131),""))</f>
        <v>Fog</v>
      </c>
      <c r="H131" t="str">
        <f t="array" ref="H131">IF(ISBLANK($A131),"",INDEX(Precipitation!E:E,$L131))</f>
        <v>Calm</v>
      </c>
      <c r="I131" s="16" t="str">
        <f t="array" ref="I131">IF(ISBLANK($A131),"",INDEX(Precipitation!F:F,$L131))</f>
        <v>&lt;1</v>
      </c>
      <c r="J131" s="16" t="str">
        <f t="array" ref="J131">IF(ISBLANK($A131),"",INDEX(Precipitation!G:G,$L131))</f>
        <v>S</v>
      </c>
      <c r="K131" t="str">
        <f t="array" ref="K131">IF(ISBLANK($A131),"",INDEX(Precipitation!H:H,$L131))</f>
        <v>Smoke rises vertically</v>
      </c>
      <c r="L131" s="5">
        <f>IF(ISBLANK($A131),"",RANDBETWEEN(2,COUNTA(Precipitation!A:A)))</f>
        <v>297</v>
      </c>
      <c r="M131" s="5" t="b">
        <f>IF(ISBLANK($A131),"",RANDBETWEEN(1,100)&lt;=VLOOKUP($A131,Settings!$A:$H,7,FALSE)*100)</f>
        <v>1</v>
      </c>
      <c r="N131" s="5">
        <f>IF(ISBLANK($A131),"",VLOOKUP($A131,Settings!$A:$H,8,FALSE))</f>
        <v>61</v>
      </c>
      <c r="O131" s="5">
        <f>IF(ISBLANK($A131),"",IF($A131=$A130,$O130,INDIRECT("Settings!$H"&amp;MATCH($A131,Settings!$A:$A,0)+1)))</f>
        <v>71</v>
      </c>
      <c r="P131" s="5">
        <f t="shared" si="2"/>
        <v>61</v>
      </c>
      <c r="Q131" s="5">
        <f>IF(ISBLANK($A131),"",IF($A131=$A130,$Q130,VLOOKUP($A131,Settings!$A:$B,2,FALSE)))</f>
        <v>31</v>
      </c>
    </row>
    <row r="132">
      <c r="A132" s="17" t="str">
        <f>IFERROR(__xludf.DUMMYFUNCTION("""COMPUTED_VALUE"""),"May")</f>
        <v>May</v>
      </c>
      <c r="B132" s="15">
        <f t="shared" si="1"/>
        <v>11</v>
      </c>
      <c r="C132" s="16">
        <f>IF(ISBLANK($A132),"",RANDBETWEEN($P132-Settings!$E$19,$P132-Settings!$E$20))</f>
        <v>49</v>
      </c>
      <c r="D132" s="16">
        <f>IF(ISBLANK($A132),"",RANDBETWEEN($P132+Settings!$E$20,$P132+Settings!$E$19))</f>
        <v>66</v>
      </c>
      <c r="E132" t="str">
        <f t="array" ref="E132">IF(ISBLANK($A132),"",IF(M132,IF(AVERAGE(C132,D132)&gt;Settings!$E$18,INDEX(Precipitation!A:A,$L132),INDEX(Precipitation!B:B,$L132)),"None"))</f>
        <v>None</v>
      </c>
      <c r="F132" t="str">
        <f t="array" ref="F132">IF(ISBLANK($A132),"",IF(M132,INDEX(Precipitation!C:C,$L132),CHOOSE(RANDBETWEEN(1,4),"Clear","Clear","A few clouds","Mostly cloudy")))</f>
        <v>Clear</v>
      </c>
      <c r="G132" t="str">
        <f t="array" ref="G132">IF(ISBLANK($A132),"",IF(AND(M132,AVERAGE(C132,D132)&gt;Settings!$E$18),INDEX(Precipitation!D:D,$L132),""))</f>
        <v/>
      </c>
      <c r="H132" t="str">
        <f t="array" ref="H132">IF(ISBLANK($A132),"",INDEX(Precipitation!E:E,$L132))</f>
        <v>Light breeze</v>
      </c>
      <c r="I132" s="16" t="str">
        <f t="array" ref="I132">IF(ISBLANK($A132),"",INDEX(Precipitation!F:F,$L132))</f>
        <v>4–7</v>
      </c>
      <c r="J132" s="16" t="str">
        <f t="array" ref="J132">IF(ISBLANK($A132),"",INDEX(Precipitation!G:G,$L132))</f>
        <v>SE</v>
      </c>
      <c r="K132" t="str">
        <f t="array" ref="K132">IF(ISBLANK($A132),"",INDEX(Precipitation!H:H,$L132))</f>
        <v>Wind felt on face, leaves rustle, vanes move</v>
      </c>
      <c r="L132" s="5">
        <f>IF(ISBLANK($A132),"",RANDBETWEEN(2,COUNTA(Precipitation!A:A)))</f>
        <v>734</v>
      </c>
      <c r="M132" s="5" t="b">
        <f>IF(ISBLANK($A132),"",RANDBETWEEN(1,100)&lt;=VLOOKUP($A132,Settings!$A:$H,7,FALSE)*100)</f>
        <v>0</v>
      </c>
      <c r="N132" s="5">
        <f>IF(ISBLANK($A132),"",VLOOKUP($A132,Settings!$A:$H,8,FALSE))</f>
        <v>61</v>
      </c>
      <c r="O132" s="5">
        <f>IF(ISBLANK($A132),"",IF($A132=$A131,$O131,INDIRECT("Settings!$H"&amp;MATCH($A132,Settings!$A:$A,0)+1)))</f>
        <v>71</v>
      </c>
      <c r="P132" s="5">
        <f t="shared" si="2"/>
        <v>61</v>
      </c>
      <c r="Q132" s="5">
        <f>IF(ISBLANK($A132),"",IF($A132=$A131,$Q131,VLOOKUP($A132,Settings!$A:$B,2,FALSE)))</f>
        <v>31</v>
      </c>
    </row>
    <row r="133">
      <c r="A133" s="17" t="str">
        <f>IFERROR(__xludf.DUMMYFUNCTION("""COMPUTED_VALUE"""),"May")</f>
        <v>May</v>
      </c>
      <c r="B133" s="15">
        <f t="shared" si="1"/>
        <v>12</v>
      </c>
      <c r="C133" s="16">
        <f>IF(ISBLANK($A133),"",RANDBETWEEN($P133-Settings!$E$19,$P133-Settings!$E$20))</f>
        <v>57</v>
      </c>
      <c r="D133" s="16">
        <f>IF(ISBLANK($A133),"",RANDBETWEEN($P133+Settings!$E$20,$P133+Settings!$E$19))</f>
        <v>71</v>
      </c>
      <c r="E133" t="str">
        <f t="array" ref="E133">IF(ISBLANK($A133),"",IF(M133,IF(AVERAGE(C133,D133)&gt;Settings!$E$18,INDEX(Precipitation!A:A,$L133),INDEX(Precipitation!B:B,$L133)),"None"))</f>
        <v>None</v>
      </c>
      <c r="F133" t="str">
        <f t="array" ref="F133">IF(ISBLANK($A133),"",IF(M133,INDEX(Precipitation!C:C,$L133),CHOOSE(RANDBETWEEN(1,4),"Clear","Clear","A few clouds","Mostly cloudy")))</f>
        <v>Mostly cloudy</v>
      </c>
      <c r="G133" t="str">
        <f t="array" ref="G133">IF(ISBLANK($A133),"",IF(AND(M133,AVERAGE(C133,D133)&gt;Settings!$E$18),INDEX(Precipitation!D:D,$L133),""))</f>
        <v/>
      </c>
      <c r="H133" t="str">
        <f t="array" ref="H133">IF(ISBLANK($A133),"",INDEX(Precipitation!E:E,$L133))</f>
        <v>Fresh breeze</v>
      </c>
      <c r="I133" s="16" t="str">
        <f t="array" ref="I133">IF(ISBLANK($A133),"",INDEX(Precipitation!F:F,$L133))</f>
        <v>19–24</v>
      </c>
      <c r="J133" s="16" t="str">
        <f t="array" ref="J133">IF(ISBLANK($A133),"",INDEX(Precipitation!G:G,$L133))</f>
        <v>NW</v>
      </c>
      <c r="K133" t="str">
        <f t="array" ref="K133">IF(ISBLANK($A133),"",INDEX(Precipitation!H:H,$L133))</f>
        <v>Small trees sway and small waves form on inland waters</v>
      </c>
      <c r="L133" s="5">
        <f>IF(ISBLANK($A133),"",RANDBETWEEN(2,COUNTA(Precipitation!A:A)))</f>
        <v>330</v>
      </c>
      <c r="M133" s="5" t="b">
        <f>IF(ISBLANK($A133),"",RANDBETWEEN(1,100)&lt;=VLOOKUP($A133,Settings!$A:$H,7,FALSE)*100)</f>
        <v>0</v>
      </c>
      <c r="N133" s="5">
        <f>IF(ISBLANK($A133),"",VLOOKUP($A133,Settings!$A:$H,8,FALSE))</f>
        <v>61</v>
      </c>
      <c r="O133" s="5">
        <f>IF(ISBLANK($A133),"",IF($A133=$A132,$O132,INDIRECT("Settings!$H"&amp;MATCH($A133,Settings!$A:$A,0)+1)))</f>
        <v>71</v>
      </c>
      <c r="P133" s="5">
        <f t="shared" si="2"/>
        <v>61</v>
      </c>
      <c r="Q133" s="5">
        <f>IF(ISBLANK($A133),"",IF($A133=$A132,$Q132,VLOOKUP($A133,Settings!$A:$B,2,FALSE)))</f>
        <v>31</v>
      </c>
    </row>
    <row r="134">
      <c r="A134" s="17" t="str">
        <f>IFERROR(__xludf.DUMMYFUNCTION("""COMPUTED_VALUE"""),"May")</f>
        <v>May</v>
      </c>
      <c r="B134" s="15">
        <f t="shared" si="1"/>
        <v>13</v>
      </c>
      <c r="C134" s="16">
        <f>IF(ISBLANK($A134),"",RANDBETWEEN($P134-Settings!$E$19,$P134-Settings!$E$20))</f>
        <v>49</v>
      </c>
      <c r="D134" s="16">
        <f>IF(ISBLANK($A134),"",RANDBETWEEN($P134+Settings!$E$20,$P134+Settings!$E$19))</f>
        <v>65</v>
      </c>
      <c r="E134" t="str">
        <f t="array" ref="E134">IF(ISBLANK($A134),"",IF(M134,IF(AVERAGE(C134,D134)&gt;Settings!$E$18,INDEX(Precipitation!A:A,$L134),INDEX(Precipitation!B:B,$L134)),"None"))</f>
        <v>Strong rainfall</v>
      </c>
      <c r="F134" t="str">
        <f t="array" ref="F134">IF(ISBLANK($A134),"",IF(M134,INDEX(Precipitation!C:C,$L134),CHOOSE(RANDBETWEEN(1,4),"Clear","Clear","A few clouds","Mostly cloudy")))</f>
        <v>Gray, highly overcast</v>
      </c>
      <c r="G134" t="str">
        <f t="array" ref="G134">IF(ISBLANK($A134),"",IF(AND(M134,AVERAGE(C134,D134)&gt;Settings!$E$18),INDEX(Precipitation!D:D,$L134),""))</f>
        <v/>
      </c>
      <c r="H134" t="str">
        <f t="array" ref="H134">IF(ISBLANK($A134),"",INDEX(Precipitation!E:E,$L134))</f>
        <v>Light breeze</v>
      </c>
      <c r="I134" s="16" t="str">
        <f t="array" ref="I134">IF(ISBLANK($A134),"",INDEX(Precipitation!F:F,$L134))</f>
        <v>4–7</v>
      </c>
      <c r="J134" s="16" t="str">
        <f t="array" ref="J134">IF(ISBLANK($A134),"",INDEX(Precipitation!G:G,$L134))</f>
        <v>W</v>
      </c>
      <c r="K134" t="str">
        <f t="array" ref="K134">IF(ISBLANK($A134),"",INDEX(Precipitation!H:H,$L134))</f>
        <v>Wind felt on face, leaves rustle, vanes move</v>
      </c>
      <c r="L134" s="5">
        <f>IF(ISBLANK($A134),"",RANDBETWEEN(2,COUNTA(Precipitation!A:A)))</f>
        <v>761</v>
      </c>
      <c r="M134" s="5" t="b">
        <f>IF(ISBLANK($A134),"",RANDBETWEEN(1,100)&lt;=VLOOKUP($A134,Settings!$A:$H,7,FALSE)*100)</f>
        <v>1</v>
      </c>
      <c r="N134" s="5">
        <f>IF(ISBLANK($A134),"",VLOOKUP($A134,Settings!$A:$H,8,FALSE))</f>
        <v>61</v>
      </c>
      <c r="O134" s="5">
        <f>IF(ISBLANK($A134),"",IF($A134=$A133,$O133,INDIRECT("Settings!$H"&amp;MATCH($A134,Settings!$A:$A,0)+1)))</f>
        <v>71</v>
      </c>
      <c r="P134" s="5">
        <f t="shared" si="2"/>
        <v>61</v>
      </c>
      <c r="Q134" s="5">
        <f>IF(ISBLANK($A134),"",IF($A134=$A133,$Q133,VLOOKUP($A134,Settings!$A:$B,2,FALSE)))</f>
        <v>31</v>
      </c>
    </row>
    <row r="135">
      <c r="A135" s="17" t="str">
        <f>IFERROR(__xludf.DUMMYFUNCTION("""COMPUTED_VALUE"""),"May")</f>
        <v>May</v>
      </c>
      <c r="B135" s="15">
        <f t="shared" si="1"/>
        <v>14</v>
      </c>
      <c r="C135" s="16">
        <f>IF(ISBLANK($A135),"",RANDBETWEEN($P135-Settings!$E$19,$P135-Settings!$E$20))</f>
        <v>56</v>
      </c>
      <c r="D135" s="16">
        <f>IF(ISBLANK($A135),"",RANDBETWEEN($P135+Settings!$E$20,$P135+Settings!$E$19))</f>
        <v>67</v>
      </c>
      <c r="E135" t="str">
        <f t="array" ref="E135">IF(ISBLANK($A135),"",IF(M135,IF(AVERAGE(C135,D135)&gt;Settings!$E$18,INDEX(Precipitation!A:A,$L135),INDEX(Precipitation!B:B,$L135)),"None"))</f>
        <v>None</v>
      </c>
      <c r="F135" t="str">
        <f t="array" ref="F135">IF(ISBLANK($A135),"",IF(M135,INDEX(Precipitation!C:C,$L135),CHOOSE(RANDBETWEEN(1,4),"Clear","Clear","A few clouds","Mostly cloudy")))</f>
        <v>Clear</v>
      </c>
      <c r="G135" t="str">
        <f t="array" ref="G135">IF(ISBLANK($A135),"",IF(AND(M135,AVERAGE(C135,D135)&gt;Settings!$E$18),INDEX(Precipitation!D:D,$L135),""))</f>
        <v/>
      </c>
      <c r="H135" t="str">
        <f t="array" ref="H135">IF(ISBLANK($A135),"",INDEX(Precipitation!E:E,$L135))</f>
        <v>Moderate breeze</v>
      </c>
      <c r="I135" s="16" t="str">
        <f t="array" ref="I135">IF(ISBLANK($A135),"",INDEX(Precipitation!F:F,$L135))</f>
        <v>13–18</v>
      </c>
      <c r="J135" s="16" t="str">
        <f t="array" ref="J135">IF(ISBLANK($A135),"",INDEX(Precipitation!G:G,$L135))</f>
        <v>N</v>
      </c>
      <c r="K135" t="str">
        <f t="array" ref="K135">IF(ISBLANK($A135),"",INDEX(Precipitation!H:H,$L135))</f>
        <v>Small branches move, and dust and small branches are raised</v>
      </c>
      <c r="L135" s="5">
        <f>IF(ISBLANK($A135),"",RANDBETWEEN(2,COUNTA(Precipitation!A:A)))</f>
        <v>491</v>
      </c>
      <c r="M135" s="5" t="b">
        <f>IF(ISBLANK($A135),"",RANDBETWEEN(1,100)&lt;=VLOOKUP($A135,Settings!$A:$H,7,FALSE)*100)</f>
        <v>0</v>
      </c>
      <c r="N135" s="5">
        <f>IF(ISBLANK($A135),"",VLOOKUP($A135,Settings!$A:$H,8,FALSE))</f>
        <v>61</v>
      </c>
      <c r="O135" s="5">
        <f>IF(ISBLANK($A135),"",IF($A135=$A134,$O134,INDIRECT("Settings!$H"&amp;MATCH($A135,Settings!$A:$A,0)+1)))</f>
        <v>71</v>
      </c>
      <c r="P135" s="5">
        <f t="shared" si="2"/>
        <v>61</v>
      </c>
      <c r="Q135" s="5">
        <f>IF(ISBLANK($A135),"",IF($A135=$A134,$Q134,VLOOKUP($A135,Settings!$A:$B,2,FALSE)))</f>
        <v>31</v>
      </c>
    </row>
    <row r="136">
      <c r="A136" s="17" t="str">
        <f>IFERROR(__xludf.DUMMYFUNCTION("""COMPUTED_VALUE"""),"May")</f>
        <v>May</v>
      </c>
      <c r="B136" s="15">
        <f t="shared" si="1"/>
        <v>15</v>
      </c>
      <c r="C136" s="16">
        <f>IF(ISBLANK($A136),"",RANDBETWEEN($P136-Settings!$E$19,$P136-Settings!$E$20))</f>
        <v>49</v>
      </c>
      <c r="D136" s="16">
        <f>IF(ISBLANK($A136),"",RANDBETWEEN($P136+Settings!$E$20,$P136+Settings!$E$19))</f>
        <v>72</v>
      </c>
      <c r="E136" t="str">
        <f t="array" ref="E136">IF(ISBLANK($A136),"",IF(M136,IF(AVERAGE(C136,D136)&gt;Settings!$E$18,INDEX(Precipitation!A:A,$L136),INDEX(Precipitation!B:B,$L136)),"None"))</f>
        <v>Light mist</v>
      </c>
      <c r="F136" t="str">
        <f t="array" ref="F136">IF(ISBLANK($A136),"",IF(M136,INDEX(Precipitation!C:C,$L136),CHOOSE(RANDBETWEEN(1,4),"Clear","Clear","A few clouds","Mostly cloudy")))</f>
        <v>A few clouds</v>
      </c>
      <c r="G136" t="str">
        <f t="array" ref="G136">IF(ISBLANK($A136),"",IF(AND(M136,AVERAGE(C136,D136)&gt;Settings!$E$18),INDEX(Precipitation!D:D,$L136),""))</f>
        <v/>
      </c>
      <c r="H136" t="str">
        <f t="array" ref="H136">IF(ISBLANK($A136),"",INDEX(Precipitation!E:E,$L136))</f>
        <v>Light air</v>
      </c>
      <c r="I136" s="16" t="str">
        <f t="array" ref="I136">IF(ISBLANK($A136),"",INDEX(Precipitation!F:F,$L136))</f>
        <v>1–3</v>
      </c>
      <c r="J136" s="16" t="str">
        <f t="array" ref="J136">IF(ISBLANK($A136),"",INDEX(Precipitation!G:G,$L136))</f>
        <v>SE</v>
      </c>
      <c r="K136" t="str">
        <f t="array" ref="K136">IF(ISBLANK($A136),"",INDEX(Precipitation!H:H,$L136))</f>
        <v>Wind direction shown by smoke but not wind vanes</v>
      </c>
      <c r="L136" s="5">
        <f>IF(ISBLANK($A136),"",RANDBETWEEN(2,COUNTA(Precipitation!A:A)))</f>
        <v>572</v>
      </c>
      <c r="M136" s="5" t="b">
        <f>IF(ISBLANK($A136),"",RANDBETWEEN(1,100)&lt;=VLOOKUP($A136,Settings!$A:$H,7,FALSE)*100)</f>
        <v>1</v>
      </c>
      <c r="N136" s="5">
        <f>IF(ISBLANK($A136),"",VLOOKUP($A136,Settings!$A:$H,8,FALSE))</f>
        <v>61</v>
      </c>
      <c r="O136" s="5">
        <f>IF(ISBLANK($A136),"",IF($A136=$A135,$O135,INDIRECT("Settings!$H"&amp;MATCH($A136,Settings!$A:$A,0)+1)))</f>
        <v>71</v>
      </c>
      <c r="P136" s="5">
        <f t="shared" si="2"/>
        <v>61</v>
      </c>
      <c r="Q136" s="5">
        <f>IF(ISBLANK($A136),"",IF($A136=$A135,$Q135,VLOOKUP($A136,Settings!$A:$B,2,FALSE)))</f>
        <v>31</v>
      </c>
    </row>
    <row r="137">
      <c r="A137" s="17" t="str">
        <f>IFERROR(__xludf.DUMMYFUNCTION("""COMPUTED_VALUE"""),"May")</f>
        <v>May</v>
      </c>
      <c r="B137" s="15">
        <f t="shared" si="1"/>
        <v>16</v>
      </c>
      <c r="C137" s="16">
        <f>IF(ISBLANK($A137),"",RANDBETWEEN($P137-Settings!$E$19,$P137-Settings!$E$20))</f>
        <v>52</v>
      </c>
      <c r="D137" s="16">
        <f>IF(ISBLANK($A137),"",RANDBETWEEN($P137+Settings!$E$20,$P137+Settings!$E$19))</f>
        <v>73</v>
      </c>
      <c r="E137" t="str">
        <f t="array" ref="E137">IF(ISBLANK($A137),"",IF(M137,IF(AVERAGE(C137,D137)&gt;Settings!$E$18,INDEX(Precipitation!A:A,$L137),INDEX(Precipitation!B:B,$L137)),"None"))</f>
        <v>Pounding rain</v>
      </c>
      <c r="F137" t="str">
        <f t="array" ref="F137">IF(ISBLANK($A137),"",IF(M137,INDEX(Precipitation!C:C,$L137),CHOOSE(RANDBETWEEN(1,4),"Clear","Clear","A few clouds","Mostly cloudy")))</f>
        <v>Dark storm clouds</v>
      </c>
      <c r="G137" t="str">
        <f t="array" ref="G137">IF(ISBLANK($A137),"",IF(AND(M137,AVERAGE(C137,D137)&gt;Settings!$E$18),INDEX(Precipitation!D:D,$L137),""))</f>
        <v>Lightning, hail</v>
      </c>
      <c r="H137" t="str">
        <f t="array" ref="H137">IF(ISBLANK($A137),"",INDEX(Precipitation!E:E,$L137))</f>
        <v>Strong breeze</v>
      </c>
      <c r="I137" s="16" t="str">
        <f t="array" ref="I137">IF(ISBLANK($A137),"",INDEX(Precipitation!F:F,$L137))</f>
        <v>25–31</v>
      </c>
      <c r="J137" s="16" t="str">
        <f t="array" ref="J137">IF(ISBLANK($A137),"",INDEX(Precipitation!G:G,$L137))</f>
        <v>NW</v>
      </c>
      <c r="K137" t="str">
        <f t="array" ref="K137">IF(ISBLANK($A137),"",INDEX(Precipitation!H:H,$L137))</f>
        <v>Large branches move</v>
      </c>
      <c r="L137" s="5">
        <f>IF(ISBLANK($A137),"",RANDBETWEEN(2,COUNTA(Precipitation!A:A)))</f>
        <v>792</v>
      </c>
      <c r="M137" s="5" t="b">
        <f>IF(ISBLANK($A137),"",RANDBETWEEN(1,100)&lt;=VLOOKUP($A137,Settings!$A:$H,7,FALSE)*100)</f>
        <v>1</v>
      </c>
      <c r="N137" s="5">
        <f>IF(ISBLANK($A137),"",VLOOKUP($A137,Settings!$A:$H,8,FALSE))</f>
        <v>61</v>
      </c>
      <c r="O137" s="5">
        <f>IF(ISBLANK($A137),"",IF($A137=$A136,$O136,INDIRECT("Settings!$H"&amp;MATCH($A137,Settings!$A:$A,0)+1)))</f>
        <v>71</v>
      </c>
      <c r="P137" s="5">
        <f t="shared" si="2"/>
        <v>61</v>
      </c>
      <c r="Q137" s="5">
        <f>IF(ISBLANK($A137),"",IF($A137=$A136,$Q136,VLOOKUP($A137,Settings!$A:$B,2,FALSE)))</f>
        <v>31</v>
      </c>
    </row>
    <row r="138">
      <c r="A138" s="17" t="str">
        <f>IFERROR(__xludf.DUMMYFUNCTION("""COMPUTED_VALUE"""),"May")</f>
        <v>May</v>
      </c>
      <c r="B138" s="15">
        <f t="shared" si="1"/>
        <v>17</v>
      </c>
      <c r="C138" s="16">
        <f>IF(ISBLANK($A138),"",RANDBETWEEN($P138-Settings!$E$19,$P138-Settings!$E$20))</f>
        <v>50</v>
      </c>
      <c r="D138" s="16">
        <f>IF(ISBLANK($A138),"",RANDBETWEEN($P138+Settings!$E$20,$P138+Settings!$E$19))</f>
        <v>72</v>
      </c>
      <c r="E138" t="str">
        <f t="array" ref="E138">IF(ISBLANK($A138),"",IF(M138,IF(AVERAGE(C138,D138)&gt;Settings!$E$18,INDEX(Precipitation!A:A,$L138),INDEX(Precipitation!B:B,$L138)),"None"))</f>
        <v>Steady rainfall</v>
      </c>
      <c r="F138" t="str">
        <f t="array" ref="F138">IF(ISBLANK($A138),"",IF(M138,INDEX(Precipitation!C:C,$L138),CHOOSE(RANDBETWEEN(1,4),"Clear","Clear","A few clouds","Mostly cloudy")))</f>
        <v>Gray, slightly overcast</v>
      </c>
      <c r="G138" t="str">
        <f t="array" ref="G138">IF(ISBLANK($A138),"",IF(AND(M138,AVERAGE(C138,D138)&gt;Settings!$E$18),INDEX(Precipitation!D:D,$L138),""))</f>
        <v/>
      </c>
      <c r="H138" t="str">
        <f t="array" ref="H138">IF(ISBLANK($A138),"",INDEX(Precipitation!E:E,$L138))</f>
        <v>Light air</v>
      </c>
      <c r="I138" s="16" t="str">
        <f t="array" ref="I138">IF(ISBLANK($A138),"",INDEX(Precipitation!F:F,$L138))</f>
        <v>1–3</v>
      </c>
      <c r="J138" s="16" t="str">
        <f t="array" ref="J138">IF(ISBLANK($A138),"",INDEX(Precipitation!G:G,$L138))</f>
        <v>SW</v>
      </c>
      <c r="K138" t="str">
        <f t="array" ref="K138">IF(ISBLANK($A138),"",INDEX(Precipitation!H:H,$L138))</f>
        <v>Wind direction shown by smoke but not wind vanes</v>
      </c>
      <c r="L138" s="5">
        <f>IF(ISBLANK($A138),"",RANDBETWEEN(2,COUNTA(Precipitation!A:A)))</f>
        <v>142</v>
      </c>
      <c r="M138" s="5" t="b">
        <f>IF(ISBLANK($A138),"",RANDBETWEEN(1,100)&lt;=VLOOKUP($A138,Settings!$A:$H,7,FALSE)*100)</f>
        <v>1</v>
      </c>
      <c r="N138" s="5">
        <f>IF(ISBLANK($A138),"",VLOOKUP($A138,Settings!$A:$H,8,FALSE))</f>
        <v>61</v>
      </c>
      <c r="O138" s="5">
        <f>IF(ISBLANK($A138),"",IF($A138=$A137,$O137,INDIRECT("Settings!$H"&amp;MATCH($A138,Settings!$A:$A,0)+1)))</f>
        <v>71</v>
      </c>
      <c r="P138" s="5">
        <f t="shared" si="2"/>
        <v>61</v>
      </c>
      <c r="Q138" s="5">
        <f>IF(ISBLANK($A138),"",IF($A138=$A137,$Q137,VLOOKUP($A138,Settings!$A:$B,2,FALSE)))</f>
        <v>31</v>
      </c>
    </row>
    <row r="139">
      <c r="A139" s="17" t="str">
        <f>IFERROR(__xludf.DUMMYFUNCTION("""COMPUTED_VALUE"""),"May")</f>
        <v>May</v>
      </c>
      <c r="B139" s="15">
        <f t="shared" si="1"/>
        <v>18</v>
      </c>
      <c r="C139" s="16">
        <f>IF(ISBLANK($A139),"",RANDBETWEEN($P139-Settings!$E$19,$P139-Settings!$E$20))</f>
        <v>57</v>
      </c>
      <c r="D139" s="16">
        <f>IF(ISBLANK($A139),"",RANDBETWEEN($P139+Settings!$E$20,$P139+Settings!$E$19))</f>
        <v>70</v>
      </c>
      <c r="E139" t="str">
        <f t="array" ref="E139">IF(ISBLANK($A139),"",IF(M139,IF(AVERAGE(C139,D139)&gt;Settings!$E$18,INDEX(Precipitation!A:A,$L139),INDEX(Precipitation!B:B,$L139)),"None"))</f>
        <v>Pounding rain</v>
      </c>
      <c r="F139" t="str">
        <f t="array" ref="F139">IF(ISBLANK($A139),"",IF(M139,INDEX(Precipitation!C:C,$L139),CHOOSE(RANDBETWEEN(1,4),"Clear","Clear","A few clouds","Mostly cloudy")))</f>
        <v>Dark storm clouds</v>
      </c>
      <c r="G139" t="str">
        <f t="array" ref="G139">IF(ISBLANK($A139),"",IF(AND(M139,AVERAGE(C139,D139)&gt;Settings!$E$18),INDEX(Precipitation!D:D,$L139),""))</f>
        <v/>
      </c>
      <c r="H139" t="str">
        <f t="array" ref="H139">IF(ISBLANK($A139),"",INDEX(Precipitation!E:E,$L139))</f>
        <v>Moderate gale</v>
      </c>
      <c r="I139" s="16" t="str">
        <f t="array" ref="I139">IF(ISBLANK($A139),"",INDEX(Precipitation!F:F,$L139))</f>
        <v>32–38</v>
      </c>
      <c r="J139" s="16" t="str">
        <f t="array" ref="J139">IF(ISBLANK($A139),"",INDEX(Precipitation!G:G,$L139))</f>
        <v>E</v>
      </c>
      <c r="K139" t="str">
        <f t="array" ref="K139">IF(ISBLANK($A139),"",INDEX(Precipitation!H:H,$L139))</f>
        <v>Whole trees sway and walking against wind takes some effort</v>
      </c>
      <c r="L139" s="5">
        <f>IF(ISBLANK($A139),"",RANDBETWEEN(2,COUNTA(Precipitation!A:A)))</f>
        <v>294</v>
      </c>
      <c r="M139" s="5" t="b">
        <f>IF(ISBLANK($A139),"",RANDBETWEEN(1,100)&lt;=VLOOKUP($A139,Settings!$A:$H,7,FALSE)*100)</f>
        <v>1</v>
      </c>
      <c r="N139" s="5">
        <f>IF(ISBLANK($A139),"",VLOOKUP($A139,Settings!$A:$H,8,FALSE))</f>
        <v>61</v>
      </c>
      <c r="O139" s="5">
        <f>IF(ISBLANK($A139),"",IF($A139=$A138,$O138,INDIRECT("Settings!$H"&amp;MATCH($A139,Settings!$A:$A,0)+1)))</f>
        <v>71</v>
      </c>
      <c r="P139" s="5">
        <f t="shared" si="2"/>
        <v>61</v>
      </c>
      <c r="Q139" s="5">
        <f>IF(ISBLANK($A139),"",IF($A139=$A138,$Q138,VLOOKUP($A139,Settings!$A:$B,2,FALSE)))</f>
        <v>31</v>
      </c>
    </row>
    <row r="140">
      <c r="A140" s="17" t="str">
        <f>IFERROR(__xludf.DUMMYFUNCTION("""COMPUTED_VALUE"""),"May")</f>
        <v>May</v>
      </c>
      <c r="B140" s="15">
        <f t="shared" si="1"/>
        <v>19</v>
      </c>
      <c r="C140" s="16">
        <f>IF(ISBLANK($A140),"",RANDBETWEEN($P140-Settings!$E$19,$P140-Settings!$E$20))</f>
        <v>54</v>
      </c>
      <c r="D140" s="16">
        <f>IF(ISBLANK($A140),"",RANDBETWEEN($P140+Settings!$E$20,$P140+Settings!$E$19))</f>
        <v>72</v>
      </c>
      <c r="E140" t="str">
        <f t="array" ref="E140">IF(ISBLANK($A140),"",IF(M140,IF(AVERAGE(C140,D140)&gt;Settings!$E$18,INDEX(Precipitation!A:A,$L140),INDEX(Precipitation!B:B,$L140)),"None"))</f>
        <v>None</v>
      </c>
      <c r="F140" t="str">
        <f t="array" ref="F140">IF(ISBLANK($A140),"",IF(M140,INDEX(Precipitation!C:C,$L140),CHOOSE(RANDBETWEEN(1,4),"Clear","Clear","A few clouds","Mostly cloudy")))</f>
        <v>Clear</v>
      </c>
      <c r="G140" t="str">
        <f t="array" ref="G140">IF(ISBLANK($A140),"",IF(AND(M140,AVERAGE(C140,D140)&gt;Settings!$E$18),INDEX(Precipitation!D:D,$L140),""))</f>
        <v/>
      </c>
      <c r="H140" t="str">
        <f t="array" ref="H140">IF(ISBLANK($A140),"",INDEX(Precipitation!E:E,$L140))</f>
        <v>Light air</v>
      </c>
      <c r="I140" s="16" t="str">
        <f t="array" ref="I140">IF(ISBLANK($A140),"",INDEX(Precipitation!F:F,$L140))</f>
        <v>1–3</v>
      </c>
      <c r="J140" s="16" t="str">
        <f t="array" ref="J140">IF(ISBLANK($A140),"",INDEX(Precipitation!G:G,$L140))</f>
        <v>NE</v>
      </c>
      <c r="K140" t="str">
        <f t="array" ref="K140">IF(ISBLANK($A140),"",INDEX(Precipitation!H:H,$L140))</f>
        <v>Wind direction shown by smoke but not wind vanes</v>
      </c>
      <c r="L140" s="5">
        <f>IF(ISBLANK($A140),"",RANDBETWEEN(2,COUNTA(Precipitation!A:A)))</f>
        <v>378</v>
      </c>
      <c r="M140" s="5" t="b">
        <f>IF(ISBLANK($A140),"",RANDBETWEEN(1,100)&lt;=VLOOKUP($A140,Settings!$A:$H,7,FALSE)*100)</f>
        <v>0</v>
      </c>
      <c r="N140" s="5">
        <f>IF(ISBLANK($A140),"",VLOOKUP($A140,Settings!$A:$H,8,FALSE))</f>
        <v>61</v>
      </c>
      <c r="O140" s="5">
        <f>IF(ISBLANK($A140),"",IF($A140=$A139,$O139,INDIRECT("Settings!$H"&amp;MATCH($A140,Settings!$A:$A,0)+1)))</f>
        <v>71</v>
      </c>
      <c r="P140" s="5">
        <f t="shared" si="2"/>
        <v>61</v>
      </c>
      <c r="Q140" s="5">
        <f>IF(ISBLANK($A140),"",IF($A140=$A139,$Q139,VLOOKUP($A140,Settings!$A:$B,2,FALSE)))</f>
        <v>31</v>
      </c>
    </row>
    <row r="141">
      <c r="A141" s="17" t="str">
        <f>IFERROR(__xludf.DUMMYFUNCTION("""COMPUTED_VALUE"""),"May")</f>
        <v>May</v>
      </c>
      <c r="B141" s="15">
        <f t="shared" si="1"/>
        <v>20</v>
      </c>
      <c r="C141" s="16">
        <f>IF(ISBLANK($A141),"",RANDBETWEEN($P141-Settings!$E$19,$P141-Settings!$E$20))</f>
        <v>52</v>
      </c>
      <c r="D141" s="16">
        <f>IF(ISBLANK($A141),"",RANDBETWEEN($P141+Settings!$E$20,$P141+Settings!$E$19))</f>
        <v>69</v>
      </c>
      <c r="E141" t="str">
        <f t="array" ref="E141">IF(ISBLANK($A141),"",IF(M141,IF(AVERAGE(C141,D141)&gt;Settings!$E$18,INDEX(Precipitation!A:A,$L141),INDEX(Precipitation!B:B,$L141)),"None"))</f>
        <v>None</v>
      </c>
      <c r="F141" t="str">
        <f t="array" ref="F141">IF(ISBLANK($A141),"",IF(M141,INDEX(Precipitation!C:C,$L141),CHOOSE(RANDBETWEEN(1,4),"Clear","Clear","A few clouds","Mostly cloudy")))</f>
        <v>Clear</v>
      </c>
      <c r="G141" t="str">
        <f t="array" ref="G141">IF(ISBLANK($A141),"",IF(AND(M141,AVERAGE(C141,D141)&gt;Settings!$E$18),INDEX(Precipitation!D:D,$L141),""))</f>
        <v/>
      </c>
      <c r="H141" t="str">
        <f t="array" ref="H141">IF(ISBLANK($A141),"",INDEX(Precipitation!E:E,$L141))</f>
        <v>Light breeze</v>
      </c>
      <c r="I141" s="16" t="str">
        <f t="array" ref="I141">IF(ISBLANK($A141),"",INDEX(Precipitation!F:F,$L141))</f>
        <v>4–7</v>
      </c>
      <c r="J141" s="16" t="str">
        <f t="array" ref="J141">IF(ISBLANK($A141),"",INDEX(Precipitation!G:G,$L141))</f>
        <v>S</v>
      </c>
      <c r="K141" t="str">
        <f t="array" ref="K141">IF(ISBLANK($A141),"",INDEX(Precipitation!H:H,$L141))</f>
        <v>Wind felt on face, leaves rustle, vanes move</v>
      </c>
      <c r="L141" s="5">
        <f>IF(ISBLANK($A141),"",RANDBETWEEN(2,COUNTA(Precipitation!A:A)))</f>
        <v>555</v>
      </c>
      <c r="M141" s="5" t="b">
        <f>IF(ISBLANK($A141),"",RANDBETWEEN(1,100)&lt;=VLOOKUP($A141,Settings!$A:$H,7,FALSE)*100)</f>
        <v>0</v>
      </c>
      <c r="N141" s="5">
        <f>IF(ISBLANK($A141),"",VLOOKUP($A141,Settings!$A:$H,8,FALSE))</f>
        <v>61</v>
      </c>
      <c r="O141" s="5">
        <f>IF(ISBLANK($A141),"",IF($A141=$A140,$O140,INDIRECT("Settings!$H"&amp;MATCH($A141,Settings!$A:$A,0)+1)))</f>
        <v>71</v>
      </c>
      <c r="P141" s="5">
        <f t="shared" si="2"/>
        <v>61</v>
      </c>
      <c r="Q141" s="5">
        <f>IF(ISBLANK($A141),"",IF($A141=$A140,$Q140,VLOOKUP($A141,Settings!$A:$B,2,FALSE)))</f>
        <v>31</v>
      </c>
    </row>
    <row r="142">
      <c r="A142" s="17" t="str">
        <f>IFERROR(__xludf.DUMMYFUNCTION("""COMPUTED_VALUE"""),"May")</f>
        <v>May</v>
      </c>
      <c r="B142" s="15">
        <f t="shared" si="1"/>
        <v>21</v>
      </c>
      <c r="C142" s="16">
        <f>IF(ISBLANK($A142),"",RANDBETWEEN($P142-Settings!$E$19,$P142-Settings!$E$20))</f>
        <v>55</v>
      </c>
      <c r="D142" s="16">
        <f>IF(ISBLANK($A142),"",RANDBETWEEN($P142+Settings!$E$20,$P142+Settings!$E$19))</f>
        <v>73</v>
      </c>
      <c r="E142" t="str">
        <f t="array" ref="E142">IF(ISBLANK($A142),"",IF(M142,IF(AVERAGE(C142,D142)&gt;Settings!$E$18,INDEX(Precipitation!A:A,$L142),INDEX(Precipitation!B:B,$L142)),"None"))</f>
        <v>Strong rainfall</v>
      </c>
      <c r="F142" t="str">
        <f t="array" ref="F142">IF(ISBLANK($A142),"",IF(M142,INDEX(Precipitation!C:C,$L142),CHOOSE(RANDBETWEEN(1,4),"Clear","Clear","A few clouds","Mostly cloudy")))</f>
        <v>Gray, highly overcast</v>
      </c>
      <c r="G142" t="str">
        <f t="array" ref="G142">IF(ISBLANK($A142),"",IF(AND(M142,AVERAGE(C142,D142)&gt;Settings!$E$18),INDEX(Precipitation!D:D,$L142),""))</f>
        <v/>
      </c>
      <c r="H142" t="str">
        <f t="array" ref="H142">IF(ISBLANK($A142),"",INDEX(Precipitation!E:E,$L142))</f>
        <v>Light breeze</v>
      </c>
      <c r="I142" s="16" t="str">
        <f t="array" ref="I142">IF(ISBLANK($A142),"",INDEX(Precipitation!F:F,$L142))</f>
        <v>4–7</v>
      </c>
      <c r="J142" s="16" t="str">
        <f t="array" ref="J142">IF(ISBLANK($A142),"",INDEX(Precipitation!G:G,$L142))</f>
        <v>NE</v>
      </c>
      <c r="K142" t="str">
        <f t="array" ref="K142">IF(ISBLANK($A142),"",INDEX(Precipitation!H:H,$L142))</f>
        <v>Wind felt on face, leaves rustle, vanes move</v>
      </c>
      <c r="L142" s="5">
        <f>IF(ISBLANK($A142),"",RANDBETWEEN(2,COUNTA(Precipitation!A:A)))</f>
        <v>5</v>
      </c>
      <c r="M142" s="5" t="b">
        <f>IF(ISBLANK($A142),"",RANDBETWEEN(1,100)&lt;=VLOOKUP($A142,Settings!$A:$H,7,FALSE)*100)</f>
        <v>1</v>
      </c>
      <c r="N142" s="5">
        <f>IF(ISBLANK($A142),"",VLOOKUP($A142,Settings!$A:$H,8,FALSE))</f>
        <v>61</v>
      </c>
      <c r="O142" s="5">
        <f>IF(ISBLANK($A142),"",IF($A142=$A141,$O141,INDIRECT("Settings!$H"&amp;MATCH($A142,Settings!$A:$A,0)+1)))</f>
        <v>71</v>
      </c>
      <c r="P142" s="5">
        <f t="shared" si="2"/>
        <v>62</v>
      </c>
      <c r="Q142" s="5">
        <f>IF(ISBLANK($A142),"",IF($A142=$A141,$Q141,VLOOKUP($A142,Settings!$A:$B,2,FALSE)))</f>
        <v>31</v>
      </c>
    </row>
    <row r="143">
      <c r="A143" s="17" t="str">
        <f>IFERROR(__xludf.DUMMYFUNCTION("""COMPUTED_VALUE"""),"May")</f>
        <v>May</v>
      </c>
      <c r="B143" s="15">
        <f t="shared" si="1"/>
        <v>22</v>
      </c>
      <c r="C143" s="16">
        <f>IF(ISBLANK($A143),"",RANDBETWEEN($P143-Settings!$E$19,$P143-Settings!$E$20))</f>
        <v>58</v>
      </c>
      <c r="D143" s="16">
        <f>IF(ISBLANK($A143),"",RANDBETWEEN($P143+Settings!$E$20,$P143+Settings!$E$19))</f>
        <v>69</v>
      </c>
      <c r="E143" t="str">
        <f t="array" ref="E143">IF(ISBLANK($A143),"",IF(M143,IF(AVERAGE(C143,D143)&gt;Settings!$E$18,INDEX(Precipitation!A:A,$L143),INDEX(Precipitation!B:B,$L143)),"None"))</f>
        <v>None</v>
      </c>
      <c r="F143" t="str">
        <f t="array" ref="F143">IF(ISBLANK($A143),"",IF(M143,INDEX(Precipitation!C:C,$L143),CHOOSE(RANDBETWEEN(1,4),"Clear","Clear","A few clouds","Mostly cloudy")))</f>
        <v>Clear</v>
      </c>
      <c r="G143" t="str">
        <f t="array" ref="G143">IF(ISBLANK($A143),"",IF(AND(M143,AVERAGE(C143,D143)&gt;Settings!$E$18),INDEX(Precipitation!D:D,$L143),""))</f>
        <v/>
      </c>
      <c r="H143" t="str">
        <f t="array" ref="H143">IF(ISBLANK($A143),"",INDEX(Precipitation!E:E,$L143))</f>
        <v>Light air</v>
      </c>
      <c r="I143" s="16" t="str">
        <f t="array" ref="I143">IF(ISBLANK($A143),"",INDEX(Precipitation!F:F,$L143))</f>
        <v>1–3</v>
      </c>
      <c r="J143" s="16" t="str">
        <f t="array" ref="J143">IF(ISBLANK($A143),"",INDEX(Precipitation!G:G,$L143))</f>
        <v>NE</v>
      </c>
      <c r="K143" t="str">
        <f t="array" ref="K143">IF(ISBLANK($A143),"",INDEX(Precipitation!H:H,$L143))</f>
        <v>Wind direction shown by smoke but not wind vanes</v>
      </c>
      <c r="L143" s="5">
        <f>IF(ISBLANK($A143),"",RANDBETWEEN(2,COUNTA(Precipitation!A:A)))</f>
        <v>421</v>
      </c>
      <c r="M143" s="5" t="b">
        <f>IF(ISBLANK($A143),"",RANDBETWEEN(1,100)&lt;=VLOOKUP($A143,Settings!$A:$H,7,FALSE)*100)</f>
        <v>0</v>
      </c>
      <c r="N143" s="5">
        <f>IF(ISBLANK($A143),"",VLOOKUP($A143,Settings!$A:$H,8,FALSE))</f>
        <v>61</v>
      </c>
      <c r="O143" s="5">
        <f>IF(ISBLANK($A143),"",IF($A143=$A142,$O142,INDIRECT("Settings!$H"&amp;MATCH($A143,Settings!$A:$A,0)+1)))</f>
        <v>71</v>
      </c>
      <c r="P143" s="5">
        <f t="shared" si="2"/>
        <v>63</v>
      </c>
      <c r="Q143" s="5">
        <f>IF(ISBLANK($A143),"",IF($A143=$A142,$Q142,VLOOKUP($A143,Settings!$A:$B,2,FALSE)))</f>
        <v>31</v>
      </c>
    </row>
    <row r="144">
      <c r="A144" s="17" t="str">
        <f>IFERROR(__xludf.DUMMYFUNCTION("""COMPUTED_VALUE"""),"May")</f>
        <v>May</v>
      </c>
      <c r="B144" s="15">
        <f t="shared" si="1"/>
        <v>23</v>
      </c>
      <c r="C144" s="16">
        <f>IF(ISBLANK($A144),"",RANDBETWEEN($P144-Settings!$E$19,$P144-Settings!$E$20))</f>
        <v>59</v>
      </c>
      <c r="D144" s="16">
        <f>IF(ISBLANK($A144),"",RANDBETWEEN($P144+Settings!$E$20,$P144+Settings!$E$19))</f>
        <v>70</v>
      </c>
      <c r="E144" t="str">
        <f t="array" ref="E144">IF(ISBLANK($A144),"",IF(M144,IF(AVERAGE(C144,D144)&gt;Settings!$E$18,INDEX(Precipitation!A:A,$L144),INDEX(Precipitation!B:B,$L144)),"None"))</f>
        <v>None</v>
      </c>
      <c r="F144" t="str">
        <f t="array" ref="F144">IF(ISBLANK($A144),"",IF(M144,INDEX(Precipitation!C:C,$L144),CHOOSE(RANDBETWEEN(1,4),"Clear","Clear","A few clouds","Mostly cloudy")))</f>
        <v>Clear</v>
      </c>
      <c r="G144" t="str">
        <f t="array" ref="G144">IF(ISBLANK($A144),"",IF(AND(M144,AVERAGE(C144,D144)&gt;Settings!$E$18),INDEX(Precipitation!D:D,$L144),""))</f>
        <v/>
      </c>
      <c r="H144" t="str">
        <f t="array" ref="H144">IF(ISBLANK($A144),"",INDEX(Precipitation!E:E,$L144))</f>
        <v>Light air</v>
      </c>
      <c r="I144" s="16" t="str">
        <f t="array" ref="I144">IF(ISBLANK($A144),"",INDEX(Precipitation!F:F,$L144))</f>
        <v>1–3</v>
      </c>
      <c r="J144" s="16" t="str">
        <f t="array" ref="J144">IF(ISBLANK($A144),"",INDEX(Precipitation!G:G,$L144))</f>
        <v>NW</v>
      </c>
      <c r="K144" t="str">
        <f t="array" ref="K144">IF(ISBLANK($A144),"",INDEX(Precipitation!H:H,$L144))</f>
        <v>Wind direction shown by smoke but not wind vanes</v>
      </c>
      <c r="L144" s="5">
        <f>IF(ISBLANK($A144),"",RANDBETWEEN(2,COUNTA(Precipitation!A:A)))</f>
        <v>318</v>
      </c>
      <c r="M144" s="5" t="b">
        <f>IF(ISBLANK($A144),"",RANDBETWEEN(1,100)&lt;=VLOOKUP($A144,Settings!$A:$H,7,FALSE)*100)</f>
        <v>0</v>
      </c>
      <c r="N144" s="5">
        <f>IF(ISBLANK($A144),"",VLOOKUP($A144,Settings!$A:$H,8,FALSE))</f>
        <v>61</v>
      </c>
      <c r="O144" s="5">
        <f>IF(ISBLANK($A144),"",IF($A144=$A143,$O143,INDIRECT("Settings!$H"&amp;MATCH($A144,Settings!$A:$A,0)+1)))</f>
        <v>71</v>
      </c>
      <c r="P144" s="5">
        <f t="shared" si="2"/>
        <v>64</v>
      </c>
      <c r="Q144" s="5">
        <f>IF(ISBLANK($A144),"",IF($A144=$A143,$Q143,VLOOKUP($A144,Settings!$A:$B,2,FALSE)))</f>
        <v>31</v>
      </c>
    </row>
    <row r="145">
      <c r="A145" s="17" t="str">
        <f>IFERROR(__xludf.DUMMYFUNCTION("""COMPUTED_VALUE"""),"May")</f>
        <v>May</v>
      </c>
      <c r="B145" s="15">
        <f t="shared" si="1"/>
        <v>24</v>
      </c>
      <c r="C145" s="16">
        <f>IF(ISBLANK($A145),"",RANDBETWEEN($P145-Settings!$E$19,$P145-Settings!$E$20))</f>
        <v>53</v>
      </c>
      <c r="D145" s="16">
        <f>IF(ISBLANK($A145),"",RANDBETWEEN($P145+Settings!$E$20,$P145+Settings!$E$19))</f>
        <v>76</v>
      </c>
      <c r="E145" t="str">
        <f t="array" ref="E145">IF(ISBLANK($A145),"",IF(M145,IF(AVERAGE(C145,D145)&gt;Settings!$E$18,INDEX(Precipitation!A:A,$L145),INDEX(Precipitation!B:B,$L145)),"None"))</f>
        <v>None</v>
      </c>
      <c r="F145" t="str">
        <f t="array" ref="F145">IF(ISBLANK($A145),"",IF(M145,INDEX(Precipitation!C:C,$L145),CHOOSE(RANDBETWEEN(1,4),"Clear","Clear","A few clouds","Mostly cloudy")))</f>
        <v>Mostly cloudy</v>
      </c>
      <c r="G145" t="str">
        <f t="array" ref="G145">IF(ISBLANK($A145),"",IF(AND(M145,AVERAGE(C145,D145)&gt;Settings!$E$18),INDEX(Precipitation!D:D,$L145),""))</f>
        <v/>
      </c>
      <c r="H145" t="str">
        <f t="array" ref="H145">IF(ISBLANK($A145),"",INDEX(Precipitation!E:E,$L145))</f>
        <v>Light air</v>
      </c>
      <c r="I145" s="16" t="str">
        <f t="array" ref="I145">IF(ISBLANK($A145),"",INDEX(Precipitation!F:F,$L145))</f>
        <v>1–3</v>
      </c>
      <c r="J145" s="16" t="str">
        <f t="array" ref="J145">IF(ISBLANK($A145),"",INDEX(Precipitation!G:G,$L145))</f>
        <v>SW</v>
      </c>
      <c r="K145" t="str">
        <f t="array" ref="K145">IF(ISBLANK($A145),"",INDEX(Precipitation!H:H,$L145))</f>
        <v>Wind direction shown by smoke but not wind vanes</v>
      </c>
      <c r="L145" s="5">
        <f>IF(ISBLANK($A145),"",RANDBETWEEN(2,COUNTA(Precipitation!A:A)))</f>
        <v>75</v>
      </c>
      <c r="M145" s="5" t="b">
        <f>IF(ISBLANK($A145),"",RANDBETWEEN(1,100)&lt;=VLOOKUP($A145,Settings!$A:$H,7,FALSE)*100)</f>
        <v>0</v>
      </c>
      <c r="N145" s="5">
        <f>IF(ISBLANK($A145),"",VLOOKUP($A145,Settings!$A:$H,8,FALSE))</f>
        <v>61</v>
      </c>
      <c r="O145" s="5">
        <f>IF(ISBLANK($A145),"",IF($A145=$A144,$O144,INDIRECT("Settings!$H"&amp;MATCH($A145,Settings!$A:$A,0)+1)))</f>
        <v>71</v>
      </c>
      <c r="P145" s="5">
        <f t="shared" si="2"/>
        <v>65</v>
      </c>
      <c r="Q145" s="5">
        <f>IF(ISBLANK($A145),"",IF($A145=$A144,$Q144,VLOOKUP($A145,Settings!$A:$B,2,FALSE)))</f>
        <v>31</v>
      </c>
    </row>
    <row r="146">
      <c r="A146" s="17" t="str">
        <f>IFERROR(__xludf.DUMMYFUNCTION("""COMPUTED_VALUE"""),"May")</f>
        <v>May</v>
      </c>
      <c r="B146" s="15">
        <f t="shared" si="1"/>
        <v>25</v>
      </c>
      <c r="C146" s="16">
        <f>IF(ISBLANK($A146),"",RANDBETWEEN($P146-Settings!$E$19,$P146-Settings!$E$20))</f>
        <v>60</v>
      </c>
      <c r="D146" s="16">
        <f>IF(ISBLANK($A146),"",RANDBETWEEN($P146+Settings!$E$20,$P146+Settings!$E$19))</f>
        <v>70</v>
      </c>
      <c r="E146" t="str">
        <f t="array" ref="E146">IF(ISBLANK($A146),"",IF(M146,IF(AVERAGE(C146,D146)&gt;Settings!$E$18,INDEX(Precipitation!A:A,$L146),INDEX(Precipitation!B:B,$L146)),"None"))</f>
        <v>None</v>
      </c>
      <c r="F146" t="str">
        <f t="array" ref="F146">IF(ISBLANK($A146),"",IF(M146,INDEX(Precipitation!C:C,$L146),CHOOSE(RANDBETWEEN(1,4),"Clear","Clear","A few clouds","Mostly cloudy")))</f>
        <v>Clear</v>
      </c>
      <c r="G146" t="str">
        <f t="array" ref="G146">IF(ISBLANK($A146),"",IF(AND(M146,AVERAGE(C146,D146)&gt;Settings!$E$18),INDEX(Precipitation!D:D,$L146),""))</f>
        <v/>
      </c>
      <c r="H146" t="str">
        <f t="array" ref="H146">IF(ISBLANK($A146),"",INDEX(Precipitation!E:E,$L146))</f>
        <v>Gentle breeze</v>
      </c>
      <c r="I146" s="16" t="str">
        <f t="array" ref="I146">IF(ISBLANK($A146),"",INDEX(Precipitation!F:F,$L146))</f>
        <v>8–12</v>
      </c>
      <c r="J146" s="16" t="str">
        <f t="array" ref="J146">IF(ISBLANK($A146),"",INDEX(Precipitation!G:G,$L146))</f>
        <v>NW</v>
      </c>
      <c r="K146" t="str">
        <f t="array" ref="K146">IF(ISBLANK($A146),"",INDEX(Precipitation!H:H,$L146))</f>
        <v>Leaves and small twigs sway and banners flap</v>
      </c>
      <c r="L146" s="5">
        <f>IF(ISBLANK($A146),"",RANDBETWEEN(2,COUNTA(Precipitation!A:A)))</f>
        <v>286</v>
      </c>
      <c r="M146" s="5" t="b">
        <f>IF(ISBLANK($A146),"",RANDBETWEEN(1,100)&lt;=VLOOKUP($A146,Settings!$A:$H,7,FALSE)*100)</f>
        <v>0</v>
      </c>
      <c r="N146" s="5">
        <f>IF(ISBLANK($A146),"",VLOOKUP($A146,Settings!$A:$H,8,FALSE))</f>
        <v>61</v>
      </c>
      <c r="O146" s="5">
        <f>IF(ISBLANK($A146),"",IF($A146=$A145,$O145,INDIRECT("Settings!$H"&amp;MATCH($A146,Settings!$A:$A,0)+1)))</f>
        <v>71</v>
      </c>
      <c r="P146" s="5">
        <f t="shared" si="2"/>
        <v>66</v>
      </c>
      <c r="Q146" s="5">
        <f>IF(ISBLANK($A146),"",IF($A146=$A145,$Q145,VLOOKUP($A146,Settings!$A:$B,2,FALSE)))</f>
        <v>31</v>
      </c>
    </row>
    <row r="147">
      <c r="A147" s="17" t="str">
        <f>IFERROR(__xludf.DUMMYFUNCTION("""COMPUTED_VALUE"""),"May")</f>
        <v>May</v>
      </c>
      <c r="B147" s="15">
        <f t="shared" si="1"/>
        <v>26</v>
      </c>
      <c r="C147" s="16">
        <f>IF(ISBLANK($A147),"",RANDBETWEEN($P147-Settings!$E$19,$P147-Settings!$E$20))</f>
        <v>59</v>
      </c>
      <c r="D147" s="16">
        <f>IF(ISBLANK($A147),"",RANDBETWEEN($P147+Settings!$E$20,$P147+Settings!$E$19))</f>
        <v>73</v>
      </c>
      <c r="E147" t="str">
        <f t="array" ref="E147">IF(ISBLANK($A147),"",IF(M147,IF(AVERAGE(C147,D147)&gt;Settings!$E$18,INDEX(Precipitation!A:A,$L147),INDEX(Precipitation!B:B,$L147)),"None"))</f>
        <v>Steady rainfall</v>
      </c>
      <c r="F147" t="str">
        <f t="array" ref="F147">IF(ISBLANK($A147),"",IF(M147,INDEX(Precipitation!C:C,$L147),CHOOSE(RANDBETWEEN(1,4),"Clear","Clear","A few clouds","Mostly cloudy")))</f>
        <v>Gray, slightly overcast</v>
      </c>
      <c r="G147" t="str">
        <f t="array" ref="G147">IF(ISBLANK($A147),"",IF(AND(M147,AVERAGE(C147,D147)&gt;Settings!$E$18),INDEX(Precipitation!D:D,$L147),""))</f>
        <v/>
      </c>
      <c r="H147" t="str">
        <f t="array" ref="H147">IF(ISBLANK($A147),"",INDEX(Precipitation!E:E,$L147))</f>
        <v>Light air</v>
      </c>
      <c r="I147" s="16" t="str">
        <f t="array" ref="I147">IF(ISBLANK($A147),"",INDEX(Precipitation!F:F,$L147))</f>
        <v>1–3</v>
      </c>
      <c r="J147" s="16" t="str">
        <f t="array" ref="J147">IF(ISBLANK($A147),"",INDEX(Precipitation!G:G,$L147))</f>
        <v>N</v>
      </c>
      <c r="K147" t="str">
        <f t="array" ref="K147">IF(ISBLANK($A147),"",INDEX(Precipitation!H:H,$L147))</f>
        <v>Wind direction shown by smoke but not wind vanes</v>
      </c>
      <c r="L147" s="5">
        <f>IF(ISBLANK($A147),"",RANDBETWEEN(2,COUNTA(Precipitation!A:A)))</f>
        <v>268</v>
      </c>
      <c r="M147" s="5" t="b">
        <f>IF(ISBLANK($A147),"",RANDBETWEEN(1,100)&lt;=VLOOKUP($A147,Settings!$A:$H,7,FALSE)*100)</f>
        <v>1</v>
      </c>
      <c r="N147" s="5">
        <f>IF(ISBLANK($A147),"",VLOOKUP($A147,Settings!$A:$H,8,FALSE))</f>
        <v>61</v>
      </c>
      <c r="O147" s="5">
        <f>IF(ISBLANK($A147),"",IF($A147=$A146,$O146,INDIRECT("Settings!$H"&amp;MATCH($A147,Settings!$A:$A,0)+1)))</f>
        <v>71</v>
      </c>
      <c r="P147" s="5">
        <f t="shared" si="2"/>
        <v>67</v>
      </c>
      <c r="Q147" s="5">
        <f>IF(ISBLANK($A147),"",IF($A147=$A146,$Q146,VLOOKUP($A147,Settings!$A:$B,2,FALSE)))</f>
        <v>31</v>
      </c>
    </row>
    <row r="148">
      <c r="A148" s="17" t="str">
        <f>IFERROR(__xludf.DUMMYFUNCTION("""COMPUTED_VALUE"""),"May")</f>
        <v>May</v>
      </c>
      <c r="B148" s="15">
        <f t="shared" si="1"/>
        <v>27</v>
      </c>
      <c r="C148" s="16">
        <f>IF(ISBLANK($A148),"",RANDBETWEEN($P148-Settings!$E$19,$P148-Settings!$E$20))</f>
        <v>64</v>
      </c>
      <c r="D148" s="16">
        <f>IF(ISBLANK($A148),"",RANDBETWEEN($P148+Settings!$E$20,$P148+Settings!$E$19))</f>
        <v>74</v>
      </c>
      <c r="E148" t="str">
        <f t="array" ref="E148">IF(ISBLANK($A148),"",IF(M148,IF(AVERAGE(C148,D148)&gt;Settings!$E$18,INDEX(Precipitation!A:A,$L148),INDEX(Precipitation!B:B,$L148)),"None"))</f>
        <v>None</v>
      </c>
      <c r="F148" t="str">
        <f t="array" ref="F148">IF(ISBLANK($A148),"",IF(M148,INDEX(Precipitation!C:C,$L148),CHOOSE(RANDBETWEEN(1,4),"Clear","Clear","A few clouds","Mostly cloudy")))</f>
        <v>Clear</v>
      </c>
      <c r="G148" t="str">
        <f t="array" ref="G148">IF(ISBLANK($A148),"",IF(AND(M148,AVERAGE(C148,D148)&gt;Settings!$E$18),INDEX(Precipitation!D:D,$L148),""))</f>
        <v/>
      </c>
      <c r="H148" t="str">
        <f t="array" ref="H148">IF(ISBLANK($A148),"",INDEX(Precipitation!E:E,$L148))</f>
        <v>Gentle breeze</v>
      </c>
      <c r="I148" s="16" t="str">
        <f t="array" ref="I148">IF(ISBLANK($A148),"",INDEX(Precipitation!F:F,$L148))</f>
        <v>8–12</v>
      </c>
      <c r="J148" s="16" t="str">
        <f t="array" ref="J148">IF(ISBLANK($A148),"",INDEX(Precipitation!G:G,$L148))</f>
        <v>NE</v>
      </c>
      <c r="K148" t="str">
        <f t="array" ref="K148">IF(ISBLANK($A148),"",INDEX(Precipitation!H:H,$L148))</f>
        <v>Leaves and small twigs sway and banners flap</v>
      </c>
      <c r="L148" s="5">
        <f>IF(ISBLANK($A148),"",RANDBETWEEN(2,COUNTA(Precipitation!A:A)))</f>
        <v>748</v>
      </c>
      <c r="M148" s="5" t="b">
        <f>IF(ISBLANK($A148),"",RANDBETWEEN(1,100)&lt;=VLOOKUP($A148,Settings!$A:$H,7,FALSE)*100)</f>
        <v>0</v>
      </c>
      <c r="N148" s="5">
        <f>IF(ISBLANK($A148),"",VLOOKUP($A148,Settings!$A:$H,8,FALSE))</f>
        <v>61</v>
      </c>
      <c r="O148" s="5">
        <f>IF(ISBLANK($A148),"",IF($A148=$A147,$O147,INDIRECT("Settings!$H"&amp;MATCH($A148,Settings!$A:$A,0)+1)))</f>
        <v>71</v>
      </c>
      <c r="P148" s="5">
        <f t="shared" si="2"/>
        <v>68</v>
      </c>
      <c r="Q148" s="5">
        <f>IF(ISBLANK($A148),"",IF($A148=$A147,$Q147,VLOOKUP($A148,Settings!$A:$B,2,FALSE)))</f>
        <v>31</v>
      </c>
    </row>
    <row r="149">
      <c r="A149" s="17" t="str">
        <f>IFERROR(__xludf.DUMMYFUNCTION("""COMPUTED_VALUE"""),"May")</f>
        <v>May</v>
      </c>
      <c r="B149" s="15">
        <f t="shared" si="1"/>
        <v>28</v>
      </c>
      <c r="C149" s="16">
        <f>IF(ISBLANK($A149),"",RANDBETWEEN($P149-Settings!$E$19,$P149-Settings!$E$20))</f>
        <v>61</v>
      </c>
      <c r="D149" s="16">
        <f>IF(ISBLANK($A149),"",RANDBETWEEN($P149+Settings!$E$20,$P149+Settings!$E$19))</f>
        <v>78</v>
      </c>
      <c r="E149" t="str">
        <f t="array" ref="E149">IF(ISBLANK($A149),"",IF(M149,IF(AVERAGE(C149,D149)&gt;Settings!$E$18,INDEX(Precipitation!A:A,$L149),INDEX(Precipitation!B:B,$L149)),"None"))</f>
        <v>Steady rainfall</v>
      </c>
      <c r="F149" t="str">
        <f t="array" ref="F149">IF(ISBLANK($A149),"",IF(M149,INDEX(Precipitation!C:C,$L149),CHOOSE(RANDBETWEEN(1,4),"Clear","Clear","A few clouds","Mostly cloudy")))</f>
        <v>Gray, slightly overcast</v>
      </c>
      <c r="G149" t="str">
        <f t="array" ref="G149">IF(ISBLANK($A149),"",IF(AND(M149,AVERAGE(C149,D149)&gt;Settings!$E$18),INDEX(Precipitation!D:D,$L149),""))</f>
        <v/>
      </c>
      <c r="H149" t="str">
        <f t="array" ref="H149">IF(ISBLANK($A149),"",INDEX(Precipitation!E:E,$L149))</f>
        <v>Light air</v>
      </c>
      <c r="I149" s="16" t="str">
        <f t="array" ref="I149">IF(ISBLANK($A149),"",INDEX(Precipitation!F:F,$L149))</f>
        <v>1–3</v>
      </c>
      <c r="J149" s="16" t="str">
        <f t="array" ref="J149">IF(ISBLANK($A149),"",INDEX(Precipitation!G:G,$L149))</f>
        <v>N</v>
      </c>
      <c r="K149" t="str">
        <f t="array" ref="K149">IF(ISBLANK($A149),"",INDEX(Precipitation!H:H,$L149))</f>
        <v>Wind direction shown by smoke but not wind vanes</v>
      </c>
      <c r="L149" s="5">
        <f>IF(ISBLANK($A149),"",RANDBETWEEN(2,COUNTA(Precipitation!A:A)))</f>
        <v>334</v>
      </c>
      <c r="M149" s="5" t="b">
        <f>IF(ISBLANK($A149),"",RANDBETWEEN(1,100)&lt;=VLOOKUP($A149,Settings!$A:$H,7,FALSE)*100)</f>
        <v>1</v>
      </c>
      <c r="N149" s="5">
        <f>IF(ISBLANK($A149),"",VLOOKUP($A149,Settings!$A:$H,8,FALSE))</f>
        <v>61</v>
      </c>
      <c r="O149" s="5">
        <f>IF(ISBLANK($A149),"",IF($A149=$A148,$O148,INDIRECT("Settings!$H"&amp;MATCH($A149,Settings!$A:$A,0)+1)))</f>
        <v>71</v>
      </c>
      <c r="P149" s="5">
        <f t="shared" si="2"/>
        <v>69</v>
      </c>
      <c r="Q149" s="5">
        <f>IF(ISBLANK($A149),"",IF($A149=$A148,$Q148,VLOOKUP($A149,Settings!$A:$B,2,FALSE)))</f>
        <v>31</v>
      </c>
    </row>
    <row r="150">
      <c r="A150" s="17" t="str">
        <f>IFERROR(__xludf.DUMMYFUNCTION("""COMPUTED_VALUE"""),"May")</f>
        <v>May</v>
      </c>
      <c r="B150" s="15">
        <f t="shared" si="1"/>
        <v>29</v>
      </c>
      <c r="C150" s="16">
        <f>IF(ISBLANK($A150),"",RANDBETWEEN($P150-Settings!$E$19,$P150-Settings!$E$20))</f>
        <v>65</v>
      </c>
      <c r="D150" s="16">
        <f>IF(ISBLANK($A150),"",RANDBETWEEN($P150+Settings!$E$20,$P150+Settings!$E$19))</f>
        <v>81</v>
      </c>
      <c r="E150" t="str">
        <f t="array" ref="E150">IF(ISBLANK($A150),"",IF(M150,IF(AVERAGE(C150,D150)&gt;Settings!$E$18,INDEX(Precipitation!A:A,$L150),INDEX(Precipitation!B:B,$L150)),"None"))</f>
        <v>None</v>
      </c>
      <c r="F150" t="str">
        <f t="array" ref="F150">IF(ISBLANK($A150),"",IF(M150,INDEX(Precipitation!C:C,$L150),CHOOSE(RANDBETWEEN(1,4),"Clear","Clear","A few clouds","Mostly cloudy")))</f>
        <v>Clear</v>
      </c>
      <c r="G150" t="str">
        <f t="array" ref="G150">IF(ISBLANK($A150),"",IF(AND(M150,AVERAGE(C150,D150)&gt;Settings!$E$18),INDEX(Precipitation!D:D,$L150),""))</f>
        <v/>
      </c>
      <c r="H150" t="str">
        <f t="array" ref="H150">IF(ISBLANK($A150),"",INDEX(Precipitation!E:E,$L150))</f>
        <v>Gentle breeze</v>
      </c>
      <c r="I150" s="16" t="str">
        <f t="array" ref="I150">IF(ISBLANK($A150),"",INDEX(Precipitation!F:F,$L150))</f>
        <v>8–12</v>
      </c>
      <c r="J150" s="16" t="str">
        <f t="array" ref="J150">IF(ISBLANK($A150),"",INDEX(Precipitation!G:G,$L150))</f>
        <v>N</v>
      </c>
      <c r="K150" t="str">
        <f t="array" ref="K150">IF(ISBLANK($A150),"",INDEX(Precipitation!H:H,$L150))</f>
        <v>Leaves and small twigs sway and banners flap</v>
      </c>
      <c r="L150" s="5">
        <f>IF(ISBLANK($A150),"",RANDBETWEEN(2,COUNTA(Precipitation!A:A)))</f>
        <v>178</v>
      </c>
      <c r="M150" s="5" t="b">
        <f>IF(ISBLANK($A150),"",RANDBETWEEN(1,100)&lt;=VLOOKUP($A150,Settings!$A:$H,7,FALSE)*100)</f>
        <v>0</v>
      </c>
      <c r="N150" s="5">
        <f>IF(ISBLANK($A150),"",VLOOKUP($A150,Settings!$A:$H,8,FALSE))</f>
        <v>61</v>
      </c>
      <c r="O150" s="5">
        <f>IF(ISBLANK($A150),"",IF($A150=$A149,$O149,INDIRECT("Settings!$H"&amp;MATCH($A150,Settings!$A:$A,0)+1)))</f>
        <v>71</v>
      </c>
      <c r="P150" s="5">
        <f t="shared" si="2"/>
        <v>70</v>
      </c>
      <c r="Q150" s="5">
        <f>IF(ISBLANK($A150),"",IF($A150=$A149,$Q149,VLOOKUP($A150,Settings!$A:$B,2,FALSE)))</f>
        <v>31</v>
      </c>
    </row>
    <row r="151">
      <c r="A151" s="17" t="str">
        <f>IFERROR(__xludf.DUMMYFUNCTION("""COMPUTED_VALUE"""),"May")</f>
        <v>May</v>
      </c>
      <c r="B151" s="15">
        <f t="shared" si="1"/>
        <v>30</v>
      </c>
      <c r="C151" s="16">
        <f>IF(ISBLANK($A151),"",RANDBETWEEN($P151-Settings!$E$19,$P151-Settings!$E$20))</f>
        <v>64</v>
      </c>
      <c r="D151" s="16">
        <f>IF(ISBLANK($A151),"",RANDBETWEEN($P151+Settings!$E$20,$P151+Settings!$E$19))</f>
        <v>81</v>
      </c>
      <c r="E151" t="str">
        <f t="array" ref="E151">IF(ISBLANK($A151),"",IF(M151,IF(AVERAGE(C151,D151)&gt;Settings!$E$18,INDEX(Precipitation!A:A,$L151),INDEX(Precipitation!B:B,$L151)),"None"))</f>
        <v>None</v>
      </c>
      <c r="F151" t="str">
        <f t="array" ref="F151">IF(ISBLANK($A151),"",IF(M151,INDEX(Precipitation!C:C,$L151),CHOOSE(RANDBETWEEN(1,4),"Clear","Clear","A few clouds","Mostly cloudy")))</f>
        <v>Clear</v>
      </c>
      <c r="G151" t="str">
        <f t="array" ref="G151">IF(ISBLANK($A151),"",IF(AND(M151,AVERAGE(C151,D151)&gt;Settings!$E$18),INDEX(Precipitation!D:D,$L151),""))</f>
        <v/>
      </c>
      <c r="H151" t="str">
        <f t="array" ref="H151">IF(ISBLANK($A151),"",INDEX(Precipitation!E:E,$L151))</f>
        <v>Light air</v>
      </c>
      <c r="I151" s="16" t="str">
        <f t="array" ref="I151">IF(ISBLANK($A151),"",INDEX(Precipitation!F:F,$L151))</f>
        <v>1–3</v>
      </c>
      <c r="J151" s="16" t="str">
        <f t="array" ref="J151">IF(ISBLANK($A151),"",INDEX(Precipitation!G:G,$L151))</f>
        <v>E</v>
      </c>
      <c r="K151" t="str">
        <f t="array" ref="K151">IF(ISBLANK($A151),"",INDEX(Precipitation!H:H,$L151))</f>
        <v>Wind direction shown by smoke but not wind vanes</v>
      </c>
      <c r="L151" s="5">
        <f>IF(ISBLANK($A151),"",RANDBETWEEN(2,COUNTA(Precipitation!A:A)))</f>
        <v>749</v>
      </c>
      <c r="M151" s="5" t="b">
        <f>IF(ISBLANK($A151),"",RANDBETWEEN(1,100)&lt;=VLOOKUP($A151,Settings!$A:$H,7,FALSE)*100)</f>
        <v>0</v>
      </c>
      <c r="N151" s="5">
        <f>IF(ISBLANK($A151),"",VLOOKUP($A151,Settings!$A:$H,8,FALSE))</f>
        <v>61</v>
      </c>
      <c r="O151" s="5">
        <f>IF(ISBLANK($A151),"",IF($A151=$A150,$O150,INDIRECT("Settings!$H"&amp;MATCH($A151,Settings!$A:$A,0)+1)))</f>
        <v>71</v>
      </c>
      <c r="P151" s="5">
        <f t="shared" si="2"/>
        <v>71</v>
      </c>
      <c r="Q151" s="5">
        <f>IF(ISBLANK($A151),"",IF($A151=$A150,$Q150,VLOOKUP($A151,Settings!$A:$B,2,FALSE)))</f>
        <v>31</v>
      </c>
    </row>
    <row r="152">
      <c r="A152" s="17" t="str">
        <f>IFERROR(__xludf.DUMMYFUNCTION("""COMPUTED_VALUE"""),"May")</f>
        <v>May</v>
      </c>
      <c r="B152" s="15">
        <f t="shared" si="1"/>
        <v>31</v>
      </c>
      <c r="C152" s="16">
        <f>IF(ISBLANK($A152),"",RANDBETWEEN($P152-Settings!$E$19,$P152-Settings!$E$20))</f>
        <v>60</v>
      </c>
      <c r="D152" s="16">
        <f>IF(ISBLANK($A152),"",RANDBETWEEN($P152+Settings!$E$20,$P152+Settings!$E$19))</f>
        <v>78</v>
      </c>
      <c r="E152" t="str">
        <f t="array" ref="E152">IF(ISBLANK($A152),"",IF(M152,IF(AVERAGE(C152,D152)&gt;Settings!$E$18,INDEX(Precipitation!A:A,$L152),INDEX(Precipitation!B:B,$L152)),"None"))</f>
        <v>None</v>
      </c>
      <c r="F152" t="str">
        <f t="array" ref="F152">IF(ISBLANK($A152),"",IF(M152,INDEX(Precipitation!C:C,$L152),CHOOSE(RANDBETWEEN(1,4),"Clear","Clear","A few clouds","Mostly cloudy")))</f>
        <v>Mostly cloudy</v>
      </c>
      <c r="G152" t="str">
        <f t="array" ref="G152">IF(ISBLANK($A152),"",IF(AND(M152,AVERAGE(C152,D152)&gt;Settings!$E$18),INDEX(Precipitation!D:D,$L152),""))</f>
        <v/>
      </c>
      <c r="H152" t="str">
        <f t="array" ref="H152">IF(ISBLANK($A152),"",INDEX(Precipitation!E:E,$L152))</f>
        <v>Strong breeze</v>
      </c>
      <c r="I152" s="16" t="str">
        <f t="array" ref="I152">IF(ISBLANK($A152),"",INDEX(Precipitation!F:F,$L152))</f>
        <v>25–31</v>
      </c>
      <c r="J152" s="16" t="str">
        <f t="array" ref="J152">IF(ISBLANK($A152),"",INDEX(Precipitation!G:G,$L152))</f>
        <v>NW</v>
      </c>
      <c r="K152" t="str">
        <f t="array" ref="K152">IF(ISBLANK($A152),"",INDEX(Precipitation!H:H,$L152))</f>
        <v>Large branches move</v>
      </c>
      <c r="L152" s="5">
        <f>IF(ISBLANK($A152),"",RANDBETWEEN(2,COUNTA(Precipitation!A:A)))</f>
        <v>150</v>
      </c>
      <c r="M152" s="5" t="b">
        <f>IF(ISBLANK($A152),"",RANDBETWEEN(1,100)&lt;=VLOOKUP($A152,Settings!$A:$H,7,FALSE)*100)</f>
        <v>0</v>
      </c>
      <c r="N152" s="5">
        <f>IF(ISBLANK($A152),"",VLOOKUP($A152,Settings!$A:$H,8,FALSE))</f>
        <v>61</v>
      </c>
      <c r="O152" s="5">
        <f>IF(ISBLANK($A152),"",IF($A152=$A151,$O151,INDIRECT("Settings!$H"&amp;MATCH($A152,Settings!$A:$A,0)+1)))</f>
        <v>71</v>
      </c>
      <c r="P152" s="5">
        <f t="shared" si="2"/>
        <v>72</v>
      </c>
      <c r="Q152" s="5">
        <f>IF(ISBLANK($A152),"",IF($A152=$A151,$Q151,VLOOKUP($A152,Settings!$A:$B,2,FALSE)))</f>
        <v>31</v>
      </c>
    </row>
    <row r="153">
      <c r="A153" s="17" t="str">
        <f>IFERROR(__xludf.DUMMYFUNCTION("""COMPUTED_VALUE"""),"June")</f>
        <v>June</v>
      </c>
      <c r="B153" s="15">
        <f t="shared" si="1"/>
        <v>1</v>
      </c>
      <c r="C153" s="16">
        <f>IF(ISBLANK($A153),"",RANDBETWEEN($P153-Settings!$E$19,$P153-Settings!$E$20))</f>
        <v>62</v>
      </c>
      <c r="D153" s="16">
        <f>IF(ISBLANK($A153),"",RANDBETWEEN($P153+Settings!$E$20,$P153+Settings!$E$19))</f>
        <v>82</v>
      </c>
      <c r="E153" t="str">
        <f t="array" ref="E153">IF(ISBLANK($A153),"",IF(M153,IF(AVERAGE(C153,D153)&gt;Settings!$E$18,INDEX(Precipitation!A:A,$L153),INDEX(Precipitation!B:B,$L153)),"None"))</f>
        <v>None</v>
      </c>
      <c r="F153" t="str">
        <f t="array" ref="F153">IF(ISBLANK($A153),"",IF(M153,INDEX(Precipitation!C:C,$L153),CHOOSE(RANDBETWEEN(1,4),"Clear","Clear","A few clouds","Mostly cloudy")))</f>
        <v>Clear</v>
      </c>
      <c r="G153" t="str">
        <f t="array" ref="G153">IF(ISBLANK($A153),"",IF(AND(M153,AVERAGE(C153,D153)&gt;Settings!$E$18),INDEX(Precipitation!D:D,$L153),""))</f>
        <v/>
      </c>
      <c r="H153" t="str">
        <f t="array" ref="H153">IF(ISBLANK($A153),"",INDEX(Precipitation!E:E,$L153))</f>
        <v>Light breeze</v>
      </c>
      <c r="I153" s="16" t="str">
        <f t="array" ref="I153">IF(ISBLANK($A153),"",INDEX(Precipitation!F:F,$L153))</f>
        <v>4–7</v>
      </c>
      <c r="J153" s="16" t="str">
        <f t="array" ref="J153">IF(ISBLANK($A153),"",INDEX(Precipitation!G:G,$L153))</f>
        <v>W</v>
      </c>
      <c r="K153" t="str">
        <f t="array" ref="K153">IF(ISBLANK($A153),"",INDEX(Precipitation!H:H,$L153))</f>
        <v>Wind felt on face, leaves rustle, vanes move</v>
      </c>
      <c r="L153" s="5">
        <f>IF(ISBLANK($A153),"",RANDBETWEEN(2,COUNTA(Precipitation!A:A)))</f>
        <v>539</v>
      </c>
      <c r="M153" s="5" t="b">
        <f>IF(ISBLANK($A153),"",RANDBETWEEN(1,100)&lt;=VLOOKUP($A153,Settings!$A:$H,7,FALSE)*100)</f>
        <v>0</v>
      </c>
      <c r="N153" s="5">
        <f>IF(ISBLANK($A153),"",VLOOKUP($A153,Settings!$A:$H,8,FALSE))</f>
        <v>71</v>
      </c>
      <c r="O153" s="5">
        <f>IF(ISBLANK($A153),"",IF($A153=$A152,$O152,INDIRECT("Settings!$H"&amp;MATCH($A153,Settings!$A:$A,0)+1)))</f>
        <v>75</v>
      </c>
      <c r="P153" s="5">
        <f t="shared" si="2"/>
        <v>71</v>
      </c>
      <c r="Q153" s="5">
        <f>IF(ISBLANK($A153),"",IF($A153=$A152,$Q152,VLOOKUP($A153,Settings!$A:$B,2,FALSE)))</f>
        <v>30</v>
      </c>
    </row>
    <row r="154">
      <c r="A154" s="17" t="str">
        <f>IFERROR(__xludf.DUMMYFUNCTION("""COMPUTED_VALUE"""),"June")</f>
        <v>June</v>
      </c>
      <c r="B154" s="15">
        <f t="shared" si="1"/>
        <v>2</v>
      </c>
      <c r="C154" s="16">
        <f>IF(ISBLANK($A154),"",RANDBETWEEN($P154-Settings!$E$19,$P154-Settings!$E$20))</f>
        <v>66</v>
      </c>
      <c r="D154" s="16">
        <f>IF(ISBLANK($A154),"",RANDBETWEEN($P154+Settings!$E$20,$P154+Settings!$E$19))</f>
        <v>82</v>
      </c>
      <c r="E154" t="str">
        <f t="array" ref="E154">IF(ISBLANK($A154),"",IF(M154,IF(AVERAGE(C154,D154)&gt;Settings!$E$18,INDEX(Precipitation!A:A,$L154),INDEX(Precipitation!B:B,$L154)),"None"))</f>
        <v>Drizzle</v>
      </c>
      <c r="F154" t="str">
        <f t="array" ref="F154">IF(ISBLANK($A154),"",IF(M154,INDEX(Precipitation!C:C,$L154),CHOOSE(RANDBETWEEN(1,4),"Clear","Clear","A few clouds","Mostly cloudy")))</f>
        <v>Mostly cloudy</v>
      </c>
      <c r="G154" t="str">
        <f t="array" ref="G154">IF(ISBLANK($A154),"",IF(AND(M154,AVERAGE(C154,D154)&gt;Settings!$E$18),INDEX(Precipitation!D:D,$L154),""))</f>
        <v/>
      </c>
      <c r="H154" t="str">
        <f t="array" ref="H154">IF(ISBLANK($A154),"",INDEX(Precipitation!E:E,$L154))</f>
        <v>Light breeze</v>
      </c>
      <c r="I154" s="16" t="str">
        <f t="array" ref="I154">IF(ISBLANK($A154),"",INDEX(Precipitation!F:F,$L154))</f>
        <v>4–7</v>
      </c>
      <c r="J154" s="16" t="str">
        <f t="array" ref="J154">IF(ISBLANK($A154),"",INDEX(Precipitation!G:G,$L154))</f>
        <v>SW</v>
      </c>
      <c r="K154" t="str">
        <f t="array" ref="K154">IF(ISBLANK($A154),"",INDEX(Precipitation!H:H,$L154))</f>
        <v>Wind felt on face, leaves rustle, vanes move</v>
      </c>
      <c r="L154" s="5">
        <f>IF(ISBLANK($A154),"",RANDBETWEEN(2,COUNTA(Precipitation!A:A)))</f>
        <v>141</v>
      </c>
      <c r="M154" s="5" t="b">
        <f>IF(ISBLANK($A154),"",RANDBETWEEN(1,100)&lt;=VLOOKUP($A154,Settings!$A:$H,7,FALSE)*100)</f>
        <v>1</v>
      </c>
      <c r="N154" s="5">
        <f>IF(ISBLANK($A154),"",VLOOKUP($A154,Settings!$A:$H,8,FALSE))</f>
        <v>71</v>
      </c>
      <c r="O154" s="5">
        <f>IF(ISBLANK($A154),"",IF($A154=$A153,$O153,INDIRECT("Settings!$H"&amp;MATCH($A154,Settings!$A:$A,0)+1)))</f>
        <v>75</v>
      </c>
      <c r="P154" s="5">
        <f t="shared" si="2"/>
        <v>71</v>
      </c>
      <c r="Q154" s="5">
        <f>IF(ISBLANK($A154),"",IF($A154=$A153,$Q153,VLOOKUP($A154,Settings!$A:$B,2,FALSE)))</f>
        <v>30</v>
      </c>
    </row>
    <row r="155">
      <c r="A155" s="17" t="str">
        <f>IFERROR(__xludf.DUMMYFUNCTION("""COMPUTED_VALUE"""),"June")</f>
        <v>June</v>
      </c>
      <c r="B155" s="15">
        <f t="shared" si="1"/>
        <v>3</v>
      </c>
      <c r="C155" s="16">
        <f>IF(ISBLANK($A155),"",RANDBETWEEN($P155-Settings!$E$19,$P155-Settings!$E$20))</f>
        <v>60</v>
      </c>
      <c r="D155" s="16">
        <f>IF(ISBLANK($A155),"",RANDBETWEEN($P155+Settings!$E$20,$P155+Settings!$E$19))</f>
        <v>77</v>
      </c>
      <c r="E155" t="str">
        <f t="array" ref="E155">IF(ISBLANK($A155),"",IF(M155,IF(AVERAGE(C155,D155)&gt;Settings!$E$18,INDEX(Precipitation!A:A,$L155),INDEX(Precipitation!B:B,$L155)),"None"))</f>
        <v>Pounding rain</v>
      </c>
      <c r="F155" t="str">
        <f t="array" ref="F155">IF(ISBLANK($A155),"",IF(M155,INDEX(Precipitation!C:C,$L155),CHOOSE(RANDBETWEEN(1,4),"Clear","Clear","A few clouds","Mostly cloudy")))</f>
        <v>Dark storm clouds</v>
      </c>
      <c r="G155" t="str">
        <f t="array" ref="G155">IF(ISBLANK($A155),"",IF(AND(M155,AVERAGE(C155,D155)&gt;Settings!$E$18),INDEX(Precipitation!D:D,$L155),""))</f>
        <v>Lightning</v>
      </c>
      <c r="H155" t="str">
        <f t="array" ref="H155">IF(ISBLANK($A155),"",INDEX(Precipitation!E:E,$L155))</f>
        <v>Light breeze</v>
      </c>
      <c r="I155" s="16" t="str">
        <f t="array" ref="I155">IF(ISBLANK($A155),"",INDEX(Precipitation!F:F,$L155))</f>
        <v>4–7</v>
      </c>
      <c r="J155" s="16" t="str">
        <f t="array" ref="J155">IF(ISBLANK($A155),"",INDEX(Precipitation!G:G,$L155))</f>
        <v>SE</v>
      </c>
      <c r="K155" t="str">
        <f t="array" ref="K155">IF(ISBLANK($A155),"",INDEX(Precipitation!H:H,$L155))</f>
        <v>Wind felt on face, leaves rustle, vanes move</v>
      </c>
      <c r="L155" s="5">
        <f>IF(ISBLANK($A155),"",RANDBETWEEN(2,COUNTA(Precipitation!A:A)))</f>
        <v>978</v>
      </c>
      <c r="M155" s="5" t="b">
        <f>IF(ISBLANK($A155),"",RANDBETWEEN(1,100)&lt;=VLOOKUP($A155,Settings!$A:$H,7,FALSE)*100)</f>
        <v>1</v>
      </c>
      <c r="N155" s="5">
        <f>IF(ISBLANK($A155),"",VLOOKUP($A155,Settings!$A:$H,8,FALSE))</f>
        <v>71</v>
      </c>
      <c r="O155" s="5">
        <f>IF(ISBLANK($A155),"",IF($A155=$A154,$O154,INDIRECT("Settings!$H"&amp;MATCH($A155,Settings!$A:$A,0)+1)))</f>
        <v>75</v>
      </c>
      <c r="P155" s="5">
        <f t="shared" si="2"/>
        <v>71</v>
      </c>
      <c r="Q155" s="5">
        <f>IF(ISBLANK($A155),"",IF($A155=$A154,$Q154,VLOOKUP($A155,Settings!$A:$B,2,FALSE)))</f>
        <v>30</v>
      </c>
    </row>
    <row r="156">
      <c r="A156" s="17" t="str">
        <f>IFERROR(__xludf.DUMMYFUNCTION("""COMPUTED_VALUE"""),"June")</f>
        <v>June</v>
      </c>
      <c r="B156" s="15">
        <f t="shared" si="1"/>
        <v>4</v>
      </c>
      <c r="C156" s="16">
        <f>IF(ISBLANK($A156),"",RANDBETWEEN($P156-Settings!$E$19,$P156-Settings!$E$20))</f>
        <v>63</v>
      </c>
      <c r="D156" s="16">
        <f>IF(ISBLANK($A156),"",RANDBETWEEN($P156+Settings!$E$20,$P156+Settings!$E$19))</f>
        <v>79</v>
      </c>
      <c r="E156" t="str">
        <f t="array" ref="E156">IF(ISBLANK($A156),"",IF(M156,IF(AVERAGE(C156,D156)&gt;Settings!$E$18,INDEX(Precipitation!A:A,$L156),INDEX(Precipitation!B:B,$L156)),"None"))</f>
        <v>None</v>
      </c>
      <c r="F156" t="str">
        <f t="array" ref="F156">IF(ISBLANK($A156),"",IF(M156,INDEX(Precipitation!C:C,$L156),CHOOSE(RANDBETWEEN(1,4),"Clear","Clear","A few clouds","Mostly cloudy")))</f>
        <v>Mostly cloudy</v>
      </c>
      <c r="G156" t="str">
        <f t="array" ref="G156">IF(ISBLANK($A156),"",IF(AND(M156,AVERAGE(C156,D156)&gt;Settings!$E$18),INDEX(Precipitation!D:D,$L156),""))</f>
        <v/>
      </c>
      <c r="H156" t="str">
        <f t="array" ref="H156">IF(ISBLANK($A156),"",INDEX(Precipitation!E:E,$L156))</f>
        <v>Fresh breeze</v>
      </c>
      <c r="I156" s="16" t="str">
        <f t="array" ref="I156">IF(ISBLANK($A156),"",INDEX(Precipitation!F:F,$L156))</f>
        <v>19–24</v>
      </c>
      <c r="J156" s="16" t="str">
        <f t="array" ref="J156">IF(ISBLANK($A156),"",INDEX(Precipitation!G:G,$L156))</f>
        <v>NW</v>
      </c>
      <c r="K156" t="str">
        <f t="array" ref="K156">IF(ISBLANK($A156),"",INDEX(Precipitation!H:H,$L156))</f>
        <v>Small trees sway and small waves form on inland waters</v>
      </c>
      <c r="L156" s="5">
        <f>IF(ISBLANK($A156),"",RANDBETWEEN(2,COUNTA(Precipitation!A:A)))</f>
        <v>18</v>
      </c>
      <c r="M156" s="5" t="b">
        <f>IF(ISBLANK($A156),"",RANDBETWEEN(1,100)&lt;=VLOOKUP($A156,Settings!$A:$H,7,FALSE)*100)</f>
        <v>0</v>
      </c>
      <c r="N156" s="5">
        <f>IF(ISBLANK($A156),"",VLOOKUP($A156,Settings!$A:$H,8,FALSE))</f>
        <v>71</v>
      </c>
      <c r="O156" s="5">
        <f>IF(ISBLANK($A156),"",IF($A156=$A155,$O155,INDIRECT("Settings!$H"&amp;MATCH($A156,Settings!$A:$A,0)+1)))</f>
        <v>75</v>
      </c>
      <c r="P156" s="5">
        <f t="shared" si="2"/>
        <v>71</v>
      </c>
      <c r="Q156" s="5">
        <f>IF(ISBLANK($A156),"",IF($A156=$A155,$Q155,VLOOKUP($A156,Settings!$A:$B,2,FALSE)))</f>
        <v>30</v>
      </c>
    </row>
    <row r="157">
      <c r="A157" s="17" t="str">
        <f>IFERROR(__xludf.DUMMYFUNCTION("""COMPUTED_VALUE"""),"June")</f>
        <v>June</v>
      </c>
      <c r="B157" s="15">
        <f t="shared" si="1"/>
        <v>5</v>
      </c>
      <c r="C157" s="16">
        <f>IF(ISBLANK($A157),"",RANDBETWEEN($P157-Settings!$E$19,$P157-Settings!$E$20))</f>
        <v>63</v>
      </c>
      <c r="D157" s="16">
        <f>IF(ISBLANK($A157),"",RANDBETWEEN($P157+Settings!$E$20,$P157+Settings!$E$19))</f>
        <v>83</v>
      </c>
      <c r="E157" t="str">
        <f t="array" ref="E157">IF(ISBLANK($A157),"",IF(M157,IF(AVERAGE(C157,D157)&gt;Settings!$E$18,INDEX(Precipitation!A:A,$L157),INDEX(Precipitation!B:B,$L157)),"None"))</f>
        <v>None</v>
      </c>
      <c r="F157" t="str">
        <f t="array" ref="F157">IF(ISBLANK($A157),"",IF(M157,INDEX(Precipitation!C:C,$L157),CHOOSE(RANDBETWEEN(1,4),"Clear","Clear","A few clouds","Mostly cloudy")))</f>
        <v>Clear</v>
      </c>
      <c r="G157" t="str">
        <f t="array" ref="G157">IF(ISBLANK($A157),"",IF(AND(M157,AVERAGE(C157,D157)&gt;Settings!$E$18),INDEX(Precipitation!D:D,$L157),""))</f>
        <v/>
      </c>
      <c r="H157" t="str">
        <f t="array" ref="H157">IF(ISBLANK($A157),"",INDEX(Precipitation!E:E,$L157))</f>
        <v>Light air</v>
      </c>
      <c r="I157" s="16" t="str">
        <f t="array" ref="I157">IF(ISBLANK($A157),"",INDEX(Precipitation!F:F,$L157))</f>
        <v>1–3</v>
      </c>
      <c r="J157" s="16" t="str">
        <f t="array" ref="J157">IF(ISBLANK($A157),"",INDEX(Precipitation!G:G,$L157))</f>
        <v>S</v>
      </c>
      <c r="K157" t="str">
        <f t="array" ref="K157">IF(ISBLANK($A157),"",INDEX(Precipitation!H:H,$L157))</f>
        <v>Wind direction shown by smoke but not wind vanes</v>
      </c>
      <c r="L157" s="5">
        <f>IF(ISBLANK($A157),"",RANDBETWEEN(2,COUNTA(Precipitation!A:A)))</f>
        <v>371</v>
      </c>
      <c r="M157" s="5" t="b">
        <f>IF(ISBLANK($A157),"",RANDBETWEEN(1,100)&lt;=VLOOKUP($A157,Settings!$A:$H,7,FALSE)*100)</f>
        <v>0</v>
      </c>
      <c r="N157" s="5">
        <f>IF(ISBLANK($A157),"",VLOOKUP($A157,Settings!$A:$H,8,FALSE))</f>
        <v>71</v>
      </c>
      <c r="O157" s="5">
        <f>IF(ISBLANK($A157),"",IF($A157=$A156,$O156,INDIRECT("Settings!$H"&amp;MATCH($A157,Settings!$A:$A,0)+1)))</f>
        <v>75</v>
      </c>
      <c r="P157" s="5">
        <f t="shared" si="2"/>
        <v>71</v>
      </c>
      <c r="Q157" s="5">
        <f>IF(ISBLANK($A157),"",IF($A157=$A156,$Q156,VLOOKUP($A157,Settings!$A:$B,2,FALSE)))</f>
        <v>30</v>
      </c>
    </row>
    <row r="158">
      <c r="A158" s="17" t="str">
        <f>IFERROR(__xludf.DUMMYFUNCTION("""COMPUTED_VALUE"""),"June")</f>
        <v>June</v>
      </c>
      <c r="B158" s="15">
        <f t="shared" si="1"/>
        <v>6</v>
      </c>
      <c r="C158" s="16">
        <f>IF(ISBLANK($A158),"",RANDBETWEEN($P158-Settings!$E$19,$P158-Settings!$E$20))</f>
        <v>65</v>
      </c>
      <c r="D158" s="16">
        <f>IF(ISBLANK($A158),"",RANDBETWEEN($P158+Settings!$E$20,$P158+Settings!$E$19))</f>
        <v>80</v>
      </c>
      <c r="E158" t="str">
        <f t="array" ref="E158">IF(ISBLANK($A158),"",IF(M158,IF(AVERAGE(C158,D158)&gt;Settings!$E$18,INDEX(Precipitation!A:A,$L158),INDEX(Precipitation!B:B,$L158)),"None"))</f>
        <v>None</v>
      </c>
      <c r="F158" t="str">
        <f t="array" ref="F158">IF(ISBLANK($A158),"",IF(M158,INDEX(Precipitation!C:C,$L158),CHOOSE(RANDBETWEEN(1,4),"Clear","Clear","A few clouds","Mostly cloudy")))</f>
        <v>Clear</v>
      </c>
      <c r="G158" t="str">
        <f t="array" ref="G158">IF(ISBLANK($A158),"",IF(AND(M158,AVERAGE(C158,D158)&gt;Settings!$E$18),INDEX(Precipitation!D:D,$L158),""))</f>
        <v/>
      </c>
      <c r="H158" t="str">
        <f t="array" ref="H158">IF(ISBLANK($A158),"",INDEX(Precipitation!E:E,$L158))</f>
        <v>Gentle breeze</v>
      </c>
      <c r="I158" s="16" t="str">
        <f t="array" ref="I158">IF(ISBLANK($A158),"",INDEX(Precipitation!F:F,$L158))</f>
        <v>8–12</v>
      </c>
      <c r="J158" s="16" t="str">
        <f t="array" ref="J158">IF(ISBLANK($A158),"",INDEX(Precipitation!G:G,$L158))</f>
        <v>S</v>
      </c>
      <c r="K158" t="str">
        <f t="array" ref="K158">IF(ISBLANK($A158),"",INDEX(Precipitation!H:H,$L158))</f>
        <v>Leaves and small twigs sway and banners flap</v>
      </c>
      <c r="L158" s="5">
        <f>IF(ISBLANK($A158),"",RANDBETWEEN(2,COUNTA(Precipitation!A:A)))</f>
        <v>515</v>
      </c>
      <c r="M158" s="5" t="b">
        <f>IF(ISBLANK($A158),"",RANDBETWEEN(1,100)&lt;=VLOOKUP($A158,Settings!$A:$H,7,FALSE)*100)</f>
        <v>0</v>
      </c>
      <c r="N158" s="5">
        <f>IF(ISBLANK($A158),"",VLOOKUP($A158,Settings!$A:$H,8,FALSE))</f>
        <v>71</v>
      </c>
      <c r="O158" s="5">
        <f>IF(ISBLANK($A158),"",IF($A158=$A157,$O157,INDIRECT("Settings!$H"&amp;MATCH($A158,Settings!$A:$A,0)+1)))</f>
        <v>75</v>
      </c>
      <c r="P158" s="5">
        <f t="shared" si="2"/>
        <v>71</v>
      </c>
      <c r="Q158" s="5">
        <f>IF(ISBLANK($A158),"",IF($A158=$A157,$Q157,VLOOKUP($A158,Settings!$A:$B,2,FALSE)))</f>
        <v>30</v>
      </c>
    </row>
    <row r="159">
      <c r="A159" s="17" t="str">
        <f>IFERROR(__xludf.DUMMYFUNCTION("""COMPUTED_VALUE"""),"June")</f>
        <v>June</v>
      </c>
      <c r="B159" s="15">
        <f t="shared" si="1"/>
        <v>7</v>
      </c>
      <c r="C159" s="16">
        <f>IF(ISBLANK($A159),"",RANDBETWEEN($P159-Settings!$E$19,$P159-Settings!$E$20))</f>
        <v>67</v>
      </c>
      <c r="D159" s="16">
        <f>IF(ISBLANK($A159),"",RANDBETWEEN($P159+Settings!$E$20,$P159+Settings!$E$19))</f>
        <v>80</v>
      </c>
      <c r="E159" t="str">
        <f t="array" ref="E159">IF(ISBLANK($A159),"",IF(M159,IF(AVERAGE(C159,D159)&gt;Settings!$E$18,INDEX(Precipitation!A:A,$L159),INDEX(Precipitation!B:B,$L159)),"None"))</f>
        <v>None</v>
      </c>
      <c r="F159" t="str">
        <f t="array" ref="F159">IF(ISBLANK($A159),"",IF(M159,INDEX(Precipitation!C:C,$L159),CHOOSE(RANDBETWEEN(1,4),"Clear","Clear","A few clouds","Mostly cloudy")))</f>
        <v>A few clouds</v>
      </c>
      <c r="G159" t="str">
        <f t="array" ref="G159">IF(ISBLANK($A159),"",IF(AND(M159,AVERAGE(C159,D159)&gt;Settings!$E$18),INDEX(Precipitation!D:D,$L159),""))</f>
        <v/>
      </c>
      <c r="H159" t="str">
        <f t="array" ref="H159">IF(ISBLANK($A159),"",INDEX(Precipitation!E:E,$L159))</f>
        <v>Light breeze</v>
      </c>
      <c r="I159" s="16" t="str">
        <f t="array" ref="I159">IF(ISBLANK($A159),"",INDEX(Precipitation!F:F,$L159))</f>
        <v>4–7</v>
      </c>
      <c r="J159" s="16" t="str">
        <f t="array" ref="J159">IF(ISBLANK($A159),"",INDEX(Precipitation!G:G,$L159))</f>
        <v>SW</v>
      </c>
      <c r="K159" t="str">
        <f t="array" ref="K159">IF(ISBLANK($A159),"",INDEX(Precipitation!H:H,$L159))</f>
        <v>Wind felt on face, leaves rustle, vanes move</v>
      </c>
      <c r="L159" s="5">
        <f>IF(ISBLANK($A159),"",RANDBETWEEN(2,COUNTA(Precipitation!A:A)))</f>
        <v>578</v>
      </c>
      <c r="M159" s="5" t="b">
        <f>IF(ISBLANK($A159),"",RANDBETWEEN(1,100)&lt;=VLOOKUP($A159,Settings!$A:$H,7,FALSE)*100)</f>
        <v>0</v>
      </c>
      <c r="N159" s="5">
        <f>IF(ISBLANK($A159),"",VLOOKUP($A159,Settings!$A:$H,8,FALSE))</f>
        <v>71</v>
      </c>
      <c r="O159" s="5">
        <f>IF(ISBLANK($A159),"",IF($A159=$A158,$O158,INDIRECT("Settings!$H"&amp;MATCH($A159,Settings!$A:$A,0)+1)))</f>
        <v>75</v>
      </c>
      <c r="P159" s="5">
        <f t="shared" si="2"/>
        <v>71</v>
      </c>
      <c r="Q159" s="5">
        <f>IF(ISBLANK($A159),"",IF($A159=$A158,$Q158,VLOOKUP($A159,Settings!$A:$B,2,FALSE)))</f>
        <v>30</v>
      </c>
    </row>
    <row r="160">
      <c r="A160" s="17" t="str">
        <f>IFERROR(__xludf.DUMMYFUNCTION("""COMPUTED_VALUE"""),"June")</f>
        <v>June</v>
      </c>
      <c r="B160" s="15">
        <f t="shared" si="1"/>
        <v>8</v>
      </c>
      <c r="C160" s="16">
        <f>IF(ISBLANK($A160),"",RANDBETWEEN($P160-Settings!$E$19,$P160-Settings!$E$20))</f>
        <v>64</v>
      </c>
      <c r="D160" s="16">
        <f>IF(ISBLANK($A160),"",RANDBETWEEN($P160+Settings!$E$20,$P160+Settings!$E$19))</f>
        <v>76</v>
      </c>
      <c r="E160" t="str">
        <f t="array" ref="E160">IF(ISBLANK($A160),"",IF(M160,IF(AVERAGE(C160,D160)&gt;Settings!$E$18,INDEX(Precipitation!A:A,$L160),INDEX(Precipitation!B:B,$L160)),"None"))</f>
        <v>Pounding rain</v>
      </c>
      <c r="F160" t="str">
        <f t="array" ref="F160">IF(ISBLANK($A160),"",IF(M160,INDEX(Precipitation!C:C,$L160),CHOOSE(RANDBETWEEN(1,4),"Clear","Clear","A few clouds","Mostly cloudy")))</f>
        <v>Dark storm clouds</v>
      </c>
      <c r="G160" t="str">
        <f t="array" ref="G160">IF(ISBLANK($A160),"",IF(AND(M160,AVERAGE(C160,D160)&gt;Settings!$E$18),INDEX(Precipitation!D:D,$L160),""))</f>
        <v/>
      </c>
      <c r="H160" t="str">
        <f t="array" ref="H160">IF(ISBLANK($A160),"",INDEX(Precipitation!E:E,$L160))</f>
        <v>Gentle breeze</v>
      </c>
      <c r="I160" s="16" t="str">
        <f t="array" ref="I160">IF(ISBLANK($A160),"",INDEX(Precipitation!F:F,$L160))</f>
        <v>8–12</v>
      </c>
      <c r="J160" s="16" t="str">
        <f t="array" ref="J160">IF(ISBLANK($A160),"",INDEX(Precipitation!G:G,$L160))</f>
        <v>NW</v>
      </c>
      <c r="K160" t="str">
        <f t="array" ref="K160">IF(ISBLANK($A160),"",INDEX(Precipitation!H:H,$L160))</f>
        <v>Leaves and small twigs sway and banners flap</v>
      </c>
      <c r="L160" s="5">
        <f>IF(ISBLANK($A160),"",RANDBETWEEN(2,COUNTA(Precipitation!A:A)))</f>
        <v>486</v>
      </c>
      <c r="M160" s="5" t="b">
        <f>IF(ISBLANK($A160),"",RANDBETWEEN(1,100)&lt;=VLOOKUP($A160,Settings!$A:$H,7,FALSE)*100)</f>
        <v>1</v>
      </c>
      <c r="N160" s="5">
        <f>IF(ISBLANK($A160),"",VLOOKUP($A160,Settings!$A:$H,8,FALSE))</f>
        <v>71</v>
      </c>
      <c r="O160" s="5">
        <f>IF(ISBLANK($A160),"",IF($A160=$A159,$O159,INDIRECT("Settings!$H"&amp;MATCH($A160,Settings!$A:$A,0)+1)))</f>
        <v>75</v>
      </c>
      <c r="P160" s="5">
        <f t="shared" si="2"/>
        <v>71</v>
      </c>
      <c r="Q160" s="5">
        <f>IF(ISBLANK($A160),"",IF($A160=$A159,$Q159,VLOOKUP($A160,Settings!$A:$B,2,FALSE)))</f>
        <v>30</v>
      </c>
    </row>
    <row r="161">
      <c r="A161" s="17" t="str">
        <f>IFERROR(__xludf.DUMMYFUNCTION("""COMPUTED_VALUE"""),"June")</f>
        <v>June</v>
      </c>
      <c r="B161" s="15">
        <f t="shared" si="1"/>
        <v>9</v>
      </c>
      <c r="C161" s="16">
        <f>IF(ISBLANK($A161),"",RANDBETWEEN($P161-Settings!$E$19,$P161-Settings!$E$20))</f>
        <v>62</v>
      </c>
      <c r="D161" s="16">
        <f>IF(ISBLANK($A161),"",RANDBETWEEN($P161+Settings!$E$20,$P161+Settings!$E$19))</f>
        <v>79</v>
      </c>
      <c r="E161" t="str">
        <f t="array" ref="E161">IF(ISBLANK($A161),"",IF(M161,IF(AVERAGE(C161,D161)&gt;Settings!$E$18,INDEX(Precipitation!A:A,$L161),INDEX(Precipitation!B:B,$L161)),"None"))</f>
        <v>None</v>
      </c>
      <c r="F161" t="str">
        <f t="array" ref="F161">IF(ISBLANK($A161),"",IF(M161,INDEX(Precipitation!C:C,$L161),CHOOSE(RANDBETWEEN(1,4),"Clear","Clear","A few clouds","Mostly cloudy")))</f>
        <v>Clear</v>
      </c>
      <c r="G161" t="str">
        <f t="array" ref="G161">IF(ISBLANK($A161),"",IF(AND(M161,AVERAGE(C161,D161)&gt;Settings!$E$18),INDEX(Precipitation!D:D,$L161),""))</f>
        <v/>
      </c>
      <c r="H161" t="str">
        <f t="array" ref="H161">IF(ISBLANK($A161),"",INDEX(Precipitation!E:E,$L161))</f>
        <v>Light breeze</v>
      </c>
      <c r="I161" s="16" t="str">
        <f t="array" ref="I161">IF(ISBLANK($A161),"",INDEX(Precipitation!F:F,$L161))</f>
        <v>4–7</v>
      </c>
      <c r="J161" s="16" t="str">
        <f t="array" ref="J161">IF(ISBLANK($A161),"",INDEX(Precipitation!G:G,$L161))</f>
        <v>NE</v>
      </c>
      <c r="K161" t="str">
        <f t="array" ref="K161">IF(ISBLANK($A161),"",INDEX(Precipitation!H:H,$L161))</f>
        <v>Wind felt on face, leaves rustle, vanes move</v>
      </c>
      <c r="L161" s="5">
        <f>IF(ISBLANK($A161),"",RANDBETWEEN(2,COUNTA(Precipitation!A:A)))</f>
        <v>648</v>
      </c>
      <c r="M161" s="5" t="b">
        <f>IF(ISBLANK($A161),"",RANDBETWEEN(1,100)&lt;=VLOOKUP($A161,Settings!$A:$H,7,FALSE)*100)</f>
        <v>0</v>
      </c>
      <c r="N161" s="5">
        <f>IF(ISBLANK($A161),"",VLOOKUP($A161,Settings!$A:$H,8,FALSE))</f>
        <v>71</v>
      </c>
      <c r="O161" s="5">
        <f>IF(ISBLANK($A161),"",IF($A161=$A160,$O160,INDIRECT("Settings!$H"&amp;MATCH($A161,Settings!$A:$A,0)+1)))</f>
        <v>75</v>
      </c>
      <c r="P161" s="5">
        <f t="shared" si="2"/>
        <v>71</v>
      </c>
      <c r="Q161" s="5">
        <f>IF(ISBLANK($A161),"",IF($A161=$A160,$Q160,VLOOKUP($A161,Settings!$A:$B,2,FALSE)))</f>
        <v>30</v>
      </c>
    </row>
    <row r="162">
      <c r="A162" s="17" t="str">
        <f>IFERROR(__xludf.DUMMYFUNCTION("""COMPUTED_VALUE"""),"June")</f>
        <v>June</v>
      </c>
      <c r="B162" s="15">
        <f t="shared" si="1"/>
        <v>10</v>
      </c>
      <c r="C162" s="16">
        <f>IF(ISBLANK($A162),"",RANDBETWEEN($P162-Settings!$E$19,$P162-Settings!$E$20))</f>
        <v>61</v>
      </c>
      <c r="D162" s="16">
        <f>IF(ISBLANK($A162),"",RANDBETWEEN($P162+Settings!$E$20,$P162+Settings!$E$19))</f>
        <v>81</v>
      </c>
      <c r="E162" t="str">
        <f t="array" ref="E162">IF(ISBLANK($A162),"",IF(M162,IF(AVERAGE(C162,D162)&gt;Settings!$E$18,INDEX(Precipitation!A:A,$L162),INDEX(Precipitation!B:B,$L162)),"None"))</f>
        <v>Strong rainfall</v>
      </c>
      <c r="F162" t="str">
        <f t="array" ref="F162">IF(ISBLANK($A162),"",IF(M162,INDEX(Precipitation!C:C,$L162),CHOOSE(RANDBETWEEN(1,4),"Clear","Clear","A few clouds","Mostly cloudy")))</f>
        <v>Gray, highly overcast</v>
      </c>
      <c r="G162" t="str">
        <f t="array" ref="G162">IF(ISBLANK($A162),"",IF(AND(M162,AVERAGE(C162,D162)&gt;Settings!$E$18),INDEX(Precipitation!D:D,$L162),""))</f>
        <v/>
      </c>
      <c r="H162" t="str">
        <f t="array" ref="H162">IF(ISBLANK($A162),"",INDEX(Precipitation!E:E,$L162))</f>
        <v>Light air</v>
      </c>
      <c r="I162" s="16" t="str">
        <f t="array" ref="I162">IF(ISBLANK($A162),"",INDEX(Precipitation!F:F,$L162))</f>
        <v>1–3</v>
      </c>
      <c r="J162" s="16" t="str">
        <f t="array" ref="J162">IF(ISBLANK($A162),"",INDEX(Precipitation!G:G,$L162))</f>
        <v>SW</v>
      </c>
      <c r="K162" t="str">
        <f t="array" ref="K162">IF(ISBLANK($A162),"",INDEX(Precipitation!H:H,$L162))</f>
        <v>Wind direction shown by smoke but not wind vanes</v>
      </c>
      <c r="L162" s="5">
        <f>IF(ISBLANK($A162),"",RANDBETWEEN(2,COUNTA(Precipitation!A:A)))</f>
        <v>131</v>
      </c>
      <c r="M162" s="5" t="b">
        <f>IF(ISBLANK($A162),"",RANDBETWEEN(1,100)&lt;=VLOOKUP($A162,Settings!$A:$H,7,FALSE)*100)</f>
        <v>1</v>
      </c>
      <c r="N162" s="5">
        <f>IF(ISBLANK($A162),"",VLOOKUP($A162,Settings!$A:$H,8,FALSE))</f>
        <v>71</v>
      </c>
      <c r="O162" s="5">
        <f>IF(ISBLANK($A162),"",IF($A162=$A161,$O161,INDIRECT("Settings!$H"&amp;MATCH($A162,Settings!$A:$A,0)+1)))</f>
        <v>75</v>
      </c>
      <c r="P162" s="5">
        <f t="shared" si="2"/>
        <v>71</v>
      </c>
      <c r="Q162" s="5">
        <f>IF(ISBLANK($A162),"",IF($A162=$A161,$Q161,VLOOKUP($A162,Settings!$A:$B,2,FALSE)))</f>
        <v>30</v>
      </c>
    </row>
    <row r="163">
      <c r="A163" s="17" t="str">
        <f>IFERROR(__xludf.DUMMYFUNCTION("""COMPUTED_VALUE"""),"June")</f>
        <v>June</v>
      </c>
      <c r="B163" s="15">
        <f t="shared" si="1"/>
        <v>11</v>
      </c>
      <c r="C163" s="16">
        <f>IF(ISBLANK($A163),"",RANDBETWEEN($P163-Settings!$E$19,$P163-Settings!$E$20))</f>
        <v>59</v>
      </c>
      <c r="D163" s="16">
        <f>IF(ISBLANK($A163),"",RANDBETWEEN($P163+Settings!$E$20,$P163+Settings!$E$19))</f>
        <v>75</v>
      </c>
      <c r="E163" t="str">
        <f t="array" ref="E163">IF(ISBLANK($A163),"",IF(M163,IF(AVERAGE(C163,D163)&gt;Settings!$E$18,INDEX(Precipitation!A:A,$L163),INDEX(Precipitation!B:B,$L163)),"None"))</f>
        <v>None</v>
      </c>
      <c r="F163" t="str">
        <f t="array" ref="F163">IF(ISBLANK($A163),"",IF(M163,INDEX(Precipitation!C:C,$L163),CHOOSE(RANDBETWEEN(1,4),"Clear","Clear","A few clouds","Mostly cloudy")))</f>
        <v>A few clouds</v>
      </c>
      <c r="G163" t="str">
        <f t="array" ref="G163">IF(ISBLANK($A163),"",IF(AND(M163,AVERAGE(C163,D163)&gt;Settings!$E$18),INDEX(Precipitation!D:D,$L163),""))</f>
        <v/>
      </c>
      <c r="H163" t="str">
        <f t="array" ref="H163">IF(ISBLANK($A163),"",INDEX(Precipitation!E:E,$L163))</f>
        <v>Gentle breeze</v>
      </c>
      <c r="I163" s="16" t="str">
        <f t="array" ref="I163">IF(ISBLANK($A163),"",INDEX(Precipitation!F:F,$L163))</f>
        <v>8–12</v>
      </c>
      <c r="J163" s="16" t="str">
        <f t="array" ref="J163">IF(ISBLANK($A163),"",INDEX(Precipitation!G:G,$L163))</f>
        <v>W</v>
      </c>
      <c r="K163" t="str">
        <f t="array" ref="K163">IF(ISBLANK($A163),"",INDEX(Precipitation!H:H,$L163))</f>
        <v>Leaves and small twigs sway and banners flap</v>
      </c>
      <c r="L163" s="5">
        <f>IF(ISBLANK($A163),"",RANDBETWEEN(2,COUNTA(Precipitation!A:A)))</f>
        <v>916</v>
      </c>
      <c r="M163" s="5" t="b">
        <f>IF(ISBLANK($A163),"",RANDBETWEEN(1,100)&lt;=VLOOKUP($A163,Settings!$A:$H,7,FALSE)*100)</f>
        <v>0</v>
      </c>
      <c r="N163" s="5">
        <f>IF(ISBLANK($A163),"",VLOOKUP($A163,Settings!$A:$H,8,FALSE))</f>
        <v>71</v>
      </c>
      <c r="O163" s="5">
        <f>IF(ISBLANK($A163),"",IF($A163=$A162,$O162,INDIRECT("Settings!$H"&amp;MATCH($A163,Settings!$A:$A,0)+1)))</f>
        <v>75</v>
      </c>
      <c r="P163" s="5">
        <f t="shared" si="2"/>
        <v>71</v>
      </c>
      <c r="Q163" s="5">
        <f>IF(ISBLANK($A163),"",IF($A163=$A162,$Q162,VLOOKUP($A163,Settings!$A:$B,2,FALSE)))</f>
        <v>30</v>
      </c>
    </row>
    <row r="164">
      <c r="A164" s="17" t="str">
        <f>IFERROR(__xludf.DUMMYFUNCTION("""COMPUTED_VALUE"""),"June")</f>
        <v>June</v>
      </c>
      <c r="B164" s="15">
        <f t="shared" si="1"/>
        <v>12</v>
      </c>
      <c r="C164" s="16">
        <f>IF(ISBLANK($A164),"",RANDBETWEEN($P164-Settings!$E$19,$P164-Settings!$E$20))</f>
        <v>65</v>
      </c>
      <c r="D164" s="16">
        <f>IF(ISBLANK($A164),"",RANDBETWEEN($P164+Settings!$E$20,$P164+Settings!$E$19))</f>
        <v>81</v>
      </c>
      <c r="E164" t="str">
        <f t="array" ref="E164">IF(ISBLANK($A164),"",IF(M164,IF(AVERAGE(C164,D164)&gt;Settings!$E$18,INDEX(Precipitation!A:A,$L164),INDEX(Precipitation!B:B,$L164)),"None"))</f>
        <v>Downpour</v>
      </c>
      <c r="F164" t="str">
        <f t="array" ref="F164">IF(ISBLANK($A164),"",IF(M164,INDEX(Precipitation!C:C,$L164),CHOOSE(RANDBETWEEN(1,4),"Clear","Clear","A few clouds","Mostly cloudy")))</f>
        <v>Dark storm clouds</v>
      </c>
      <c r="G164" t="str">
        <f t="array" ref="G164">IF(ISBLANK($A164),"",IF(AND(M164,AVERAGE(C164,D164)&gt;Settings!$E$18),INDEX(Precipitation!D:D,$L164),""))</f>
        <v/>
      </c>
      <c r="H164" t="str">
        <f t="array" ref="H164">IF(ISBLANK($A164),"",INDEX(Precipitation!E:E,$L164))</f>
        <v>Light breeze</v>
      </c>
      <c r="I164" s="16" t="str">
        <f t="array" ref="I164">IF(ISBLANK($A164),"",INDEX(Precipitation!F:F,$L164))</f>
        <v>4–7</v>
      </c>
      <c r="J164" s="16" t="str">
        <f t="array" ref="J164">IF(ISBLANK($A164),"",INDEX(Precipitation!G:G,$L164))</f>
        <v>NE</v>
      </c>
      <c r="K164" t="str">
        <f t="array" ref="K164">IF(ISBLANK($A164),"",INDEX(Precipitation!H:H,$L164))</f>
        <v>Wind felt on face, leaves rustle, vanes move</v>
      </c>
      <c r="L164" s="5">
        <f>IF(ISBLANK($A164),"",RANDBETWEEN(2,COUNTA(Precipitation!A:A)))</f>
        <v>577</v>
      </c>
      <c r="M164" s="5" t="b">
        <f>IF(ISBLANK($A164),"",RANDBETWEEN(1,100)&lt;=VLOOKUP($A164,Settings!$A:$H,7,FALSE)*100)</f>
        <v>1</v>
      </c>
      <c r="N164" s="5">
        <f>IF(ISBLANK($A164),"",VLOOKUP($A164,Settings!$A:$H,8,FALSE))</f>
        <v>71</v>
      </c>
      <c r="O164" s="5">
        <f>IF(ISBLANK($A164),"",IF($A164=$A163,$O163,INDIRECT("Settings!$H"&amp;MATCH($A164,Settings!$A:$A,0)+1)))</f>
        <v>75</v>
      </c>
      <c r="P164" s="5">
        <f t="shared" si="2"/>
        <v>71</v>
      </c>
      <c r="Q164" s="5">
        <f>IF(ISBLANK($A164),"",IF($A164=$A163,$Q163,VLOOKUP($A164,Settings!$A:$B,2,FALSE)))</f>
        <v>30</v>
      </c>
    </row>
    <row r="165">
      <c r="A165" s="17" t="str">
        <f>IFERROR(__xludf.DUMMYFUNCTION("""COMPUTED_VALUE"""),"June")</f>
        <v>June</v>
      </c>
      <c r="B165" s="15">
        <f t="shared" si="1"/>
        <v>13</v>
      </c>
      <c r="C165" s="16">
        <f>IF(ISBLANK($A165),"",RANDBETWEEN($P165-Settings!$E$19,$P165-Settings!$E$20))</f>
        <v>63</v>
      </c>
      <c r="D165" s="16">
        <f>IF(ISBLANK($A165),"",RANDBETWEEN($P165+Settings!$E$20,$P165+Settings!$E$19))</f>
        <v>81</v>
      </c>
      <c r="E165" t="str">
        <f t="array" ref="E165">IF(ISBLANK($A165),"",IF(M165,IF(AVERAGE(C165,D165)&gt;Settings!$E$18,INDEX(Precipitation!A:A,$L165),INDEX(Precipitation!B:B,$L165)),"None"))</f>
        <v>Pounding rain</v>
      </c>
      <c r="F165" t="str">
        <f t="array" ref="F165">IF(ISBLANK($A165),"",IF(M165,INDEX(Precipitation!C:C,$L165),CHOOSE(RANDBETWEEN(1,4),"Clear","Clear","A few clouds","Mostly cloudy")))</f>
        <v>Dark storm clouds</v>
      </c>
      <c r="G165" t="str">
        <f t="array" ref="G165">IF(ISBLANK($A165),"",IF(AND(M165,AVERAGE(C165,D165)&gt;Settings!$E$18),INDEX(Precipitation!D:D,$L165),""))</f>
        <v/>
      </c>
      <c r="H165" t="str">
        <f t="array" ref="H165">IF(ISBLANK($A165),"",INDEX(Precipitation!E:E,$L165))</f>
        <v>Light air</v>
      </c>
      <c r="I165" s="16" t="str">
        <f t="array" ref="I165">IF(ISBLANK($A165),"",INDEX(Precipitation!F:F,$L165))</f>
        <v>1–3</v>
      </c>
      <c r="J165" s="16" t="str">
        <f t="array" ref="J165">IF(ISBLANK($A165),"",INDEX(Precipitation!G:G,$L165))</f>
        <v>W</v>
      </c>
      <c r="K165" t="str">
        <f t="array" ref="K165">IF(ISBLANK($A165),"",INDEX(Precipitation!H:H,$L165))</f>
        <v>Wind direction shown by smoke but not wind vanes</v>
      </c>
      <c r="L165" s="5">
        <f>IF(ISBLANK($A165),"",RANDBETWEEN(2,COUNTA(Precipitation!A:A)))</f>
        <v>312</v>
      </c>
      <c r="M165" s="5" t="b">
        <f>IF(ISBLANK($A165),"",RANDBETWEEN(1,100)&lt;=VLOOKUP($A165,Settings!$A:$H,7,FALSE)*100)</f>
        <v>1</v>
      </c>
      <c r="N165" s="5">
        <f>IF(ISBLANK($A165),"",VLOOKUP($A165,Settings!$A:$H,8,FALSE))</f>
        <v>71</v>
      </c>
      <c r="O165" s="5">
        <f>IF(ISBLANK($A165),"",IF($A165=$A164,$O164,INDIRECT("Settings!$H"&amp;MATCH($A165,Settings!$A:$A,0)+1)))</f>
        <v>75</v>
      </c>
      <c r="P165" s="5">
        <f t="shared" si="2"/>
        <v>71</v>
      </c>
      <c r="Q165" s="5">
        <f>IF(ISBLANK($A165),"",IF($A165=$A164,$Q164,VLOOKUP($A165,Settings!$A:$B,2,FALSE)))</f>
        <v>30</v>
      </c>
    </row>
    <row r="166">
      <c r="A166" s="17" t="str">
        <f>IFERROR(__xludf.DUMMYFUNCTION("""COMPUTED_VALUE"""),"June")</f>
        <v>June</v>
      </c>
      <c r="B166" s="15">
        <f t="shared" si="1"/>
        <v>14</v>
      </c>
      <c r="C166" s="16">
        <f>IF(ISBLANK($A166),"",RANDBETWEEN($P166-Settings!$E$19,$P166-Settings!$E$20))</f>
        <v>61</v>
      </c>
      <c r="D166" s="16">
        <f>IF(ISBLANK($A166),"",RANDBETWEEN($P166+Settings!$E$20,$P166+Settings!$E$19))</f>
        <v>80</v>
      </c>
      <c r="E166" t="str">
        <f t="array" ref="E166">IF(ISBLANK($A166),"",IF(M166,IF(AVERAGE(C166,D166)&gt;Settings!$E$18,INDEX(Precipitation!A:A,$L166),INDEX(Precipitation!B:B,$L166)),"None"))</f>
        <v>Drizzle</v>
      </c>
      <c r="F166" t="str">
        <f t="array" ref="F166">IF(ISBLANK($A166),"",IF(M166,INDEX(Precipitation!C:C,$L166),CHOOSE(RANDBETWEEN(1,4),"Clear","Clear","A few clouds","Mostly cloudy")))</f>
        <v>Mostly cloudy</v>
      </c>
      <c r="G166" t="str">
        <f t="array" ref="G166">IF(ISBLANK($A166),"",IF(AND(M166,AVERAGE(C166,D166)&gt;Settings!$E$18),INDEX(Precipitation!D:D,$L166),""))</f>
        <v/>
      </c>
      <c r="H166" t="str">
        <f t="array" ref="H166">IF(ISBLANK($A166),"",INDEX(Precipitation!E:E,$L166))</f>
        <v>Gentle breeze</v>
      </c>
      <c r="I166" s="16" t="str">
        <f t="array" ref="I166">IF(ISBLANK($A166),"",INDEX(Precipitation!F:F,$L166))</f>
        <v>8–12</v>
      </c>
      <c r="J166" s="16" t="str">
        <f t="array" ref="J166">IF(ISBLANK($A166),"",INDEX(Precipitation!G:G,$L166))</f>
        <v>N</v>
      </c>
      <c r="K166" t="str">
        <f t="array" ref="K166">IF(ISBLANK($A166),"",INDEX(Precipitation!H:H,$L166))</f>
        <v>Leaves and small twigs sway and banners flap</v>
      </c>
      <c r="L166" s="5">
        <f>IF(ISBLANK($A166),"",RANDBETWEEN(2,COUNTA(Precipitation!A:A)))</f>
        <v>159</v>
      </c>
      <c r="M166" s="5" t="b">
        <f>IF(ISBLANK($A166),"",RANDBETWEEN(1,100)&lt;=VLOOKUP($A166,Settings!$A:$H,7,FALSE)*100)</f>
        <v>1</v>
      </c>
      <c r="N166" s="5">
        <f>IF(ISBLANK($A166),"",VLOOKUP($A166,Settings!$A:$H,8,FALSE))</f>
        <v>71</v>
      </c>
      <c r="O166" s="5">
        <f>IF(ISBLANK($A166),"",IF($A166=$A165,$O165,INDIRECT("Settings!$H"&amp;MATCH($A166,Settings!$A:$A,0)+1)))</f>
        <v>75</v>
      </c>
      <c r="P166" s="5">
        <f t="shared" si="2"/>
        <v>71</v>
      </c>
      <c r="Q166" s="5">
        <f>IF(ISBLANK($A166),"",IF($A166=$A165,$Q165,VLOOKUP($A166,Settings!$A:$B,2,FALSE)))</f>
        <v>30</v>
      </c>
    </row>
    <row r="167">
      <c r="A167" s="17" t="str">
        <f>IFERROR(__xludf.DUMMYFUNCTION("""COMPUTED_VALUE"""),"June")</f>
        <v>June</v>
      </c>
      <c r="B167" s="15">
        <f t="shared" si="1"/>
        <v>15</v>
      </c>
      <c r="C167" s="16">
        <f>IF(ISBLANK($A167),"",RANDBETWEEN($P167-Settings!$E$19,$P167-Settings!$E$20))</f>
        <v>63</v>
      </c>
      <c r="D167" s="16">
        <f>IF(ISBLANK($A167),"",RANDBETWEEN($P167+Settings!$E$20,$P167+Settings!$E$19))</f>
        <v>78</v>
      </c>
      <c r="E167" t="str">
        <f t="array" ref="E167">IF(ISBLANK($A167),"",IF(M167,IF(AVERAGE(C167,D167)&gt;Settings!$E$18,INDEX(Precipitation!A:A,$L167),INDEX(Precipitation!B:B,$L167)),"None"))</f>
        <v>Pounding rain</v>
      </c>
      <c r="F167" t="str">
        <f t="array" ref="F167">IF(ISBLANK($A167),"",IF(M167,INDEX(Precipitation!C:C,$L167),CHOOSE(RANDBETWEEN(1,4),"Clear","Clear","A few clouds","Mostly cloudy")))</f>
        <v>Dark storm clouds</v>
      </c>
      <c r="G167" t="str">
        <f t="array" ref="G167">IF(ISBLANK($A167),"",IF(AND(M167,AVERAGE(C167,D167)&gt;Settings!$E$18),INDEX(Precipitation!D:D,$L167),""))</f>
        <v>Hail</v>
      </c>
      <c r="H167" t="str">
        <f t="array" ref="H167">IF(ISBLANK($A167),"",INDEX(Precipitation!E:E,$L167))</f>
        <v>Light breeze</v>
      </c>
      <c r="I167" s="16" t="str">
        <f t="array" ref="I167">IF(ISBLANK($A167),"",INDEX(Precipitation!F:F,$L167))</f>
        <v>4–7</v>
      </c>
      <c r="J167" s="16" t="str">
        <f t="array" ref="J167">IF(ISBLANK($A167),"",INDEX(Precipitation!G:G,$L167))</f>
        <v>N</v>
      </c>
      <c r="K167" t="str">
        <f t="array" ref="K167">IF(ISBLANK($A167),"",INDEX(Precipitation!H:H,$L167))</f>
        <v>Wind felt on face, leaves rustle, vanes move</v>
      </c>
      <c r="L167" s="5">
        <f>IF(ISBLANK($A167),"",RANDBETWEEN(2,COUNTA(Precipitation!A:A)))</f>
        <v>96</v>
      </c>
      <c r="M167" s="5" t="b">
        <f>IF(ISBLANK($A167),"",RANDBETWEEN(1,100)&lt;=VLOOKUP($A167,Settings!$A:$H,7,FALSE)*100)</f>
        <v>1</v>
      </c>
      <c r="N167" s="5">
        <f>IF(ISBLANK($A167),"",VLOOKUP($A167,Settings!$A:$H,8,FALSE))</f>
        <v>71</v>
      </c>
      <c r="O167" s="5">
        <f>IF(ISBLANK($A167),"",IF($A167=$A166,$O166,INDIRECT("Settings!$H"&amp;MATCH($A167,Settings!$A:$A,0)+1)))</f>
        <v>75</v>
      </c>
      <c r="P167" s="5">
        <f t="shared" si="2"/>
        <v>71</v>
      </c>
      <c r="Q167" s="5">
        <f>IF(ISBLANK($A167),"",IF($A167=$A166,$Q166,VLOOKUP($A167,Settings!$A:$B,2,FALSE)))</f>
        <v>30</v>
      </c>
    </row>
    <row r="168">
      <c r="A168" s="17" t="str">
        <f>IFERROR(__xludf.DUMMYFUNCTION("""COMPUTED_VALUE"""),"June")</f>
        <v>June</v>
      </c>
      <c r="B168" s="15">
        <f t="shared" si="1"/>
        <v>16</v>
      </c>
      <c r="C168" s="16">
        <f>IF(ISBLANK($A168),"",RANDBETWEEN($P168-Settings!$E$19,$P168-Settings!$E$20))</f>
        <v>64</v>
      </c>
      <c r="D168" s="16">
        <f>IF(ISBLANK($A168),"",RANDBETWEEN($P168+Settings!$E$20,$P168+Settings!$E$19))</f>
        <v>82</v>
      </c>
      <c r="E168" t="str">
        <f t="array" ref="E168">IF(ISBLANK($A168),"",IF(M168,IF(AVERAGE(C168,D168)&gt;Settings!$E$18,INDEX(Precipitation!A:A,$L168),INDEX(Precipitation!B:B,$L168)),"None"))</f>
        <v>None</v>
      </c>
      <c r="F168" t="str">
        <f t="array" ref="F168">IF(ISBLANK($A168),"",IF(M168,INDEX(Precipitation!C:C,$L168),CHOOSE(RANDBETWEEN(1,4),"Clear","Clear","A few clouds","Mostly cloudy")))</f>
        <v>A few clouds</v>
      </c>
      <c r="G168" t="str">
        <f t="array" ref="G168">IF(ISBLANK($A168),"",IF(AND(M168,AVERAGE(C168,D168)&gt;Settings!$E$18),INDEX(Precipitation!D:D,$L168),""))</f>
        <v/>
      </c>
      <c r="H168" t="str">
        <f t="array" ref="H168">IF(ISBLANK($A168),"",INDEX(Precipitation!E:E,$L168))</f>
        <v>Light breeze</v>
      </c>
      <c r="I168" s="16" t="str">
        <f t="array" ref="I168">IF(ISBLANK($A168),"",INDEX(Precipitation!F:F,$L168))</f>
        <v>4–7</v>
      </c>
      <c r="J168" s="16" t="str">
        <f t="array" ref="J168">IF(ISBLANK($A168),"",INDEX(Precipitation!G:G,$L168))</f>
        <v>NE</v>
      </c>
      <c r="K168" t="str">
        <f t="array" ref="K168">IF(ISBLANK($A168),"",INDEX(Precipitation!H:H,$L168))</f>
        <v>Wind felt on face, leaves rustle, vanes move</v>
      </c>
      <c r="L168" s="5">
        <f>IF(ISBLANK($A168),"",RANDBETWEEN(2,COUNTA(Precipitation!A:A)))</f>
        <v>14</v>
      </c>
      <c r="M168" s="5" t="b">
        <f>IF(ISBLANK($A168),"",RANDBETWEEN(1,100)&lt;=VLOOKUP($A168,Settings!$A:$H,7,FALSE)*100)</f>
        <v>0</v>
      </c>
      <c r="N168" s="5">
        <f>IF(ISBLANK($A168),"",VLOOKUP($A168,Settings!$A:$H,8,FALSE))</f>
        <v>71</v>
      </c>
      <c r="O168" s="5">
        <f>IF(ISBLANK($A168),"",IF($A168=$A167,$O167,INDIRECT("Settings!$H"&amp;MATCH($A168,Settings!$A:$A,0)+1)))</f>
        <v>75</v>
      </c>
      <c r="P168" s="5">
        <f t="shared" si="2"/>
        <v>71</v>
      </c>
      <c r="Q168" s="5">
        <f>IF(ISBLANK($A168),"",IF($A168=$A167,$Q167,VLOOKUP($A168,Settings!$A:$B,2,FALSE)))</f>
        <v>30</v>
      </c>
    </row>
    <row r="169">
      <c r="A169" s="17" t="str">
        <f>IFERROR(__xludf.DUMMYFUNCTION("""COMPUTED_VALUE"""),"June")</f>
        <v>June</v>
      </c>
      <c r="B169" s="15">
        <f t="shared" si="1"/>
        <v>17</v>
      </c>
      <c r="C169" s="16">
        <f>IF(ISBLANK($A169),"",RANDBETWEEN($P169-Settings!$E$19,$P169-Settings!$E$20))</f>
        <v>64</v>
      </c>
      <c r="D169" s="16">
        <f>IF(ISBLANK($A169),"",RANDBETWEEN($P169+Settings!$E$20,$P169+Settings!$E$19))</f>
        <v>83</v>
      </c>
      <c r="E169" t="str">
        <f t="array" ref="E169">IF(ISBLANK($A169),"",IF(M169,IF(AVERAGE(C169,D169)&gt;Settings!$E$18,INDEX(Precipitation!A:A,$L169),INDEX(Precipitation!B:B,$L169)),"None"))</f>
        <v>None</v>
      </c>
      <c r="F169" t="str">
        <f t="array" ref="F169">IF(ISBLANK($A169),"",IF(M169,INDEX(Precipitation!C:C,$L169),CHOOSE(RANDBETWEEN(1,4),"Clear","Clear","A few clouds","Mostly cloudy")))</f>
        <v>Mostly cloudy</v>
      </c>
      <c r="G169" t="str">
        <f t="array" ref="G169">IF(ISBLANK($A169),"",IF(AND(M169,AVERAGE(C169,D169)&gt;Settings!$E$18),INDEX(Precipitation!D:D,$L169),""))</f>
        <v/>
      </c>
      <c r="H169" t="str">
        <f t="array" ref="H169">IF(ISBLANK($A169),"",INDEX(Precipitation!E:E,$L169))</f>
        <v>Gentle breeze</v>
      </c>
      <c r="I169" s="16" t="str">
        <f t="array" ref="I169">IF(ISBLANK($A169),"",INDEX(Precipitation!F:F,$L169))</f>
        <v>8–12</v>
      </c>
      <c r="J169" s="16" t="str">
        <f t="array" ref="J169">IF(ISBLANK($A169),"",INDEX(Precipitation!G:G,$L169))</f>
        <v>E</v>
      </c>
      <c r="K169" t="str">
        <f t="array" ref="K169">IF(ISBLANK($A169),"",INDEX(Precipitation!H:H,$L169))</f>
        <v>Leaves and small twigs sway and banners flap</v>
      </c>
      <c r="L169" s="5">
        <f>IF(ISBLANK($A169),"",RANDBETWEEN(2,COUNTA(Precipitation!A:A)))</f>
        <v>675</v>
      </c>
      <c r="M169" s="5" t="b">
        <f>IF(ISBLANK($A169),"",RANDBETWEEN(1,100)&lt;=VLOOKUP($A169,Settings!$A:$H,7,FALSE)*100)</f>
        <v>0</v>
      </c>
      <c r="N169" s="5">
        <f>IF(ISBLANK($A169),"",VLOOKUP($A169,Settings!$A:$H,8,FALSE))</f>
        <v>71</v>
      </c>
      <c r="O169" s="5">
        <f>IF(ISBLANK($A169),"",IF($A169=$A168,$O168,INDIRECT("Settings!$H"&amp;MATCH($A169,Settings!$A:$A,0)+1)))</f>
        <v>75</v>
      </c>
      <c r="P169" s="5">
        <f t="shared" si="2"/>
        <v>71</v>
      </c>
      <c r="Q169" s="5">
        <f>IF(ISBLANK($A169),"",IF($A169=$A168,$Q168,VLOOKUP($A169,Settings!$A:$B,2,FALSE)))</f>
        <v>30</v>
      </c>
    </row>
    <row r="170">
      <c r="A170" s="17" t="str">
        <f>IFERROR(__xludf.DUMMYFUNCTION("""COMPUTED_VALUE"""),"June")</f>
        <v>June</v>
      </c>
      <c r="B170" s="15">
        <f t="shared" si="1"/>
        <v>18</v>
      </c>
      <c r="C170" s="16">
        <f>IF(ISBLANK($A170),"",RANDBETWEEN($P170-Settings!$E$19,$P170-Settings!$E$20))</f>
        <v>59</v>
      </c>
      <c r="D170" s="16">
        <f>IF(ISBLANK($A170),"",RANDBETWEEN($P170+Settings!$E$20,$P170+Settings!$E$19))</f>
        <v>78</v>
      </c>
      <c r="E170" t="str">
        <f t="array" ref="E170">IF(ISBLANK($A170),"",IF(M170,IF(AVERAGE(C170,D170)&gt;Settings!$E$18,INDEX(Precipitation!A:A,$L170),INDEX(Precipitation!B:B,$L170)),"None"))</f>
        <v>None</v>
      </c>
      <c r="F170" t="str">
        <f t="array" ref="F170">IF(ISBLANK($A170),"",IF(M170,INDEX(Precipitation!C:C,$L170),CHOOSE(RANDBETWEEN(1,4),"Clear","Clear","A few clouds","Mostly cloudy")))</f>
        <v>Mostly cloudy</v>
      </c>
      <c r="G170" t="str">
        <f t="array" ref="G170">IF(ISBLANK($A170),"",IF(AND(M170,AVERAGE(C170,D170)&gt;Settings!$E$18),INDEX(Precipitation!D:D,$L170),""))</f>
        <v/>
      </c>
      <c r="H170" t="str">
        <f t="array" ref="H170">IF(ISBLANK($A170),"",INDEX(Precipitation!E:E,$L170))</f>
        <v>Light breeze</v>
      </c>
      <c r="I170" s="16" t="str">
        <f t="array" ref="I170">IF(ISBLANK($A170),"",INDEX(Precipitation!F:F,$L170))</f>
        <v>4–7</v>
      </c>
      <c r="J170" s="16" t="str">
        <f t="array" ref="J170">IF(ISBLANK($A170),"",INDEX(Precipitation!G:G,$L170))</f>
        <v>NW</v>
      </c>
      <c r="K170" t="str">
        <f t="array" ref="K170">IF(ISBLANK($A170),"",INDEX(Precipitation!H:H,$L170))</f>
        <v>Wind felt on face, leaves rustle, vanes move</v>
      </c>
      <c r="L170" s="5">
        <f>IF(ISBLANK($A170),"",RANDBETWEEN(2,COUNTA(Precipitation!A:A)))</f>
        <v>947</v>
      </c>
      <c r="M170" s="5" t="b">
        <f>IF(ISBLANK($A170),"",RANDBETWEEN(1,100)&lt;=VLOOKUP($A170,Settings!$A:$H,7,FALSE)*100)</f>
        <v>0</v>
      </c>
      <c r="N170" s="5">
        <f>IF(ISBLANK($A170),"",VLOOKUP($A170,Settings!$A:$H,8,FALSE))</f>
        <v>71</v>
      </c>
      <c r="O170" s="5">
        <f>IF(ISBLANK($A170),"",IF($A170=$A169,$O169,INDIRECT("Settings!$H"&amp;MATCH($A170,Settings!$A:$A,0)+1)))</f>
        <v>75</v>
      </c>
      <c r="P170" s="5">
        <f t="shared" si="2"/>
        <v>71</v>
      </c>
      <c r="Q170" s="5">
        <f>IF(ISBLANK($A170),"",IF($A170=$A169,$Q169,VLOOKUP($A170,Settings!$A:$B,2,FALSE)))</f>
        <v>30</v>
      </c>
    </row>
    <row r="171">
      <c r="A171" s="17" t="str">
        <f>IFERROR(__xludf.DUMMYFUNCTION("""COMPUTED_VALUE"""),"June")</f>
        <v>June</v>
      </c>
      <c r="B171" s="15">
        <f t="shared" si="1"/>
        <v>19</v>
      </c>
      <c r="C171" s="16">
        <f>IF(ISBLANK($A171),"",RANDBETWEEN($P171-Settings!$E$19,$P171-Settings!$E$20))</f>
        <v>66</v>
      </c>
      <c r="D171" s="16">
        <f>IF(ISBLANK($A171),"",RANDBETWEEN($P171+Settings!$E$20,$P171+Settings!$E$19))</f>
        <v>77</v>
      </c>
      <c r="E171" t="str">
        <f t="array" ref="E171">IF(ISBLANK($A171),"",IF(M171,IF(AVERAGE(C171,D171)&gt;Settings!$E$18,INDEX(Precipitation!A:A,$L171),INDEX(Precipitation!B:B,$L171)),"None"))</f>
        <v>None</v>
      </c>
      <c r="F171" t="str">
        <f t="array" ref="F171">IF(ISBLANK($A171),"",IF(M171,INDEX(Precipitation!C:C,$L171),CHOOSE(RANDBETWEEN(1,4),"Clear","Clear","A few clouds","Mostly cloudy")))</f>
        <v>Clear</v>
      </c>
      <c r="G171" t="str">
        <f t="array" ref="G171">IF(ISBLANK($A171),"",IF(AND(M171,AVERAGE(C171,D171)&gt;Settings!$E$18),INDEX(Precipitation!D:D,$L171),""))</f>
        <v/>
      </c>
      <c r="H171" t="str">
        <f t="array" ref="H171">IF(ISBLANK($A171),"",INDEX(Precipitation!E:E,$L171))</f>
        <v>Light air</v>
      </c>
      <c r="I171" s="16" t="str">
        <f t="array" ref="I171">IF(ISBLANK($A171),"",INDEX(Precipitation!F:F,$L171))</f>
        <v>1–3</v>
      </c>
      <c r="J171" s="16" t="str">
        <f t="array" ref="J171">IF(ISBLANK($A171),"",INDEX(Precipitation!G:G,$L171))</f>
        <v>W</v>
      </c>
      <c r="K171" t="str">
        <f t="array" ref="K171">IF(ISBLANK($A171),"",INDEX(Precipitation!H:H,$L171))</f>
        <v>Wind direction shown by smoke but not wind vanes</v>
      </c>
      <c r="L171" s="5">
        <f>IF(ISBLANK($A171),"",RANDBETWEEN(2,COUNTA(Precipitation!A:A)))</f>
        <v>812</v>
      </c>
      <c r="M171" s="5" t="b">
        <f>IF(ISBLANK($A171),"",RANDBETWEEN(1,100)&lt;=VLOOKUP($A171,Settings!$A:$H,7,FALSE)*100)</f>
        <v>0</v>
      </c>
      <c r="N171" s="5">
        <f>IF(ISBLANK($A171),"",VLOOKUP($A171,Settings!$A:$H,8,FALSE))</f>
        <v>71</v>
      </c>
      <c r="O171" s="5">
        <f>IF(ISBLANK($A171),"",IF($A171=$A170,$O170,INDIRECT("Settings!$H"&amp;MATCH($A171,Settings!$A:$A,0)+1)))</f>
        <v>75</v>
      </c>
      <c r="P171" s="5">
        <f t="shared" si="2"/>
        <v>71</v>
      </c>
      <c r="Q171" s="5">
        <f>IF(ISBLANK($A171),"",IF($A171=$A170,$Q170,VLOOKUP($A171,Settings!$A:$B,2,FALSE)))</f>
        <v>30</v>
      </c>
    </row>
    <row r="172">
      <c r="A172" s="17" t="str">
        <f>IFERROR(__xludf.DUMMYFUNCTION("""COMPUTED_VALUE"""),"June")</f>
        <v>June</v>
      </c>
      <c r="B172" s="15">
        <f t="shared" si="1"/>
        <v>20</v>
      </c>
      <c r="C172" s="16">
        <f>IF(ISBLANK($A172),"",RANDBETWEEN($P172-Settings!$E$19,$P172-Settings!$E$20))</f>
        <v>66</v>
      </c>
      <c r="D172" s="16">
        <f>IF(ISBLANK($A172),"",RANDBETWEEN($P172+Settings!$E$20,$P172+Settings!$E$19))</f>
        <v>75</v>
      </c>
      <c r="E172" t="str">
        <f t="array" ref="E172">IF(ISBLANK($A172),"",IF(M172,IF(AVERAGE(C172,D172)&gt;Settings!$E$18,INDEX(Precipitation!A:A,$L172),INDEX(Precipitation!B:B,$L172)),"None"))</f>
        <v>None</v>
      </c>
      <c r="F172" t="str">
        <f t="array" ref="F172">IF(ISBLANK($A172),"",IF(M172,INDEX(Precipitation!C:C,$L172),CHOOSE(RANDBETWEEN(1,4),"Clear","Clear","A few clouds","Mostly cloudy")))</f>
        <v>Clear</v>
      </c>
      <c r="G172" t="str">
        <f t="array" ref="G172">IF(ISBLANK($A172),"",IF(AND(M172,AVERAGE(C172,D172)&gt;Settings!$E$18),INDEX(Precipitation!D:D,$L172),""))</f>
        <v/>
      </c>
      <c r="H172" t="str">
        <f t="array" ref="H172">IF(ISBLANK($A172),"",INDEX(Precipitation!E:E,$L172))</f>
        <v>Strong breeze</v>
      </c>
      <c r="I172" s="16" t="str">
        <f t="array" ref="I172">IF(ISBLANK($A172),"",INDEX(Precipitation!F:F,$L172))</f>
        <v>25–31</v>
      </c>
      <c r="J172" s="16" t="str">
        <f t="array" ref="J172">IF(ISBLANK($A172),"",INDEX(Precipitation!G:G,$L172))</f>
        <v>E</v>
      </c>
      <c r="K172" t="str">
        <f t="array" ref="K172">IF(ISBLANK($A172),"",INDEX(Precipitation!H:H,$L172))</f>
        <v>Large branches move</v>
      </c>
      <c r="L172" s="5">
        <f>IF(ISBLANK($A172),"",RANDBETWEEN(2,COUNTA(Precipitation!A:A)))</f>
        <v>84</v>
      </c>
      <c r="M172" s="5" t="b">
        <f>IF(ISBLANK($A172),"",RANDBETWEEN(1,100)&lt;=VLOOKUP($A172,Settings!$A:$H,7,FALSE)*100)</f>
        <v>0</v>
      </c>
      <c r="N172" s="5">
        <f>IF(ISBLANK($A172),"",VLOOKUP($A172,Settings!$A:$H,8,FALSE))</f>
        <v>71</v>
      </c>
      <c r="O172" s="5">
        <f>IF(ISBLANK($A172),"",IF($A172=$A171,$O171,INDIRECT("Settings!$H"&amp;MATCH($A172,Settings!$A:$A,0)+1)))</f>
        <v>75</v>
      </c>
      <c r="P172" s="5">
        <f t="shared" si="2"/>
        <v>71</v>
      </c>
      <c r="Q172" s="5">
        <f>IF(ISBLANK($A172),"",IF($A172=$A171,$Q171,VLOOKUP($A172,Settings!$A:$B,2,FALSE)))</f>
        <v>30</v>
      </c>
    </row>
    <row r="173">
      <c r="A173" s="17" t="str">
        <f>IFERROR(__xludf.DUMMYFUNCTION("""COMPUTED_VALUE"""),"June")</f>
        <v>June</v>
      </c>
      <c r="B173" s="15">
        <f t="shared" si="1"/>
        <v>21</v>
      </c>
      <c r="C173" s="16">
        <f>IF(ISBLANK($A173),"",RANDBETWEEN($P173-Settings!$E$19,$P173-Settings!$E$20))</f>
        <v>63</v>
      </c>
      <c r="D173" s="16">
        <f>IF(ISBLANK($A173),"",RANDBETWEEN($P173+Settings!$E$20,$P173+Settings!$E$19))</f>
        <v>82</v>
      </c>
      <c r="E173" t="str">
        <f t="array" ref="E173">IF(ISBLANK($A173),"",IF(M173,IF(AVERAGE(C173,D173)&gt;Settings!$E$18,INDEX(Precipitation!A:A,$L173),INDEX(Precipitation!B:B,$L173)),"None"))</f>
        <v>None</v>
      </c>
      <c r="F173" t="str">
        <f t="array" ref="F173">IF(ISBLANK($A173),"",IF(M173,INDEX(Precipitation!C:C,$L173),CHOOSE(RANDBETWEEN(1,4),"Clear","Clear","A few clouds","Mostly cloudy")))</f>
        <v>A few clouds</v>
      </c>
      <c r="G173" t="str">
        <f t="array" ref="G173">IF(ISBLANK($A173),"",IF(AND(M173,AVERAGE(C173,D173)&gt;Settings!$E$18),INDEX(Precipitation!D:D,$L173),""))</f>
        <v/>
      </c>
      <c r="H173" t="str">
        <f t="array" ref="H173">IF(ISBLANK($A173),"",INDEX(Precipitation!E:E,$L173))</f>
        <v>Gentle breeze</v>
      </c>
      <c r="I173" s="16" t="str">
        <f t="array" ref="I173">IF(ISBLANK($A173),"",INDEX(Precipitation!F:F,$L173))</f>
        <v>8–12</v>
      </c>
      <c r="J173" s="16" t="str">
        <f t="array" ref="J173">IF(ISBLANK($A173),"",INDEX(Precipitation!G:G,$L173))</f>
        <v>N</v>
      </c>
      <c r="K173" t="str">
        <f t="array" ref="K173">IF(ISBLANK($A173),"",INDEX(Precipitation!H:H,$L173))</f>
        <v>Leaves and small twigs sway and banners flap</v>
      </c>
      <c r="L173" s="5">
        <f>IF(ISBLANK($A173),"",RANDBETWEEN(2,COUNTA(Precipitation!A:A)))</f>
        <v>402</v>
      </c>
      <c r="M173" s="5" t="b">
        <f>IF(ISBLANK($A173),"",RANDBETWEEN(1,100)&lt;=VLOOKUP($A173,Settings!$A:$H,7,FALSE)*100)</f>
        <v>0</v>
      </c>
      <c r="N173" s="5">
        <f>IF(ISBLANK($A173),"",VLOOKUP($A173,Settings!$A:$H,8,FALSE))</f>
        <v>71</v>
      </c>
      <c r="O173" s="5">
        <f>IF(ISBLANK($A173),"",IF($A173=$A172,$O172,INDIRECT("Settings!$H"&amp;MATCH($A173,Settings!$A:$A,0)+1)))</f>
        <v>75</v>
      </c>
      <c r="P173" s="5">
        <f t="shared" si="2"/>
        <v>71</v>
      </c>
      <c r="Q173" s="5">
        <f>IF(ISBLANK($A173),"",IF($A173=$A172,$Q172,VLOOKUP($A173,Settings!$A:$B,2,FALSE)))</f>
        <v>30</v>
      </c>
    </row>
    <row r="174">
      <c r="A174" s="17" t="str">
        <f>IFERROR(__xludf.DUMMYFUNCTION("""COMPUTED_VALUE"""),"June")</f>
        <v>June</v>
      </c>
      <c r="B174" s="15">
        <f t="shared" si="1"/>
        <v>22</v>
      </c>
      <c r="C174" s="16">
        <f>IF(ISBLANK($A174),"",RANDBETWEEN($P174-Settings!$E$19,$P174-Settings!$E$20))</f>
        <v>67</v>
      </c>
      <c r="D174" s="16">
        <f>IF(ISBLANK($A174),"",RANDBETWEEN($P174+Settings!$E$20,$P174+Settings!$E$19))</f>
        <v>83</v>
      </c>
      <c r="E174" t="str">
        <f t="array" ref="E174">IF(ISBLANK($A174),"",IF(M174,IF(AVERAGE(C174,D174)&gt;Settings!$E$18,INDEX(Precipitation!A:A,$L174),INDEX(Precipitation!B:B,$L174)),"None"))</f>
        <v>Drizzle</v>
      </c>
      <c r="F174" t="str">
        <f t="array" ref="F174">IF(ISBLANK($A174),"",IF(M174,INDEX(Precipitation!C:C,$L174),CHOOSE(RANDBETWEEN(1,4),"Clear","Clear","A few clouds","Mostly cloudy")))</f>
        <v>Mostly cloudy</v>
      </c>
      <c r="G174" t="str">
        <f t="array" ref="G174">IF(ISBLANK($A174),"",IF(AND(M174,AVERAGE(C174,D174)&gt;Settings!$E$18),INDEX(Precipitation!D:D,$L174),""))</f>
        <v/>
      </c>
      <c r="H174" t="str">
        <f t="array" ref="H174">IF(ISBLANK($A174),"",INDEX(Precipitation!E:E,$L174))</f>
        <v>Light breeze</v>
      </c>
      <c r="I174" s="16" t="str">
        <f t="array" ref="I174">IF(ISBLANK($A174),"",INDEX(Precipitation!F:F,$L174))</f>
        <v>4–7</v>
      </c>
      <c r="J174" s="16" t="str">
        <f t="array" ref="J174">IF(ISBLANK($A174),"",INDEX(Precipitation!G:G,$L174))</f>
        <v>E</v>
      </c>
      <c r="K174" t="str">
        <f t="array" ref="K174">IF(ISBLANK($A174),"",INDEX(Precipitation!H:H,$L174))</f>
        <v>Wind felt on face, leaves rustle, vanes move</v>
      </c>
      <c r="L174" s="5">
        <f>IF(ISBLANK($A174),"",RANDBETWEEN(2,COUNTA(Precipitation!A:A)))</f>
        <v>933</v>
      </c>
      <c r="M174" s="5" t="b">
        <f>IF(ISBLANK($A174),"",RANDBETWEEN(1,100)&lt;=VLOOKUP($A174,Settings!$A:$H,7,FALSE)*100)</f>
        <v>1</v>
      </c>
      <c r="N174" s="5">
        <f>IF(ISBLANK($A174),"",VLOOKUP($A174,Settings!$A:$H,8,FALSE))</f>
        <v>71</v>
      </c>
      <c r="O174" s="5">
        <f>IF(ISBLANK($A174),"",IF($A174=$A173,$O173,INDIRECT("Settings!$H"&amp;MATCH($A174,Settings!$A:$A,0)+1)))</f>
        <v>75</v>
      </c>
      <c r="P174" s="5">
        <f t="shared" si="2"/>
        <v>71</v>
      </c>
      <c r="Q174" s="5">
        <f>IF(ISBLANK($A174),"",IF($A174=$A173,$Q173,VLOOKUP($A174,Settings!$A:$B,2,FALSE)))</f>
        <v>30</v>
      </c>
    </row>
    <row r="175">
      <c r="A175" s="17" t="str">
        <f>IFERROR(__xludf.DUMMYFUNCTION("""COMPUTED_VALUE"""),"June")</f>
        <v>June</v>
      </c>
      <c r="B175" s="15">
        <f t="shared" si="1"/>
        <v>23</v>
      </c>
      <c r="C175" s="16">
        <f>IF(ISBLANK($A175),"",RANDBETWEEN($P175-Settings!$E$19,$P175-Settings!$E$20))</f>
        <v>61</v>
      </c>
      <c r="D175" s="16">
        <f>IF(ISBLANK($A175),"",RANDBETWEEN($P175+Settings!$E$20,$P175+Settings!$E$19))</f>
        <v>75</v>
      </c>
      <c r="E175" t="str">
        <f t="array" ref="E175">IF(ISBLANK($A175),"",IF(M175,IF(AVERAGE(C175,D175)&gt;Settings!$E$18,INDEX(Precipitation!A:A,$L175),INDEX(Precipitation!B:B,$L175)),"None"))</f>
        <v>None</v>
      </c>
      <c r="F175" t="str">
        <f t="array" ref="F175">IF(ISBLANK($A175),"",IF(M175,INDEX(Precipitation!C:C,$L175),CHOOSE(RANDBETWEEN(1,4),"Clear","Clear","A few clouds","Mostly cloudy")))</f>
        <v>Clear</v>
      </c>
      <c r="G175" t="str">
        <f t="array" ref="G175">IF(ISBLANK($A175),"",IF(AND(M175,AVERAGE(C175,D175)&gt;Settings!$E$18),INDEX(Precipitation!D:D,$L175),""))</f>
        <v/>
      </c>
      <c r="H175" t="str">
        <f t="array" ref="H175">IF(ISBLANK($A175),"",INDEX(Precipitation!E:E,$L175))</f>
        <v>Moderate breeze</v>
      </c>
      <c r="I175" s="16" t="str">
        <f t="array" ref="I175">IF(ISBLANK($A175),"",INDEX(Precipitation!F:F,$L175))</f>
        <v>13–18</v>
      </c>
      <c r="J175" s="16" t="str">
        <f t="array" ref="J175">IF(ISBLANK($A175),"",INDEX(Precipitation!G:G,$L175))</f>
        <v>NE</v>
      </c>
      <c r="K175" t="str">
        <f t="array" ref="K175">IF(ISBLANK($A175),"",INDEX(Precipitation!H:H,$L175))</f>
        <v>Small branches move, and dust and small branches are raised</v>
      </c>
      <c r="L175" s="5">
        <f>IF(ISBLANK($A175),"",RANDBETWEEN(2,COUNTA(Precipitation!A:A)))</f>
        <v>676</v>
      </c>
      <c r="M175" s="5" t="b">
        <f>IF(ISBLANK($A175),"",RANDBETWEEN(1,100)&lt;=VLOOKUP($A175,Settings!$A:$H,7,FALSE)*100)</f>
        <v>0</v>
      </c>
      <c r="N175" s="5">
        <f>IF(ISBLANK($A175),"",VLOOKUP($A175,Settings!$A:$H,8,FALSE))</f>
        <v>71</v>
      </c>
      <c r="O175" s="5">
        <f>IF(ISBLANK($A175),"",IF($A175=$A174,$O174,INDIRECT("Settings!$H"&amp;MATCH($A175,Settings!$A:$A,0)+1)))</f>
        <v>75</v>
      </c>
      <c r="P175" s="5">
        <f t="shared" si="2"/>
        <v>71</v>
      </c>
      <c r="Q175" s="5">
        <f>IF(ISBLANK($A175),"",IF($A175=$A174,$Q174,VLOOKUP($A175,Settings!$A:$B,2,FALSE)))</f>
        <v>30</v>
      </c>
    </row>
    <row r="176">
      <c r="A176" s="17" t="str">
        <f>IFERROR(__xludf.DUMMYFUNCTION("""COMPUTED_VALUE"""),"June")</f>
        <v>June</v>
      </c>
      <c r="B176" s="15">
        <f t="shared" si="1"/>
        <v>24</v>
      </c>
      <c r="C176" s="16">
        <f>IF(ISBLANK($A176),"",RANDBETWEEN($P176-Settings!$E$19,$P176-Settings!$E$20))</f>
        <v>61</v>
      </c>
      <c r="D176" s="16">
        <f>IF(ISBLANK($A176),"",RANDBETWEEN($P176+Settings!$E$20,$P176+Settings!$E$19))</f>
        <v>79</v>
      </c>
      <c r="E176" t="str">
        <f t="array" ref="E176">IF(ISBLANK($A176),"",IF(M176,IF(AVERAGE(C176,D176)&gt;Settings!$E$18,INDEX(Precipitation!A:A,$L176),INDEX(Precipitation!B:B,$L176)),"None"))</f>
        <v>Steady rainfall</v>
      </c>
      <c r="F176" t="str">
        <f t="array" ref="F176">IF(ISBLANK($A176),"",IF(M176,INDEX(Precipitation!C:C,$L176),CHOOSE(RANDBETWEEN(1,4),"Clear","Clear","A few clouds","Mostly cloudy")))</f>
        <v>Gray, slightly overcast</v>
      </c>
      <c r="G176" t="str">
        <f t="array" ref="G176">IF(ISBLANK($A176),"",IF(AND(M176,AVERAGE(C176,D176)&gt;Settings!$E$18),INDEX(Precipitation!D:D,$L176),""))</f>
        <v/>
      </c>
      <c r="H176" t="str">
        <f t="array" ref="H176">IF(ISBLANK($A176),"",INDEX(Precipitation!E:E,$L176))</f>
        <v>Gentle breeze</v>
      </c>
      <c r="I176" s="16" t="str">
        <f t="array" ref="I176">IF(ISBLANK($A176),"",INDEX(Precipitation!F:F,$L176))</f>
        <v>8–12</v>
      </c>
      <c r="J176" s="16" t="str">
        <f t="array" ref="J176">IF(ISBLANK($A176),"",INDEX(Precipitation!G:G,$L176))</f>
        <v>N</v>
      </c>
      <c r="K176" t="str">
        <f t="array" ref="K176">IF(ISBLANK($A176),"",INDEX(Precipitation!H:H,$L176))</f>
        <v>Leaves and small twigs sway and banners flap</v>
      </c>
      <c r="L176" s="5">
        <f>IF(ISBLANK($A176),"",RANDBETWEEN(2,COUNTA(Precipitation!A:A)))</f>
        <v>244</v>
      </c>
      <c r="M176" s="5" t="b">
        <f>IF(ISBLANK($A176),"",RANDBETWEEN(1,100)&lt;=VLOOKUP($A176,Settings!$A:$H,7,FALSE)*100)</f>
        <v>1</v>
      </c>
      <c r="N176" s="5">
        <f>IF(ISBLANK($A176),"",VLOOKUP($A176,Settings!$A:$H,8,FALSE))</f>
        <v>71</v>
      </c>
      <c r="O176" s="5">
        <f>IF(ISBLANK($A176),"",IF($A176=$A175,$O175,INDIRECT("Settings!$H"&amp;MATCH($A176,Settings!$A:$A,0)+1)))</f>
        <v>75</v>
      </c>
      <c r="P176" s="5">
        <f t="shared" si="2"/>
        <v>71</v>
      </c>
      <c r="Q176" s="5">
        <f>IF(ISBLANK($A176),"",IF($A176=$A175,$Q175,VLOOKUP($A176,Settings!$A:$B,2,FALSE)))</f>
        <v>30</v>
      </c>
    </row>
    <row r="177">
      <c r="A177" s="17" t="str">
        <f>IFERROR(__xludf.DUMMYFUNCTION("""COMPUTED_VALUE"""),"June")</f>
        <v>June</v>
      </c>
      <c r="B177" s="15">
        <f t="shared" si="1"/>
        <v>25</v>
      </c>
      <c r="C177" s="16">
        <f>IF(ISBLANK($A177),"",RANDBETWEEN($P177-Settings!$E$19,$P177-Settings!$E$20))</f>
        <v>62</v>
      </c>
      <c r="D177" s="16">
        <f>IF(ISBLANK($A177),"",RANDBETWEEN($P177+Settings!$E$20,$P177+Settings!$E$19))</f>
        <v>75</v>
      </c>
      <c r="E177" t="str">
        <f t="array" ref="E177">IF(ISBLANK($A177),"",IF(M177,IF(AVERAGE(C177,D177)&gt;Settings!$E$18,INDEX(Precipitation!A:A,$L177),INDEX(Precipitation!B:B,$L177)),"None"))</f>
        <v>None</v>
      </c>
      <c r="F177" t="str">
        <f t="array" ref="F177">IF(ISBLANK($A177),"",IF(M177,INDEX(Precipitation!C:C,$L177),CHOOSE(RANDBETWEEN(1,4),"Clear","Clear","A few clouds","Mostly cloudy")))</f>
        <v>Mostly cloudy</v>
      </c>
      <c r="G177" t="str">
        <f t="array" ref="G177">IF(ISBLANK($A177),"",IF(AND(M177,AVERAGE(C177,D177)&gt;Settings!$E$18),INDEX(Precipitation!D:D,$L177),""))</f>
        <v/>
      </c>
      <c r="H177" t="str">
        <f t="array" ref="H177">IF(ISBLANK($A177),"",INDEX(Precipitation!E:E,$L177))</f>
        <v>Light breeze</v>
      </c>
      <c r="I177" s="16" t="str">
        <f t="array" ref="I177">IF(ISBLANK($A177),"",INDEX(Precipitation!F:F,$L177))</f>
        <v>4–7</v>
      </c>
      <c r="J177" s="16" t="str">
        <f t="array" ref="J177">IF(ISBLANK($A177),"",INDEX(Precipitation!G:G,$L177))</f>
        <v>SE</v>
      </c>
      <c r="K177" t="str">
        <f t="array" ref="K177">IF(ISBLANK($A177),"",INDEX(Precipitation!H:H,$L177))</f>
        <v>Wind felt on face, leaves rustle, vanes move</v>
      </c>
      <c r="L177" s="5">
        <f>IF(ISBLANK($A177),"",RANDBETWEEN(2,COUNTA(Precipitation!A:A)))</f>
        <v>404</v>
      </c>
      <c r="M177" s="5" t="b">
        <f>IF(ISBLANK($A177),"",RANDBETWEEN(1,100)&lt;=VLOOKUP($A177,Settings!$A:$H,7,FALSE)*100)</f>
        <v>0</v>
      </c>
      <c r="N177" s="5">
        <f>IF(ISBLANK($A177),"",VLOOKUP($A177,Settings!$A:$H,8,FALSE))</f>
        <v>71</v>
      </c>
      <c r="O177" s="5">
        <f>IF(ISBLANK($A177),"",IF($A177=$A176,$O176,INDIRECT("Settings!$H"&amp;MATCH($A177,Settings!$A:$A,0)+1)))</f>
        <v>75</v>
      </c>
      <c r="P177" s="5">
        <f t="shared" si="2"/>
        <v>71</v>
      </c>
      <c r="Q177" s="5">
        <f>IF(ISBLANK($A177),"",IF($A177=$A176,$Q176,VLOOKUP($A177,Settings!$A:$B,2,FALSE)))</f>
        <v>30</v>
      </c>
    </row>
    <row r="178">
      <c r="A178" s="17" t="str">
        <f>IFERROR(__xludf.DUMMYFUNCTION("""COMPUTED_VALUE"""),"June")</f>
        <v>June</v>
      </c>
      <c r="B178" s="15">
        <f t="shared" si="1"/>
        <v>26</v>
      </c>
      <c r="C178" s="16">
        <f>IF(ISBLANK($A178),"",RANDBETWEEN($P178-Settings!$E$19,$P178-Settings!$E$20))</f>
        <v>63</v>
      </c>
      <c r="D178" s="16">
        <f>IF(ISBLANK($A178),"",RANDBETWEEN($P178+Settings!$E$20,$P178+Settings!$E$19))</f>
        <v>79</v>
      </c>
      <c r="E178" t="str">
        <f t="array" ref="E178">IF(ISBLANK($A178),"",IF(M178,IF(AVERAGE(C178,D178)&gt;Settings!$E$18,INDEX(Precipitation!A:A,$L178),INDEX(Precipitation!B:B,$L178)),"None"))</f>
        <v>Light mist</v>
      </c>
      <c r="F178" t="str">
        <f t="array" ref="F178">IF(ISBLANK($A178),"",IF(M178,INDEX(Precipitation!C:C,$L178),CHOOSE(RANDBETWEEN(1,4),"Clear","Clear","A few clouds","Mostly cloudy")))</f>
        <v>A few clouds</v>
      </c>
      <c r="G178" t="str">
        <f t="array" ref="G178">IF(ISBLANK($A178),"",IF(AND(M178,AVERAGE(C178,D178)&gt;Settings!$E$18),INDEX(Precipitation!D:D,$L178),""))</f>
        <v/>
      </c>
      <c r="H178" t="str">
        <f t="array" ref="H178">IF(ISBLANK($A178),"",INDEX(Precipitation!E:E,$L178))</f>
        <v>Light air</v>
      </c>
      <c r="I178" s="16" t="str">
        <f t="array" ref="I178">IF(ISBLANK($A178),"",INDEX(Precipitation!F:F,$L178))</f>
        <v>1–3</v>
      </c>
      <c r="J178" s="16" t="str">
        <f t="array" ref="J178">IF(ISBLANK($A178),"",INDEX(Precipitation!G:G,$L178))</f>
        <v>SW</v>
      </c>
      <c r="K178" t="str">
        <f t="array" ref="K178">IF(ISBLANK($A178),"",INDEX(Precipitation!H:H,$L178))</f>
        <v>Wind direction shown by smoke but not wind vanes</v>
      </c>
      <c r="L178" s="5">
        <f>IF(ISBLANK($A178),"",RANDBETWEEN(2,COUNTA(Precipitation!A:A)))</f>
        <v>800</v>
      </c>
      <c r="M178" s="5" t="b">
        <f>IF(ISBLANK($A178),"",RANDBETWEEN(1,100)&lt;=VLOOKUP($A178,Settings!$A:$H,7,FALSE)*100)</f>
        <v>1</v>
      </c>
      <c r="N178" s="5">
        <f>IF(ISBLANK($A178),"",VLOOKUP($A178,Settings!$A:$H,8,FALSE))</f>
        <v>71</v>
      </c>
      <c r="O178" s="5">
        <f>IF(ISBLANK($A178),"",IF($A178=$A177,$O177,INDIRECT("Settings!$H"&amp;MATCH($A178,Settings!$A:$A,0)+1)))</f>
        <v>75</v>
      </c>
      <c r="P178" s="5">
        <f t="shared" si="2"/>
        <v>71</v>
      </c>
      <c r="Q178" s="5">
        <f>IF(ISBLANK($A178),"",IF($A178=$A177,$Q177,VLOOKUP($A178,Settings!$A:$B,2,FALSE)))</f>
        <v>30</v>
      </c>
    </row>
    <row r="179">
      <c r="A179" s="17" t="str">
        <f>IFERROR(__xludf.DUMMYFUNCTION("""COMPUTED_VALUE"""),"June")</f>
        <v>June</v>
      </c>
      <c r="B179" s="15">
        <f t="shared" si="1"/>
        <v>27</v>
      </c>
      <c r="C179" s="16">
        <f>IF(ISBLANK($A179),"",RANDBETWEEN($P179-Settings!$E$19,$P179-Settings!$E$20))</f>
        <v>62</v>
      </c>
      <c r="D179" s="16">
        <f>IF(ISBLANK($A179),"",RANDBETWEEN($P179+Settings!$E$20,$P179+Settings!$E$19))</f>
        <v>82</v>
      </c>
      <c r="E179" t="str">
        <f t="array" ref="E179">IF(ISBLANK($A179),"",IF(M179,IF(AVERAGE(C179,D179)&gt;Settings!$E$18,INDEX(Precipitation!A:A,$L179),INDEX(Precipitation!B:B,$L179)),"None"))</f>
        <v>None</v>
      </c>
      <c r="F179" t="str">
        <f t="array" ref="F179">IF(ISBLANK($A179),"",IF(M179,INDEX(Precipitation!C:C,$L179),CHOOSE(RANDBETWEEN(1,4),"Clear","Clear","A few clouds","Mostly cloudy")))</f>
        <v>Mostly cloudy</v>
      </c>
      <c r="G179" t="str">
        <f t="array" ref="G179">IF(ISBLANK($A179),"",IF(AND(M179,AVERAGE(C179,D179)&gt;Settings!$E$18),INDEX(Precipitation!D:D,$L179),""))</f>
        <v/>
      </c>
      <c r="H179" t="str">
        <f t="array" ref="H179">IF(ISBLANK($A179),"",INDEX(Precipitation!E:E,$L179))</f>
        <v>Gentle breeze</v>
      </c>
      <c r="I179" s="16" t="str">
        <f t="array" ref="I179">IF(ISBLANK($A179),"",INDEX(Precipitation!F:F,$L179))</f>
        <v>8–12</v>
      </c>
      <c r="J179" s="16" t="str">
        <f t="array" ref="J179">IF(ISBLANK($A179),"",INDEX(Precipitation!G:G,$L179))</f>
        <v>W</v>
      </c>
      <c r="K179" t="str">
        <f t="array" ref="K179">IF(ISBLANK($A179),"",INDEX(Precipitation!H:H,$L179))</f>
        <v>Leaves and small twigs sway and banners flap</v>
      </c>
      <c r="L179" s="5">
        <f>IF(ISBLANK($A179),"",RANDBETWEEN(2,COUNTA(Precipitation!A:A)))</f>
        <v>603</v>
      </c>
      <c r="M179" s="5" t="b">
        <f>IF(ISBLANK($A179),"",RANDBETWEEN(1,100)&lt;=VLOOKUP($A179,Settings!$A:$H,7,FALSE)*100)</f>
        <v>0</v>
      </c>
      <c r="N179" s="5">
        <f>IF(ISBLANK($A179),"",VLOOKUP($A179,Settings!$A:$H,8,FALSE))</f>
        <v>71</v>
      </c>
      <c r="O179" s="5">
        <f>IF(ISBLANK($A179),"",IF($A179=$A178,$O178,INDIRECT("Settings!$H"&amp;MATCH($A179,Settings!$A:$A,0)+1)))</f>
        <v>75</v>
      </c>
      <c r="P179" s="5">
        <f t="shared" si="2"/>
        <v>71</v>
      </c>
      <c r="Q179" s="5">
        <f>IF(ISBLANK($A179),"",IF($A179=$A178,$Q178,VLOOKUP($A179,Settings!$A:$B,2,FALSE)))</f>
        <v>30</v>
      </c>
    </row>
    <row r="180">
      <c r="A180" s="17" t="str">
        <f>IFERROR(__xludf.DUMMYFUNCTION("""COMPUTED_VALUE"""),"June")</f>
        <v>June</v>
      </c>
      <c r="B180" s="15">
        <f t="shared" si="1"/>
        <v>28</v>
      </c>
      <c r="C180" s="16">
        <f>IF(ISBLANK($A180),"",RANDBETWEEN($P180-Settings!$E$19,$P180-Settings!$E$20))</f>
        <v>61</v>
      </c>
      <c r="D180" s="16">
        <f>IF(ISBLANK($A180),"",RANDBETWEEN($P180+Settings!$E$20,$P180+Settings!$E$19))</f>
        <v>76</v>
      </c>
      <c r="E180" t="str">
        <f t="array" ref="E180">IF(ISBLANK($A180),"",IF(M180,IF(AVERAGE(C180,D180)&gt;Settings!$E$18,INDEX(Precipitation!A:A,$L180),INDEX(Precipitation!B:B,$L180)),"None"))</f>
        <v>None</v>
      </c>
      <c r="F180" t="str">
        <f t="array" ref="F180">IF(ISBLANK($A180),"",IF(M180,INDEX(Precipitation!C:C,$L180),CHOOSE(RANDBETWEEN(1,4),"Clear","Clear","A few clouds","Mostly cloudy")))</f>
        <v>Clear</v>
      </c>
      <c r="G180" t="str">
        <f t="array" ref="G180">IF(ISBLANK($A180),"",IF(AND(M180,AVERAGE(C180,D180)&gt;Settings!$E$18),INDEX(Precipitation!D:D,$L180),""))</f>
        <v/>
      </c>
      <c r="H180" t="str">
        <f t="array" ref="H180">IF(ISBLANK($A180),"",INDEX(Precipitation!E:E,$L180))</f>
        <v>Strong breeze</v>
      </c>
      <c r="I180" s="16" t="str">
        <f t="array" ref="I180">IF(ISBLANK($A180),"",INDEX(Precipitation!F:F,$L180))</f>
        <v>25–31</v>
      </c>
      <c r="J180" s="16" t="str">
        <f t="array" ref="J180">IF(ISBLANK($A180),"",INDEX(Precipitation!G:G,$L180))</f>
        <v>N</v>
      </c>
      <c r="K180" t="str">
        <f t="array" ref="K180">IF(ISBLANK($A180),"",INDEX(Precipitation!H:H,$L180))</f>
        <v>Large branches move</v>
      </c>
      <c r="L180" s="5">
        <f>IF(ISBLANK($A180),"",RANDBETWEEN(2,COUNTA(Precipitation!A:A)))</f>
        <v>565</v>
      </c>
      <c r="M180" s="5" t="b">
        <f>IF(ISBLANK($A180),"",RANDBETWEEN(1,100)&lt;=VLOOKUP($A180,Settings!$A:$H,7,FALSE)*100)</f>
        <v>0</v>
      </c>
      <c r="N180" s="5">
        <f>IF(ISBLANK($A180),"",VLOOKUP($A180,Settings!$A:$H,8,FALSE))</f>
        <v>71</v>
      </c>
      <c r="O180" s="5">
        <f>IF(ISBLANK($A180),"",IF($A180=$A179,$O179,INDIRECT("Settings!$H"&amp;MATCH($A180,Settings!$A:$A,0)+1)))</f>
        <v>75</v>
      </c>
      <c r="P180" s="5">
        <f t="shared" si="2"/>
        <v>71</v>
      </c>
      <c r="Q180" s="5">
        <f>IF(ISBLANK($A180),"",IF($A180=$A179,$Q179,VLOOKUP($A180,Settings!$A:$B,2,FALSE)))</f>
        <v>30</v>
      </c>
    </row>
    <row r="181">
      <c r="A181" s="17" t="str">
        <f>IFERROR(__xludf.DUMMYFUNCTION("""COMPUTED_VALUE"""),"June")</f>
        <v>June</v>
      </c>
      <c r="B181" s="15">
        <f t="shared" si="1"/>
        <v>29</v>
      </c>
      <c r="C181" s="16">
        <f>IF(ISBLANK($A181),"",RANDBETWEEN($P181-Settings!$E$19,$P181-Settings!$E$20))</f>
        <v>64</v>
      </c>
      <c r="D181" s="16">
        <f>IF(ISBLANK($A181),"",RANDBETWEEN($P181+Settings!$E$20,$P181+Settings!$E$19))</f>
        <v>78</v>
      </c>
      <c r="E181" t="str">
        <f t="array" ref="E181">IF(ISBLANK($A181),"",IF(M181,IF(AVERAGE(C181,D181)&gt;Settings!$E$18,INDEX(Precipitation!A:A,$L181),INDEX(Precipitation!B:B,$L181)),"None"))</f>
        <v>Downpour</v>
      </c>
      <c r="F181" t="str">
        <f t="array" ref="F181">IF(ISBLANK($A181),"",IF(M181,INDEX(Precipitation!C:C,$L181),CHOOSE(RANDBETWEEN(1,4),"Clear","Clear","A few clouds","Mostly cloudy")))</f>
        <v>Dark storm clouds</v>
      </c>
      <c r="G181" t="str">
        <f t="array" ref="G181">IF(ISBLANK($A181),"",IF(AND(M181,AVERAGE(C181,D181)&gt;Settings!$E$18),INDEX(Precipitation!D:D,$L181),""))</f>
        <v>Lightning</v>
      </c>
      <c r="H181" t="str">
        <f t="array" ref="H181">IF(ISBLANK($A181),"",INDEX(Precipitation!E:E,$L181))</f>
        <v>Light air</v>
      </c>
      <c r="I181" s="16" t="str">
        <f t="array" ref="I181">IF(ISBLANK($A181),"",INDEX(Precipitation!F:F,$L181))</f>
        <v>1–3</v>
      </c>
      <c r="J181" s="16" t="str">
        <f t="array" ref="J181">IF(ISBLANK($A181),"",INDEX(Precipitation!G:G,$L181))</f>
        <v>W</v>
      </c>
      <c r="K181" t="str">
        <f t="array" ref="K181">IF(ISBLANK($A181),"",INDEX(Precipitation!H:H,$L181))</f>
        <v>Wind direction shown by smoke but not wind vanes</v>
      </c>
      <c r="L181" s="5">
        <f>IF(ISBLANK($A181),"",RANDBETWEEN(2,COUNTA(Precipitation!A:A)))</f>
        <v>727</v>
      </c>
      <c r="M181" s="5" t="b">
        <f>IF(ISBLANK($A181),"",RANDBETWEEN(1,100)&lt;=VLOOKUP($A181,Settings!$A:$H,7,FALSE)*100)</f>
        <v>1</v>
      </c>
      <c r="N181" s="5">
        <f>IF(ISBLANK($A181),"",VLOOKUP($A181,Settings!$A:$H,8,FALSE))</f>
        <v>71</v>
      </c>
      <c r="O181" s="5">
        <f>IF(ISBLANK($A181),"",IF($A181=$A180,$O180,INDIRECT("Settings!$H"&amp;MATCH($A181,Settings!$A:$A,0)+1)))</f>
        <v>75</v>
      </c>
      <c r="P181" s="5">
        <f t="shared" si="2"/>
        <v>71</v>
      </c>
      <c r="Q181" s="5">
        <f>IF(ISBLANK($A181),"",IF($A181=$A180,$Q180,VLOOKUP($A181,Settings!$A:$B,2,FALSE)))</f>
        <v>30</v>
      </c>
    </row>
    <row r="182">
      <c r="A182" s="17" t="str">
        <f>IFERROR(__xludf.DUMMYFUNCTION("""COMPUTED_VALUE"""),"June")</f>
        <v>June</v>
      </c>
      <c r="B182" s="15">
        <f t="shared" si="1"/>
        <v>30</v>
      </c>
      <c r="C182" s="16">
        <f>IF(ISBLANK($A182),"",RANDBETWEEN($P182-Settings!$E$19,$P182-Settings!$E$20))</f>
        <v>60</v>
      </c>
      <c r="D182" s="16">
        <f>IF(ISBLANK($A182),"",RANDBETWEEN($P182+Settings!$E$20,$P182+Settings!$E$19))</f>
        <v>75</v>
      </c>
      <c r="E182" t="str">
        <f t="array" ref="E182">IF(ISBLANK($A182),"",IF(M182,IF(AVERAGE(C182,D182)&gt;Settings!$E$18,INDEX(Precipitation!A:A,$L182),INDEX(Precipitation!B:B,$L182)),"None"))</f>
        <v>Drizzle</v>
      </c>
      <c r="F182" t="str">
        <f t="array" ref="F182">IF(ISBLANK($A182),"",IF(M182,INDEX(Precipitation!C:C,$L182),CHOOSE(RANDBETWEEN(1,4),"Clear","Clear","A few clouds","Mostly cloudy")))</f>
        <v>Mostly cloudy</v>
      </c>
      <c r="G182" t="str">
        <f t="array" ref="G182">IF(ISBLANK($A182),"",IF(AND(M182,AVERAGE(C182,D182)&gt;Settings!$E$18),INDEX(Precipitation!D:D,$L182),""))</f>
        <v/>
      </c>
      <c r="H182" t="str">
        <f t="array" ref="H182">IF(ISBLANK($A182),"",INDEX(Precipitation!E:E,$L182))</f>
        <v>Light air</v>
      </c>
      <c r="I182" s="16" t="str">
        <f t="array" ref="I182">IF(ISBLANK($A182),"",INDEX(Precipitation!F:F,$L182))</f>
        <v>1–3</v>
      </c>
      <c r="J182" s="16" t="str">
        <f t="array" ref="J182">IF(ISBLANK($A182),"",INDEX(Precipitation!G:G,$L182))</f>
        <v>W</v>
      </c>
      <c r="K182" t="str">
        <f t="array" ref="K182">IF(ISBLANK($A182),"",INDEX(Precipitation!H:H,$L182))</f>
        <v>Wind direction shown by smoke but not wind vanes</v>
      </c>
      <c r="L182" s="5">
        <f>IF(ISBLANK($A182),"",RANDBETWEEN(2,COUNTA(Precipitation!A:A)))</f>
        <v>711</v>
      </c>
      <c r="M182" s="5" t="b">
        <f>IF(ISBLANK($A182),"",RANDBETWEEN(1,100)&lt;=VLOOKUP($A182,Settings!$A:$H,7,FALSE)*100)</f>
        <v>1</v>
      </c>
      <c r="N182" s="5">
        <f>IF(ISBLANK($A182),"",VLOOKUP($A182,Settings!$A:$H,8,FALSE))</f>
        <v>71</v>
      </c>
      <c r="O182" s="5">
        <f>IF(ISBLANK($A182),"",IF($A182=$A181,$O181,INDIRECT("Settings!$H"&amp;MATCH($A182,Settings!$A:$A,0)+1)))</f>
        <v>75</v>
      </c>
      <c r="P182" s="5">
        <f t="shared" si="2"/>
        <v>71</v>
      </c>
      <c r="Q182" s="5">
        <f>IF(ISBLANK($A182),"",IF($A182=$A181,$Q181,VLOOKUP($A182,Settings!$A:$B,2,FALSE)))</f>
        <v>30</v>
      </c>
    </row>
    <row r="183">
      <c r="A183" s="17" t="str">
        <f>IFERROR(__xludf.DUMMYFUNCTION("""COMPUTED_VALUE"""),"July")</f>
        <v>July</v>
      </c>
      <c r="B183" s="15">
        <f t="shared" si="1"/>
        <v>1</v>
      </c>
      <c r="C183" s="16">
        <f>IF(ISBLANK($A183),"",RANDBETWEEN($P183-Settings!$E$19,$P183-Settings!$E$20))</f>
        <v>63</v>
      </c>
      <c r="D183" s="16">
        <f>IF(ISBLANK($A183),"",RANDBETWEEN($P183+Settings!$E$20,$P183+Settings!$E$19))</f>
        <v>83</v>
      </c>
      <c r="E183" t="str">
        <f t="array" ref="E183">IF(ISBLANK($A183),"",IF(M183,IF(AVERAGE(C183,D183)&gt;Settings!$E$18,INDEX(Precipitation!A:A,$L183),INDEX(Precipitation!B:B,$L183)),"None"))</f>
        <v>None</v>
      </c>
      <c r="F183" t="str">
        <f t="array" ref="F183">IF(ISBLANK($A183),"",IF(M183,INDEX(Precipitation!C:C,$L183),CHOOSE(RANDBETWEEN(1,4),"Clear","Clear","A few clouds","Mostly cloudy")))</f>
        <v>Clear</v>
      </c>
      <c r="G183" t="str">
        <f t="array" ref="G183">IF(ISBLANK($A183),"",IF(AND(M183,AVERAGE(C183,D183)&gt;Settings!$E$18),INDEX(Precipitation!D:D,$L183),""))</f>
        <v/>
      </c>
      <c r="H183" t="str">
        <f t="array" ref="H183">IF(ISBLANK($A183),"",INDEX(Precipitation!E:E,$L183))</f>
        <v>Light breeze</v>
      </c>
      <c r="I183" s="16" t="str">
        <f t="array" ref="I183">IF(ISBLANK($A183),"",INDEX(Precipitation!F:F,$L183))</f>
        <v>4–7</v>
      </c>
      <c r="J183" s="16" t="str">
        <f t="array" ref="J183">IF(ISBLANK($A183),"",INDEX(Precipitation!G:G,$L183))</f>
        <v>W</v>
      </c>
      <c r="K183" t="str">
        <f t="array" ref="K183">IF(ISBLANK($A183),"",INDEX(Precipitation!H:H,$L183))</f>
        <v>Wind felt on face, leaves rustle, vanes move</v>
      </c>
      <c r="L183" s="5">
        <f>IF(ISBLANK($A183),"",RANDBETWEEN(2,COUNTA(Precipitation!A:A)))</f>
        <v>170</v>
      </c>
      <c r="M183" s="5" t="b">
        <f>IF(ISBLANK($A183),"",RANDBETWEEN(1,100)&lt;=VLOOKUP($A183,Settings!$A:$H,7,FALSE)*100)</f>
        <v>0</v>
      </c>
      <c r="N183" s="5">
        <f>IF(ISBLANK($A183),"",VLOOKUP($A183,Settings!$A:$H,8,FALSE))</f>
        <v>75</v>
      </c>
      <c r="O183" s="5">
        <f>IF(ISBLANK($A183),"",IF($A183=$A182,$O182,INDIRECT("Settings!$H"&amp;MATCH($A183,Settings!$A:$A,0)+1)))</f>
        <v>66</v>
      </c>
      <c r="P183" s="5">
        <f t="shared" si="2"/>
        <v>75</v>
      </c>
      <c r="Q183" s="5">
        <f>IF(ISBLANK($A183),"",IF($A183=$A182,$Q182,VLOOKUP($A183,Settings!$A:$B,2,FALSE)))</f>
        <v>31</v>
      </c>
    </row>
    <row r="184">
      <c r="A184" s="17" t="str">
        <f>IFERROR(__xludf.DUMMYFUNCTION("""COMPUTED_VALUE"""),"July")</f>
        <v>July</v>
      </c>
      <c r="B184" s="15">
        <f t="shared" si="1"/>
        <v>2</v>
      </c>
      <c r="C184" s="16">
        <f>IF(ISBLANK($A184),"",RANDBETWEEN($P184-Settings!$E$19,$P184-Settings!$E$20))</f>
        <v>63</v>
      </c>
      <c r="D184" s="16">
        <f>IF(ISBLANK($A184),"",RANDBETWEEN($P184+Settings!$E$20,$P184+Settings!$E$19))</f>
        <v>79</v>
      </c>
      <c r="E184" t="str">
        <f t="array" ref="E184">IF(ISBLANK($A184),"",IF(M184,IF(AVERAGE(C184,D184)&gt;Settings!$E$18,INDEX(Precipitation!A:A,$L184),INDEX(Precipitation!B:B,$L184)),"None"))</f>
        <v>None</v>
      </c>
      <c r="F184" t="str">
        <f t="array" ref="F184">IF(ISBLANK($A184),"",IF(M184,INDEX(Precipitation!C:C,$L184),CHOOSE(RANDBETWEEN(1,4),"Clear","Clear","A few clouds","Mostly cloudy")))</f>
        <v>Mostly cloudy</v>
      </c>
      <c r="G184" t="str">
        <f t="array" ref="G184">IF(ISBLANK($A184),"",IF(AND(M184,AVERAGE(C184,D184)&gt;Settings!$E$18),INDEX(Precipitation!D:D,$L184),""))</f>
        <v/>
      </c>
      <c r="H184" t="str">
        <f t="array" ref="H184">IF(ISBLANK($A184),"",INDEX(Precipitation!E:E,$L184))</f>
        <v>Moderate breeze</v>
      </c>
      <c r="I184" s="16" t="str">
        <f t="array" ref="I184">IF(ISBLANK($A184),"",INDEX(Precipitation!F:F,$L184))</f>
        <v>13–18</v>
      </c>
      <c r="J184" s="16" t="str">
        <f t="array" ref="J184">IF(ISBLANK($A184),"",INDEX(Precipitation!G:G,$L184))</f>
        <v>NE</v>
      </c>
      <c r="K184" t="str">
        <f t="array" ref="K184">IF(ISBLANK($A184),"",INDEX(Precipitation!H:H,$L184))</f>
        <v>Small branches move, and dust and small branches are raised</v>
      </c>
      <c r="L184" s="5">
        <f>IF(ISBLANK($A184),"",RANDBETWEEN(2,COUNTA(Precipitation!A:A)))</f>
        <v>642</v>
      </c>
      <c r="M184" s="5" t="b">
        <f>IF(ISBLANK($A184),"",RANDBETWEEN(1,100)&lt;=VLOOKUP($A184,Settings!$A:$H,7,FALSE)*100)</f>
        <v>0</v>
      </c>
      <c r="N184" s="5">
        <f>IF(ISBLANK($A184),"",VLOOKUP($A184,Settings!$A:$H,8,FALSE))</f>
        <v>75</v>
      </c>
      <c r="O184" s="5">
        <f>IF(ISBLANK($A184),"",IF($A184=$A183,$O183,INDIRECT("Settings!$H"&amp;MATCH($A184,Settings!$A:$A,0)+1)))</f>
        <v>66</v>
      </c>
      <c r="P184" s="5">
        <f t="shared" si="2"/>
        <v>75</v>
      </c>
      <c r="Q184" s="5">
        <f>IF(ISBLANK($A184),"",IF($A184=$A183,$Q183,VLOOKUP($A184,Settings!$A:$B,2,FALSE)))</f>
        <v>31</v>
      </c>
    </row>
    <row r="185">
      <c r="A185" s="17" t="str">
        <f>IFERROR(__xludf.DUMMYFUNCTION("""COMPUTED_VALUE"""),"July")</f>
        <v>July</v>
      </c>
      <c r="B185" s="15">
        <f t="shared" si="1"/>
        <v>3</v>
      </c>
      <c r="C185" s="16">
        <f>IF(ISBLANK($A185),"",RANDBETWEEN($P185-Settings!$E$19,$P185-Settings!$E$20))</f>
        <v>71</v>
      </c>
      <c r="D185" s="16">
        <f>IF(ISBLANK($A185),"",RANDBETWEEN($P185+Settings!$E$20,$P185+Settings!$E$19))</f>
        <v>79</v>
      </c>
      <c r="E185" t="str">
        <f t="array" ref="E185">IF(ISBLANK($A185),"",IF(M185,IF(AVERAGE(C185,D185)&gt;Settings!$E$18,INDEX(Precipitation!A:A,$L185),INDEX(Precipitation!B:B,$L185)),"None"))</f>
        <v>None</v>
      </c>
      <c r="F185" t="str">
        <f t="array" ref="F185">IF(ISBLANK($A185),"",IF(M185,INDEX(Precipitation!C:C,$L185),CHOOSE(RANDBETWEEN(1,4),"Clear","Clear","A few clouds","Mostly cloudy")))</f>
        <v>Clear</v>
      </c>
      <c r="G185" t="str">
        <f t="array" ref="G185">IF(ISBLANK($A185),"",IF(AND(M185,AVERAGE(C185,D185)&gt;Settings!$E$18),INDEX(Precipitation!D:D,$L185),""))</f>
        <v/>
      </c>
      <c r="H185" t="str">
        <f t="array" ref="H185">IF(ISBLANK($A185),"",INDEX(Precipitation!E:E,$L185))</f>
        <v>Light breeze</v>
      </c>
      <c r="I185" s="16" t="str">
        <f t="array" ref="I185">IF(ISBLANK($A185),"",INDEX(Precipitation!F:F,$L185))</f>
        <v>4–7</v>
      </c>
      <c r="J185" s="16" t="str">
        <f t="array" ref="J185">IF(ISBLANK($A185),"",INDEX(Precipitation!G:G,$L185))</f>
        <v>E</v>
      </c>
      <c r="K185" t="str">
        <f t="array" ref="K185">IF(ISBLANK($A185),"",INDEX(Precipitation!H:H,$L185))</f>
        <v>Wind felt on face, leaves rustle, vanes move</v>
      </c>
      <c r="L185" s="5">
        <f>IF(ISBLANK($A185),"",RANDBETWEEN(2,COUNTA(Precipitation!A:A)))</f>
        <v>456</v>
      </c>
      <c r="M185" s="5" t="b">
        <f>IF(ISBLANK($A185),"",RANDBETWEEN(1,100)&lt;=VLOOKUP($A185,Settings!$A:$H,7,FALSE)*100)</f>
        <v>0</v>
      </c>
      <c r="N185" s="5">
        <f>IF(ISBLANK($A185),"",VLOOKUP($A185,Settings!$A:$H,8,FALSE))</f>
        <v>75</v>
      </c>
      <c r="O185" s="5">
        <f>IF(ISBLANK($A185),"",IF($A185=$A184,$O184,INDIRECT("Settings!$H"&amp;MATCH($A185,Settings!$A:$A,0)+1)))</f>
        <v>66</v>
      </c>
      <c r="P185" s="5">
        <f t="shared" si="2"/>
        <v>75</v>
      </c>
      <c r="Q185" s="5">
        <f>IF(ISBLANK($A185),"",IF($A185=$A184,$Q184,VLOOKUP($A185,Settings!$A:$B,2,FALSE)))</f>
        <v>31</v>
      </c>
    </row>
    <row r="186">
      <c r="A186" s="17" t="str">
        <f>IFERROR(__xludf.DUMMYFUNCTION("""COMPUTED_VALUE"""),"July")</f>
        <v>July</v>
      </c>
      <c r="B186" s="15">
        <f t="shared" si="1"/>
        <v>4</v>
      </c>
      <c r="C186" s="16">
        <f>IF(ISBLANK($A186),"",RANDBETWEEN($P186-Settings!$E$19,$P186-Settings!$E$20))</f>
        <v>70</v>
      </c>
      <c r="D186" s="16">
        <f>IF(ISBLANK($A186),"",RANDBETWEEN($P186+Settings!$E$20,$P186+Settings!$E$19))</f>
        <v>79</v>
      </c>
      <c r="E186" t="str">
        <f t="array" ref="E186">IF(ISBLANK($A186),"",IF(M186,IF(AVERAGE(C186,D186)&gt;Settings!$E$18,INDEX(Precipitation!A:A,$L186),INDEX(Precipitation!B:B,$L186)),"None"))</f>
        <v>Downpour</v>
      </c>
      <c r="F186" t="str">
        <f t="array" ref="F186">IF(ISBLANK($A186),"",IF(M186,INDEX(Precipitation!C:C,$L186),CHOOSE(RANDBETWEEN(1,4),"Clear","Clear","A few clouds","Mostly cloudy")))</f>
        <v>Dark storm clouds</v>
      </c>
      <c r="G186" t="str">
        <f t="array" ref="G186">IF(ISBLANK($A186),"",IF(AND(M186,AVERAGE(C186,D186)&gt;Settings!$E$18),INDEX(Precipitation!D:D,$L186),""))</f>
        <v>Hail</v>
      </c>
      <c r="H186" t="str">
        <f t="array" ref="H186">IF(ISBLANK($A186),"",INDEX(Precipitation!E:E,$L186))</f>
        <v>Fresh gale</v>
      </c>
      <c r="I186" s="16" t="str">
        <f t="array" ref="I186">IF(ISBLANK($A186),"",INDEX(Precipitation!F:F,$L186))</f>
        <v>39–46</v>
      </c>
      <c r="J186" s="16" t="str">
        <f t="array" ref="J186">IF(ISBLANK($A186),"",INDEX(Precipitation!G:G,$L186))</f>
        <v>E</v>
      </c>
      <c r="K186" t="str">
        <f t="array" ref="K186">IF(ISBLANK($A186),"",INDEX(Precipitation!H:H,$L186))</f>
        <v>Twigs break off trees and general progress is impeded</v>
      </c>
      <c r="L186" s="5">
        <f>IF(ISBLANK($A186),"",RANDBETWEEN(2,COUNTA(Precipitation!A:A)))</f>
        <v>955</v>
      </c>
      <c r="M186" s="5" t="b">
        <f>IF(ISBLANK($A186),"",RANDBETWEEN(1,100)&lt;=VLOOKUP($A186,Settings!$A:$H,7,FALSE)*100)</f>
        <v>1</v>
      </c>
      <c r="N186" s="5">
        <f>IF(ISBLANK($A186),"",VLOOKUP($A186,Settings!$A:$H,8,FALSE))</f>
        <v>75</v>
      </c>
      <c r="O186" s="5">
        <f>IF(ISBLANK($A186),"",IF($A186=$A185,$O185,INDIRECT("Settings!$H"&amp;MATCH($A186,Settings!$A:$A,0)+1)))</f>
        <v>66</v>
      </c>
      <c r="P186" s="5">
        <f t="shared" si="2"/>
        <v>75</v>
      </c>
      <c r="Q186" s="5">
        <f>IF(ISBLANK($A186),"",IF($A186=$A185,$Q185,VLOOKUP($A186,Settings!$A:$B,2,FALSE)))</f>
        <v>31</v>
      </c>
    </row>
    <row r="187">
      <c r="A187" s="17" t="str">
        <f>IFERROR(__xludf.DUMMYFUNCTION("""COMPUTED_VALUE"""),"July")</f>
        <v>July</v>
      </c>
      <c r="B187" s="15">
        <f t="shared" si="1"/>
        <v>5</v>
      </c>
      <c r="C187" s="16">
        <f>IF(ISBLANK($A187),"",RANDBETWEEN($P187-Settings!$E$19,$P187-Settings!$E$20))</f>
        <v>63</v>
      </c>
      <c r="D187" s="16">
        <f>IF(ISBLANK($A187),"",RANDBETWEEN($P187+Settings!$E$20,$P187+Settings!$E$19))</f>
        <v>80</v>
      </c>
      <c r="E187" t="str">
        <f t="array" ref="E187">IF(ISBLANK($A187),"",IF(M187,IF(AVERAGE(C187,D187)&gt;Settings!$E$18,INDEX(Precipitation!A:A,$L187),INDEX(Precipitation!B:B,$L187)),"None"))</f>
        <v>None</v>
      </c>
      <c r="F187" t="str">
        <f t="array" ref="F187">IF(ISBLANK($A187),"",IF(M187,INDEX(Precipitation!C:C,$L187),CHOOSE(RANDBETWEEN(1,4),"Clear","Clear","A few clouds","Mostly cloudy")))</f>
        <v>Clear</v>
      </c>
      <c r="G187" t="str">
        <f t="array" ref="G187">IF(ISBLANK($A187),"",IF(AND(M187,AVERAGE(C187,D187)&gt;Settings!$E$18),INDEX(Precipitation!D:D,$L187),""))</f>
        <v/>
      </c>
      <c r="H187" t="str">
        <f t="array" ref="H187">IF(ISBLANK($A187),"",INDEX(Precipitation!E:E,$L187))</f>
        <v>Light breeze</v>
      </c>
      <c r="I187" s="16" t="str">
        <f t="array" ref="I187">IF(ISBLANK($A187),"",INDEX(Precipitation!F:F,$L187))</f>
        <v>4–7</v>
      </c>
      <c r="J187" s="16" t="str">
        <f t="array" ref="J187">IF(ISBLANK($A187),"",INDEX(Precipitation!G:G,$L187))</f>
        <v>NW</v>
      </c>
      <c r="K187" t="str">
        <f t="array" ref="K187">IF(ISBLANK($A187),"",INDEX(Precipitation!H:H,$L187))</f>
        <v>Wind felt on face, leaves rustle, vanes move</v>
      </c>
      <c r="L187" s="5">
        <f>IF(ISBLANK($A187),"",RANDBETWEEN(2,COUNTA(Precipitation!A:A)))</f>
        <v>328</v>
      </c>
      <c r="M187" s="5" t="b">
        <f>IF(ISBLANK($A187),"",RANDBETWEEN(1,100)&lt;=VLOOKUP($A187,Settings!$A:$H,7,FALSE)*100)</f>
        <v>0</v>
      </c>
      <c r="N187" s="5">
        <f>IF(ISBLANK($A187),"",VLOOKUP($A187,Settings!$A:$H,8,FALSE))</f>
        <v>75</v>
      </c>
      <c r="O187" s="5">
        <f>IF(ISBLANK($A187),"",IF($A187=$A186,$O186,INDIRECT("Settings!$H"&amp;MATCH($A187,Settings!$A:$A,0)+1)))</f>
        <v>66</v>
      </c>
      <c r="P187" s="5">
        <f t="shared" si="2"/>
        <v>75</v>
      </c>
      <c r="Q187" s="5">
        <f>IF(ISBLANK($A187),"",IF($A187=$A186,$Q186,VLOOKUP($A187,Settings!$A:$B,2,FALSE)))</f>
        <v>31</v>
      </c>
    </row>
    <row r="188">
      <c r="A188" s="17" t="str">
        <f>IFERROR(__xludf.DUMMYFUNCTION("""COMPUTED_VALUE"""),"July")</f>
        <v>July</v>
      </c>
      <c r="B188" s="15">
        <f t="shared" si="1"/>
        <v>6</v>
      </c>
      <c r="C188" s="16">
        <f>IF(ISBLANK($A188),"",RANDBETWEEN($P188-Settings!$E$19,$P188-Settings!$E$20))</f>
        <v>68</v>
      </c>
      <c r="D188" s="16">
        <f>IF(ISBLANK($A188),"",RANDBETWEEN($P188+Settings!$E$20,$P188+Settings!$E$19))</f>
        <v>79</v>
      </c>
      <c r="E188" t="str">
        <f t="array" ref="E188">IF(ISBLANK($A188),"",IF(M188,IF(AVERAGE(C188,D188)&gt;Settings!$E$18,INDEX(Precipitation!A:A,$L188),INDEX(Precipitation!B:B,$L188)),"None"))</f>
        <v>None</v>
      </c>
      <c r="F188" t="str">
        <f t="array" ref="F188">IF(ISBLANK($A188),"",IF(M188,INDEX(Precipitation!C:C,$L188),CHOOSE(RANDBETWEEN(1,4),"Clear","Clear","A few clouds","Mostly cloudy")))</f>
        <v>Clear</v>
      </c>
      <c r="G188" t="str">
        <f t="array" ref="G188">IF(ISBLANK($A188),"",IF(AND(M188,AVERAGE(C188,D188)&gt;Settings!$E$18),INDEX(Precipitation!D:D,$L188),""))</f>
        <v/>
      </c>
      <c r="H188" t="str">
        <f t="array" ref="H188">IF(ISBLANK($A188),"",INDEX(Precipitation!E:E,$L188))</f>
        <v>Calm</v>
      </c>
      <c r="I188" s="16" t="str">
        <f t="array" ref="I188">IF(ISBLANK($A188),"",INDEX(Precipitation!F:F,$L188))</f>
        <v>&lt;1</v>
      </c>
      <c r="J188" s="16" t="str">
        <f t="array" ref="J188">IF(ISBLANK($A188),"",INDEX(Precipitation!G:G,$L188))</f>
        <v>S</v>
      </c>
      <c r="K188" t="str">
        <f t="array" ref="K188">IF(ISBLANK($A188),"",INDEX(Precipitation!H:H,$L188))</f>
        <v>Smoke rises vertically</v>
      </c>
      <c r="L188" s="5">
        <f>IF(ISBLANK($A188),"",RANDBETWEEN(2,COUNTA(Precipitation!A:A)))</f>
        <v>80</v>
      </c>
      <c r="M188" s="5" t="b">
        <f>IF(ISBLANK($A188),"",RANDBETWEEN(1,100)&lt;=VLOOKUP($A188,Settings!$A:$H,7,FALSE)*100)</f>
        <v>0</v>
      </c>
      <c r="N188" s="5">
        <f>IF(ISBLANK($A188),"",VLOOKUP($A188,Settings!$A:$H,8,FALSE))</f>
        <v>75</v>
      </c>
      <c r="O188" s="5">
        <f>IF(ISBLANK($A188),"",IF($A188=$A187,$O187,INDIRECT("Settings!$H"&amp;MATCH($A188,Settings!$A:$A,0)+1)))</f>
        <v>66</v>
      </c>
      <c r="P188" s="5">
        <f t="shared" si="2"/>
        <v>75</v>
      </c>
      <c r="Q188" s="5">
        <f>IF(ISBLANK($A188),"",IF($A188=$A187,$Q187,VLOOKUP($A188,Settings!$A:$B,2,FALSE)))</f>
        <v>31</v>
      </c>
    </row>
    <row r="189">
      <c r="A189" s="17" t="str">
        <f>IFERROR(__xludf.DUMMYFUNCTION("""COMPUTED_VALUE"""),"July")</f>
        <v>July</v>
      </c>
      <c r="B189" s="15">
        <f t="shared" si="1"/>
        <v>7</v>
      </c>
      <c r="C189" s="16">
        <f>IF(ISBLANK($A189),"",RANDBETWEEN($P189-Settings!$E$19,$P189-Settings!$E$20))</f>
        <v>69</v>
      </c>
      <c r="D189" s="16">
        <f>IF(ISBLANK($A189),"",RANDBETWEEN($P189+Settings!$E$20,$P189+Settings!$E$19))</f>
        <v>82</v>
      </c>
      <c r="E189" t="str">
        <f t="array" ref="E189">IF(ISBLANK($A189),"",IF(M189,IF(AVERAGE(C189,D189)&gt;Settings!$E$18,INDEX(Precipitation!A:A,$L189),INDEX(Precipitation!B:B,$L189)),"None"))</f>
        <v>Steady rainfall</v>
      </c>
      <c r="F189" t="str">
        <f t="array" ref="F189">IF(ISBLANK($A189),"",IF(M189,INDEX(Precipitation!C:C,$L189),CHOOSE(RANDBETWEEN(1,4),"Clear","Clear","A few clouds","Mostly cloudy")))</f>
        <v>Gray, slightly overcast</v>
      </c>
      <c r="G189" t="str">
        <f t="array" ref="G189">IF(ISBLANK($A189),"",IF(AND(M189,AVERAGE(C189,D189)&gt;Settings!$E$18),INDEX(Precipitation!D:D,$L189),""))</f>
        <v/>
      </c>
      <c r="H189" t="str">
        <f t="array" ref="H189">IF(ISBLANK($A189),"",INDEX(Precipitation!E:E,$L189))</f>
        <v>Light breeze</v>
      </c>
      <c r="I189" s="16" t="str">
        <f t="array" ref="I189">IF(ISBLANK($A189),"",INDEX(Precipitation!F:F,$L189))</f>
        <v>4–7</v>
      </c>
      <c r="J189" s="16" t="str">
        <f t="array" ref="J189">IF(ISBLANK($A189),"",INDEX(Precipitation!G:G,$L189))</f>
        <v>NE</v>
      </c>
      <c r="K189" t="str">
        <f t="array" ref="K189">IF(ISBLANK($A189),"",INDEX(Precipitation!H:H,$L189))</f>
        <v>Wind felt on face, leaves rustle, vanes move</v>
      </c>
      <c r="L189" s="5">
        <f>IF(ISBLANK($A189),"",RANDBETWEEN(2,COUNTA(Precipitation!A:A)))</f>
        <v>478</v>
      </c>
      <c r="M189" s="5" t="b">
        <f>IF(ISBLANK($A189),"",RANDBETWEEN(1,100)&lt;=VLOOKUP($A189,Settings!$A:$H,7,FALSE)*100)</f>
        <v>1</v>
      </c>
      <c r="N189" s="5">
        <f>IF(ISBLANK($A189),"",VLOOKUP($A189,Settings!$A:$H,8,FALSE))</f>
        <v>75</v>
      </c>
      <c r="O189" s="5">
        <f>IF(ISBLANK($A189),"",IF($A189=$A188,$O188,INDIRECT("Settings!$H"&amp;MATCH($A189,Settings!$A:$A,0)+1)))</f>
        <v>66</v>
      </c>
      <c r="P189" s="5">
        <f t="shared" si="2"/>
        <v>75</v>
      </c>
      <c r="Q189" s="5">
        <f>IF(ISBLANK($A189),"",IF($A189=$A188,$Q188,VLOOKUP($A189,Settings!$A:$B,2,FALSE)))</f>
        <v>31</v>
      </c>
    </row>
    <row r="190">
      <c r="A190" s="17" t="str">
        <f>IFERROR(__xludf.DUMMYFUNCTION("""COMPUTED_VALUE"""),"July")</f>
        <v>July</v>
      </c>
      <c r="B190" s="15">
        <f t="shared" si="1"/>
        <v>8</v>
      </c>
      <c r="C190" s="16">
        <f>IF(ISBLANK($A190),"",RANDBETWEEN($P190-Settings!$E$19,$P190-Settings!$E$20))</f>
        <v>69</v>
      </c>
      <c r="D190" s="16">
        <f>IF(ISBLANK($A190),"",RANDBETWEEN($P190+Settings!$E$20,$P190+Settings!$E$19))</f>
        <v>80</v>
      </c>
      <c r="E190" t="str">
        <f t="array" ref="E190">IF(ISBLANK($A190),"",IF(M190,IF(AVERAGE(C190,D190)&gt;Settings!$E$18,INDEX(Precipitation!A:A,$L190),INDEX(Precipitation!B:B,$L190)),"None"))</f>
        <v>None</v>
      </c>
      <c r="F190" t="str">
        <f t="array" ref="F190">IF(ISBLANK($A190),"",IF(M190,INDEX(Precipitation!C:C,$L190),CHOOSE(RANDBETWEEN(1,4),"Clear","Clear","A few clouds","Mostly cloudy")))</f>
        <v>Mostly cloudy</v>
      </c>
      <c r="G190" t="str">
        <f t="array" ref="G190">IF(ISBLANK($A190),"",IF(AND(M190,AVERAGE(C190,D190)&gt;Settings!$E$18),INDEX(Precipitation!D:D,$L190),""))</f>
        <v/>
      </c>
      <c r="H190" t="str">
        <f t="array" ref="H190">IF(ISBLANK($A190),"",INDEX(Precipitation!E:E,$L190))</f>
        <v>Strong breeze</v>
      </c>
      <c r="I190" s="16" t="str">
        <f t="array" ref="I190">IF(ISBLANK($A190),"",INDEX(Precipitation!F:F,$L190))</f>
        <v>25–31</v>
      </c>
      <c r="J190" s="16" t="str">
        <f t="array" ref="J190">IF(ISBLANK($A190),"",INDEX(Precipitation!G:G,$L190))</f>
        <v>E</v>
      </c>
      <c r="K190" t="str">
        <f t="array" ref="K190">IF(ISBLANK($A190),"",INDEX(Precipitation!H:H,$L190))</f>
        <v>Large branches move</v>
      </c>
      <c r="L190" s="5">
        <f>IF(ISBLANK($A190),"",RANDBETWEEN(2,COUNTA(Precipitation!A:A)))</f>
        <v>354</v>
      </c>
      <c r="M190" s="5" t="b">
        <f>IF(ISBLANK($A190),"",RANDBETWEEN(1,100)&lt;=VLOOKUP($A190,Settings!$A:$H,7,FALSE)*100)</f>
        <v>0</v>
      </c>
      <c r="N190" s="5">
        <f>IF(ISBLANK($A190),"",VLOOKUP($A190,Settings!$A:$H,8,FALSE))</f>
        <v>75</v>
      </c>
      <c r="O190" s="5">
        <f>IF(ISBLANK($A190),"",IF($A190=$A189,$O189,INDIRECT("Settings!$H"&amp;MATCH($A190,Settings!$A:$A,0)+1)))</f>
        <v>66</v>
      </c>
      <c r="P190" s="5">
        <f t="shared" si="2"/>
        <v>75</v>
      </c>
      <c r="Q190" s="5">
        <f>IF(ISBLANK($A190),"",IF($A190=$A189,$Q189,VLOOKUP($A190,Settings!$A:$B,2,FALSE)))</f>
        <v>31</v>
      </c>
    </row>
    <row r="191">
      <c r="A191" s="17" t="str">
        <f>IFERROR(__xludf.DUMMYFUNCTION("""COMPUTED_VALUE"""),"July")</f>
        <v>July</v>
      </c>
      <c r="B191" s="15">
        <f t="shared" si="1"/>
        <v>9</v>
      </c>
      <c r="C191" s="16">
        <f>IF(ISBLANK($A191),"",RANDBETWEEN($P191-Settings!$E$19,$P191-Settings!$E$20))</f>
        <v>71</v>
      </c>
      <c r="D191" s="16">
        <f>IF(ISBLANK($A191),"",RANDBETWEEN($P191+Settings!$E$20,$P191+Settings!$E$19))</f>
        <v>87</v>
      </c>
      <c r="E191" t="str">
        <f t="array" ref="E191">IF(ISBLANK($A191),"",IF(M191,IF(AVERAGE(C191,D191)&gt;Settings!$E$18,INDEX(Precipitation!A:A,$L191),INDEX(Precipitation!B:B,$L191)),"None"))</f>
        <v>None</v>
      </c>
      <c r="F191" t="str">
        <f t="array" ref="F191">IF(ISBLANK($A191),"",IF(M191,INDEX(Precipitation!C:C,$L191),CHOOSE(RANDBETWEEN(1,4),"Clear","Clear","A few clouds","Mostly cloudy")))</f>
        <v>A few clouds</v>
      </c>
      <c r="G191" t="str">
        <f t="array" ref="G191">IF(ISBLANK($A191),"",IF(AND(M191,AVERAGE(C191,D191)&gt;Settings!$E$18),INDEX(Precipitation!D:D,$L191),""))</f>
        <v/>
      </c>
      <c r="H191" t="str">
        <f t="array" ref="H191">IF(ISBLANK($A191),"",INDEX(Precipitation!E:E,$L191))</f>
        <v>Calm</v>
      </c>
      <c r="I191" s="16" t="str">
        <f t="array" ref="I191">IF(ISBLANK($A191),"",INDEX(Precipitation!F:F,$L191))</f>
        <v>&lt;1</v>
      </c>
      <c r="J191" s="16" t="str">
        <f t="array" ref="J191">IF(ISBLANK($A191),"",INDEX(Precipitation!G:G,$L191))</f>
        <v>NE</v>
      </c>
      <c r="K191" t="str">
        <f t="array" ref="K191">IF(ISBLANK($A191),"",INDEX(Precipitation!H:H,$L191))</f>
        <v>Smoke rises vertically</v>
      </c>
      <c r="L191" s="5">
        <f>IF(ISBLANK($A191),"",RANDBETWEEN(2,COUNTA(Precipitation!A:A)))</f>
        <v>819</v>
      </c>
      <c r="M191" s="5" t="b">
        <f>IF(ISBLANK($A191),"",RANDBETWEEN(1,100)&lt;=VLOOKUP($A191,Settings!$A:$H,7,FALSE)*100)</f>
        <v>0</v>
      </c>
      <c r="N191" s="5">
        <f>IF(ISBLANK($A191),"",VLOOKUP($A191,Settings!$A:$H,8,FALSE))</f>
        <v>75</v>
      </c>
      <c r="O191" s="5">
        <f>IF(ISBLANK($A191),"",IF($A191=$A190,$O190,INDIRECT("Settings!$H"&amp;MATCH($A191,Settings!$A:$A,0)+1)))</f>
        <v>66</v>
      </c>
      <c r="P191" s="5">
        <f t="shared" si="2"/>
        <v>75</v>
      </c>
      <c r="Q191" s="5">
        <f>IF(ISBLANK($A191),"",IF($A191=$A190,$Q190,VLOOKUP($A191,Settings!$A:$B,2,FALSE)))</f>
        <v>31</v>
      </c>
    </row>
    <row r="192">
      <c r="A192" s="17" t="str">
        <f>IFERROR(__xludf.DUMMYFUNCTION("""COMPUTED_VALUE"""),"July")</f>
        <v>July</v>
      </c>
      <c r="B192" s="15">
        <f t="shared" si="1"/>
        <v>10</v>
      </c>
      <c r="C192" s="16">
        <f>IF(ISBLANK($A192),"",RANDBETWEEN($P192-Settings!$E$19,$P192-Settings!$E$20))</f>
        <v>63</v>
      </c>
      <c r="D192" s="16">
        <f>IF(ISBLANK($A192),"",RANDBETWEEN($P192+Settings!$E$20,$P192+Settings!$E$19))</f>
        <v>82</v>
      </c>
      <c r="E192" t="str">
        <f t="array" ref="E192">IF(ISBLANK($A192),"",IF(M192,IF(AVERAGE(C192,D192)&gt;Settings!$E$18,INDEX(Precipitation!A:A,$L192),INDEX(Precipitation!B:B,$L192)),"None"))</f>
        <v>Strong rainfall</v>
      </c>
      <c r="F192" t="str">
        <f t="array" ref="F192">IF(ISBLANK($A192),"",IF(M192,INDEX(Precipitation!C:C,$L192),CHOOSE(RANDBETWEEN(1,4),"Clear","Clear","A few clouds","Mostly cloudy")))</f>
        <v>Gray, highly overcast</v>
      </c>
      <c r="G192" t="str">
        <f t="array" ref="G192">IF(ISBLANK($A192),"",IF(AND(M192,AVERAGE(C192,D192)&gt;Settings!$E$18),INDEX(Precipitation!D:D,$L192),""))</f>
        <v/>
      </c>
      <c r="H192" t="str">
        <f t="array" ref="H192">IF(ISBLANK($A192),"",INDEX(Precipitation!E:E,$L192))</f>
        <v>Fresh breeze</v>
      </c>
      <c r="I192" s="16" t="str">
        <f t="array" ref="I192">IF(ISBLANK($A192),"",INDEX(Precipitation!F:F,$L192))</f>
        <v>19–24</v>
      </c>
      <c r="J192" s="16" t="str">
        <f t="array" ref="J192">IF(ISBLANK($A192),"",INDEX(Precipitation!G:G,$L192))</f>
        <v>S</v>
      </c>
      <c r="K192" t="str">
        <f t="array" ref="K192">IF(ISBLANK($A192),"",INDEX(Precipitation!H:H,$L192))</f>
        <v>Small trees sway and small waves form on inland waters</v>
      </c>
      <c r="L192" s="5">
        <f>IF(ISBLANK($A192),"",RANDBETWEEN(2,COUNTA(Precipitation!A:A)))</f>
        <v>503</v>
      </c>
      <c r="M192" s="5" t="b">
        <f>IF(ISBLANK($A192),"",RANDBETWEEN(1,100)&lt;=VLOOKUP($A192,Settings!$A:$H,7,FALSE)*100)</f>
        <v>1</v>
      </c>
      <c r="N192" s="5">
        <f>IF(ISBLANK($A192),"",VLOOKUP($A192,Settings!$A:$H,8,FALSE))</f>
        <v>75</v>
      </c>
      <c r="O192" s="5">
        <f>IF(ISBLANK($A192),"",IF($A192=$A191,$O191,INDIRECT("Settings!$H"&amp;MATCH($A192,Settings!$A:$A,0)+1)))</f>
        <v>66</v>
      </c>
      <c r="P192" s="5">
        <f t="shared" si="2"/>
        <v>75</v>
      </c>
      <c r="Q192" s="5">
        <f>IF(ISBLANK($A192),"",IF($A192=$A191,$Q191,VLOOKUP($A192,Settings!$A:$B,2,FALSE)))</f>
        <v>31</v>
      </c>
    </row>
    <row r="193">
      <c r="A193" s="17" t="str">
        <f>IFERROR(__xludf.DUMMYFUNCTION("""COMPUTED_VALUE"""),"July")</f>
        <v>July</v>
      </c>
      <c r="B193" s="15">
        <f t="shared" si="1"/>
        <v>11</v>
      </c>
      <c r="C193" s="16">
        <f>IF(ISBLANK($A193),"",RANDBETWEEN($P193-Settings!$E$19,$P193-Settings!$E$20))</f>
        <v>71</v>
      </c>
      <c r="D193" s="16">
        <f>IF(ISBLANK($A193),"",RANDBETWEEN($P193+Settings!$E$20,$P193+Settings!$E$19))</f>
        <v>79</v>
      </c>
      <c r="E193" t="str">
        <f t="array" ref="E193">IF(ISBLANK($A193),"",IF(M193,IF(AVERAGE(C193,D193)&gt;Settings!$E$18,INDEX(Precipitation!A:A,$L193),INDEX(Precipitation!B:B,$L193)),"None"))</f>
        <v>Pounding rain</v>
      </c>
      <c r="F193" t="str">
        <f t="array" ref="F193">IF(ISBLANK($A193),"",IF(M193,INDEX(Precipitation!C:C,$L193),CHOOSE(RANDBETWEEN(1,4),"Clear","Clear","A few clouds","Mostly cloudy")))</f>
        <v>Dark storm clouds</v>
      </c>
      <c r="G193" t="str">
        <f t="array" ref="G193">IF(ISBLANK($A193),"",IF(AND(M193,AVERAGE(C193,D193)&gt;Settings!$E$18),INDEX(Precipitation!D:D,$L193),""))</f>
        <v>Hail</v>
      </c>
      <c r="H193" t="str">
        <f t="array" ref="H193">IF(ISBLANK($A193),"",INDEX(Precipitation!E:E,$L193))</f>
        <v>Fresh breeze</v>
      </c>
      <c r="I193" s="16" t="str">
        <f t="array" ref="I193">IF(ISBLANK($A193),"",INDEX(Precipitation!F:F,$L193))</f>
        <v>19–24</v>
      </c>
      <c r="J193" s="16" t="str">
        <f t="array" ref="J193">IF(ISBLANK($A193),"",INDEX(Precipitation!G:G,$L193))</f>
        <v>SW</v>
      </c>
      <c r="K193" t="str">
        <f t="array" ref="K193">IF(ISBLANK($A193),"",INDEX(Precipitation!H:H,$L193))</f>
        <v>Small trees sway and small waves form on inland waters</v>
      </c>
      <c r="L193" s="5">
        <f>IF(ISBLANK($A193),"",RANDBETWEEN(2,COUNTA(Precipitation!A:A)))</f>
        <v>216</v>
      </c>
      <c r="M193" s="5" t="b">
        <f>IF(ISBLANK($A193),"",RANDBETWEEN(1,100)&lt;=VLOOKUP($A193,Settings!$A:$H,7,FALSE)*100)</f>
        <v>1</v>
      </c>
      <c r="N193" s="5">
        <f>IF(ISBLANK($A193),"",VLOOKUP($A193,Settings!$A:$H,8,FALSE))</f>
        <v>75</v>
      </c>
      <c r="O193" s="5">
        <f>IF(ISBLANK($A193),"",IF($A193=$A192,$O192,INDIRECT("Settings!$H"&amp;MATCH($A193,Settings!$A:$A,0)+1)))</f>
        <v>66</v>
      </c>
      <c r="P193" s="5">
        <f t="shared" si="2"/>
        <v>75</v>
      </c>
      <c r="Q193" s="5">
        <f>IF(ISBLANK($A193),"",IF($A193=$A192,$Q192,VLOOKUP($A193,Settings!$A:$B,2,FALSE)))</f>
        <v>31</v>
      </c>
    </row>
    <row r="194">
      <c r="A194" s="17" t="str">
        <f>IFERROR(__xludf.DUMMYFUNCTION("""COMPUTED_VALUE"""),"July")</f>
        <v>July</v>
      </c>
      <c r="B194" s="15">
        <f t="shared" si="1"/>
        <v>12</v>
      </c>
      <c r="C194" s="16">
        <f>IF(ISBLANK($A194),"",RANDBETWEEN($P194-Settings!$E$19,$P194-Settings!$E$20))</f>
        <v>65</v>
      </c>
      <c r="D194" s="16">
        <f>IF(ISBLANK($A194),"",RANDBETWEEN($P194+Settings!$E$20,$P194+Settings!$E$19))</f>
        <v>80</v>
      </c>
      <c r="E194" t="str">
        <f t="array" ref="E194">IF(ISBLANK($A194),"",IF(M194,IF(AVERAGE(C194,D194)&gt;Settings!$E$18,INDEX(Precipitation!A:A,$L194),INDEX(Precipitation!B:B,$L194)),"None"))</f>
        <v>Downpour</v>
      </c>
      <c r="F194" t="str">
        <f t="array" ref="F194">IF(ISBLANK($A194),"",IF(M194,INDEX(Precipitation!C:C,$L194),CHOOSE(RANDBETWEEN(1,4),"Clear","Clear","A few clouds","Mostly cloudy")))</f>
        <v>Dark storm clouds</v>
      </c>
      <c r="G194" t="str">
        <f t="array" ref="G194">IF(ISBLANK($A194),"",IF(AND(M194,AVERAGE(C194,D194)&gt;Settings!$E$18),INDEX(Precipitation!D:D,$L194),""))</f>
        <v/>
      </c>
      <c r="H194" t="str">
        <f t="array" ref="H194">IF(ISBLANK($A194),"",INDEX(Precipitation!E:E,$L194))</f>
        <v>Light breeze</v>
      </c>
      <c r="I194" s="16" t="str">
        <f t="array" ref="I194">IF(ISBLANK($A194),"",INDEX(Precipitation!F:F,$L194))</f>
        <v>4–7</v>
      </c>
      <c r="J194" s="16" t="str">
        <f t="array" ref="J194">IF(ISBLANK($A194),"",INDEX(Precipitation!G:G,$L194))</f>
        <v>S</v>
      </c>
      <c r="K194" t="str">
        <f t="array" ref="K194">IF(ISBLANK($A194),"",INDEX(Precipitation!H:H,$L194))</f>
        <v>Wind felt on face, leaves rustle, vanes move</v>
      </c>
      <c r="L194" s="5">
        <f>IF(ISBLANK($A194),"",RANDBETWEEN(2,COUNTA(Precipitation!A:A)))</f>
        <v>613</v>
      </c>
      <c r="M194" s="5" t="b">
        <f>IF(ISBLANK($A194),"",RANDBETWEEN(1,100)&lt;=VLOOKUP($A194,Settings!$A:$H,7,FALSE)*100)</f>
        <v>1</v>
      </c>
      <c r="N194" s="5">
        <f>IF(ISBLANK($A194),"",VLOOKUP($A194,Settings!$A:$H,8,FALSE))</f>
        <v>75</v>
      </c>
      <c r="O194" s="5">
        <f>IF(ISBLANK($A194),"",IF($A194=$A193,$O193,INDIRECT("Settings!$H"&amp;MATCH($A194,Settings!$A:$A,0)+1)))</f>
        <v>66</v>
      </c>
      <c r="P194" s="5">
        <f t="shared" si="2"/>
        <v>75</v>
      </c>
      <c r="Q194" s="5">
        <f>IF(ISBLANK($A194),"",IF($A194=$A193,$Q193,VLOOKUP($A194,Settings!$A:$B,2,FALSE)))</f>
        <v>31</v>
      </c>
    </row>
    <row r="195">
      <c r="A195" s="17" t="str">
        <f>IFERROR(__xludf.DUMMYFUNCTION("""COMPUTED_VALUE"""),"July")</f>
        <v>July</v>
      </c>
      <c r="B195" s="15">
        <f t="shared" si="1"/>
        <v>13</v>
      </c>
      <c r="C195" s="16">
        <f>IF(ISBLANK($A195),"",RANDBETWEEN($P195-Settings!$E$19,$P195-Settings!$E$20))</f>
        <v>67</v>
      </c>
      <c r="D195" s="16">
        <f>IF(ISBLANK($A195),"",RANDBETWEEN($P195+Settings!$E$20,$P195+Settings!$E$19))</f>
        <v>81</v>
      </c>
      <c r="E195" t="str">
        <f t="array" ref="E195">IF(ISBLANK($A195),"",IF(M195,IF(AVERAGE(C195,D195)&gt;Settings!$E$18,INDEX(Precipitation!A:A,$L195),INDEX(Precipitation!B:B,$L195)),"None"))</f>
        <v>None</v>
      </c>
      <c r="F195" t="str">
        <f t="array" ref="F195">IF(ISBLANK($A195),"",IF(M195,INDEX(Precipitation!C:C,$L195),CHOOSE(RANDBETWEEN(1,4),"Clear","Clear","A few clouds","Mostly cloudy")))</f>
        <v>Mostly cloudy</v>
      </c>
      <c r="G195" t="str">
        <f t="array" ref="G195">IF(ISBLANK($A195),"",IF(AND(M195,AVERAGE(C195,D195)&gt;Settings!$E$18),INDEX(Precipitation!D:D,$L195),""))</f>
        <v/>
      </c>
      <c r="H195" t="str">
        <f t="array" ref="H195">IF(ISBLANK($A195),"",INDEX(Precipitation!E:E,$L195))</f>
        <v>Light breeze</v>
      </c>
      <c r="I195" s="16" t="str">
        <f t="array" ref="I195">IF(ISBLANK($A195),"",INDEX(Precipitation!F:F,$L195))</f>
        <v>4–7</v>
      </c>
      <c r="J195" s="16" t="str">
        <f t="array" ref="J195">IF(ISBLANK($A195),"",INDEX(Precipitation!G:G,$L195))</f>
        <v>N</v>
      </c>
      <c r="K195" t="str">
        <f t="array" ref="K195">IF(ISBLANK($A195),"",INDEX(Precipitation!H:H,$L195))</f>
        <v>Wind felt on face, leaves rustle, vanes move</v>
      </c>
      <c r="L195" s="5">
        <f>IF(ISBLANK($A195),"",RANDBETWEEN(2,COUNTA(Precipitation!A:A)))</f>
        <v>193</v>
      </c>
      <c r="M195" s="5" t="b">
        <f>IF(ISBLANK($A195),"",RANDBETWEEN(1,100)&lt;=VLOOKUP($A195,Settings!$A:$H,7,FALSE)*100)</f>
        <v>0</v>
      </c>
      <c r="N195" s="5">
        <f>IF(ISBLANK($A195),"",VLOOKUP($A195,Settings!$A:$H,8,FALSE))</f>
        <v>75</v>
      </c>
      <c r="O195" s="5">
        <f>IF(ISBLANK($A195),"",IF($A195=$A194,$O194,INDIRECT("Settings!$H"&amp;MATCH($A195,Settings!$A:$A,0)+1)))</f>
        <v>66</v>
      </c>
      <c r="P195" s="5">
        <f t="shared" si="2"/>
        <v>75</v>
      </c>
      <c r="Q195" s="5">
        <f>IF(ISBLANK($A195),"",IF($A195=$A194,$Q194,VLOOKUP($A195,Settings!$A:$B,2,FALSE)))</f>
        <v>31</v>
      </c>
    </row>
    <row r="196">
      <c r="A196" s="17" t="str">
        <f>IFERROR(__xludf.DUMMYFUNCTION("""COMPUTED_VALUE"""),"July")</f>
        <v>July</v>
      </c>
      <c r="B196" s="15">
        <f t="shared" si="1"/>
        <v>14</v>
      </c>
      <c r="C196" s="16">
        <f>IF(ISBLANK($A196),"",RANDBETWEEN($P196-Settings!$E$19,$P196-Settings!$E$20))</f>
        <v>66</v>
      </c>
      <c r="D196" s="16">
        <f>IF(ISBLANK($A196),"",RANDBETWEEN($P196+Settings!$E$20,$P196+Settings!$E$19))</f>
        <v>86</v>
      </c>
      <c r="E196" t="str">
        <f t="array" ref="E196">IF(ISBLANK($A196),"",IF(M196,IF(AVERAGE(C196,D196)&gt;Settings!$E$18,INDEX(Precipitation!A:A,$L196),INDEX(Precipitation!B:B,$L196)),"None"))</f>
        <v>Downpour</v>
      </c>
      <c r="F196" t="str">
        <f t="array" ref="F196">IF(ISBLANK($A196),"",IF(M196,INDEX(Precipitation!C:C,$L196),CHOOSE(RANDBETWEEN(1,4),"Clear","Clear","A few clouds","Mostly cloudy")))</f>
        <v>Dark storm clouds</v>
      </c>
      <c r="G196" t="str">
        <f t="array" ref="G196">IF(ISBLANK($A196),"",IF(AND(M196,AVERAGE(C196,D196)&gt;Settings!$E$18),INDEX(Precipitation!D:D,$L196),""))</f>
        <v>Hail</v>
      </c>
      <c r="H196" t="str">
        <f t="array" ref="H196">IF(ISBLANK($A196),"",INDEX(Precipitation!E:E,$L196))</f>
        <v>Gentle breeze</v>
      </c>
      <c r="I196" s="16" t="str">
        <f t="array" ref="I196">IF(ISBLANK($A196),"",INDEX(Precipitation!F:F,$L196))</f>
        <v>8–12</v>
      </c>
      <c r="J196" s="16" t="str">
        <f t="array" ref="J196">IF(ISBLANK($A196),"",INDEX(Precipitation!G:G,$L196))</f>
        <v>S</v>
      </c>
      <c r="K196" t="str">
        <f t="array" ref="K196">IF(ISBLANK($A196),"",INDEX(Precipitation!H:H,$L196))</f>
        <v>Leaves and small twigs sway and banners flap</v>
      </c>
      <c r="L196" s="5">
        <f>IF(ISBLANK($A196),"",RANDBETWEEN(2,COUNTA(Precipitation!A:A)))</f>
        <v>265</v>
      </c>
      <c r="M196" s="5" t="b">
        <f>IF(ISBLANK($A196),"",RANDBETWEEN(1,100)&lt;=VLOOKUP($A196,Settings!$A:$H,7,FALSE)*100)</f>
        <v>1</v>
      </c>
      <c r="N196" s="5">
        <f>IF(ISBLANK($A196),"",VLOOKUP($A196,Settings!$A:$H,8,FALSE))</f>
        <v>75</v>
      </c>
      <c r="O196" s="5">
        <f>IF(ISBLANK($A196),"",IF($A196=$A195,$O195,INDIRECT("Settings!$H"&amp;MATCH($A196,Settings!$A:$A,0)+1)))</f>
        <v>66</v>
      </c>
      <c r="P196" s="5">
        <f t="shared" si="2"/>
        <v>75</v>
      </c>
      <c r="Q196" s="5">
        <f>IF(ISBLANK($A196),"",IF($A196=$A195,$Q195,VLOOKUP($A196,Settings!$A:$B,2,FALSE)))</f>
        <v>31</v>
      </c>
    </row>
    <row r="197">
      <c r="A197" s="17" t="str">
        <f>IFERROR(__xludf.DUMMYFUNCTION("""COMPUTED_VALUE"""),"July")</f>
        <v>July</v>
      </c>
      <c r="B197" s="15">
        <f t="shared" si="1"/>
        <v>15</v>
      </c>
      <c r="C197" s="16">
        <f>IF(ISBLANK($A197),"",RANDBETWEEN($P197-Settings!$E$19,$P197-Settings!$E$20))</f>
        <v>66</v>
      </c>
      <c r="D197" s="16">
        <f>IF(ISBLANK($A197),"",RANDBETWEEN($P197+Settings!$E$20,$P197+Settings!$E$19))</f>
        <v>83</v>
      </c>
      <c r="E197" t="str">
        <f t="array" ref="E197">IF(ISBLANK($A197),"",IF(M197,IF(AVERAGE(C197,D197)&gt;Settings!$E$18,INDEX(Precipitation!A:A,$L197),INDEX(Precipitation!B:B,$L197)),"None"))</f>
        <v>Downpour</v>
      </c>
      <c r="F197" t="str">
        <f t="array" ref="F197">IF(ISBLANK($A197),"",IF(M197,INDEX(Precipitation!C:C,$L197),CHOOSE(RANDBETWEEN(1,4),"Clear","Clear","A few clouds","Mostly cloudy")))</f>
        <v>Dark storm clouds</v>
      </c>
      <c r="G197" t="str">
        <f t="array" ref="G197">IF(ISBLANK($A197),"",IF(AND(M197,AVERAGE(C197,D197)&gt;Settings!$E$18),INDEX(Precipitation!D:D,$L197),""))</f>
        <v/>
      </c>
      <c r="H197" t="str">
        <f t="array" ref="H197">IF(ISBLANK($A197),"",INDEX(Precipitation!E:E,$L197))</f>
        <v>Light breeze</v>
      </c>
      <c r="I197" s="16" t="str">
        <f t="array" ref="I197">IF(ISBLANK($A197),"",INDEX(Precipitation!F:F,$L197))</f>
        <v>4–7</v>
      </c>
      <c r="J197" s="16" t="str">
        <f t="array" ref="J197">IF(ISBLANK($A197),"",INDEX(Precipitation!G:G,$L197))</f>
        <v>N</v>
      </c>
      <c r="K197" t="str">
        <f t="array" ref="K197">IF(ISBLANK($A197),"",INDEX(Precipitation!H:H,$L197))</f>
        <v>Wind felt on face, leaves rustle, vanes move</v>
      </c>
      <c r="L197" s="5">
        <f>IF(ISBLANK($A197),"",RANDBETWEEN(2,COUNTA(Precipitation!A:A)))</f>
        <v>529</v>
      </c>
      <c r="M197" s="5" t="b">
        <f>IF(ISBLANK($A197),"",RANDBETWEEN(1,100)&lt;=VLOOKUP($A197,Settings!$A:$H,7,FALSE)*100)</f>
        <v>1</v>
      </c>
      <c r="N197" s="5">
        <f>IF(ISBLANK($A197),"",VLOOKUP($A197,Settings!$A:$H,8,FALSE))</f>
        <v>75</v>
      </c>
      <c r="O197" s="5">
        <f>IF(ISBLANK($A197),"",IF($A197=$A196,$O196,INDIRECT("Settings!$H"&amp;MATCH($A197,Settings!$A:$A,0)+1)))</f>
        <v>66</v>
      </c>
      <c r="P197" s="5">
        <f t="shared" si="2"/>
        <v>75</v>
      </c>
      <c r="Q197" s="5">
        <f>IF(ISBLANK($A197),"",IF($A197=$A196,$Q196,VLOOKUP($A197,Settings!$A:$B,2,FALSE)))</f>
        <v>31</v>
      </c>
    </row>
    <row r="198">
      <c r="A198" s="17" t="str">
        <f>IFERROR(__xludf.DUMMYFUNCTION("""COMPUTED_VALUE"""),"July")</f>
        <v>July</v>
      </c>
      <c r="B198" s="15">
        <f t="shared" si="1"/>
        <v>16</v>
      </c>
      <c r="C198" s="16">
        <f>IF(ISBLANK($A198),"",RANDBETWEEN($P198-Settings!$E$19,$P198-Settings!$E$20))</f>
        <v>65</v>
      </c>
      <c r="D198" s="16">
        <f>IF(ISBLANK($A198),"",RANDBETWEEN($P198+Settings!$E$20,$P198+Settings!$E$19))</f>
        <v>80</v>
      </c>
      <c r="E198" t="str">
        <f t="array" ref="E198">IF(ISBLANK($A198),"",IF(M198,IF(AVERAGE(C198,D198)&gt;Settings!$E$18,INDEX(Precipitation!A:A,$L198),INDEX(Precipitation!B:B,$L198)),"None"))</f>
        <v>Strong rainfall</v>
      </c>
      <c r="F198" t="str">
        <f t="array" ref="F198">IF(ISBLANK($A198),"",IF(M198,INDEX(Precipitation!C:C,$L198),CHOOSE(RANDBETWEEN(1,4),"Clear","Clear","A few clouds","Mostly cloudy")))</f>
        <v>Gray, highly overcast</v>
      </c>
      <c r="G198" t="str">
        <f t="array" ref="G198">IF(ISBLANK($A198),"",IF(AND(M198,AVERAGE(C198,D198)&gt;Settings!$E$18),INDEX(Precipitation!D:D,$L198),""))</f>
        <v/>
      </c>
      <c r="H198" t="str">
        <f t="array" ref="H198">IF(ISBLANK($A198),"",INDEX(Precipitation!E:E,$L198))</f>
        <v>Moderate breeze</v>
      </c>
      <c r="I198" s="16" t="str">
        <f t="array" ref="I198">IF(ISBLANK($A198),"",INDEX(Precipitation!F:F,$L198))</f>
        <v>13–18</v>
      </c>
      <c r="J198" s="16" t="str">
        <f t="array" ref="J198">IF(ISBLANK($A198),"",INDEX(Precipitation!G:G,$L198))</f>
        <v>N</v>
      </c>
      <c r="K198" t="str">
        <f t="array" ref="K198">IF(ISBLANK($A198),"",INDEX(Precipitation!H:H,$L198))</f>
        <v>Small branches move, and dust and small branches are raised</v>
      </c>
      <c r="L198" s="5">
        <f>IF(ISBLANK($A198),"",RANDBETWEEN(2,COUNTA(Precipitation!A:A)))</f>
        <v>431</v>
      </c>
      <c r="M198" s="5" t="b">
        <f>IF(ISBLANK($A198),"",RANDBETWEEN(1,100)&lt;=VLOOKUP($A198,Settings!$A:$H,7,FALSE)*100)</f>
        <v>1</v>
      </c>
      <c r="N198" s="5">
        <f>IF(ISBLANK($A198),"",VLOOKUP($A198,Settings!$A:$H,8,FALSE))</f>
        <v>75</v>
      </c>
      <c r="O198" s="5">
        <f>IF(ISBLANK($A198),"",IF($A198=$A197,$O197,INDIRECT("Settings!$H"&amp;MATCH($A198,Settings!$A:$A,0)+1)))</f>
        <v>66</v>
      </c>
      <c r="P198" s="5">
        <f t="shared" si="2"/>
        <v>75</v>
      </c>
      <c r="Q198" s="5">
        <f>IF(ISBLANK($A198),"",IF($A198=$A197,$Q197,VLOOKUP($A198,Settings!$A:$B,2,FALSE)))</f>
        <v>31</v>
      </c>
    </row>
    <row r="199">
      <c r="A199" s="17" t="str">
        <f>IFERROR(__xludf.DUMMYFUNCTION("""COMPUTED_VALUE"""),"July")</f>
        <v>July</v>
      </c>
      <c r="B199" s="15">
        <f t="shared" si="1"/>
        <v>17</v>
      </c>
      <c r="C199" s="16">
        <f>IF(ISBLANK($A199),"",RANDBETWEEN($P199-Settings!$E$19,$P199-Settings!$E$20))</f>
        <v>70</v>
      </c>
      <c r="D199" s="16">
        <f>IF(ISBLANK($A199),"",RANDBETWEEN($P199+Settings!$E$20,$P199+Settings!$E$19))</f>
        <v>83</v>
      </c>
      <c r="E199" t="str">
        <f t="array" ref="E199">IF(ISBLANK($A199),"",IF(M199,IF(AVERAGE(C199,D199)&gt;Settings!$E$18,INDEX(Precipitation!A:A,$L199),INDEX(Precipitation!B:B,$L199)),"None"))</f>
        <v>None</v>
      </c>
      <c r="F199" t="str">
        <f t="array" ref="F199">IF(ISBLANK($A199),"",IF(M199,INDEX(Precipitation!C:C,$L199),CHOOSE(RANDBETWEEN(1,4),"Clear","Clear","A few clouds","Mostly cloudy")))</f>
        <v>Clear</v>
      </c>
      <c r="G199" t="str">
        <f t="array" ref="G199">IF(ISBLANK($A199),"",IF(AND(M199,AVERAGE(C199,D199)&gt;Settings!$E$18),INDEX(Precipitation!D:D,$L199),""))</f>
        <v/>
      </c>
      <c r="H199" t="str">
        <f t="array" ref="H199">IF(ISBLANK($A199),"",INDEX(Precipitation!E:E,$L199))</f>
        <v>Calm</v>
      </c>
      <c r="I199" s="16" t="str">
        <f t="array" ref="I199">IF(ISBLANK($A199),"",INDEX(Precipitation!F:F,$L199))</f>
        <v>&lt;1</v>
      </c>
      <c r="J199" s="16" t="str">
        <f t="array" ref="J199">IF(ISBLANK($A199),"",INDEX(Precipitation!G:G,$L199))</f>
        <v>SW</v>
      </c>
      <c r="K199" t="str">
        <f t="array" ref="K199">IF(ISBLANK($A199),"",INDEX(Precipitation!H:H,$L199))</f>
        <v>Smoke rises vertically</v>
      </c>
      <c r="L199" s="5">
        <f>IF(ISBLANK($A199),"",RANDBETWEEN(2,COUNTA(Precipitation!A:A)))</f>
        <v>465</v>
      </c>
      <c r="M199" s="5" t="b">
        <f>IF(ISBLANK($A199),"",RANDBETWEEN(1,100)&lt;=VLOOKUP($A199,Settings!$A:$H,7,FALSE)*100)</f>
        <v>0</v>
      </c>
      <c r="N199" s="5">
        <f>IF(ISBLANK($A199),"",VLOOKUP($A199,Settings!$A:$H,8,FALSE))</f>
        <v>75</v>
      </c>
      <c r="O199" s="5">
        <f>IF(ISBLANK($A199),"",IF($A199=$A198,$O198,INDIRECT("Settings!$H"&amp;MATCH($A199,Settings!$A:$A,0)+1)))</f>
        <v>66</v>
      </c>
      <c r="P199" s="5">
        <f t="shared" si="2"/>
        <v>75</v>
      </c>
      <c r="Q199" s="5">
        <f>IF(ISBLANK($A199),"",IF($A199=$A198,$Q198,VLOOKUP($A199,Settings!$A:$B,2,FALSE)))</f>
        <v>31</v>
      </c>
    </row>
    <row r="200">
      <c r="A200" s="17" t="str">
        <f>IFERROR(__xludf.DUMMYFUNCTION("""COMPUTED_VALUE"""),"July")</f>
        <v>July</v>
      </c>
      <c r="B200" s="15">
        <f t="shared" si="1"/>
        <v>18</v>
      </c>
      <c r="C200" s="16">
        <f>IF(ISBLANK($A200),"",RANDBETWEEN($P200-Settings!$E$19,$P200-Settings!$E$20))</f>
        <v>67</v>
      </c>
      <c r="D200" s="16">
        <f>IF(ISBLANK($A200),"",RANDBETWEEN($P200+Settings!$E$20,$P200+Settings!$E$19))</f>
        <v>81</v>
      </c>
      <c r="E200" t="str">
        <f t="array" ref="E200">IF(ISBLANK($A200),"",IF(M200,IF(AVERAGE(C200,D200)&gt;Settings!$E$18,INDEX(Precipitation!A:A,$L200),INDEX(Precipitation!B:B,$L200)),"None"))</f>
        <v>Steady rainfall</v>
      </c>
      <c r="F200" t="str">
        <f t="array" ref="F200">IF(ISBLANK($A200),"",IF(M200,INDEX(Precipitation!C:C,$L200),CHOOSE(RANDBETWEEN(1,4),"Clear","Clear","A few clouds","Mostly cloudy")))</f>
        <v>Gray, slightly overcast</v>
      </c>
      <c r="G200" t="str">
        <f t="array" ref="G200">IF(ISBLANK($A200),"",IF(AND(M200,AVERAGE(C200,D200)&gt;Settings!$E$18),INDEX(Precipitation!D:D,$L200),""))</f>
        <v/>
      </c>
      <c r="H200" t="str">
        <f t="array" ref="H200">IF(ISBLANK($A200),"",INDEX(Precipitation!E:E,$L200))</f>
        <v>Light breeze</v>
      </c>
      <c r="I200" s="16" t="str">
        <f t="array" ref="I200">IF(ISBLANK($A200),"",INDEX(Precipitation!F:F,$L200))</f>
        <v>4–7</v>
      </c>
      <c r="J200" s="16" t="str">
        <f t="array" ref="J200">IF(ISBLANK($A200),"",INDEX(Precipitation!G:G,$L200))</f>
        <v>W</v>
      </c>
      <c r="K200" t="str">
        <f t="array" ref="K200">IF(ISBLANK($A200),"",INDEX(Precipitation!H:H,$L200))</f>
        <v>Wind felt on face, leaves rustle, vanes move</v>
      </c>
      <c r="L200" s="5">
        <f>IF(ISBLANK($A200),"",RANDBETWEEN(2,COUNTA(Precipitation!A:A)))</f>
        <v>616</v>
      </c>
      <c r="M200" s="5" t="b">
        <f>IF(ISBLANK($A200),"",RANDBETWEEN(1,100)&lt;=VLOOKUP($A200,Settings!$A:$H,7,FALSE)*100)</f>
        <v>1</v>
      </c>
      <c r="N200" s="5">
        <f>IF(ISBLANK($A200),"",VLOOKUP($A200,Settings!$A:$H,8,FALSE))</f>
        <v>75</v>
      </c>
      <c r="O200" s="5">
        <f>IF(ISBLANK($A200),"",IF($A200=$A199,$O199,INDIRECT("Settings!$H"&amp;MATCH($A200,Settings!$A:$A,0)+1)))</f>
        <v>66</v>
      </c>
      <c r="P200" s="5">
        <f t="shared" si="2"/>
        <v>75</v>
      </c>
      <c r="Q200" s="5">
        <f>IF(ISBLANK($A200),"",IF($A200=$A199,$Q199,VLOOKUP($A200,Settings!$A:$B,2,FALSE)))</f>
        <v>31</v>
      </c>
    </row>
    <row r="201">
      <c r="A201" s="17" t="str">
        <f>IFERROR(__xludf.DUMMYFUNCTION("""COMPUTED_VALUE"""),"July")</f>
        <v>July</v>
      </c>
      <c r="B201" s="15">
        <f t="shared" si="1"/>
        <v>19</v>
      </c>
      <c r="C201" s="16">
        <f>IF(ISBLANK($A201),"",RANDBETWEEN($P201-Settings!$E$19,$P201-Settings!$E$20))</f>
        <v>64</v>
      </c>
      <c r="D201" s="16">
        <f>IF(ISBLANK($A201),"",RANDBETWEEN($P201+Settings!$E$20,$P201+Settings!$E$19))</f>
        <v>80</v>
      </c>
      <c r="E201" t="str">
        <f t="array" ref="E201">IF(ISBLANK($A201),"",IF(M201,IF(AVERAGE(C201,D201)&gt;Settings!$E$18,INDEX(Precipitation!A:A,$L201),INDEX(Precipitation!B:B,$L201)),"None"))</f>
        <v>None</v>
      </c>
      <c r="F201" t="str">
        <f t="array" ref="F201">IF(ISBLANK($A201),"",IF(M201,INDEX(Precipitation!C:C,$L201),CHOOSE(RANDBETWEEN(1,4),"Clear","Clear","A few clouds","Mostly cloudy")))</f>
        <v>Clear</v>
      </c>
      <c r="G201" t="str">
        <f t="array" ref="G201">IF(ISBLANK($A201),"",IF(AND(M201,AVERAGE(C201,D201)&gt;Settings!$E$18),INDEX(Precipitation!D:D,$L201),""))</f>
        <v/>
      </c>
      <c r="H201" t="str">
        <f t="array" ref="H201">IF(ISBLANK($A201),"",INDEX(Precipitation!E:E,$L201))</f>
        <v>Gentle breeze</v>
      </c>
      <c r="I201" s="16" t="str">
        <f t="array" ref="I201">IF(ISBLANK($A201),"",INDEX(Precipitation!F:F,$L201))</f>
        <v>8–12</v>
      </c>
      <c r="J201" s="16" t="str">
        <f t="array" ref="J201">IF(ISBLANK($A201),"",INDEX(Precipitation!G:G,$L201))</f>
        <v>SW</v>
      </c>
      <c r="K201" t="str">
        <f t="array" ref="K201">IF(ISBLANK($A201),"",INDEX(Precipitation!H:H,$L201))</f>
        <v>Leaves and small twigs sway and banners flap</v>
      </c>
      <c r="L201" s="5">
        <f>IF(ISBLANK($A201),"",RANDBETWEEN(2,COUNTA(Precipitation!A:A)))</f>
        <v>154</v>
      </c>
      <c r="M201" s="5" t="b">
        <f>IF(ISBLANK($A201),"",RANDBETWEEN(1,100)&lt;=VLOOKUP($A201,Settings!$A:$H,7,FALSE)*100)</f>
        <v>0</v>
      </c>
      <c r="N201" s="5">
        <f>IF(ISBLANK($A201),"",VLOOKUP($A201,Settings!$A:$H,8,FALSE))</f>
        <v>75</v>
      </c>
      <c r="O201" s="5">
        <f>IF(ISBLANK($A201),"",IF($A201=$A200,$O200,INDIRECT("Settings!$H"&amp;MATCH($A201,Settings!$A:$A,0)+1)))</f>
        <v>66</v>
      </c>
      <c r="P201" s="5">
        <f t="shared" si="2"/>
        <v>75</v>
      </c>
      <c r="Q201" s="5">
        <f>IF(ISBLANK($A201),"",IF($A201=$A200,$Q200,VLOOKUP($A201,Settings!$A:$B,2,FALSE)))</f>
        <v>31</v>
      </c>
    </row>
    <row r="202">
      <c r="A202" s="17" t="str">
        <f>IFERROR(__xludf.DUMMYFUNCTION("""COMPUTED_VALUE"""),"July")</f>
        <v>July</v>
      </c>
      <c r="B202" s="15">
        <f t="shared" si="1"/>
        <v>20</v>
      </c>
      <c r="C202" s="16">
        <f>IF(ISBLANK($A202),"",RANDBETWEEN($P202-Settings!$E$19,$P202-Settings!$E$20))</f>
        <v>69</v>
      </c>
      <c r="D202" s="16">
        <f>IF(ISBLANK($A202),"",RANDBETWEEN($P202+Settings!$E$20,$P202+Settings!$E$19))</f>
        <v>82</v>
      </c>
      <c r="E202" t="str">
        <f t="array" ref="E202">IF(ISBLANK($A202),"",IF(M202,IF(AVERAGE(C202,D202)&gt;Settings!$E$18,INDEX(Precipitation!A:A,$L202),INDEX(Precipitation!B:B,$L202)),"None"))</f>
        <v>Downpour</v>
      </c>
      <c r="F202" t="str">
        <f t="array" ref="F202">IF(ISBLANK($A202),"",IF(M202,INDEX(Precipitation!C:C,$L202),CHOOSE(RANDBETWEEN(1,4),"Clear","Clear","A few clouds","Mostly cloudy")))</f>
        <v>Dark storm clouds</v>
      </c>
      <c r="G202" t="str">
        <f t="array" ref="G202">IF(ISBLANK($A202),"",IF(AND(M202,AVERAGE(C202,D202)&gt;Settings!$E$18),INDEX(Precipitation!D:D,$L202),""))</f>
        <v/>
      </c>
      <c r="H202" t="str">
        <f t="array" ref="H202">IF(ISBLANK($A202),"",INDEX(Precipitation!E:E,$L202))</f>
        <v>Fresh breeze</v>
      </c>
      <c r="I202" s="16" t="str">
        <f t="array" ref="I202">IF(ISBLANK($A202),"",INDEX(Precipitation!F:F,$L202))</f>
        <v>19–24</v>
      </c>
      <c r="J202" s="16" t="str">
        <f t="array" ref="J202">IF(ISBLANK($A202),"",INDEX(Precipitation!G:G,$L202))</f>
        <v>N</v>
      </c>
      <c r="K202" t="str">
        <f t="array" ref="K202">IF(ISBLANK($A202),"",INDEX(Precipitation!H:H,$L202))</f>
        <v>Small trees sway and small waves form on inland waters</v>
      </c>
      <c r="L202" s="5">
        <f>IF(ISBLANK($A202),"",RANDBETWEEN(2,COUNTA(Precipitation!A:A)))</f>
        <v>619</v>
      </c>
      <c r="M202" s="5" t="b">
        <f>IF(ISBLANK($A202),"",RANDBETWEEN(1,100)&lt;=VLOOKUP($A202,Settings!$A:$H,7,FALSE)*100)</f>
        <v>1</v>
      </c>
      <c r="N202" s="5">
        <f>IF(ISBLANK($A202),"",VLOOKUP($A202,Settings!$A:$H,8,FALSE))</f>
        <v>75</v>
      </c>
      <c r="O202" s="5">
        <f>IF(ISBLANK($A202),"",IF($A202=$A201,$O201,INDIRECT("Settings!$H"&amp;MATCH($A202,Settings!$A:$A,0)+1)))</f>
        <v>66</v>
      </c>
      <c r="P202" s="5">
        <f t="shared" si="2"/>
        <v>75</v>
      </c>
      <c r="Q202" s="5">
        <f>IF(ISBLANK($A202),"",IF($A202=$A201,$Q201,VLOOKUP($A202,Settings!$A:$B,2,FALSE)))</f>
        <v>31</v>
      </c>
    </row>
    <row r="203">
      <c r="A203" s="17" t="str">
        <f>IFERROR(__xludf.DUMMYFUNCTION("""COMPUTED_VALUE"""),"July")</f>
        <v>July</v>
      </c>
      <c r="B203" s="15">
        <f t="shared" si="1"/>
        <v>21</v>
      </c>
      <c r="C203" s="16">
        <f>IF(ISBLANK($A203),"",RANDBETWEEN($P203-Settings!$E$19,$P203-Settings!$E$20))</f>
        <v>63</v>
      </c>
      <c r="D203" s="16">
        <f>IF(ISBLANK($A203),"",RANDBETWEEN($P203+Settings!$E$20,$P203+Settings!$E$19))</f>
        <v>85</v>
      </c>
      <c r="E203" t="str">
        <f t="array" ref="E203">IF(ISBLANK($A203),"",IF(M203,IF(AVERAGE(C203,D203)&gt;Settings!$E$18,INDEX(Precipitation!A:A,$L203),INDEX(Precipitation!B:B,$L203)),"None"))</f>
        <v>Drizzle</v>
      </c>
      <c r="F203" t="str">
        <f t="array" ref="F203">IF(ISBLANK($A203),"",IF(M203,INDEX(Precipitation!C:C,$L203),CHOOSE(RANDBETWEEN(1,4),"Clear","Clear","A few clouds","Mostly cloudy")))</f>
        <v>Mostly cloudy</v>
      </c>
      <c r="G203" t="str">
        <f t="array" ref="G203">IF(ISBLANK($A203),"",IF(AND(M203,AVERAGE(C203,D203)&gt;Settings!$E$18),INDEX(Precipitation!D:D,$L203),""))</f>
        <v/>
      </c>
      <c r="H203" t="str">
        <f t="array" ref="H203">IF(ISBLANK($A203),"",INDEX(Precipitation!E:E,$L203))</f>
        <v>Light air</v>
      </c>
      <c r="I203" s="16" t="str">
        <f t="array" ref="I203">IF(ISBLANK($A203),"",INDEX(Precipitation!F:F,$L203))</f>
        <v>1–3</v>
      </c>
      <c r="J203" s="16" t="str">
        <f t="array" ref="J203">IF(ISBLANK($A203),"",INDEX(Precipitation!G:G,$L203))</f>
        <v>SE</v>
      </c>
      <c r="K203" t="str">
        <f t="array" ref="K203">IF(ISBLANK($A203),"",INDEX(Precipitation!H:H,$L203))</f>
        <v>Wind direction shown by smoke but not wind vanes</v>
      </c>
      <c r="L203" s="5">
        <f>IF(ISBLANK($A203),"",RANDBETWEEN(2,COUNTA(Precipitation!A:A)))</f>
        <v>195</v>
      </c>
      <c r="M203" s="5" t="b">
        <f>IF(ISBLANK($A203),"",RANDBETWEEN(1,100)&lt;=VLOOKUP($A203,Settings!$A:$H,7,FALSE)*100)</f>
        <v>1</v>
      </c>
      <c r="N203" s="5">
        <f>IF(ISBLANK($A203),"",VLOOKUP($A203,Settings!$A:$H,8,FALSE))</f>
        <v>75</v>
      </c>
      <c r="O203" s="5">
        <f>IF(ISBLANK($A203),"",IF($A203=$A202,$O202,INDIRECT("Settings!$H"&amp;MATCH($A203,Settings!$A:$A,0)+1)))</f>
        <v>66</v>
      </c>
      <c r="P203" s="5">
        <f t="shared" si="2"/>
        <v>74</v>
      </c>
      <c r="Q203" s="5">
        <f>IF(ISBLANK($A203),"",IF($A203=$A202,$Q202,VLOOKUP($A203,Settings!$A:$B,2,FALSE)))</f>
        <v>31</v>
      </c>
    </row>
    <row r="204">
      <c r="A204" s="17" t="str">
        <f>IFERROR(__xludf.DUMMYFUNCTION("""COMPUTED_VALUE"""),"July")</f>
        <v>July</v>
      </c>
      <c r="B204" s="15">
        <f t="shared" si="1"/>
        <v>22</v>
      </c>
      <c r="C204" s="16">
        <f>IF(ISBLANK($A204),"",RANDBETWEEN($P204-Settings!$E$19,$P204-Settings!$E$20))</f>
        <v>68</v>
      </c>
      <c r="D204" s="16">
        <f>IF(ISBLANK($A204),"",RANDBETWEEN($P204+Settings!$E$20,$P204+Settings!$E$19))</f>
        <v>85</v>
      </c>
      <c r="E204" t="str">
        <f t="array" ref="E204">IF(ISBLANK($A204),"",IF(M204,IF(AVERAGE(C204,D204)&gt;Settings!$E$18,INDEX(Precipitation!A:A,$L204),INDEX(Precipitation!B:B,$L204)),"None"))</f>
        <v>None</v>
      </c>
      <c r="F204" t="str">
        <f t="array" ref="F204">IF(ISBLANK($A204),"",IF(M204,INDEX(Precipitation!C:C,$L204),CHOOSE(RANDBETWEEN(1,4),"Clear","Clear","A few clouds","Mostly cloudy")))</f>
        <v>Clear</v>
      </c>
      <c r="G204" t="str">
        <f t="array" ref="G204">IF(ISBLANK($A204),"",IF(AND(M204,AVERAGE(C204,D204)&gt;Settings!$E$18),INDEX(Precipitation!D:D,$L204),""))</f>
        <v/>
      </c>
      <c r="H204" t="str">
        <f t="array" ref="H204">IF(ISBLANK($A204),"",INDEX(Precipitation!E:E,$L204))</f>
        <v>Gentle breeze</v>
      </c>
      <c r="I204" s="16" t="str">
        <f t="array" ref="I204">IF(ISBLANK($A204),"",INDEX(Precipitation!F:F,$L204))</f>
        <v>8–12</v>
      </c>
      <c r="J204" s="16" t="str">
        <f t="array" ref="J204">IF(ISBLANK($A204),"",INDEX(Precipitation!G:G,$L204))</f>
        <v>SE</v>
      </c>
      <c r="K204" t="str">
        <f t="array" ref="K204">IF(ISBLANK($A204),"",INDEX(Precipitation!H:H,$L204))</f>
        <v>Leaves and small twigs sway and banners flap</v>
      </c>
      <c r="L204" s="5">
        <f>IF(ISBLANK($A204),"",RANDBETWEEN(2,COUNTA(Precipitation!A:A)))</f>
        <v>557</v>
      </c>
      <c r="M204" s="5" t="b">
        <f>IF(ISBLANK($A204),"",RANDBETWEEN(1,100)&lt;=VLOOKUP($A204,Settings!$A:$H,7,FALSE)*100)</f>
        <v>0</v>
      </c>
      <c r="N204" s="5">
        <f>IF(ISBLANK($A204),"",VLOOKUP($A204,Settings!$A:$H,8,FALSE))</f>
        <v>75</v>
      </c>
      <c r="O204" s="5">
        <f>IF(ISBLANK($A204),"",IF($A204=$A203,$O203,INDIRECT("Settings!$H"&amp;MATCH($A204,Settings!$A:$A,0)+1)))</f>
        <v>66</v>
      </c>
      <c r="P204" s="5">
        <f t="shared" si="2"/>
        <v>73</v>
      </c>
      <c r="Q204" s="5">
        <f>IF(ISBLANK($A204),"",IF($A204=$A203,$Q203,VLOOKUP($A204,Settings!$A:$B,2,FALSE)))</f>
        <v>31</v>
      </c>
    </row>
    <row r="205">
      <c r="A205" s="17" t="str">
        <f>IFERROR(__xludf.DUMMYFUNCTION("""COMPUTED_VALUE"""),"July")</f>
        <v>July</v>
      </c>
      <c r="B205" s="15">
        <f t="shared" si="1"/>
        <v>23</v>
      </c>
      <c r="C205" s="16">
        <f>IF(ISBLANK($A205),"",RANDBETWEEN($P205-Settings!$E$19,$P205-Settings!$E$20))</f>
        <v>61</v>
      </c>
      <c r="D205" s="16">
        <f>IF(ISBLANK($A205),"",RANDBETWEEN($P205+Settings!$E$20,$P205+Settings!$E$19))</f>
        <v>81</v>
      </c>
      <c r="E205" t="str">
        <f t="array" ref="E205">IF(ISBLANK($A205),"",IF(M205,IF(AVERAGE(C205,D205)&gt;Settings!$E$18,INDEX(Precipitation!A:A,$L205),INDEX(Precipitation!B:B,$L205)),"None"))</f>
        <v>Downpour</v>
      </c>
      <c r="F205" t="str">
        <f t="array" ref="F205">IF(ISBLANK($A205),"",IF(M205,INDEX(Precipitation!C:C,$L205),CHOOSE(RANDBETWEEN(1,4),"Clear","Clear","A few clouds","Mostly cloudy")))</f>
        <v>Dark storm clouds</v>
      </c>
      <c r="G205" t="str">
        <f t="array" ref="G205">IF(ISBLANK($A205),"",IF(AND(M205,AVERAGE(C205,D205)&gt;Settings!$E$18),INDEX(Precipitation!D:D,$L205),""))</f>
        <v>Lightning</v>
      </c>
      <c r="H205" t="str">
        <f t="array" ref="H205">IF(ISBLANK($A205),"",INDEX(Precipitation!E:E,$L205))</f>
        <v>Light breeze</v>
      </c>
      <c r="I205" s="16" t="str">
        <f t="array" ref="I205">IF(ISBLANK($A205),"",INDEX(Precipitation!F:F,$L205))</f>
        <v>4–7</v>
      </c>
      <c r="J205" s="16" t="str">
        <f t="array" ref="J205">IF(ISBLANK($A205),"",INDEX(Precipitation!G:G,$L205))</f>
        <v>NW</v>
      </c>
      <c r="K205" t="str">
        <f t="array" ref="K205">IF(ISBLANK($A205),"",INDEX(Precipitation!H:H,$L205))</f>
        <v>Wind felt on face, leaves rustle, vanes move</v>
      </c>
      <c r="L205" s="5">
        <f>IF(ISBLANK($A205),"",RANDBETWEEN(2,COUNTA(Precipitation!A:A)))</f>
        <v>691</v>
      </c>
      <c r="M205" s="5" t="b">
        <f>IF(ISBLANK($A205),"",RANDBETWEEN(1,100)&lt;=VLOOKUP($A205,Settings!$A:$H,7,FALSE)*100)</f>
        <v>1</v>
      </c>
      <c r="N205" s="5">
        <f>IF(ISBLANK($A205),"",VLOOKUP($A205,Settings!$A:$H,8,FALSE))</f>
        <v>75</v>
      </c>
      <c r="O205" s="5">
        <f>IF(ISBLANK($A205),"",IF($A205=$A204,$O204,INDIRECT("Settings!$H"&amp;MATCH($A205,Settings!$A:$A,0)+1)))</f>
        <v>66</v>
      </c>
      <c r="P205" s="5">
        <f t="shared" si="2"/>
        <v>72</v>
      </c>
      <c r="Q205" s="5">
        <f>IF(ISBLANK($A205),"",IF($A205=$A204,$Q204,VLOOKUP($A205,Settings!$A:$B,2,FALSE)))</f>
        <v>31</v>
      </c>
    </row>
    <row r="206">
      <c r="A206" s="17" t="str">
        <f>IFERROR(__xludf.DUMMYFUNCTION("""COMPUTED_VALUE"""),"July")</f>
        <v>July</v>
      </c>
      <c r="B206" s="15">
        <f t="shared" si="1"/>
        <v>24</v>
      </c>
      <c r="C206" s="16">
        <f>IF(ISBLANK($A206),"",RANDBETWEEN($P206-Settings!$E$19,$P206-Settings!$E$20))</f>
        <v>61</v>
      </c>
      <c r="D206" s="16">
        <f>IF(ISBLANK($A206),"",RANDBETWEEN($P206+Settings!$E$20,$P206+Settings!$E$19))</f>
        <v>78</v>
      </c>
      <c r="E206" t="str">
        <f t="array" ref="E206">IF(ISBLANK($A206),"",IF(M206,IF(AVERAGE(C206,D206)&gt;Settings!$E$18,INDEX(Precipitation!A:A,$L206),INDEX(Precipitation!B:B,$L206)),"None"))</f>
        <v>None</v>
      </c>
      <c r="F206" t="str">
        <f t="array" ref="F206">IF(ISBLANK($A206),"",IF(M206,INDEX(Precipitation!C:C,$L206),CHOOSE(RANDBETWEEN(1,4),"Clear","Clear","A few clouds","Mostly cloudy")))</f>
        <v>A few clouds</v>
      </c>
      <c r="G206" t="str">
        <f t="array" ref="G206">IF(ISBLANK($A206),"",IF(AND(M206,AVERAGE(C206,D206)&gt;Settings!$E$18),INDEX(Precipitation!D:D,$L206),""))</f>
        <v/>
      </c>
      <c r="H206" t="str">
        <f t="array" ref="H206">IF(ISBLANK($A206),"",INDEX(Precipitation!E:E,$L206))</f>
        <v>Calm</v>
      </c>
      <c r="I206" s="16" t="str">
        <f t="array" ref="I206">IF(ISBLANK($A206),"",INDEX(Precipitation!F:F,$L206))</f>
        <v>&lt;1</v>
      </c>
      <c r="J206" s="16" t="str">
        <f t="array" ref="J206">IF(ISBLANK($A206),"",INDEX(Precipitation!G:G,$L206))</f>
        <v>E</v>
      </c>
      <c r="K206" t="str">
        <f t="array" ref="K206">IF(ISBLANK($A206),"",INDEX(Precipitation!H:H,$L206))</f>
        <v>Smoke rises vertically</v>
      </c>
      <c r="L206" s="5">
        <f>IF(ISBLANK($A206),"",RANDBETWEEN(2,COUNTA(Precipitation!A:A)))</f>
        <v>380</v>
      </c>
      <c r="M206" s="5" t="b">
        <f>IF(ISBLANK($A206),"",RANDBETWEEN(1,100)&lt;=VLOOKUP($A206,Settings!$A:$H,7,FALSE)*100)</f>
        <v>0</v>
      </c>
      <c r="N206" s="5">
        <f>IF(ISBLANK($A206),"",VLOOKUP($A206,Settings!$A:$H,8,FALSE))</f>
        <v>75</v>
      </c>
      <c r="O206" s="5">
        <f>IF(ISBLANK($A206),"",IF($A206=$A205,$O205,INDIRECT("Settings!$H"&amp;MATCH($A206,Settings!$A:$A,0)+1)))</f>
        <v>66</v>
      </c>
      <c r="P206" s="5">
        <f t="shared" si="2"/>
        <v>71</v>
      </c>
      <c r="Q206" s="5">
        <f>IF(ISBLANK($A206),"",IF($A206=$A205,$Q205,VLOOKUP($A206,Settings!$A:$B,2,FALSE)))</f>
        <v>31</v>
      </c>
    </row>
    <row r="207">
      <c r="A207" s="17" t="str">
        <f>IFERROR(__xludf.DUMMYFUNCTION("""COMPUTED_VALUE"""),"July")</f>
        <v>July</v>
      </c>
      <c r="B207" s="15">
        <f t="shared" si="1"/>
        <v>25</v>
      </c>
      <c r="C207" s="16">
        <f>IF(ISBLANK($A207),"",RANDBETWEEN($P207-Settings!$E$19,$P207-Settings!$E$20))</f>
        <v>60</v>
      </c>
      <c r="D207" s="16">
        <f>IF(ISBLANK($A207),"",RANDBETWEEN($P207+Settings!$E$20,$P207+Settings!$E$19))</f>
        <v>74</v>
      </c>
      <c r="E207" t="str">
        <f t="array" ref="E207">IF(ISBLANK($A207),"",IF(M207,IF(AVERAGE(C207,D207)&gt;Settings!$E$18,INDEX(Precipitation!A:A,$L207),INDEX(Precipitation!B:B,$L207)),"None"))</f>
        <v>Drizzle</v>
      </c>
      <c r="F207" t="str">
        <f t="array" ref="F207">IF(ISBLANK($A207),"",IF(M207,INDEX(Precipitation!C:C,$L207),CHOOSE(RANDBETWEEN(1,4),"Clear","Clear","A few clouds","Mostly cloudy")))</f>
        <v>Mostly cloudy</v>
      </c>
      <c r="G207" t="str">
        <f t="array" ref="G207">IF(ISBLANK($A207),"",IF(AND(M207,AVERAGE(C207,D207)&gt;Settings!$E$18),INDEX(Precipitation!D:D,$L207),""))</f>
        <v/>
      </c>
      <c r="H207" t="str">
        <f t="array" ref="H207">IF(ISBLANK($A207),"",INDEX(Precipitation!E:E,$L207))</f>
        <v>Gentle breeze</v>
      </c>
      <c r="I207" s="16" t="str">
        <f t="array" ref="I207">IF(ISBLANK($A207),"",INDEX(Precipitation!F:F,$L207))</f>
        <v>8–12</v>
      </c>
      <c r="J207" s="16" t="str">
        <f t="array" ref="J207">IF(ISBLANK($A207),"",INDEX(Precipitation!G:G,$L207))</f>
        <v>NW</v>
      </c>
      <c r="K207" t="str">
        <f t="array" ref="K207">IF(ISBLANK($A207),"",INDEX(Precipitation!H:H,$L207))</f>
        <v>Leaves and small twigs sway and banners flap</v>
      </c>
      <c r="L207" s="5">
        <f>IF(ISBLANK($A207),"",RANDBETWEEN(2,COUNTA(Precipitation!A:A)))</f>
        <v>273</v>
      </c>
      <c r="M207" s="5" t="b">
        <f>IF(ISBLANK($A207),"",RANDBETWEEN(1,100)&lt;=VLOOKUP($A207,Settings!$A:$H,7,FALSE)*100)</f>
        <v>1</v>
      </c>
      <c r="N207" s="5">
        <f>IF(ISBLANK($A207),"",VLOOKUP($A207,Settings!$A:$H,8,FALSE))</f>
        <v>75</v>
      </c>
      <c r="O207" s="5">
        <f>IF(ISBLANK($A207),"",IF($A207=$A206,$O206,INDIRECT("Settings!$H"&amp;MATCH($A207,Settings!$A:$A,0)+1)))</f>
        <v>66</v>
      </c>
      <c r="P207" s="5">
        <f t="shared" si="2"/>
        <v>70</v>
      </c>
      <c r="Q207" s="5">
        <f>IF(ISBLANK($A207),"",IF($A207=$A206,$Q206,VLOOKUP($A207,Settings!$A:$B,2,FALSE)))</f>
        <v>31</v>
      </c>
    </row>
    <row r="208">
      <c r="A208" s="17" t="str">
        <f>IFERROR(__xludf.DUMMYFUNCTION("""COMPUTED_VALUE"""),"July")</f>
        <v>July</v>
      </c>
      <c r="B208" s="15">
        <f t="shared" si="1"/>
        <v>26</v>
      </c>
      <c r="C208" s="16">
        <f>IF(ISBLANK($A208),"",RANDBETWEEN($P208-Settings!$E$19,$P208-Settings!$E$20))</f>
        <v>61</v>
      </c>
      <c r="D208" s="16">
        <f>IF(ISBLANK($A208),"",RANDBETWEEN($P208+Settings!$E$20,$P208+Settings!$E$19))</f>
        <v>75</v>
      </c>
      <c r="E208" t="str">
        <f t="array" ref="E208">IF(ISBLANK($A208),"",IF(M208,IF(AVERAGE(C208,D208)&gt;Settings!$E$18,INDEX(Precipitation!A:A,$L208),INDEX(Precipitation!B:B,$L208)),"None"))</f>
        <v>None</v>
      </c>
      <c r="F208" t="str">
        <f t="array" ref="F208">IF(ISBLANK($A208),"",IF(M208,INDEX(Precipitation!C:C,$L208),CHOOSE(RANDBETWEEN(1,4),"Clear","Clear","A few clouds","Mostly cloudy")))</f>
        <v>A few clouds</v>
      </c>
      <c r="G208" t="str">
        <f t="array" ref="G208">IF(ISBLANK($A208),"",IF(AND(M208,AVERAGE(C208,D208)&gt;Settings!$E$18),INDEX(Precipitation!D:D,$L208),""))</f>
        <v/>
      </c>
      <c r="H208" t="str">
        <f t="array" ref="H208">IF(ISBLANK($A208),"",INDEX(Precipitation!E:E,$L208))</f>
        <v>Moderate gale</v>
      </c>
      <c r="I208" s="16" t="str">
        <f t="array" ref="I208">IF(ISBLANK($A208),"",INDEX(Precipitation!F:F,$L208))</f>
        <v>32–38</v>
      </c>
      <c r="J208" s="16" t="str">
        <f t="array" ref="J208">IF(ISBLANK($A208),"",INDEX(Precipitation!G:G,$L208))</f>
        <v>W</v>
      </c>
      <c r="K208" t="str">
        <f t="array" ref="K208">IF(ISBLANK($A208),"",INDEX(Precipitation!H:H,$L208))</f>
        <v>Whole trees sway and walking against wind takes some effort</v>
      </c>
      <c r="L208" s="5">
        <f>IF(ISBLANK($A208),"",RANDBETWEEN(2,COUNTA(Precipitation!A:A)))</f>
        <v>787</v>
      </c>
      <c r="M208" s="5" t="b">
        <f>IF(ISBLANK($A208),"",RANDBETWEEN(1,100)&lt;=VLOOKUP($A208,Settings!$A:$H,7,FALSE)*100)</f>
        <v>0</v>
      </c>
      <c r="N208" s="5">
        <f>IF(ISBLANK($A208),"",VLOOKUP($A208,Settings!$A:$H,8,FALSE))</f>
        <v>75</v>
      </c>
      <c r="O208" s="5">
        <f>IF(ISBLANK($A208),"",IF($A208=$A207,$O207,INDIRECT("Settings!$H"&amp;MATCH($A208,Settings!$A:$A,0)+1)))</f>
        <v>66</v>
      </c>
      <c r="P208" s="5">
        <f t="shared" si="2"/>
        <v>69</v>
      </c>
      <c r="Q208" s="5">
        <f>IF(ISBLANK($A208),"",IF($A208=$A207,$Q207,VLOOKUP($A208,Settings!$A:$B,2,FALSE)))</f>
        <v>31</v>
      </c>
    </row>
    <row r="209">
      <c r="A209" s="17" t="str">
        <f>IFERROR(__xludf.DUMMYFUNCTION("""COMPUTED_VALUE"""),"July")</f>
        <v>July</v>
      </c>
      <c r="B209" s="15">
        <f t="shared" si="1"/>
        <v>27</v>
      </c>
      <c r="C209" s="16">
        <f>IF(ISBLANK($A209),"",RANDBETWEEN($P209-Settings!$E$19,$P209-Settings!$E$20))</f>
        <v>61</v>
      </c>
      <c r="D209" s="16">
        <f>IF(ISBLANK($A209),"",RANDBETWEEN($P209+Settings!$E$20,$P209+Settings!$E$19))</f>
        <v>74</v>
      </c>
      <c r="E209" t="str">
        <f t="array" ref="E209">IF(ISBLANK($A209),"",IF(M209,IF(AVERAGE(C209,D209)&gt;Settings!$E$18,INDEX(Precipitation!A:A,$L209),INDEX(Precipitation!B:B,$L209)),"None"))</f>
        <v>None</v>
      </c>
      <c r="F209" t="str">
        <f t="array" ref="F209">IF(ISBLANK($A209),"",IF(M209,INDEX(Precipitation!C:C,$L209),CHOOSE(RANDBETWEEN(1,4),"Clear","Clear","A few clouds","Mostly cloudy")))</f>
        <v>Mostly cloudy</v>
      </c>
      <c r="G209" t="str">
        <f t="array" ref="G209">IF(ISBLANK($A209),"",IF(AND(M209,AVERAGE(C209,D209)&gt;Settings!$E$18),INDEX(Precipitation!D:D,$L209),""))</f>
        <v/>
      </c>
      <c r="H209" t="str">
        <f t="array" ref="H209">IF(ISBLANK($A209),"",INDEX(Precipitation!E:E,$L209))</f>
        <v>Light breeze</v>
      </c>
      <c r="I209" s="16" t="str">
        <f t="array" ref="I209">IF(ISBLANK($A209),"",INDEX(Precipitation!F:F,$L209))</f>
        <v>4–7</v>
      </c>
      <c r="J209" s="16" t="str">
        <f t="array" ref="J209">IF(ISBLANK($A209),"",INDEX(Precipitation!G:G,$L209))</f>
        <v>N</v>
      </c>
      <c r="K209" t="str">
        <f t="array" ref="K209">IF(ISBLANK($A209),"",INDEX(Precipitation!H:H,$L209))</f>
        <v>Wind felt on face, leaves rustle, vanes move</v>
      </c>
      <c r="L209" s="5">
        <f>IF(ISBLANK($A209),"",RANDBETWEEN(2,COUNTA(Precipitation!A:A)))</f>
        <v>193</v>
      </c>
      <c r="M209" s="5" t="b">
        <f>IF(ISBLANK($A209),"",RANDBETWEEN(1,100)&lt;=VLOOKUP($A209,Settings!$A:$H,7,FALSE)*100)</f>
        <v>0</v>
      </c>
      <c r="N209" s="5">
        <f>IF(ISBLANK($A209),"",VLOOKUP($A209,Settings!$A:$H,8,FALSE))</f>
        <v>75</v>
      </c>
      <c r="O209" s="5">
        <f>IF(ISBLANK($A209),"",IF($A209=$A208,$O208,INDIRECT("Settings!$H"&amp;MATCH($A209,Settings!$A:$A,0)+1)))</f>
        <v>66</v>
      </c>
      <c r="P209" s="5">
        <f t="shared" si="2"/>
        <v>68</v>
      </c>
      <c r="Q209" s="5">
        <f>IF(ISBLANK($A209),"",IF($A209=$A208,$Q208,VLOOKUP($A209,Settings!$A:$B,2,FALSE)))</f>
        <v>31</v>
      </c>
    </row>
    <row r="210">
      <c r="A210" s="17" t="str">
        <f>IFERROR(__xludf.DUMMYFUNCTION("""COMPUTED_VALUE"""),"July")</f>
        <v>July</v>
      </c>
      <c r="B210" s="15">
        <f t="shared" si="1"/>
        <v>28</v>
      </c>
      <c r="C210" s="16">
        <f>IF(ISBLANK($A210),"",RANDBETWEEN($P210-Settings!$E$19,$P210-Settings!$E$20))</f>
        <v>62</v>
      </c>
      <c r="D210" s="16">
        <f>IF(ISBLANK($A210),"",RANDBETWEEN($P210+Settings!$E$20,$P210+Settings!$E$19))</f>
        <v>78</v>
      </c>
      <c r="E210" t="str">
        <f t="array" ref="E210">IF(ISBLANK($A210),"",IF(M210,IF(AVERAGE(C210,D210)&gt;Settings!$E$18,INDEX(Precipitation!A:A,$L210),INDEX(Precipitation!B:B,$L210)),"None"))</f>
        <v>Downpour</v>
      </c>
      <c r="F210" t="str">
        <f t="array" ref="F210">IF(ISBLANK($A210),"",IF(M210,INDEX(Precipitation!C:C,$L210),CHOOSE(RANDBETWEEN(1,4),"Clear","Clear","A few clouds","Mostly cloudy")))</f>
        <v>Dark storm clouds</v>
      </c>
      <c r="G210" t="str">
        <f t="array" ref="G210">IF(ISBLANK($A210),"",IF(AND(M210,AVERAGE(C210,D210)&gt;Settings!$E$18),INDEX(Precipitation!D:D,$L210),""))</f>
        <v>Lightning</v>
      </c>
      <c r="H210" t="str">
        <f t="array" ref="H210">IF(ISBLANK($A210),"",INDEX(Precipitation!E:E,$L210))</f>
        <v>Light air</v>
      </c>
      <c r="I210" s="16" t="str">
        <f t="array" ref="I210">IF(ISBLANK($A210),"",INDEX(Precipitation!F:F,$L210))</f>
        <v>1–3</v>
      </c>
      <c r="J210" s="16" t="str">
        <f t="array" ref="J210">IF(ISBLANK($A210),"",INDEX(Precipitation!G:G,$L210))</f>
        <v>NE</v>
      </c>
      <c r="K210" t="str">
        <f t="array" ref="K210">IF(ISBLANK($A210),"",INDEX(Precipitation!H:H,$L210))</f>
        <v>Wind direction shown by smoke but not wind vanes</v>
      </c>
      <c r="L210" s="5">
        <f>IF(ISBLANK($A210),"",RANDBETWEEN(2,COUNTA(Precipitation!A:A)))</f>
        <v>733</v>
      </c>
      <c r="M210" s="5" t="b">
        <f>IF(ISBLANK($A210),"",RANDBETWEEN(1,100)&lt;=VLOOKUP($A210,Settings!$A:$H,7,FALSE)*100)</f>
        <v>1</v>
      </c>
      <c r="N210" s="5">
        <f>IF(ISBLANK($A210),"",VLOOKUP($A210,Settings!$A:$H,8,FALSE))</f>
        <v>75</v>
      </c>
      <c r="O210" s="5">
        <f>IF(ISBLANK($A210),"",IF($A210=$A209,$O209,INDIRECT("Settings!$H"&amp;MATCH($A210,Settings!$A:$A,0)+1)))</f>
        <v>66</v>
      </c>
      <c r="P210" s="5">
        <f t="shared" si="2"/>
        <v>67</v>
      </c>
      <c r="Q210" s="5">
        <f>IF(ISBLANK($A210),"",IF($A210=$A209,$Q209,VLOOKUP($A210,Settings!$A:$B,2,FALSE)))</f>
        <v>31</v>
      </c>
    </row>
    <row r="211">
      <c r="A211" s="17" t="str">
        <f>IFERROR(__xludf.DUMMYFUNCTION("""COMPUTED_VALUE"""),"July")</f>
        <v>July</v>
      </c>
      <c r="B211" s="15">
        <f t="shared" si="1"/>
        <v>29</v>
      </c>
      <c r="C211" s="16">
        <f>IF(ISBLANK($A211),"",RANDBETWEEN($P211-Settings!$E$19,$P211-Settings!$E$20))</f>
        <v>60</v>
      </c>
      <c r="D211" s="16">
        <f>IF(ISBLANK($A211),"",RANDBETWEEN($P211+Settings!$E$20,$P211+Settings!$E$19))</f>
        <v>72</v>
      </c>
      <c r="E211" t="str">
        <f t="array" ref="E211">IF(ISBLANK($A211),"",IF(M211,IF(AVERAGE(C211,D211)&gt;Settings!$E$18,INDEX(Precipitation!A:A,$L211),INDEX(Precipitation!B:B,$L211)),"None"))</f>
        <v>None</v>
      </c>
      <c r="F211" t="str">
        <f t="array" ref="F211">IF(ISBLANK($A211),"",IF(M211,INDEX(Precipitation!C:C,$L211),CHOOSE(RANDBETWEEN(1,4),"Clear","Clear","A few clouds","Mostly cloudy")))</f>
        <v>A few clouds</v>
      </c>
      <c r="G211" t="str">
        <f t="array" ref="G211">IF(ISBLANK($A211),"",IF(AND(M211,AVERAGE(C211,D211)&gt;Settings!$E$18),INDEX(Precipitation!D:D,$L211),""))</f>
        <v/>
      </c>
      <c r="H211" t="str">
        <f t="array" ref="H211">IF(ISBLANK($A211),"",INDEX(Precipitation!E:E,$L211))</f>
        <v>Calm</v>
      </c>
      <c r="I211" s="16" t="str">
        <f t="array" ref="I211">IF(ISBLANK($A211),"",INDEX(Precipitation!F:F,$L211))</f>
        <v>&lt;1</v>
      </c>
      <c r="J211" s="16" t="str">
        <f t="array" ref="J211">IF(ISBLANK($A211),"",INDEX(Precipitation!G:G,$L211))</f>
        <v>SW</v>
      </c>
      <c r="K211" t="str">
        <f t="array" ref="K211">IF(ISBLANK($A211),"",INDEX(Precipitation!H:H,$L211))</f>
        <v>Smoke rises vertically</v>
      </c>
      <c r="L211" s="5">
        <f>IF(ISBLANK($A211),"",RANDBETWEEN(2,COUNTA(Precipitation!A:A)))</f>
        <v>218</v>
      </c>
      <c r="M211" s="5" t="b">
        <f>IF(ISBLANK($A211),"",RANDBETWEEN(1,100)&lt;=VLOOKUP($A211,Settings!$A:$H,7,FALSE)*100)</f>
        <v>0</v>
      </c>
      <c r="N211" s="5">
        <f>IF(ISBLANK($A211),"",VLOOKUP($A211,Settings!$A:$H,8,FALSE))</f>
        <v>75</v>
      </c>
      <c r="O211" s="5">
        <f>IF(ISBLANK($A211),"",IF($A211=$A210,$O210,INDIRECT("Settings!$H"&amp;MATCH($A211,Settings!$A:$A,0)+1)))</f>
        <v>66</v>
      </c>
      <c r="P211" s="5">
        <f t="shared" si="2"/>
        <v>66</v>
      </c>
      <c r="Q211" s="5">
        <f>IF(ISBLANK($A211),"",IF($A211=$A210,$Q210,VLOOKUP($A211,Settings!$A:$B,2,FALSE)))</f>
        <v>31</v>
      </c>
    </row>
    <row r="212">
      <c r="A212" s="17" t="str">
        <f>IFERROR(__xludf.DUMMYFUNCTION("""COMPUTED_VALUE"""),"July")</f>
        <v>July</v>
      </c>
      <c r="B212" s="15">
        <f t="shared" si="1"/>
        <v>30</v>
      </c>
      <c r="C212" s="16">
        <f>IF(ISBLANK($A212),"",RANDBETWEEN($P212-Settings!$E$19,$P212-Settings!$E$20))</f>
        <v>58</v>
      </c>
      <c r="D212" s="16">
        <f>IF(ISBLANK($A212),"",RANDBETWEEN($P212+Settings!$E$20,$P212+Settings!$E$19))</f>
        <v>76</v>
      </c>
      <c r="E212" t="str">
        <f t="array" ref="E212">IF(ISBLANK($A212),"",IF(M212,IF(AVERAGE(C212,D212)&gt;Settings!$E$18,INDEX(Precipitation!A:A,$L212),INDEX(Precipitation!B:B,$L212)),"None"))</f>
        <v>Drizzle</v>
      </c>
      <c r="F212" t="str">
        <f t="array" ref="F212">IF(ISBLANK($A212),"",IF(M212,INDEX(Precipitation!C:C,$L212),CHOOSE(RANDBETWEEN(1,4),"Clear","Clear","A few clouds","Mostly cloudy")))</f>
        <v>Mostly cloudy</v>
      </c>
      <c r="G212" t="str">
        <f t="array" ref="G212">IF(ISBLANK($A212),"",IF(AND(M212,AVERAGE(C212,D212)&gt;Settings!$E$18),INDEX(Precipitation!D:D,$L212),""))</f>
        <v/>
      </c>
      <c r="H212" t="str">
        <f t="array" ref="H212">IF(ISBLANK($A212),"",INDEX(Precipitation!E:E,$L212))</f>
        <v>Light breeze</v>
      </c>
      <c r="I212" s="16" t="str">
        <f t="array" ref="I212">IF(ISBLANK($A212),"",INDEX(Precipitation!F:F,$L212))</f>
        <v>4–7</v>
      </c>
      <c r="J212" s="16" t="str">
        <f t="array" ref="J212">IF(ISBLANK($A212),"",INDEX(Precipitation!G:G,$L212))</f>
        <v>NE</v>
      </c>
      <c r="K212" t="str">
        <f t="array" ref="K212">IF(ISBLANK($A212),"",INDEX(Precipitation!H:H,$L212))</f>
        <v>Wind felt on face, leaves rustle, vanes move</v>
      </c>
      <c r="L212" s="5">
        <f>IF(ISBLANK($A212),"",RANDBETWEEN(2,COUNTA(Precipitation!A:A)))</f>
        <v>927</v>
      </c>
      <c r="M212" s="5" t="b">
        <f>IF(ISBLANK($A212),"",RANDBETWEEN(1,100)&lt;=VLOOKUP($A212,Settings!$A:$H,7,FALSE)*100)</f>
        <v>1</v>
      </c>
      <c r="N212" s="5">
        <f>IF(ISBLANK($A212),"",VLOOKUP($A212,Settings!$A:$H,8,FALSE))</f>
        <v>75</v>
      </c>
      <c r="O212" s="5">
        <f>IF(ISBLANK($A212),"",IF($A212=$A211,$O211,INDIRECT("Settings!$H"&amp;MATCH($A212,Settings!$A:$A,0)+1)))</f>
        <v>66</v>
      </c>
      <c r="P212" s="5">
        <f t="shared" si="2"/>
        <v>65</v>
      </c>
      <c r="Q212" s="5">
        <f>IF(ISBLANK($A212),"",IF($A212=$A211,$Q211,VLOOKUP($A212,Settings!$A:$B,2,FALSE)))</f>
        <v>31</v>
      </c>
    </row>
    <row r="213">
      <c r="A213" s="17" t="str">
        <f>IFERROR(__xludf.DUMMYFUNCTION("""COMPUTED_VALUE"""),"July")</f>
        <v>July</v>
      </c>
      <c r="B213" s="15">
        <f t="shared" si="1"/>
        <v>31</v>
      </c>
      <c r="C213" s="16">
        <f>IF(ISBLANK($A213),"",RANDBETWEEN($P213-Settings!$E$19,$P213-Settings!$E$20))</f>
        <v>57</v>
      </c>
      <c r="D213" s="16">
        <f>IF(ISBLANK($A213),"",RANDBETWEEN($P213+Settings!$E$20,$P213+Settings!$E$19))</f>
        <v>73</v>
      </c>
      <c r="E213" t="str">
        <f t="array" ref="E213">IF(ISBLANK($A213),"",IF(M213,IF(AVERAGE(C213,D213)&gt;Settings!$E$18,INDEX(Precipitation!A:A,$L213),INDEX(Precipitation!B:B,$L213)),"None"))</f>
        <v>None</v>
      </c>
      <c r="F213" t="str">
        <f t="array" ref="F213">IF(ISBLANK($A213),"",IF(M213,INDEX(Precipitation!C:C,$L213),CHOOSE(RANDBETWEEN(1,4),"Clear","Clear","A few clouds","Mostly cloudy")))</f>
        <v>Clear</v>
      </c>
      <c r="G213" t="str">
        <f t="array" ref="G213">IF(ISBLANK($A213),"",IF(AND(M213,AVERAGE(C213,D213)&gt;Settings!$E$18),INDEX(Precipitation!D:D,$L213),""))</f>
        <v/>
      </c>
      <c r="H213" t="str">
        <f t="array" ref="H213">IF(ISBLANK($A213),"",INDEX(Precipitation!E:E,$L213))</f>
        <v>Gentle breeze</v>
      </c>
      <c r="I213" s="16" t="str">
        <f t="array" ref="I213">IF(ISBLANK($A213),"",INDEX(Precipitation!F:F,$L213))</f>
        <v>8–12</v>
      </c>
      <c r="J213" s="16" t="str">
        <f t="array" ref="J213">IF(ISBLANK($A213),"",INDEX(Precipitation!G:G,$L213))</f>
        <v>E</v>
      </c>
      <c r="K213" t="str">
        <f t="array" ref="K213">IF(ISBLANK($A213),"",INDEX(Precipitation!H:H,$L213))</f>
        <v>Leaves and small twigs sway and banners flap</v>
      </c>
      <c r="L213" s="5">
        <f>IF(ISBLANK($A213),"",RANDBETWEEN(2,COUNTA(Precipitation!A:A)))</f>
        <v>243</v>
      </c>
      <c r="M213" s="5" t="b">
        <f>IF(ISBLANK($A213),"",RANDBETWEEN(1,100)&lt;=VLOOKUP($A213,Settings!$A:$H,7,FALSE)*100)</f>
        <v>0</v>
      </c>
      <c r="N213" s="5">
        <f>IF(ISBLANK($A213),"",VLOOKUP($A213,Settings!$A:$H,8,FALSE))</f>
        <v>75</v>
      </c>
      <c r="O213" s="5">
        <f>IF(ISBLANK($A213),"",IF($A213=$A212,$O212,INDIRECT("Settings!$H"&amp;MATCH($A213,Settings!$A:$A,0)+1)))</f>
        <v>66</v>
      </c>
      <c r="P213" s="5">
        <f t="shared" si="2"/>
        <v>64</v>
      </c>
      <c r="Q213" s="5">
        <f>IF(ISBLANK($A213),"",IF($A213=$A212,$Q212,VLOOKUP($A213,Settings!$A:$B,2,FALSE)))</f>
        <v>31</v>
      </c>
    </row>
    <row r="214">
      <c r="A214" s="17" t="str">
        <f>IFERROR(__xludf.DUMMYFUNCTION("""COMPUTED_VALUE"""),"August")</f>
        <v>August</v>
      </c>
      <c r="B214" s="15">
        <f t="shared" si="1"/>
        <v>1</v>
      </c>
      <c r="C214" s="16">
        <f>IF(ISBLANK($A214),"",RANDBETWEEN($P214-Settings!$E$19,$P214-Settings!$E$20))</f>
        <v>54</v>
      </c>
      <c r="D214" s="16">
        <f>IF(ISBLANK($A214),"",RANDBETWEEN($P214+Settings!$E$20,$P214+Settings!$E$19))</f>
        <v>72</v>
      </c>
      <c r="E214" t="str">
        <f t="array" ref="E214">IF(ISBLANK($A214),"",IF(M214,IF(AVERAGE(C214,D214)&gt;Settings!$E$18,INDEX(Precipitation!A:A,$L214),INDEX(Precipitation!B:B,$L214)),"None"))</f>
        <v>None</v>
      </c>
      <c r="F214" t="str">
        <f t="array" ref="F214">IF(ISBLANK($A214),"",IF(M214,INDEX(Precipitation!C:C,$L214),CHOOSE(RANDBETWEEN(1,4),"Clear","Clear","A few clouds","Mostly cloudy")))</f>
        <v>Clear</v>
      </c>
      <c r="G214" t="str">
        <f t="array" ref="G214">IF(ISBLANK($A214),"",IF(AND(M214,AVERAGE(C214,D214)&gt;Settings!$E$18),INDEX(Precipitation!D:D,$L214),""))</f>
        <v/>
      </c>
      <c r="H214" t="str">
        <f t="array" ref="H214">IF(ISBLANK($A214),"",INDEX(Precipitation!E:E,$L214))</f>
        <v>Gentle breeze</v>
      </c>
      <c r="I214" s="16" t="str">
        <f t="array" ref="I214">IF(ISBLANK($A214),"",INDEX(Precipitation!F:F,$L214))</f>
        <v>8–12</v>
      </c>
      <c r="J214" s="16" t="str">
        <f t="array" ref="J214">IF(ISBLANK($A214),"",INDEX(Precipitation!G:G,$L214))</f>
        <v>S</v>
      </c>
      <c r="K214" t="str">
        <f t="array" ref="K214">IF(ISBLANK($A214),"",INDEX(Precipitation!H:H,$L214))</f>
        <v>Leaves and small twigs sway and banners flap</v>
      </c>
      <c r="L214" s="5">
        <f>IF(ISBLANK($A214),"",RANDBETWEEN(2,COUNTA(Precipitation!A:A)))</f>
        <v>786</v>
      </c>
      <c r="M214" s="5" t="b">
        <f>IF(ISBLANK($A214),"",RANDBETWEEN(1,100)&lt;=VLOOKUP($A214,Settings!$A:$H,7,FALSE)*100)</f>
        <v>0</v>
      </c>
      <c r="N214" s="5">
        <f>IF(ISBLANK($A214),"",VLOOKUP($A214,Settings!$A:$H,8,FALSE))</f>
        <v>66</v>
      </c>
      <c r="O214" s="5">
        <f>IF(ISBLANK($A214),"",IF($A214=$A213,$O213,INDIRECT("Settings!$H"&amp;MATCH($A214,Settings!$A:$A,0)+1)))</f>
        <v>57</v>
      </c>
      <c r="P214" s="5">
        <f t="shared" si="2"/>
        <v>66</v>
      </c>
      <c r="Q214" s="5">
        <f>IF(ISBLANK($A214),"",IF($A214=$A213,$Q213,VLOOKUP($A214,Settings!$A:$B,2,FALSE)))</f>
        <v>31</v>
      </c>
    </row>
    <row r="215">
      <c r="A215" s="17" t="str">
        <f>IFERROR(__xludf.DUMMYFUNCTION("""COMPUTED_VALUE"""),"August")</f>
        <v>August</v>
      </c>
      <c r="B215" s="15">
        <f t="shared" si="1"/>
        <v>2</v>
      </c>
      <c r="C215" s="16">
        <f>IF(ISBLANK($A215),"",RANDBETWEEN($P215-Settings!$E$19,$P215-Settings!$E$20))</f>
        <v>62</v>
      </c>
      <c r="D215" s="16">
        <f>IF(ISBLANK($A215),"",RANDBETWEEN($P215+Settings!$E$20,$P215+Settings!$E$19))</f>
        <v>74</v>
      </c>
      <c r="E215" t="str">
        <f t="array" ref="E215">IF(ISBLANK($A215),"",IF(M215,IF(AVERAGE(C215,D215)&gt;Settings!$E$18,INDEX(Precipitation!A:A,$L215),INDEX(Precipitation!B:B,$L215)),"None"))</f>
        <v>None</v>
      </c>
      <c r="F215" t="str">
        <f t="array" ref="F215">IF(ISBLANK($A215),"",IF(M215,INDEX(Precipitation!C:C,$L215),CHOOSE(RANDBETWEEN(1,4),"Clear","Clear","A few clouds","Mostly cloudy")))</f>
        <v>Clear</v>
      </c>
      <c r="G215" t="str">
        <f t="array" ref="G215">IF(ISBLANK($A215),"",IF(AND(M215,AVERAGE(C215,D215)&gt;Settings!$E$18),INDEX(Precipitation!D:D,$L215),""))</f>
        <v/>
      </c>
      <c r="H215" t="str">
        <f t="array" ref="H215">IF(ISBLANK($A215),"",INDEX(Precipitation!E:E,$L215))</f>
        <v>Light air</v>
      </c>
      <c r="I215" s="16" t="str">
        <f t="array" ref="I215">IF(ISBLANK($A215),"",INDEX(Precipitation!F:F,$L215))</f>
        <v>1–3</v>
      </c>
      <c r="J215" s="16" t="str">
        <f t="array" ref="J215">IF(ISBLANK($A215),"",INDEX(Precipitation!G:G,$L215))</f>
        <v>NE</v>
      </c>
      <c r="K215" t="str">
        <f t="array" ref="K215">IF(ISBLANK($A215),"",INDEX(Precipitation!H:H,$L215))</f>
        <v>Wind direction shown by smoke but not wind vanes</v>
      </c>
      <c r="L215" s="5">
        <f>IF(ISBLANK($A215),"",RANDBETWEEN(2,COUNTA(Precipitation!A:A)))</f>
        <v>350</v>
      </c>
      <c r="M215" s="5" t="b">
        <f>IF(ISBLANK($A215),"",RANDBETWEEN(1,100)&lt;=VLOOKUP($A215,Settings!$A:$H,7,FALSE)*100)</f>
        <v>0</v>
      </c>
      <c r="N215" s="5">
        <f>IF(ISBLANK($A215),"",VLOOKUP($A215,Settings!$A:$H,8,FALSE))</f>
        <v>66</v>
      </c>
      <c r="O215" s="5">
        <f>IF(ISBLANK($A215),"",IF($A215=$A214,$O214,INDIRECT("Settings!$H"&amp;MATCH($A215,Settings!$A:$A,0)+1)))</f>
        <v>57</v>
      </c>
      <c r="P215" s="5">
        <f t="shared" si="2"/>
        <v>66</v>
      </c>
      <c r="Q215" s="5">
        <f>IF(ISBLANK($A215),"",IF($A215=$A214,$Q214,VLOOKUP($A215,Settings!$A:$B,2,FALSE)))</f>
        <v>31</v>
      </c>
    </row>
    <row r="216">
      <c r="A216" s="17" t="str">
        <f>IFERROR(__xludf.DUMMYFUNCTION("""COMPUTED_VALUE"""),"August")</f>
        <v>August</v>
      </c>
      <c r="B216" s="15">
        <f t="shared" si="1"/>
        <v>3</v>
      </c>
      <c r="C216" s="16">
        <f>IF(ISBLANK($A216),"",RANDBETWEEN($P216-Settings!$E$19,$P216-Settings!$E$20))</f>
        <v>55</v>
      </c>
      <c r="D216" s="16">
        <f>IF(ISBLANK($A216),"",RANDBETWEEN($P216+Settings!$E$20,$P216+Settings!$E$19))</f>
        <v>78</v>
      </c>
      <c r="E216" t="str">
        <f t="array" ref="E216">IF(ISBLANK($A216),"",IF(M216,IF(AVERAGE(C216,D216)&gt;Settings!$E$18,INDEX(Precipitation!A:A,$L216),INDEX(Precipitation!B:B,$L216)),"None"))</f>
        <v>None</v>
      </c>
      <c r="F216" t="str">
        <f t="array" ref="F216">IF(ISBLANK($A216),"",IF(M216,INDEX(Precipitation!C:C,$L216),CHOOSE(RANDBETWEEN(1,4),"Clear","Clear","A few clouds","Mostly cloudy")))</f>
        <v>Mostly cloudy</v>
      </c>
      <c r="G216" t="str">
        <f t="array" ref="G216">IF(ISBLANK($A216),"",IF(AND(M216,AVERAGE(C216,D216)&gt;Settings!$E$18),INDEX(Precipitation!D:D,$L216),""))</f>
        <v/>
      </c>
      <c r="H216" t="str">
        <f t="array" ref="H216">IF(ISBLANK($A216),"",INDEX(Precipitation!E:E,$L216))</f>
        <v>Light breeze</v>
      </c>
      <c r="I216" s="16" t="str">
        <f t="array" ref="I216">IF(ISBLANK($A216),"",INDEX(Precipitation!F:F,$L216))</f>
        <v>4–7</v>
      </c>
      <c r="J216" s="16" t="str">
        <f t="array" ref="J216">IF(ISBLANK($A216),"",INDEX(Precipitation!G:G,$L216))</f>
        <v>S</v>
      </c>
      <c r="K216" t="str">
        <f t="array" ref="K216">IF(ISBLANK($A216),"",INDEX(Precipitation!H:H,$L216))</f>
        <v>Wind felt on face, leaves rustle, vanes move</v>
      </c>
      <c r="L216" s="5">
        <f>IF(ISBLANK($A216),"",RANDBETWEEN(2,COUNTA(Precipitation!A:A)))</f>
        <v>118</v>
      </c>
      <c r="M216" s="5" t="b">
        <f>IF(ISBLANK($A216),"",RANDBETWEEN(1,100)&lt;=VLOOKUP($A216,Settings!$A:$H,7,FALSE)*100)</f>
        <v>0</v>
      </c>
      <c r="N216" s="5">
        <f>IF(ISBLANK($A216),"",VLOOKUP($A216,Settings!$A:$H,8,FALSE))</f>
        <v>66</v>
      </c>
      <c r="O216" s="5">
        <f>IF(ISBLANK($A216),"",IF($A216=$A215,$O215,INDIRECT("Settings!$H"&amp;MATCH($A216,Settings!$A:$A,0)+1)))</f>
        <v>57</v>
      </c>
      <c r="P216" s="5">
        <f t="shared" si="2"/>
        <v>66</v>
      </c>
      <c r="Q216" s="5">
        <f>IF(ISBLANK($A216),"",IF($A216=$A215,$Q215,VLOOKUP($A216,Settings!$A:$B,2,FALSE)))</f>
        <v>31</v>
      </c>
    </row>
    <row r="217">
      <c r="A217" s="17" t="str">
        <f>IFERROR(__xludf.DUMMYFUNCTION("""COMPUTED_VALUE"""),"August")</f>
        <v>August</v>
      </c>
      <c r="B217" s="15">
        <f t="shared" si="1"/>
        <v>4</v>
      </c>
      <c r="C217" s="16">
        <f>IF(ISBLANK($A217),"",RANDBETWEEN($P217-Settings!$E$19,$P217-Settings!$E$20))</f>
        <v>56</v>
      </c>
      <c r="D217" s="16">
        <f>IF(ISBLANK($A217),"",RANDBETWEEN($P217+Settings!$E$20,$P217+Settings!$E$19))</f>
        <v>71</v>
      </c>
      <c r="E217" t="str">
        <f t="array" ref="E217">IF(ISBLANK($A217),"",IF(M217,IF(AVERAGE(C217,D217)&gt;Settings!$E$18,INDEX(Precipitation!A:A,$L217),INDEX(Precipitation!B:B,$L217)),"None"))</f>
        <v>Steady rainfall</v>
      </c>
      <c r="F217" t="str">
        <f t="array" ref="F217">IF(ISBLANK($A217),"",IF(M217,INDEX(Precipitation!C:C,$L217),CHOOSE(RANDBETWEEN(1,4),"Clear","Clear","A few clouds","Mostly cloudy")))</f>
        <v>Gray, slightly overcast</v>
      </c>
      <c r="G217" t="str">
        <f t="array" ref="G217">IF(ISBLANK($A217),"",IF(AND(M217,AVERAGE(C217,D217)&gt;Settings!$E$18),INDEX(Precipitation!D:D,$L217),""))</f>
        <v/>
      </c>
      <c r="H217" t="str">
        <f t="array" ref="H217">IF(ISBLANK($A217),"",INDEX(Precipitation!E:E,$L217))</f>
        <v>Moderate breeze</v>
      </c>
      <c r="I217" s="16" t="str">
        <f t="array" ref="I217">IF(ISBLANK($A217),"",INDEX(Precipitation!F:F,$L217))</f>
        <v>13–18</v>
      </c>
      <c r="J217" s="16" t="str">
        <f t="array" ref="J217">IF(ISBLANK($A217),"",INDEX(Precipitation!G:G,$L217))</f>
        <v>E</v>
      </c>
      <c r="K217" t="str">
        <f t="array" ref="K217">IF(ISBLANK($A217),"",INDEX(Precipitation!H:H,$L217))</f>
        <v>Small branches move, and dust and small branches are raised</v>
      </c>
      <c r="L217" s="5">
        <f>IF(ISBLANK($A217),"",RANDBETWEEN(2,COUNTA(Precipitation!A:A)))</f>
        <v>850</v>
      </c>
      <c r="M217" s="5" t="b">
        <f>IF(ISBLANK($A217),"",RANDBETWEEN(1,100)&lt;=VLOOKUP($A217,Settings!$A:$H,7,FALSE)*100)</f>
        <v>1</v>
      </c>
      <c r="N217" s="5">
        <f>IF(ISBLANK($A217),"",VLOOKUP($A217,Settings!$A:$H,8,FALSE))</f>
        <v>66</v>
      </c>
      <c r="O217" s="5">
        <f>IF(ISBLANK($A217),"",IF($A217=$A216,$O216,INDIRECT("Settings!$H"&amp;MATCH($A217,Settings!$A:$A,0)+1)))</f>
        <v>57</v>
      </c>
      <c r="P217" s="5">
        <f t="shared" si="2"/>
        <v>66</v>
      </c>
      <c r="Q217" s="5">
        <f>IF(ISBLANK($A217),"",IF($A217=$A216,$Q216,VLOOKUP($A217,Settings!$A:$B,2,FALSE)))</f>
        <v>31</v>
      </c>
    </row>
    <row r="218">
      <c r="A218" s="17" t="str">
        <f>IFERROR(__xludf.DUMMYFUNCTION("""COMPUTED_VALUE"""),"August")</f>
        <v>August</v>
      </c>
      <c r="B218" s="15">
        <f t="shared" si="1"/>
        <v>5</v>
      </c>
      <c r="C218" s="16">
        <f>IF(ISBLANK($A218),"",RANDBETWEEN($P218-Settings!$E$19,$P218-Settings!$E$20))</f>
        <v>55</v>
      </c>
      <c r="D218" s="16">
        <f>IF(ISBLANK($A218),"",RANDBETWEEN($P218+Settings!$E$20,$P218+Settings!$E$19))</f>
        <v>71</v>
      </c>
      <c r="E218" t="str">
        <f t="array" ref="E218">IF(ISBLANK($A218),"",IF(M218,IF(AVERAGE(C218,D218)&gt;Settings!$E$18,INDEX(Precipitation!A:A,$L218),INDEX(Precipitation!B:B,$L218)),"None"))</f>
        <v>None</v>
      </c>
      <c r="F218" t="str">
        <f t="array" ref="F218">IF(ISBLANK($A218),"",IF(M218,INDEX(Precipitation!C:C,$L218),CHOOSE(RANDBETWEEN(1,4),"Clear","Clear","A few clouds","Mostly cloudy")))</f>
        <v>Mostly cloudy</v>
      </c>
      <c r="G218" t="str">
        <f t="array" ref="G218">IF(ISBLANK($A218),"",IF(AND(M218,AVERAGE(C218,D218)&gt;Settings!$E$18),INDEX(Precipitation!D:D,$L218),""))</f>
        <v/>
      </c>
      <c r="H218" t="str">
        <f t="array" ref="H218">IF(ISBLANK($A218),"",INDEX(Precipitation!E:E,$L218))</f>
        <v>Gentle breeze</v>
      </c>
      <c r="I218" s="16" t="str">
        <f t="array" ref="I218">IF(ISBLANK($A218),"",INDEX(Precipitation!F:F,$L218))</f>
        <v>8–12</v>
      </c>
      <c r="J218" s="16" t="str">
        <f t="array" ref="J218">IF(ISBLANK($A218),"",INDEX(Precipitation!G:G,$L218))</f>
        <v>E</v>
      </c>
      <c r="K218" t="str">
        <f t="array" ref="K218">IF(ISBLANK($A218),"",INDEX(Precipitation!H:H,$L218))</f>
        <v>Leaves and small twigs sway and banners flap</v>
      </c>
      <c r="L218" s="5">
        <f>IF(ISBLANK($A218),"",RANDBETWEEN(2,COUNTA(Precipitation!A:A)))</f>
        <v>448</v>
      </c>
      <c r="M218" s="5" t="b">
        <f>IF(ISBLANK($A218),"",RANDBETWEEN(1,100)&lt;=VLOOKUP($A218,Settings!$A:$H,7,FALSE)*100)</f>
        <v>0</v>
      </c>
      <c r="N218" s="5">
        <f>IF(ISBLANK($A218),"",VLOOKUP($A218,Settings!$A:$H,8,FALSE))</f>
        <v>66</v>
      </c>
      <c r="O218" s="5">
        <f>IF(ISBLANK($A218),"",IF($A218=$A217,$O217,INDIRECT("Settings!$H"&amp;MATCH($A218,Settings!$A:$A,0)+1)))</f>
        <v>57</v>
      </c>
      <c r="P218" s="5">
        <f t="shared" si="2"/>
        <v>66</v>
      </c>
      <c r="Q218" s="5">
        <f>IF(ISBLANK($A218),"",IF($A218=$A217,$Q217,VLOOKUP($A218,Settings!$A:$B,2,FALSE)))</f>
        <v>31</v>
      </c>
    </row>
    <row r="219">
      <c r="A219" s="17" t="str">
        <f>IFERROR(__xludf.DUMMYFUNCTION("""COMPUTED_VALUE"""),"August")</f>
        <v>August</v>
      </c>
      <c r="B219" s="15">
        <f t="shared" si="1"/>
        <v>6</v>
      </c>
      <c r="C219" s="16">
        <f>IF(ISBLANK($A219),"",RANDBETWEEN($P219-Settings!$E$19,$P219-Settings!$E$20))</f>
        <v>61</v>
      </c>
      <c r="D219" s="16">
        <f>IF(ISBLANK($A219),"",RANDBETWEEN($P219+Settings!$E$20,$P219+Settings!$E$19))</f>
        <v>73</v>
      </c>
      <c r="E219" t="str">
        <f t="array" ref="E219">IF(ISBLANK($A219),"",IF(M219,IF(AVERAGE(C219,D219)&gt;Settings!$E$18,INDEX(Precipitation!A:A,$L219),INDEX(Precipitation!B:B,$L219)),"None"))</f>
        <v>Strong rainfall</v>
      </c>
      <c r="F219" t="str">
        <f t="array" ref="F219">IF(ISBLANK($A219),"",IF(M219,INDEX(Precipitation!C:C,$L219),CHOOSE(RANDBETWEEN(1,4),"Clear","Clear","A few clouds","Mostly cloudy")))</f>
        <v>Gray, highly overcast</v>
      </c>
      <c r="G219" t="str">
        <f t="array" ref="G219">IF(ISBLANK($A219),"",IF(AND(M219,AVERAGE(C219,D219)&gt;Settings!$E$18),INDEX(Precipitation!D:D,$L219),""))</f>
        <v/>
      </c>
      <c r="H219" t="str">
        <f t="array" ref="H219">IF(ISBLANK($A219),"",INDEX(Precipitation!E:E,$L219))</f>
        <v>Gentle breeze</v>
      </c>
      <c r="I219" s="16" t="str">
        <f t="array" ref="I219">IF(ISBLANK($A219),"",INDEX(Precipitation!F:F,$L219))</f>
        <v>8–12</v>
      </c>
      <c r="J219" s="16" t="str">
        <f t="array" ref="J219">IF(ISBLANK($A219),"",INDEX(Precipitation!G:G,$L219))</f>
        <v>SE</v>
      </c>
      <c r="K219" t="str">
        <f t="array" ref="K219">IF(ISBLANK($A219),"",INDEX(Precipitation!H:H,$L219))</f>
        <v>Leaves and small twigs sway and banners flap</v>
      </c>
      <c r="L219" s="5">
        <f>IF(ISBLANK($A219),"",RANDBETWEEN(2,COUNTA(Precipitation!A:A)))</f>
        <v>557</v>
      </c>
      <c r="M219" s="5" t="b">
        <f>IF(ISBLANK($A219),"",RANDBETWEEN(1,100)&lt;=VLOOKUP($A219,Settings!$A:$H,7,FALSE)*100)</f>
        <v>1</v>
      </c>
      <c r="N219" s="5">
        <f>IF(ISBLANK($A219),"",VLOOKUP($A219,Settings!$A:$H,8,FALSE))</f>
        <v>66</v>
      </c>
      <c r="O219" s="5">
        <f>IF(ISBLANK($A219),"",IF($A219=$A218,$O218,INDIRECT("Settings!$H"&amp;MATCH($A219,Settings!$A:$A,0)+1)))</f>
        <v>57</v>
      </c>
      <c r="P219" s="5">
        <f t="shared" si="2"/>
        <v>66</v>
      </c>
      <c r="Q219" s="5">
        <f>IF(ISBLANK($A219),"",IF($A219=$A218,$Q218,VLOOKUP($A219,Settings!$A:$B,2,FALSE)))</f>
        <v>31</v>
      </c>
    </row>
    <row r="220">
      <c r="A220" s="17" t="str">
        <f>IFERROR(__xludf.DUMMYFUNCTION("""COMPUTED_VALUE"""),"August")</f>
        <v>August</v>
      </c>
      <c r="B220" s="15">
        <f t="shared" si="1"/>
        <v>7</v>
      </c>
      <c r="C220" s="16">
        <f>IF(ISBLANK($A220),"",RANDBETWEEN($P220-Settings!$E$19,$P220-Settings!$E$20))</f>
        <v>60</v>
      </c>
      <c r="D220" s="16">
        <f>IF(ISBLANK($A220),"",RANDBETWEEN($P220+Settings!$E$20,$P220+Settings!$E$19))</f>
        <v>76</v>
      </c>
      <c r="E220" t="str">
        <f t="array" ref="E220">IF(ISBLANK($A220),"",IF(M220,IF(AVERAGE(C220,D220)&gt;Settings!$E$18,INDEX(Precipitation!A:A,$L220),INDEX(Precipitation!B:B,$L220)),"None"))</f>
        <v>Downpour</v>
      </c>
      <c r="F220" t="str">
        <f t="array" ref="F220">IF(ISBLANK($A220),"",IF(M220,INDEX(Precipitation!C:C,$L220),CHOOSE(RANDBETWEEN(1,4),"Clear","Clear","A few clouds","Mostly cloudy")))</f>
        <v>Dark storm clouds</v>
      </c>
      <c r="G220" t="str">
        <f t="array" ref="G220">IF(ISBLANK($A220),"",IF(AND(M220,AVERAGE(C220,D220)&gt;Settings!$E$18),INDEX(Precipitation!D:D,$L220),""))</f>
        <v>Lightning, hail</v>
      </c>
      <c r="H220" t="str">
        <f t="array" ref="H220">IF(ISBLANK($A220),"",INDEX(Precipitation!E:E,$L220))</f>
        <v>Strong breeze</v>
      </c>
      <c r="I220" s="16" t="str">
        <f t="array" ref="I220">IF(ISBLANK($A220),"",INDEX(Precipitation!F:F,$L220))</f>
        <v>25–31</v>
      </c>
      <c r="J220" s="16" t="str">
        <f t="array" ref="J220">IF(ISBLANK($A220),"",INDEX(Precipitation!G:G,$L220))</f>
        <v>SE</v>
      </c>
      <c r="K220" t="str">
        <f t="array" ref="K220">IF(ISBLANK($A220),"",INDEX(Precipitation!H:H,$L220))</f>
        <v>Large branches move</v>
      </c>
      <c r="L220" s="5">
        <f>IF(ISBLANK($A220),"",RANDBETWEEN(2,COUNTA(Precipitation!A:A)))</f>
        <v>625</v>
      </c>
      <c r="M220" s="5" t="b">
        <f>IF(ISBLANK($A220),"",RANDBETWEEN(1,100)&lt;=VLOOKUP($A220,Settings!$A:$H,7,FALSE)*100)</f>
        <v>1</v>
      </c>
      <c r="N220" s="5">
        <f>IF(ISBLANK($A220),"",VLOOKUP($A220,Settings!$A:$H,8,FALSE))</f>
        <v>66</v>
      </c>
      <c r="O220" s="5">
        <f>IF(ISBLANK($A220),"",IF($A220=$A219,$O219,INDIRECT("Settings!$H"&amp;MATCH($A220,Settings!$A:$A,0)+1)))</f>
        <v>57</v>
      </c>
      <c r="P220" s="5">
        <f t="shared" si="2"/>
        <v>66</v>
      </c>
      <c r="Q220" s="5">
        <f>IF(ISBLANK($A220),"",IF($A220=$A219,$Q219,VLOOKUP($A220,Settings!$A:$B,2,FALSE)))</f>
        <v>31</v>
      </c>
    </row>
    <row r="221">
      <c r="A221" s="17" t="str">
        <f>IFERROR(__xludf.DUMMYFUNCTION("""COMPUTED_VALUE"""),"August")</f>
        <v>August</v>
      </c>
      <c r="B221" s="15">
        <f t="shared" si="1"/>
        <v>8</v>
      </c>
      <c r="C221" s="16">
        <f>IF(ISBLANK($A221),"",RANDBETWEEN($P221-Settings!$E$19,$P221-Settings!$E$20))</f>
        <v>57</v>
      </c>
      <c r="D221" s="16">
        <f>IF(ISBLANK($A221),"",RANDBETWEEN($P221+Settings!$E$20,$P221+Settings!$E$19))</f>
        <v>76</v>
      </c>
      <c r="E221" t="str">
        <f t="array" ref="E221">IF(ISBLANK($A221),"",IF(M221,IF(AVERAGE(C221,D221)&gt;Settings!$E$18,INDEX(Precipitation!A:A,$L221),INDEX(Precipitation!B:B,$L221)),"None"))</f>
        <v>None</v>
      </c>
      <c r="F221" t="str">
        <f t="array" ref="F221">IF(ISBLANK($A221),"",IF(M221,INDEX(Precipitation!C:C,$L221),CHOOSE(RANDBETWEEN(1,4),"Clear","Clear","A few clouds","Mostly cloudy")))</f>
        <v>Clear</v>
      </c>
      <c r="G221" t="str">
        <f t="array" ref="G221">IF(ISBLANK($A221),"",IF(AND(M221,AVERAGE(C221,D221)&gt;Settings!$E$18),INDEX(Precipitation!D:D,$L221),""))</f>
        <v/>
      </c>
      <c r="H221" t="str">
        <f t="array" ref="H221">IF(ISBLANK($A221),"",INDEX(Precipitation!E:E,$L221))</f>
        <v>Light air</v>
      </c>
      <c r="I221" s="16" t="str">
        <f t="array" ref="I221">IF(ISBLANK($A221),"",INDEX(Precipitation!F:F,$L221))</f>
        <v>1–3</v>
      </c>
      <c r="J221" s="16" t="str">
        <f t="array" ref="J221">IF(ISBLANK($A221),"",INDEX(Precipitation!G:G,$L221))</f>
        <v>SE</v>
      </c>
      <c r="K221" t="str">
        <f t="array" ref="K221">IF(ISBLANK($A221),"",INDEX(Precipitation!H:H,$L221))</f>
        <v>Wind direction shown by smoke but not wind vanes</v>
      </c>
      <c r="L221" s="5">
        <f>IF(ISBLANK($A221),"",RANDBETWEEN(2,COUNTA(Precipitation!A:A)))</f>
        <v>784</v>
      </c>
      <c r="M221" s="5" t="b">
        <f>IF(ISBLANK($A221),"",RANDBETWEEN(1,100)&lt;=VLOOKUP($A221,Settings!$A:$H,7,FALSE)*100)</f>
        <v>0</v>
      </c>
      <c r="N221" s="5">
        <f>IF(ISBLANK($A221),"",VLOOKUP($A221,Settings!$A:$H,8,FALSE))</f>
        <v>66</v>
      </c>
      <c r="O221" s="5">
        <f>IF(ISBLANK($A221),"",IF($A221=$A220,$O220,INDIRECT("Settings!$H"&amp;MATCH($A221,Settings!$A:$A,0)+1)))</f>
        <v>57</v>
      </c>
      <c r="P221" s="5">
        <f t="shared" si="2"/>
        <v>66</v>
      </c>
      <c r="Q221" s="5">
        <f>IF(ISBLANK($A221),"",IF($A221=$A220,$Q220,VLOOKUP($A221,Settings!$A:$B,2,FALSE)))</f>
        <v>31</v>
      </c>
    </row>
    <row r="222">
      <c r="A222" s="17" t="str">
        <f>IFERROR(__xludf.DUMMYFUNCTION("""COMPUTED_VALUE"""),"August")</f>
        <v>August</v>
      </c>
      <c r="B222" s="15">
        <f t="shared" si="1"/>
        <v>9</v>
      </c>
      <c r="C222" s="16">
        <f>IF(ISBLANK($A222),"",RANDBETWEEN($P222-Settings!$E$19,$P222-Settings!$E$20))</f>
        <v>62</v>
      </c>
      <c r="D222" s="16">
        <f>IF(ISBLANK($A222),"",RANDBETWEEN($P222+Settings!$E$20,$P222+Settings!$E$19))</f>
        <v>70</v>
      </c>
      <c r="E222" t="str">
        <f t="array" ref="E222">IF(ISBLANK($A222),"",IF(M222,IF(AVERAGE(C222,D222)&gt;Settings!$E$18,INDEX(Precipitation!A:A,$L222),INDEX(Precipitation!B:B,$L222)),"None"))</f>
        <v>None</v>
      </c>
      <c r="F222" t="str">
        <f t="array" ref="F222">IF(ISBLANK($A222),"",IF(M222,INDEX(Precipitation!C:C,$L222),CHOOSE(RANDBETWEEN(1,4),"Clear","Clear","A few clouds","Mostly cloudy")))</f>
        <v>A few clouds</v>
      </c>
      <c r="G222" t="str">
        <f t="array" ref="G222">IF(ISBLANK($A222),"",IF(AND(M222,AVERAGE(C222,D222)&gt;Settings!$E$18),INDEX(Precipitation!D:D,$L222),""))</f>
        <v/>
      </c>
      <c r="H222" t="str">
        <f t="array" ref="H222">IF(ISBLANK($A222),"",INDEX(Precipitation!E:E,$L222))</f>
        <v>Light air</v>
      </c>
      <c r="I222" s="16" t="str">
        <f t="array" ref="I222">IF(ISBLANK($A222),"",INDEX(Precipitation!F:F,$L222))</f>
        <v>1–3</v>
      </c>
      <c r="J222" s="16" t="str">
        <f t="array" ref="J222">IF(ISBLANK($A222),"",INDEX(Precipitation!G:G,$L222))</f>
        <v>NE</v>
      </c>
      <c r="K222" t="str">
        <f t="array" ref="K222">IF(ISBLANK($A222),"",INDEX(Precipitation!H:H,$L222))</f>
        <v>Wind direction shown by smoke but not wind vanes</v>
      </c>
      <c r="L222" s="5">
        <f>IF(ISBLANK($A222),"",RANDBETWEEN(2,COUNTA(Precipitation!A:A)))</f>
        <v>432</v>
      </c>
      <c r="M222" s="5" t="b">
        <f>IF(ISBLANK($A222),"",RANDBETWEEN(1,100)&lt;=VLOOKUP($A222,Settings!$A:$H,7,FALSE)*100)</f>
        <v>0</v>
      </c>
      <c r="N222" s="5">
        <f>IF(ISBLANK($A222),"",VLOOKUP($A222,Settings!$A:$H,8,FALSE))</f>
        <v>66</v>
      </c>
      <c r="O222" s="5">
        <f>IF(ISBLANK($A222),"",IF($A222=$A221,$O221,INDIRECT("Settings!$H"&amp;MATCH($A222,Settings!$A:$A,0)+1)))</f>
        <v>57</v>
      </c>
      <c r="P222" s="5">
        <f t="shared" si="2"/>
        <v>66</v>
      </c>
      <c r="Q222" s="5">
        <f>IF(ISBLANK($A222),"",IF($A222=$A221,$Q221,VLOOKUP($A222,Settings!$A:$B,2,FALSE)))</f>
        <v>31</v>
      </c>
    </row>
    <row r="223">
      <c r="A223" s="17" t="str">
        <f>IFERROR(__xludf.DUMMYFUNCTION("""COMPUTED_VALUE"""),"August")</f>
        <v>August</v>
      </c>
      <c r="B223" s="15">
        <f t="shared" si="1"/>
        <v>10</v>
      </c>
      <c r="C223" s="16">
        <f>IF(ISBLANK($A223),"",RANDBETWEEN($P223-Settings!$E$19,$P223-Settings!$E$20))</f>
        <v>58</v>
      </c>
      <c r="D223" s="16">
        <f>IF(ISBLANK($A223),"",RANDBETWEEN($P223+Settings!$E$20,$P223+Settings!$E$19))</f>
        <v>71</v>
      </c>
      <c r="E223" t="str">
        <f t="array" ref="E223">IF(ISBLANK($A223),"",IF(M223,IF(AVERAGE(C223,D223)&gt;Settings!$E$18,INDEX(Precipitation!A:A,$L223),INDEX(Precipitation!B:B,$L223)),"None"))</f>
        <v>Strong rainfall</v>
      </c>
      <c r="F223" t="str">
        <f t="array" ref="F223">IF(ISBLANK($A223),"",IF(M223,INDEX(Precipitation!C:C,$L223),CHOOSE(RANDBETWEEN(1,4),"Clear","Clear","A few clouds","Mostly cloudy")))</f>
        <v>Gray, highly overcast</v>
      </c>
      <c r="G223" t="str">
        <f t="array" ref="G223">IF(ISBLANK($A223),"",IF(AND(M223,AVERAGE(C223,D223)&gt;Settings!$E$18),INDEX(Precipitation!D:D,$L223),""))</f>
        <v/>
      </c>
      <c r="H223" t="str">
        <f t="array" ref="H223">IF(ISBLANK($A223),"",INDEX(Precipitation!E:E,$L223))</f>
        <v>Light breeze</v>
      </c>
      <c r="I223" s="16" t="str">
        <f t="array" ref="I223">IF(ISBLANK($A223),"",INDEX(Precipitation!F:F,$L223))</f>
        <v>4–7</v>
      </c>
      <c r="J223" s="16" t="str">
        <f t="array" ref="J223">IF(ISBLANK($A223),"",INDEX(Precipitation!G:G,$L223))</f>
        <v>W</v>
      </c>
      <c r="K223" t="str">
        <f t="array" ref="K223">IF(ISBLANK($A223),"",INDEX(Precipitation!H:H,$L223))</f>
        <v>Wind felt on face, leaves rustle, vanes move</v>
      </c>
      <c r="L223" s="5">
        <f>IF(ISBLANK($A223),"",RANDBETWEEN(2,COUNTA(Precipitation!A:A)))</f>
        <v>539</v>
      </c>
      <c r="M223" s="5" t="b">
        <f>IF(ISBLANK($A223),"",RANDBETWEEN(1,100)&lt;=VLOOKUP($A223,Settings!$A:$H,7,FALSE)*100)</f>
        <v>1</v>
      </c>
      <c r="N223" s="5">
        <f>IF(ISBLANK($A223),"",VLOOKUP($A223,Settings!$A:$H,8,FALSE))</f>
        <v>66</v>
      </c>
      <c r="O223" s="5">
        <f>IF(ISBLANK($A223),"",IF($A223=$A222,$O222,INDIRECT("Settings!$H"&amp;MATCH($A223,Settings!$A:$A,0)+1)))</f>
        <v>57</v>
      </c>
      <c r="P223" s="5">
        <f t="shared" si="2"/>
        <v>66</v>
      </c>
      <c r="Q223" s="5">
        <f>IF(ISBLANK($A223),"",IF($A223=$A222,$Q222,VLOOKUP($A223,Settings!$A:$B,2,FALSE)))</f>
        <v>31</v>
      </c>
    </row>
    <row r="224">
      <c r="A224" s="17" t="str">
        <f>IFERROR(__xludf.DUMMYFUNCTION("""COMPUTED_VALUE"""),"August")</f>
        <v>August</v>
      </c>
      <c r="B224" s="15">
        <f t="shared" si="1"/>
        <v>11</v>
      </c>
      <c r="C224" s="16">
        <f>IF(ISBLANK($A224),"",RANDBETWEEN($P224-Settings!$E$19,$P224-Settings!$E$20))</f>
        <v>59</v>
      </c>
      <c r="D224" s="16">
        <f>IF(ISBLANK($A224),"",RANDBETWEEN($P224+Settings!$E$20,$P224+Settings!$E$19))</f>
        <v>76</v>
      </c>
      <c r="E224" t="str">
        <f t="array" ref="E224">IF(ISBLANK($A224),"",IF(M224,IF(AVERAGE(C224,D224)&gt;Settings!$E$18,INDEX(Precipitation!A:A,$L224),INDEX(Precipitation!B:B,$L224)),"None"))</f>
        <v>None</v>
      </c>
      <c r="F224" t="str">
        <f t="array" ref="F224">IF(ISBLANK($A224),"",IF(M224,INDEX(Precipitation!C:C,$L224),CHOOSE(RANDBETWEEN(1,4),"Clear","Clear","A few clouds","Mostly cloudy")))</f>
        <v>Clear</v>
      </c>
      <c r="G224" t="str">
        <f t="array" ref="G224">IF(ISBLANK($A224),"",IF(AND(M224,AVERAGE(C224,D224)&gt;Settings!$E$18),INDEX(Precipitation!D:D,$L224),""))</f>
        <v/>
      </c>
      <c r="H224" t="str">
        <f t="array" ref="H224">IF(ISBLANK($A224),"",INDEX(Precipitation!E:E,$L224))</f>
        <v>Moderate breeze</v>
      </c>
      <c r="I224" s="16" t="str">
        <f t="array" ref="I224">IF(ISBLANK($A224),"",INDEX(Precipitation!F:F,$L224))</f>
        <v>13–18</v>
      </c>
      <c r="J224" s="16" t="str">
        <f t="array" ref="J224">IF(ISBLANK($A224),"",INDEX(Precipitation!G:G,$L224))</f>
        <v>W</v>
      </c>
      <c r="K224" t="str">
        <f t="array" ref="K224">IF(ISBLANK($A224),"",INDEX(Precipitation!H:H,$L224))</f>
        <v>Small branches move, and dust and small branches are raised</v>
      </c>
      <c r="L224" s="5">
        <f>IF(ISBLANK($A224),"",RANDBETWEEN(2,COUNTA(Precipitation!A:A)))</f>
        <v>449</v>
      </c>
      <c r="M224" s="5" t="b">
        <f>IF(ISBLANK($A224),"",RANDBETWEEN(1,100)&lt;=VLOOKUP($A224,Settings!$A:$H,7,FALSE)*100)</f>
        <v>0</v>
      </c>
      <c r="N224" s="5">
        <f>IF(ISBLANK($A224),"",VLOOKUP($A224,Settings!$A:$H,8,FALSE))</f>
        <v>66</v>
      </c>
      <c r="O224" s="5">
        <f>IF(ISBLANK($A224),"",IF($A224=$A223,$O223,INDIRECT("Settings!$H"&amp;MATCH($A224,Settings!$A:$A,0)+1)))</f>
        <v>57</v>
      </c>
      <c r="P224" s="5">
        <f t="shared" si="2"/>
        <v>66</v>
      </c>
      <c r="Q224" s="5">
        <f>IF(ISBLANK($A224),"",IF($A224=$A223,$Q223,VLOOKUP($A224,Settings!$A:$B,2,FALSE)))</f>
        <v>31</v>
      </c>
    </row>
    <row r="225">
      <c r="A225" s="17" t="str">
        <f>IFERROR(__xludf.DUMMYFUNCTION("""COMPUTED_VALUE"""),"August")</f>
        <v>August</v>
      </c>
      <c r="B225" s="15">
        <f t="shared" si="1"/>
        <v>12</v>
      </c>
      <c r="C225" s="16">
        <f>IF(ISBLANK($A225),"",RANDBETWEEN($P225-Settings!$E$19,$P225-Settings!$E$20))</f>
        <v>54</v>
      </c>
      <c r="D225" s="16">
        <f>IF(ISBLANK($A225),"",RANDBETWEEN($P225+Settings!$E$20,$P225+Settings!$E$19))</f>
        <v>71</v>
      </c>
      <c r="E225" t="str">
        <f t="array" ref="E225">IF(ISBLANK($A225),"",IF(M225,IF(AVERAGE(C225,D225)&gt;Settings!$E$18,INDEX(Precipitation!A:A,$L225),INDEX(Precipitation!B:B,$L225)),"None"))</f>
        <v>None</v>
      </c>
      <c r="F225" t="str">
        <f t="array" ref="F225">IF(ISBLANK($A225),"",IF(M225,INDEX(Precipitation!C:C,$L225),CHOOSE(RANDBETWEEN(1,4),"Clear","Clear","A few clouds","Mostly cloudy")))</f>
        <v>Clear</v>
      </c>
      <c r="G225" t="str">
        <f t="array" ref="G225">IF(ISBLANK($A225),"",IF(AND(M225,AVERAGE(C225,D225)&gt;Settings!$E$18),INDEX(Precipitation!D:D,$L225),""))</f>
        <v/>
      </c>
      <c r="H225" t="str">
        <f t="array" ref="H225">IF(ISBLANK($A225),"",INDEX(Precipitation!E:E,$L225))</f>
        <v>Moderate breeze</v>
      </c>
      <c r="I225" s="16" t="str">
        <f t="array" ref="I225">IF(ISBLANK($A225),"",INDEX(Precipitation!F:F,$L225))</f>
        <v>13–18</v>
      </c>
      <c r="J225" s="16" t="str">
        <f t="array" ref="J225">IF(ISBLANK($A225),"",INDEX(Precipitation!G:G,$L225))</f>
        <v>NE</v>
      </c>
      <c r="K225" t="str">
        <f t="array" ref="K225">IF(ISBLANK($A225),"",INDEX(Precipitation!H:H,$L225))</f>
        <v>Small branches move, and dust and small branches are raised</v>
      </c>
      <c r="L225" s="5">
        <f>IF(ISBLANK($A225),"",RANDBETWEEN(2,COUNTA(Precipitation!A:A)))</f>
        <v>642</v>
      </c>
      <c r="M225" s="5" t="b">
        <f>IF(ISBLANK($A225),"",RANDBETWEEN(1,100)&lt;=VLOOKUP($A225,Settings!$A:$H,7,FALSE)*100)</f>
        <v>0</v>
      </c>
      <c r="N225" s="5">
        <f>IF(ISBLANK($A225),"",VLOOKUP($A225,Settings!$A:$H,8,FALSE))</f>
        <v>66</v>
      </c>
      <c r="O225" s="5">
        <f>IF(ISBLANK($A225),"",IF($A225=$A224,$O224,INDIRECT("Settings!$H"&amp;MATCH($A225,Settings!$A:$A,0)+1)))</f>
        <v>57</v>
      </c>
      <c r="P225" s="5">
        <f t="shared" si="2"/>
        <v>66</v>
      </c>
      <c r="Q225" s="5">
        <f>IF(ISBLANK($A225),"",IF($A225=$A224,$Q224,VLOOKUP($A225,Settings!$A:$B,2,FALSE)))</f>
        <v>31</v>
      </c>
    </row>
    <row r="226">
      <c r="A226" s="17" t="str">
        <f>IFERROR(__xludf.DUMMYFUNCTION("""COMPUTED_VALUE"""),"August")</f>
        <v>August</v>
      </c>
      <c r="B226" s="15">
        <f t="shared" si="1"/>
        <v>13</v>
      </c>
      <c r="C226" s="16">
        <f>IF(ISBLANK($A226),"",RANDBETWEEN($P226-Settings!$E$19,$P226-Settings!$E$20))</f>
        <v>54</v>
      </c>
      <c r="D226" s="16">
        <f>IF(ISBLANK($A226),"",RANDBETWEEN($P226+Settings!$E$20,$P226+Settings!$E$19))</f>
        <v>73</v>
      </c>
      <c r="E226" t="str">
        <f t="array" ref="E226">IF(ISBLANK($A226),"",IF(M226,IF(AVERAGE(C226,D226)&gt;Settings!$E$18,INDEX(Precipitation!A:A,$L226),INDEX(Precipitation!B:B,$L226)),"None"))</f>
        <v>None</v>
      </c>
      <c r="F226" t="str">
        <f t="array" ref="F226">IF(ISBLANK($A226),"",IF(M226,INDEX(Precipitation!C:C,$L226),CHOOSE(RANDBETWEEN(1,4),"Clear","Clear","A few clouds","Mostly cloudy")))</f>
        <v>Clear</v>
      </c>
      <c r="G226" t="str">
        <f t="array" ref="G226">IF(ISBLANK($A226),"",IF(AND(M226,AVERAGE(C226,D226)&gt;Settings!$E$18),INDEX(Precipitation!D:D,$L226),""))</f>
        <v/>
      </c>
      <c r="H226" t="str">
        <f t="array" ref="H226">IF(ISBLANK($A226),"",INDEX(Precipitation!E:E,$L226))</f>
        <v>Moderate breeze</v>
      </c>
      <c r="I226" s="16" t="str">
        <f t="array" ref="I226">IF(ISBLANK($A226),"",INDEX(Precipitation!F:F,$L226))</f>
        <v>13–18</v>
      </c>
      <c r="J226" s="16" t="str">
        <f t="array" ref="J226">IF(ISBLANK($A226),"",INDEX(Precipitation!G:G,$L226))</f>
        <v>SE</v>
      </c>
      <c r="K226" t="str">
        <f t="array" ref="K226">IF(ISBLANK($A226),"",INDEX(Precipitation!H:H,$L226))</f>
        <v>Small branches move, and dust and small branches are raised</v>
      </c>
      <c r="L226" s="5">
        <f>IF(ISBLANK($A226),"",RANDBETWEEN(2,COUNTA(Precipitation!A:A)))</f>
        <v>714</v>
      </c>
      <c r="M226" s="5" t="b">
        <f>IF(ISBLANK($A226),"",RANDBETWEEN(1,100)&lt;=VLOOKUP($A226,Settings!$A:$H,7,FALSE)*100)</f>
        <v>0</v>
      </c>
      <c r="N226" s="5">
        <f>IF(ISBLANK($A226),"",VLOOKUP($A226,Settings!$A:$H,8,FALSE))</f>
        <v>66</v>
      </c>
      <c r="O226" s="5">
        <f>IF(ISBLANK($A226),"",IF($A226=$A225,$O225,INDIRECT("Settings!$H"&amp;MATCH($A226,Settings!$A:$A,0)+1)))</f>
        <v>57</v>
      </c>
      <c r="P226" s="5">
        <f t="shared" si="2"/>
        <v>66</v>
      </c>
      <c r="Q226" s="5">
        <f>IF(ISBLANK($A226),"",IF($A226=$A225,$Q225,VLOOKUP($A226,Settings!$A:$B,2,FALSE)))</f>
        <v>31</v>
      </c>
    </row>
    <row r="227">
      <c r="A227" s="17" t="str">
        <f>IFERROR(__xludf.DUMMYFUNCTION("""COMPUTED_VALUE"""),"August")</f>
        <v>August</v>
      </c>
      <c r="B227" s="15">
        <f t="shared" si="1"/>
        <v>14</v>
      </c>
      <c r="C227" s="16">
        <f>IF(ISBLANK($A227),"",RANDBETWEEN($P227-Settings!$E$19,$P227-Settings!$E$20))</f>
        <v>57</v>
      </c>
      <c r="D227" s="16">
        <f>IF(ISBLANK($A227),"",RANDBETWEEN($P227+Settings!$E$20,$P227+Settings!$E$19))</f>
        <v>77</v>
      </c>
      <c r="E227" t="str">
        <f t="array" ref="E227">IF(ISBLANK($A227),"",IF(M227,IF(AVERAGE(C227,D227)&gt;Settings!$E$18,INDEX(Precipitation!A:A,$L227),INDEX(Precipitation!B:B,$L227)),"None"))</f>
        <v>None</v>
      </c>
      <c r="F227" t="str">
        <f t="array" ref="F227">IF(ISBLANK($A227),"",IF(M227,INDEX(Precipitation!C:C,$L227),CHOOSE(RANDBETWEEN(1,4),"Clear","Clear","A few clouds","Mostly cloudy")))</f>
        <v>Clear</v>
      </c>
      <c r="G227" t="str">
        <f t="array" ref="G227">IF(ISBLANK($A227),"",IF(AND(M227,AVERAGE(C227,D227)&gt;Settings!$E$18),INDEX(Precipitation!D:D,$L227),""))</f>
        <v/>
      </c>
      <c r="H227" t="str">
        <f t="array" ref="H227">IF(ISBLANK($A227),"",INDEX(Precipitation!E:E,$L227))</f>
        <v>Moderate gale</v>
      </c>
      <c r="I227" s="16" t="str">
        <f t="array" ref="I227">IF(ISBLANK($A227),"",INDEX(Precipitation!F:F,$L227))</f>
        <v>32–38</v>
      </c>
      <c r="J227" s="16" t="str">
        <f t="array" ref="J227">IF(ISBLANK($A227),"",INDEX(Precipitation!G:G,$L227))</f>
        <v>N</v>
      </c>
      <c r="K227" t="str">
        <f t="array" ref="K227">IF(ISBLANK($A227),"",INDEX(Precipitation!H:H,$L227))</f>
        <v>Whole trees sway and walking against wind takes some effort</v>
      </c>
      <c r="L227" s="5">
        <f>IF(ISBLANK($A227),"",RANDBETWEEN(2,COUNTA(Precipitation!A:A)))</f>
        <v>204</v>
      </c>
      <c r="M227" s="5" t="b">
        <f>IF(ISBLANK($A227),"",RANDBETWEEN(1,100)&lt;=VLOOKUP($A227,Settings!$A:$H,7,FALSE)*100)</f>
        <v>0</v>
      </c>
      <c r="N227" s="5">
        <f>IF(ISBLANK($A227),"",VLOOKUP($A227,Settings!$A:$H,8,FALSE))</f>
        <v>66</v>
      </c>
      <c r="O227" s="5">
        <f>IF(ISBLANK($A227),"",IF($A227=$A226,$O226,INDIRECT("Settings!$H"&amp;MATCH($A227,Settings!$A:$A,0)+1)))</f>
        <v>57</v>
      </c>
      <c r="P227" s="5">
        <f t="shared" si="2"/>
        <v>66</v>
      </c>
      <c r="Q227" s="5">
        <f>IF(ISBLANK($A227),"",IF($A227=$A226,$Q226,VLOOKUP($A227,Settings!$A:$B,2,FALSE)))</f>
        <v>31</v>
      </c>
    </row>
    <row r="228">
      <c r="A228" s="17" t="str">
        <f>IFERROR(__xludf.DUMMYFUNCTION("""COMPUTED_VALUE"""),"August")</f>
        <v>August</v>
      </c>
      <c r="B228" s="15">
        <f t="shared" si="1"/>
        <v>15</v>
      </c>
      <c r="C228" s="16">
        <f>IF(ISBLANK($A228),"",RANDBETWEEN($P228-Settings!$E$19,$P228-Settings!$E$20))</f>
        <v>60</v>
      </c>
      <c r="D228" s="16">
        <f>IF(ISBLANK($A228),"",RANDBETWEEN($P228+Settings!$E$20,$P228+Settings!$E$19))</f>
        <v>73</v>
      </c>
      <c r="E228" t="str">
        <f t="array" ref="E228">IF(ISBLANK($A228),"",IF(M228,IF(AVERAGE(C228,D228)&gt;Settings!$E$18,INDEX(Precipitation!A:A,$L228),INDEX(Precipitation!B:B,$L228)),"None"))</f>
        <v>None</v>
      </c>
      <c r="F228" t="str">
        <f t="array" ref="F228">IF(ISBLANK($A228),"",IF(M228,INDEX(Precipitation!C:C,$L228),CHOOSE(RANDBETWEEN(1,4),"Clear","Clear","A few clouds","Mostly cloudy")))</f>
        <v>Clear</v>
      </c>
      <c r="G228" t="str">
        <f t="array" ref="G228">IF(ISBLANK($A228),"",IF(AND(M228,AVERAGE(C228,D228)&gt;Settings!$E$18),INDEX(Precipitation!D:D,$L228),""))</f>
        <v/>
      </c>
      <c r="H228" t="str">
        <f t="array" ref="H228">IF(ISBLANK($A228),"",INDEX(Precipitation!E:E,$L228))</f>
        <v>Light air</v>
      </c>
      <c r="I228" s="16" t="str">
        <f t="array" ref="I228">IF(ISBLANK($A228),"",INDEX(Precipitation!F:F,$L228))</f>
        <v>1–3</v>
      </c>
      <c r="J228" s="16" t="str">
        <f t="array" ref="J228">IF(ISBLANK($A228),"",INDEX(Precipitation!G:G,$L228))</f>
        <v>SE</v>
      </c>
      <c r="K228" t="str">
        <f t="array" ref="K228">IF(ISBLANK($A228),"",INDEX(Precipitation!H:H,$L228))</f>
        <v>Wind direction shown by smoke but not wind vanes</v>
      </c>
      <c r="L228" s="5">
        <f>IF(ISBLANK($A228),"",RANDBETWEEN(2,COUNTA(Precipitation!A:A)))</f>
        <v>560</v>
      </c>
      <c r="M228" s="5" t="b">
        <f>IF(ISBLANK($A228),"",RANDBETWEEN(1,100)&lt;=VLOOKUP($A228,Settings!$A:$H,7,FALSE)*100)</f>
        <v>0</v>
      </c>
      <c r="N228" s="5">
        <f>IF(ISBLANK($A228),"",VLOOKUP($A228,Settings!$A:$H,8,FALSE))</f>
        <v>66</v>
      </c>
      <c r="O228" s="5">
        <f>IF(ISBLANK($A228),"",IF($A228=$A227,$O227,INDIRECT("Settings!$H"&amp;MATCH($A228,Settings!$A:$A,0)+1)))</f>
        <v>57</v>
      </c>
      <c r="P228" s="5">
        <f t="shared" si="2"/>
        <v>66</v>
      </c>
      <c r="Q228" s="5">
        <f>IF(ISBLANK($A228),"",IF($A228=$A227,$Q227,VLOOKUP($A228,Settings!$A:$B,2,FALSE)))</f>
        <v>31</v>
      </c>
    </row>
    <row r="229">
      <c r="A229" s="17" t="str">
        <f>IFERROR(__xludf.DUMMYFUNCTION("""COMPUTED_VALUE"""),"August")</f>
        <v>August</v>
      </c>
      <c r="B229" s="15">
        <f t="shared" si="1"/>
        <v>16</v>
      </c>
      <c r="C229" s="16">
        <f>IF(ISBLANK($A229),"",RANDBETWEEN($P229-Settings!$E$19,$P229-Settings!$E$20))</f>
        <v>56</v>
      </c>
      <c r="D229" s="16">
        <f>IF(ISBLANK($A229),"",RANDBETWEEN($P229+Settings!$E$20,$P229+Settings!$E$19))</f>
        <v>75</v>
      </c>
      <c r="E229" t="str">
        <f t="array" ref="E229">IF(ISBLANK($A229),"",IF(M229,IF(AVERAGE(C229,D229)&gt;Settings!$E$18,INDEX(Precipitation!A:A,$L229),INDEX(Precipitation!B:B,$L229)),"None"))</f>
        <v>None</v>
      </c>
      <c r="F229" t="str">
        <f t="array" ref="F229">IF(ISBLANK($A229),"",IF(M229,INDEX(Precipitation!C:C,$L229),CHOOSE(RANDBETWEEN(1,4),"Clear","Clear","A few clouds","Mostly cloudy")))</f>
        <v>Clear</v>
      </c>
      <c r="G229" t="str">
        <f t="array" ref="G229">IF(ISBLANK($A229),"",IF(AND(M229,AVERAGE(C229,D229)&gt;Settings!$E$18),INDEX(Precipitation!D:D,$L229),""))</f>
        <v/>
      </c>
      <c r="H229" t="str">
        <f t="array" ref="H229">IF(ISBLANK($A229),"",INDEX(Precipitation!E:E,$L229))</f>
        <v>Fresh gale</v>
      </c>
      <c r="I229" s="16" t="str">
        <f t="array" ref="I229">IF(ISBLANK($A229),"",INDEX(Precipitation!F:F,$L229))</f>
        <v>39–46</v>
      </c>
      <c r="J229" s="16" t="str">
        <f t="array" ref="J229">IF(ISBLANK($A229),"",INDEX(Precipitation!G:G,$L229))</f>
        <v>NW</v>
      </c>
      <c r="K229" t="str">
        <f t="array" ref="K229">IF(ISBLANK($A229),"",INDEX(Precipitation!H:H,$L229))</f>
        <v>Twigs break off trees and general progress is impeded</v>
      </c>
      <c r="L229" s="5">
        <f>IF(ISBLANK($A229),"",RANDBETWEEN(2,COUNTA(Precipitation!A:A)))</f>
        <v>163</v>
      </c>
      <c r="M229" s="5" t="b">
        <f>IF(ISBLANK($A229),"",RANDBETWEEN(1,100)&lt;=VLOOKUP($A229,Settings!$A:$H,7,FALSE)*100)</f>
        <v>0</v>
      </c>
      <c r="N229" s="5">
        <f>IF(ISBLANK($A229),"",VLOOKUP($A229,Settings!$A:$H,8,FALSE))</f>
        <v>66</v>
      </c>
      <c r="O229" s="5">
        <f>IF(ISBLANK($A229),"",IF($A229=$A228,$O228,INDIRECT("Settings!$H"&amp;MATCH($A229,Settings!$A:$A,0)+1)))</f>
        <v>57</v>
      </c>
      <c r="P229" s="5">
        <f t="shared" si="2"/>
        <v>66</v>
      </c>
      <c r="Q229" s="5">
        <f>IF(ISBLANK($A229),"",IF($A229=$A228,$Q228,VLOOKUP($A229,Settings!$A:$B,2,FALSE)))</f>
        <v>31</v>
      </c>
    </row>
    <row r="230">
      <c r="A230" s="17" t="str">
        <f>IFERROR(__xludf.DUMMYFUNCTION("""COMPUTED_VALUE"""),"August")</f>
        <v>August</v>
      </c>
      <c r="B230" s="15">
        <f t="shared" si="1"/>
        <v>17</v>
      </c>
      <c r="C230" s="16">
        <f>IF(ISBLANK($A230),"",RANDBETWEEN($P230-Settings!$E$19,$P230-Settings!$E$20))</f>
        <v>61</v>
      </c>
      <c r="D230" s="16">
        <f>IF(ISBLANK($A230),"",RANDBETWEEN($P230+Settings!$E$20,$P230+Settings!$E$19))</f>
        <v>76</v>
      </c>
      <c r="E230" t="str">
        <f t="array" ref="E230">IF(ISBLANK($A230),"",IF(M230,IF(AVERAGE(C230,D230)&gt;Settings!$E$18,INDEX(Precipitation!A:A,$L230),INDEX(Precipitation!B:B,$L230)),"None"))</f>
        <v>None</v>
      </c>
      <c r="F230" t="str">
        <f t="array" ref="F230">IF(ISBLANK($A230),"",IF(M230,INDEX(Precipitation!C:C,$L230),CHOOSE(RANDBETWEEN(1,4),"Clear","Clear","A few clouds","Mostly cloudy")))</f>
        <v>Clear</v>
      </c>
      <c r="G230" t="str">
        <f t="array" ref="G230">IF(ISBLANK($A230),"",IF(AND(M230,AVERAGE(C230,D230)&gt;Settings!$E$18),INDEX(Precipitation!D:D,$L230),""))</f>
        <v/>
      </c>
      <c r="H230" t="str">
        <f t="array" ref="H230">IF(ISBLANK($A230),"",INDEX(Precipitation!E:E,$L230))</f>
        <v>Gentle breeze</v>
      </c>
      <c r="I230" s="16" t="str">
        <f t="array" ref="I230">IF(ISBLANK($A230),"",INDEX(Precipitation!F:F,$L230))</f>
        <v>8–12</v>
      </c>
      <c r="J230" s="16" t="str">
        <f t="array" ref="J230">IF(ISBLANK($A230),"",INDEX(Precipitation!G:G,$L230))</f>
        <v>SW</v>
      </c>
      <c r="K230" t="str">
        <f t="array" ref="K230">IF(ISBLANK($A230),"",INDEX(Precipitation!H:H,$L230))</f>
        <v>Leaves and small twigs sway and banners flap</v>
      </c>
      <c r="L230" s="5">
        <f>IF(ISBLANK($A230),"",RANDBETWEEN(2,COUNTA(Precipitation!A:A)))</f>
        <v>33</v>
      </c>
      <c r="M230" s="5" t="b">
        <f>IF(ISBLANK($A230),"",RANDBETWEEN(1,100)&lt;=VLOOKUP($A230,Settings!$A:$H,7,FALSE)*100)</f>
        <v>0</v>
      </c>
      <c r="N230" s="5">
        <f>IF(ISBLANK($A230),"",VLOOKUP($A230,Settings!$A:$H,8,FALSE))</f>
        <v>66</v>
      </c>
      <c r="O230" s="5">
        <f>IF(ISBLANK($A230),"",IF($A230=$A229,$O229,INDIRECT("Settings!$H"&amp;MATCH($A230,Settings!$A:$A,0)+1)))</f>
        <v>57</v>
      </c>
      <c r="P230" s="5">
        <f t="shared" si="2"/>
        <v>66</v>
      </c>
      <c r="Q230" s="5">
        <f>IF(ISBLANK($A230),"",IF($A230=$A229,$Q229,VLOOKUP($A230,Settings!$A:$B,2,FALSE)))</f>
        <v>31</v>
      </c>
    </row>
    <row r="231">
      <c r="A231" s="17" t="str">
        <f>IFERROR(__xludf.DUMMYFUNCTION("""COMPUTED_VALUE"""),"August")</f>
        <v>August</v>
      </c>
      <c r="B231" s="15">
        <f t="shared" si="1"/>
        <v>18</v>
      </c>
      <c r="C231" s="16">
        <f>IF(ISBLANK($A231),"",RANDBETWEEN($P231-Settings!$E$19,$P231-Settings!$E$20))</f>
        <v>57</v>
      </c>
      <c r="D231" s="16">
        <f>IF(ISBLANK($A231),"",RANDBETWEEN($P231+Settings!$E$20,$P231+Settings!$E$19))</f>
        <v>78</v>
      </c>
      <c r="E231" t="str">
        <f t="array" ref="E231">IF(ISBLANK($A231),"",IF(M231,IF(AVERAGE(C231,D231)&gt;Settings!$E$18,INDEX(Precipitation!A:A,$L231),INDEX(Precipitation!B:B,$L231)),"None"))</f>
        <v>None</v>
      </c>
      <c r="F231" t="str">
        <f t="array" ref="F231">IF(ISBLANK($A231),"",IF(M231,INDEX(Precipitation!C:C,$L231),CHOOSE(RANDBETWEEN(1,4),"Clear","Clear","A few clouds","Mostly cloudy")))</f>
        <v>Clear</v>
      </c>
      <c r="G231" t="str">
        <f t="array" ref="G231">IF(ISBLANK($A231),"",IF(AND(M231,AVERAGE(C231,D231)&gt;Settings!$E$18),INDEX(Precipitation!D:D,$L231),""))</f>
        <v/>
      </c>
      <c r="H231" t="str">
        <f t="array" ref="H231">IF(ISBLANK($A231),"",INDEX(Precipitation!E:E,$L231))</f>
        <v>Light breeze</v>
      </c>
      <c r="I231" s="16" t="str">
        <f t="array" ref="I231">IF(ISBLANK($A231),"",INDEX(Precipitation!F:F,$L231))</f>
        <v>4–7</v>
      </c>
      <c r="J231" s="16" t="str">
        <f t="array" ref="J231">IF(ISBLANK($A231),"",INDEX(Precipitation!G:G,$L231))</f>
        <v>S</v>
      </c>
      <c r="K231" t="str">
        <f t="array" ref="K231">IF(ISBLANK($A231),"",INDEX(Precipitation!H:H,$L231))</f>
        <v>Wind felt on face, leaves rustle, vanes move</v>
      </c>
      <c r="L231" s="5">
        <f>IF(ISBLANK($A231),"",RANDBETWEEN(2,COUNTA(Precipitation!A:A)))</f>
        <v>813</v>
      </c>
      <c r="M231" s="5" t="b">
        <f>IF(ISBLANK($A231),"",RANDBETWEEN(1,100)&lt;=VLOOKUP($A231,Settings!$A:$H,7,FALSE)*100)</f>
        <v>0</v>
      </c>
      <c r="N231" s="5">
        <f>IF(ISBLANK($A231),"",VLOOKUP($A231,Settings!$A:$H,8,FALSE))</f>
        <v>66</v>
      </c>
      <c r="O231" s="5">
        <f>IF(ISBLANK($A231),"",IF($A231=$A230,$O230,INDIRECT("Settings!$H"&amp;MATCH($A231,Settings!$A:$A,0)+1)))</f>
        <v>57</v>
      </c>
      <c r="P231" s="5">
        <f t="shared" si="2"/>
        <v>66</v>
      </c>
      <c r="Q231" s="5">
        <f>IF(ISBLANK($A231),"",IF($A231=$A230,$Q230,VLOOKUP($A231,Settings!$A:$B,2,FALSE)))</f>
        <v>31</v>
      </c>
    </row>
    <row r="232">
      <c r="A232" s="17" t="str">
        <f>IFERROR(__xludf.DUMMYFUNCTION("""COMPUTED_VALUE"""),"August")</f>
        <v>August</v>
      </c>
      <c r="B232" s="15">
        <f t="shared" si="1"/>
        <v>19</v>
      </c>
      <c r="C232" s="16">
        <f>IF(ISBLANK($A232),"",RANDBETWEEN($P232-Settings!$E$19,$P232-Settings!$E$20))</f>
        <v>55</v>
      </c>
      <c r="D232" s="16">
        <f>IF(ISBLANK($A232),"",RANDBETWEEN($P232+Settings!$E$20,$P232+Settings!$E$19))</f>
        <v>73</v>
      </c>
      <c r="E232" t="str">
        <f t="array" ref="E232">IF(ISBLANK($A232),"",IF(M232,IF(AVERAGE(C232,D232)&gt;Settings!$E$18,INDEX(Precipitation!A:A,$L232),INDEX(Precipitation!B:B,$L232)),"None"))</f>
        <v>None</v>
      </c>
      <c r="F232" t="str">
        <f t="array" ref="F232">IF(ISBLANK($A232),"",IF(M232,INDEX(Precipitation!C:C,$L232),CHOOSE(RANDBETWEEN(1,4),"Clear","Clear","A few clouds","Mostly cloudy")))</f>
        <v>Clear</v>
      </c>
      <c r="G232" t="str">
        <f t="array" ref="G232">IF(ISBLANK($A232),"",IF(AND(M232,AVERAGE(C232,D232)&gt;Settings!$E$18),INDEX(Precipitation!D:D,$L232),""))</f>
        <v/>
      </c>
      <c r="H232" t="str">
        <f t="array" ref="H232">IF(ISBLANK($A232),"",INDEX(Precipitation!E:E,$L232))</f>
        <v>Light breeze</v>
      </c>
      <c r="I232" s="16" t="str">
        <f t="array" ref="I232">IF(ISBLANK($A232),"",INDEX(Precipitation!F:F,$L232))</f>
        <v>4–7</v>
      </c>
      <c r="J232" s="16" t="str">
        <f t="array" ref="J232">IF(ISBLANK($A232),"",INDEX(Precipitation!G:G,$L232))</f>
        <v>NE</v>
      </c>
      <c r="K232" t="str">
        <f t="array" ref="K232">IF(ISBLANK($A232),"",INDEX(Precipitation!H:H,$L232))</f>
        <v>Wind felt on face, leaves rustle, vanes move</v>
      </c>
      <c r="L232" s="5">
        <f>IF(ISBLANK($A232),"",RANDBETWEEN(2,COUNTA(Precipitation!A:A)))</f>
        <v>387</v>
      </c>
      <c r="M232" s="5" t="b">
        <f>IF(ISBLANK($A232),"",RANDBETWEEN(1,100)&lt;=VLOOKUP($A232,Settings!$A:$H,7,FALSE)*100)</f>
        <v>0</v>
      </c>
      <c r="N232" s="5">
        <f>IF(ISBLANK($A232),"",VLOOKUP($A232,Settings!$A:$H,8,FALSE))</f>
        <v>66</v>
      </c>
      <c r="O232" s="5">
        <f>IF(ISBLANK($A232),"",IF($A232=$A231,$O231,INDIRECT("Settings!$H"&amp;MATCH($A232,Settings!$A:$A,0)+1)))</f>
        <v>57</v>
      </c>
      <c r="P232" s="5">
        <f t="shared" si="2"/>
        <v>66</v>
      </c>
      <c r="Q232" s="5">
        <f>IF(ISBLANK($A232),"",IF($A232=$A231,$Q231,VLOOKUP($A232,Settings!$A:$B,2,FALSE)))</f>
        <v>31</v>
      </c>
    </row>
    <row r="233">
      <c r="A233" s="17" t="str">
        <f>IFERROR(__xludf.DUMMYFUNCTION("""COMPUTED_VALUE"""),"August")</f>
        <v>August</v>
      </c>
      <c r="B233" s="15">
        <f t="shared" si="1"/>
        <v>20</v>
      </c>
      <c r="C233" s="16">
        <f>IF(ISBLANK($A233),"",RANDBETWEEN($P233-Settings!$E$19,$P233-Settings!$E$20))</f>
        <v>55</v>
      </c>
      <c r="D233" s="16">
        <f>IF(ISBLANK($A233),"",RANDBETWEEN($P233+Settings!$E$20,$P233+Settings!$E$19))</f>
        <v>71</v>
      </c>
      <c r="E233" t="str">
        <f t="array" ref="E233">IF(ISBLANK($A233),"",IF(M233,IF(AVERAGE(C233,D233)&gt;Settings!$E$18,INDEX(Precipitation!A:A,$L233),INDEX(Precipitation!B:B,$L233)),"None"))</f>
        <v>Steady rainfall</v>
      </c>
      <c r="F233" t="str">
        <f t="array" ref="F233">IF(ISBLANK($A233),"",IF(M233,INDEX(Precipitation!C:C,$L233),CHOOSE(RANDBETWEEN(1,4),"Clear","Clear","A few clouds","Mostly cloudy")))</f>
        <v>Gray, slightly overcast</v>
      </c>
      <c r="G233" t="str">
        <f t="array" ref="G233">IF(ISBLANK($A233),"",IF(AND(M233,AVERAGE(C233,D233)&gt;Settings!$E$18),INDEX(Precipitation!D:D,$L233),""))</f>
        <v/>
      </c>
      <c r="H233" t="str">
        <f t="array" ref="H233">IF(ISBLANK($A233),"",INDEX(Precipitation!E:E,$L233))</f>
        <v>Light breeze</v>
      </c>
      <c r="I233" s="16" t="str">
        <f t="array" ref="I233">IF(ISBLANK($A233),"",INDEX(Precipitation!F:F,$L233))</f>
        <v>4–7</v>
      </c>
      <c r="J233" s="16" t="str">
        <f t="array" ref="J233">IF(ISBLANK($A233),"",INDEX(Precipitation!G:G,$L233))</f>
        <v>E</v>
      </c>
      <c r="K233" t="str">
        <f t="array" ref="K233">IF(ISBLANK($A233),"",INDEX(Precipitation!H:H,$L233))</f>
        <v>Wind felt on face, leaves rustle, vanes move</v>
      </c>
      <c r="L233" s="5">
        <f>IF(ISBLANK($A233),"",RANDBETWEEN(2,COUNTA(Precipitation!A:A)))</f>
        <v>700</v>
      </c>
      <c r="M233" s="5" t="b">
        <f>IF(ISBLANK($A233),"",RANDBETWEEN(1,100)&lt;=VLOOKUP($A233,Settings!$A:$H,7,FALSE)*100)</f>
        <v>1</v>
      </c>
      <c r="N233" s="5">
        <f>IF(ISBLANK($A233),"",VLOOKUP($A233,Settings!$A:$H,8,FALSE))</f>
        <v>66</v>
      </c>
      <c r="O233" s="5">
        <f>IF(ISBLANK($A233),"",IF($A233=$A232,$O232,INDIRECT("Settings!$H"&amp;MATCH($A233,Settings!$A:$A,0)+1)))</f>
        <v>57</v>
      </c>
      <c r="P233" s="5">
        <f t="shared" si="2"/>
        <v>66</v>
      </c>
      <c r="Q233" s="5">
        <f>IF(ISBLANK($A233),"",IF($A233=$A232,$Q232,VLOOKUP($A233,Settings!$A:$B,2,FALSE)))</f>
        <v>31</v>
      </c>
    </row>
    <row r="234">
      <c r="A234" s="17" t="str">
        <f>IFERROR(__xludf.DUMMYFUNCTION("""COMPUTED_VALUE"""),"August")</f>
        <v>August</v>
      </c>
      <c r="B234" s="15">
        <f t="shared" si="1"/>
        <v>21</v>
      </c>
      <c r="C234" s="16">
        <f>IF(ISBLANK($A234),"",RANDBETWEEN($P234-Settings!$E$19,$P234-Settings!$E$20))</f>
        <v>55</v>
      </c>
      <c r="D234" s="16">
        <f>IF(ISBLANK($A234),"",RANDBETWEEN($P234+Settings!$E$20,$P234+Settings!$E$19))</f>
        <v>73</v>
      </c>
      <c r="E234" t="str">
        <f t="array" ref="E234">IF(ISBLANK($A234),"",IF(M234,IF(AVERAGE(C234,D234)&gt;Settings!$E$18,INDEX(Precipitation!A:A,$L234),INDEX(Precipitation!B:B,$L234)),"None"))</f>
        <v>Steady rainfall</v>
      </c>
      <c r="F234" t="str">
        <f t="array" ref="F234">IF(ISBLANK($A234),"",IF(M234,INDEX(Precipitation!C:C,$L234),CHOOSE(RANDBETWEEN(1,4),"Clear","Clear","A few clouds","Mostly cloudy")))</f>
        <v>Gray, slightly overcast</v>
      </c>
      <c r="G234" t="str">
        <f t="array" ref="G234">IF(ISBLANK($A234),"",IF(AND(M234,AVERAGE(C234,D234)&gt;Settings!$E$18),INDEX(Precipitation!D:D,$L234),""))</f>
        <v/>
      </c>
      <c r="H234" t="str">
        <f t="array" ref="H234">IF(ISBLANK($A234),"",INDEX(Precipitation!E:E,$L234))</f>
        <v>Gentle breeze</v>
      </c>
      <c r="I234" s="16" t="str">
        <f t="array" ref="I234">IF(ISBLANK($A234),"",INDEX(Precipitation!F:F,$L234))</f>
        <v>8–12</v>
      </c>
      <c r="J234" s="16" t="str">
        <f t="array" ref="J234">IF(ISBLANK($A234),"",INDEX(Precipitation!G:G,$L234))</f>
        <v>SW</v>
      </c>
      <c r="K234" t="str">
        <f t="array" ref="K234">IF(ISBLANK($A234),"",INDEX(Precipitation!H:H,$L234))</f>
        <v>Leaves and small twigs sway and banners flap</v>
      </c>
      <c r="L234" s="5">
        <f>IF(ISBLANK($A234),"",RANDBETWEEN(2,COUNTA(Precipitation!A:A)))</f>
        <v>934</v>
      </c>
      <c r="M234" s="5" t="b">
        <f>IF(ISBLANK($A234),"",RANDBETWEEN(1,100)&lt;=VLOOKUP($A234,Settings!$A:$H,7,FALSE)*100)</f>
        <v>1</v>
      </c>
      <c r="N234" s="5">
        <f>IF(ISBLANK($A234),"",VLOOKUP($A234,Settings!$A:$H,8,FALSE))</f>
        <v>66</v>
      </c>
      <c r="O234" s="5">
        <f>IF(ISBLANK($A234),"",IF($A234=$A233,$O233,INDIRECT("Settings!$H"&amp;MATCH($A234,Settings!$A:$A,0)+1)))</f>
        <v>57</v>
      </c>
      <c r="P234" s="5">
        <f t="shared" si="2"/>
        <v>65</v>
      </c>
      <c r="Q234" s="5">
        <f>IF(ISBLANK($A234),"",IF($A234=$A233,$Q233,VLOOKUP($A234,Settings!$A:$B,2,FALSE)))</f>
        <v>31</v>
      </c>
    </row>
    <row r="235">
      <c r="A235" s="17" t="str">
        <f>IFERROR(__xludf.DUMMYFUNCTION("""COMPUTED_VALUE"""),"August")</f>
        <v>August</v>
      </c>
      <c r="B235" s="15">
        <f t="shared" si="1"/>
        <v>22</v>
      </c>
      <c r="C235" s="16">
        <f>IF(ISBLANK($A235),"",RANDBETWEEN($P235-Settings!$E$19,$P235-Settings!$E$20))</f>
        <v>53</v>
      </c>
      <c r="D235" s="16">
        <f>IF(ISBLANK($A235),"",RANDBETWEEN($P235+Settings!$E$20,$P235+Settings!$E$19))</f>
        <v>69</v>
      </c>
      <c r="E235" t="str">
        <f t="array" ref="E235">IF(ISBLANK($A235),"",IF(M235,IF(AVERAGE(C235,D235)&gt;Settings!$E$18,INDEX(Precipitation!A:A,$L235),INDEX(Precipitation!B:B,$L235)),"None"))</f>
        <v>None</v>
      </c>
      <c r="F235" t="str">
        <f t="array" ref="F235">IF(ISBLANK($A235),"",IF(M235,INDEX(Precipitation!C:C,$L235),CHOOSE(RANDBETWEEN(1,4),"Clear","Clear","A few clouds","Mostly cloudy")))</f>
        <v>Clear</v>
      </c>
      <c r="G235" t="str">
        <f t="array" ref="G235">IF(ISBLANK($A235),"",IF(AND(M235,AVERAGE(C235,D235)&gt;Settings!$E$18),INDEX(Precipitation!D:D,$L235),""))</f>
        <v/>
      </c>
      <c r="H235" t="str">
        <f t="array" ref="H235">IF(ISBLANK($A235),"",INDEX(Precipitation!E:E,$L235))</f>
        <v>Gentle breeze</v>
      </c>
      <c r="I235" s="16" t="str">
        <f t="array" ref="I235">IF(ISBLANK($A235),"",INDEX(Precipitation!F:F,$L235))</f>
        <v>8–12</v>
      </c>
      <c r="J235" s="16" t="str">
        <f t="array" ref="J235">IF(ISBLANK($A235),"",INDEX(Precipitation!G:G,$L235))</f>
        <v>SE</v>
      </c>
      <c r="K235" t="str">
        <f t="array" ref="K235">IF(ISBLANK($A235),"",INDEX(Precipitation!H:H,$L235))</f>
        <v>Leaves and small twigs sway and banners flap</v>
      </c>
      <c r="L235" s="5">
        <f>IF(ISBLANK($A235),"",RANDBETWEEN(2,COUNTA(Precipitation!A:A)))</f>
        <v>174</v>
      </c>
      <c r="M235" s="5" t="b">
        <f>IF(ISBLANK($A235),"",RANDBETWEEN(1,100)&lt;=VLOOKUP($A235,Settings!$A:$H,7,FALSE)*100)</f>
        <v>0</v>
      </c>
      <c r="N235" s="5">
        <f>IF(ISBLANK($A235),"",VLOOKUP($A235,Settings!$A:$H,8,FALSE))</f>
        <v>66</v>
      </c>
      <c r="O235" s="5">
        <f>IF(ISBLANK($A235),"",IF($A235=$A234,$O234,INDIRECT("Settings!$H"&amp;MATCH($A235,Settings!$A:$A,0)+1)))</f>
        <v>57</v>
      </c>
      <c r="P235" s="5">
        <f t="shared" si="2"/>
        <v>64</v>
      </c>
      <c r="Q235" s="5">
        <f>IF(ISBLANK($A235),"",IF($A235=$A234,$Q234,VLOOKUP($A235,Settings!$A:$B,2,FALSE)))</f>
        <v>31</v>
      </c>
    </row>
    <row r="236">
      <c r="A236" s="17" t="str">
        <f>IFERROR(__xludf.DUMMYFUNCTION("""COMPUTED_VALUE"""),"August")</f>
        <v>August</v>
      </c>
      <c r="B236" s="15">
        <f t="shared" si="1"/>
        <v>23</v>
      </c>
      <c r="C236" s="16">
        <f>IF(ISBLANK($A236),"",RANDBETWEEN($P236-Settings!$E$19,$P236-Settings!$E$20))</f>
        <v>59</v>
      </c>
      <c r="D236" s="16">
        <f>IF(ISBLANK($A236),"",RANDBETWEEN($P236+Settings!$E$20,$P236+Settings!$E$19))</f>
        <v>69</v>
      </c>
      <c r="E236" t="str">
        <f t="array" ref="E236">IF(ISBLANK($A236),"",IF(M236,IF(AVERAGE(C236,D236)&gt;Settings!$E$18,INDEX(Precipitation!A:A,$L236),INDEX(Precipitation!B:B,$L236)),"None"))</f>
        <v>None</v>
      </c>
      <c r="F236" t="str">
        <f t="array" ref="F236">IF(ISBLANK($A236),"",IF(M236,INDEX(Precipitation!C:C,$L236),CHOOSE(RANDBETWEEN(1,4),"Clear","Clear","A few clouds","Mostly cloudy")))</f>
        <v>A few clouds</v>
      </c>
      <c r="G236" t="str">
        <f t="array" ref="G236">IF(ISBLANK($A236),"",IF(AND(M236,AVERAGE(C236,D236)&gt;Settings!$E$18),INDEX(Precipitation!D:D,$L236),""))</f>
        <v/>
      </c>
      <c r="H236" t="str">
        <f t="array" ref="H236">IF(ISBLANK($A236),"",INDEX(Precipitation!E:E,$L236))</f>
        <v>Light air</v>
      </c>
      <c r="I236" s="16" t="str">
        <f t="array" ref="I236">IF(ISBLANK($A236),"",INDEX(Precipitation!F:F,$L236))</f>
        <v>1–3</v>
      </c>
      <c r="J236" s="16" t="str">
        <f t="array" ref="J236">IF(ISBLANK($A236),"",INDEX(Precipitation!G:G,$L236))</f>
        <v>N</v>
      </c>
      <c r="K236" t="str">
        <f t="array" ref="K236">IF(ISBLANK($A236),"",INDEX(Precipitation!H:H,$L236))</f>
        <v>Wind direction shown by smoke but not wind vanes</v>
      </c>
      <c r="L236" s="5">
        <f>IF(ISBLANK($A236),"",RANDBETWEEN(2,COUNTA(Precipitation!A:A)))</f>
        <v>716</v>
      </c>
      <c r="M236" s="5" t="b">
        <f>IF(ISBLANK($A236),"",RANDBETWEEN(1,100)&lt;=VLOOKUP($A236,Settings!$A:$H,7,FALSE)*100)</f>
        <v>0</v>
      </c>
      <c r="N236" s="5">
        <f>IF(ISBLANK($A236),"",VLOOKUP($A236,Settings!$A:$H,8,FALSE))</f>
        <v>66</v>
      </c>
      <c r="O236" s="5">
        <f>IF(ISBLANK($A236),"",IF($A236=$A235,$O235,INDIRECT("Settings!$H"&amp;MATCH($A236,Settings!$A:$A,0)+1)))</f>
        <v>57</v>
      </c>
      <c r="P236" s="5">
        <f t="shared" si="2"/>
        <v>63</v>
      </c>
      <c r="Q236" s="5">
        <f>IF(ISBLANK($A236),"",IF($A236=$A235,$Q235,VLOOKUP($A236,Settings!$A:$B,2,FALSE)))</f>
        <v>31</v>
      </c>
    </row>
    <row r="237">
      <c r="A237" s="17" t="str">
        <f>IFERROR(__xludf.DUMMYFUNCTION("""COMPUTED_VALUE"""),"August")</f>
        <v>August</v>
      </c>
      <c r="B237" s="15">
        <f t="shared" si="1"/>
        <v>24</v>
      </c>
      <c r="C237" s="16">
        <f>IF(ISBLANK($A237),"",RANDBETWEEN($P237-Settings!$E$19,$P237-Settings!$E$20))</f>
        <v>53</v>
      </c>
      <c r="D237" s="16">
        <f>IF(ISBLANK($A237),"",RANDBETWEEN($P237+Settings!$E$20,$P237+Settings!$E$19))</f>
        <v>72</v>
      </c>
      <c r="E237" t="str">
        <f t="array" ref="E237">IF(ISBLANK($A237),"",IF(M237,IF(AVERAGE(C237,D237)&gt;Settings!$E$18,INDEX(Precipitation!A:A,$L237),INDEX(Precipitation!B:B,$L237)),"None"))</f>
        <v>None</v>
      </c>
      <c r="F237" t="str">
        <f t="array" ref="F237">IF(ISBLANK($A237),"",IF(M237,INDEX(Precipitation!C:C,$L237),CHOOSE(RANDBETWEEN(1,4),"Clear","Clear","A few clouds","Mostly cloudy")))</f>
        <v>A few clouds</v>
      </c>
      <c r="G237" t="str">
        <f t="array" ref="G237">IF(ISBLANK($A237),"",IF(AND(M237,AVERAGE(C237,D237)&gt;Settings!$E$18),INDEX(Precipitation!D:D,$L237),""))</f>
        <v/>
      </c>
      <c r="H237" t="str">
        <f t="array" ref="H237">IF(ISBLANK($A237),"",INDEX(Precipitation!E:E,$L237))</f>
        <v>Calm</v>
      </c>
      <c r="I237" s="16" t="str">
        <f t="array" ref="I237">IF(ISBLANK($A237),"",INDEX(Precipitation!F:F,$L237))</f>
        <v>&lt;1</v>
      </c>
      <c r="J237" s="16" t="str">
        <f t="array" ref="J237">IF(ISBLANK($A237),"",INDEX(Precipitation!G:G,$L237))</f>
        <v>N</v>
      </c>
      <c r="K237" t="str">
        <f t="array" ref="K237">IF(ISBLANK($A237),"",INDEX(Precipitation!H:H,$L237))</f>
        <v>Smoke rises vertically</v>
      </c>
      <c r="L237" s="5">
        <f>IF(ISBLANK($A237),"",RANDBETWEEN(2,COUNTA(Precipitation!A:A)))</f>
        <v>285</v>
      </c>
      <c r="M237" s="5" t="b">
        <f>IF(ISBLANK($A237),"",RANDBETWEEN(1,100)&lt;=VLOOKUP($A237,Settings!$A:$H,7,FALSE)*100)</f>
        <v>0</v>
      </c>
      <c r="N237" s="5">
        <f>IF(ISBLANK($A237),"",VLOOKUP($A237,Settings!$A:$H,8,FALSE))</f>
        <v>66</v>
      </c>
      <c r="O237" s="5">
        <f>IF(ISBLANK($A237),"",IF($A237=$A236,$O236,INDIRECT("Settings!$H"&amp;MATCH($A237,Settings!$A:$A,0)+1)))</f>
        <v>57</v>
      </c>
      <c r="P237" s="5">
        <f t="shared" si="2"/>
        <v>62</v>
      </c>
      <c r="Q237" s="5">
        <f>IF(ISBLANK($A237),"",IF($A237=$A236,$Q236,VLOOKUP($A237,Settings!$A:$B,2,FALSE)))</f>
        <v>31</v>
      </c>
    </row>
    <row r="238">
      <c r="A238" s="17" t="str">
        <f>IFERROR(__xludf.DUMMYFUNCTION("""COMPUTED_VALUE"""),"August")</f>
        <v>August</v>
      </c>
      <c r="B238" s="15">
        <f t="shared" si="1"/>
        <v>25</v>
      </c>
      <c r="C238" s="16">
        <f>IF(ISBLANK($A238),"",RANDBETWEEN($P238-Settings!$E$19,$P238-Settings!$E$20))</f>
        <v>52</v>
      </c>
      <c r="D238" s="16">
        <f>IF(ISBLANK($A238),"",RANDBETWEEN($P238+Settings!$E$20,$P238+Settings!$E$19))</f>
        <v>71</v>
      </c>
      <c r="E238" t="str">
        <f t="array" ref="E238">IF(ISBLANK($A238),"",IF(M238,IF(AVERAGE(C238,D238)&gt;Settings!$E$18,INDEX(Precipitation!A:A,$L238),INDEX(Precipitation!B:B,$L238)),"None"))</f>
        <v>Downpour</v>
      </c>
      <c r="F238" t="str">
        <f t="array" ref="F238">IF(ISBLANK($A238),"",IF(M238,INDEX(Precipitation!C:C,$L238),CHOOSE(RANDBETWEEN(1,4),"Clear","Clear","A few clouds","Mostly cloudy")))</f>
        <v>Dark storm clouds</v>
      </c>
      <c r="G238" t="str">
        <f t="array" ref="G238">IF(ISBLANK($A238),"",IF(AND(M238,AVERAGE(C238,D238)&gt;Settings!$E$18),INDEX(Precipitation!D:D,$L238),""))</f>
        <v/>
      </c>
      <c r="H238" t="str">
        <f t="array" ref="H238">IF(ISBLANK($A238),"",INDEX(Precipitation!E:E,$L238))</f>
        <v>Gentle breeze</v>
      </c>
      <c r="I238" s="16" t="str">
        <f t="array" ref="I238">IF(ISBLANK($A238),"",INDEX(Precipitation!F:F,$L238))</f>
        <v>8–12</v>
      </c>
      <c r="J238" s="16" t="str">
        <f t="array" ref="J238">IF(ISBLANK($A238),"",INDEX(Precipitation!G:G,$L238))</f>
        <v>NE</v>
      </c>
      <c r="K238" t="str">
        <f t="array" ref="K238">IF(ISBLANK($A238),"",INDEX(Precipitation!H:H,$L238))</f>
        <v>Leaves and small twigs sway and banners flap</v>
      </c>
      <c r="L238" s="5">
        <f>IF(ISBLANK($A238),"",RANDBETWEEN(2,COUNTA(Precipitation!A:A)))</f>
        <v>943</v>
      </c>
      <c r="M238" s="5" t="b">
        <f>IF(ISBLANK($A238),"",RANDBETWEEN(1,100)&lt;=VLOOKUP($A238,Settings!$A:$H,7,FALSE)*100)</f>
        <v>1</v>
      </c>
      <c r="N238" s="5">
        <f>IF(ISBLANK($A238),"",VLOOKUP($A238,Settings!$A:$H,8,FALSE))</f>
        <v>66</v>
      </c>
      <c r="O238" s="5">
        <f>IF(ISBLANK($A238),"",IF($A238=$A237,$O237,INDIRECT("Settings!$H"&amp;MATCH($A238,Settings!$A:$A,0)+1)))</f>
        <v>57</v>
      </c>
      <c r="P238" s="5">
        <f t="shared" si="2"/>
        <v>61</v>
      </c>
      <c r="Q238" s="5">
        <f>IF(ISBLANK($A238),"",IF($A238=$A237,$Q237,VLOOKUP($A238,Settings!$A:$B,2,FALSE)))</f>
        <v>31</v>
      </c>
    </row>
    <row r="239">
      <c r="A239" s="17" t="str">
        <f>IFERROR(__xludf.DUMMYFUNCTION("""COMPUTED_VALUE"""),"August")</f>
        <v>August</v>
      </c>
      <c r="B239" s="15">
        <f t="shared" si="1"/>
        <v>26</v>
      </c>
      <c r="C239" s="16">
        <f>IF(ISBLANK($A239),"",RANDBETWEEN($P239-Settings!$E$19,$P239-Settings!$E$20))</f>
        <v>48</v>
      </c>
      <c r="D239" s="16">
        <f>IF(ISBLANK($A239),"",RANDBETWEEN($P239+Settings!$E$20,$P239+Settings!$E$19))</f>
        <v>64</v>
      </c>
      <c r="E239" t="str">
        <f t="array" ref="E239">IF(ISBLANK($A239),"",IF(M239,IF(AVERAGE(C239,D239)&gt;Settings!$E$18,INDEX(Precipitation!A:A,$L239),INDEX(Precipitation!B:B,$L239)),"None"))</f>
        <v>None</v>
      </c>
      <c r="F239" t="str">
        <f t="array" ref="F239">IF(ISBLANK($A239),"",IF(M239,INDEX(Precipitation!C:C,$L239),CHOOSE(RANDBETWEEN(1,4),"Clear","Clear","A few clouds","Mostly cloudy")))</f>
        <v>Clear</v>
      </c>
      <c r="G239" t="str">
        <f t="array" ref="G239">IF(ISBLANK($A239),"",IF(AND(M239,AVERAGE(C239,D239)&gt;Settings!$E$18),INDEX(Precipitation!D:D,$L239),""))</f>
        <v/>
      </c>
      <c r="H239" t="str">
        <f t="array" ref="H239">IF(ISBLANK($A239),"",INDEX(Precipitation!E:E,$L239))</f>
        <v>Light air</v>
      </c>
      <c r="I239" s="16" t="str">
        <f t="array" ref="I239">IF(ISBLANK($A239),"",INDEX(Precipitation!F:F,$L239))</f>
        <v>1–3</v>
      </c>
      <c r="J239" s="16" t="str">
        <f t="array" ref="J239">IF(ISBLANK($A239),"",INDEX(Precipitation!G:G,$L239))</f>
        <v>NE</v>
      </c>
      <c r="K239" t="str">
        <f t="array" ref="K239">IF(ISBLANK($A239),"",INDEX(Precipitation!H:H,$L239))</f>
        <v>Wind direction shown by smoke but not wind vanes</v>
      </c>
      <c r="L239" s="5">
        <f>IF(ISBLANK($A239),"",RANDBETWEEN(2,COUNTA(Precipitation!A:A)))</f>
        <v>530</v>
      </c>
      <c r="M239" s="5" t="b">
        <f>IF(ISBLANK($A239),"",RANDBETWEEN(1,100)&lt;=VLOOKUP($A239,Settings!$A:$H,7,FALSE)*100)</f>
        <v>0</v>
      </c>
      <c r="N239" s="5">
        <f>IF(ISBLANK($A239),"",VLOOKUP($A239,Settings!$A:$H,8,FALSE))</f>
        <v>66</v>
      </c>
      <c r="O239" s="5">
        <f>IF(ISBLANK($A239),"",IF($A239=$A238,$O238,INDIRECT("Settings!$H"&amp;MATCH($A239,Settings!$A:$A,0)+1)))</f>
        <v>57</v>
      </c>
      <c r="P239" s="5">
        <f t="shared" si="2"/>
        <v>60</v>
      </c>
      <c r="Q239" s="5">
        <f>IF(ISBLANK($A239),"",IF($A239=$A238,$Q238,VLOOKUP($A239,Settings!$A:$B,2,FALSE)))</f>
        <v>31</v>
      </c>
    </row>
    <row r="240">
      <c r="A240" s="17" t="str">
        <f>IFERROR(__xludf.DUMMYFUNCTION("""COMPUTED_VALUE"""),"August")</f>
        <v>August</v>
      </c>
      <c r="B240" s="15">
        <f t="shared" si="1"/>
        <v>27</v>
      </c>
      <c r="C240" s="16">
        <f>IF(ISBLANK($A240),"",RANDBETWEEN($P240-Settings!$E$19,$P240-Settings!$E$20))</f>
        <v>47</v>
      </c>
      <c r="D240" s="16">
        <f>IF(ISBLANK($A240),"",RANDBETWEEN($P240+Settings!$E$20,$P240+Settings!$E$19))</f>
        <v>70</v>
      </c>
      <c r="E240" t="str">
        <f t="array" ref="E240">IF(ISBLANK($A240),"",IF(M240,IF(AVERAGE(C240,D240)&gt;Settings!$E$18,INDEX(Precipitation!A:A,$L240),INDEX(Precipitation!B:B,$L240)),"None"))</f>
        <v>None</v>
      </c>
      <c r="F240" t="str">
        <f t="array" ref="F240">IF(ISBLANK($A240),"",IF(M240,INDEX(Precipitation!C:C,$L240),CHOOSE(RANDBETWEEN(1,4),"Clear","Clear","A few clouds","Mostly cloudy")))</f>
        <v>A few clouds</v>
      </c>
      <c r="G240" t="str">
        <f t="array" ref="G240">IF(ISBLANK($A240),"",IF(AND(M240,AVERAGE(C240,D240)&gt;Settings!$E$18),INDEX(Precipitation!D:D,$L240),""))</f>
        <v/>
      </c>
      <c r="H240" t="str">
        <f t="array" ref="H240">IF(ISBLANK($A240),"",INDEX(Precipitation!E:E,$L240))</f>
        <v>Gentle breeze</v>
      </c>
      <c r="I240" s="16" t="str">
        <f t="array" ref="I240">IF(ISBLANK($A240),"",INDEX(Precipitation!F:F,$L240))</f>
        <v>8–12</v>
      </c>
      <c r="J240" s="16" t="str">
        <f t="array" ref="J240">IF(ISBLANK($A240),"",INDEX(Precipitation!G:G,$L240))</f>
        <v>NW</v>
      </c>
      <c r="K240" t="str">
        <f t="array" ref="K240">IF(ISBLANK($A240),"",INDEX(Precipitation!H:H,$L240))</f>
        <v>Leaves and small twigs sway and banners flap</v>
      </c>
      <c r="L240" s="5">
        <f>IF(ISBLANK($A240),"",RANDBETWEEN(2,COUNTA(Precipitation!A:A)))</f>
        <v>298</v>
      </c>
      <c r="M240" s="5" t="b">
        <f>IF(ISBLANK($A240),"",RANDBETWEEN(1,100)&lt;=VLOOKUP($A240,Settings!$A:$H,7,FALSE)*100)</f>
        <v>0</v>
      </c>
      <c r="N240" s="5">
        <f>IF(ISBLANK($A240),"",VLOOKUP($A240,Settings!$A:$H,8,FALSE))</f>
        <v>66</v>
      </c>
      <c r="O240" s="5">
        <f>IF(ISBLANK($A240),"",IF($A240=$A239,$O239,INDIRECT("Settings!$H"&amp;MATCH($A240,Settings!$A:$A,0)+1)))</f>
        <v>57</v>
      </c>
      <c r="P240" s="5">
        <f t="shared" si="2"/>
        <v>59</v>
      </c>
      <c r="Q240" s="5">
        <f>IF(ISBLANK($A240),"",IF($A240=$A239,$Q239,VLOOKUP($A240,Settings!$A:$B,2,FALSE)))</f>
        <v>31</v>
      </c>
    </row>
    <row r="241">
      <c r="A241" s="17" t="str">
        <f>IFERROR(__xludf.DUMMYFUNCTION("""COMPUTED_VALUE"""),"August")</f>
        <v>August</v>
      </c>
      <c r="B241" s="15">
        <f t="shared" si="1"/>
        <v>28</v>
      </c>
      <c r="C241" s="16">
        <f>IF(ISBLANK($A241),"",RANDBETWEEN($P241-Settings!$E$19,$P241-Settings!$E$20))</f>
        <v>50</v>
      </c>
      <c r="D241" s="16">
        <f>IF(ISBLANK($A241),"",RANDBETWEEN($P241+Settings!$E$20,$P241+Settings!$E$19))</f>
        <v>64</v>
      </c>
      <c r="E241" t="str">
        <f t="array" ref="E241">IF(ISBLANK($A241),"",IF(M241,IF(AVERAGE(C241,D241)&gt;Settings!$E$18,INDEX(Precipitation!A:A,$L241),INDEX(Precipitation!B:B,$L241)),"None"))</f>
        <v>None</v>
      </c>
      <c r="F241" t="str">
        <f t="array" ref="F241">IF(ISBLANK($A241),"",IF(M241,INDEX(Precipitation!C:C,$L241),CHOOSE(RANDBETWEEN(1,4),"Clear","Clear","A few clouds","Mostly cloudy")))</f>
        <v>A few clouds</v>
      </c>
      <c r="G241" t="str">
        <f t="array" ref="G241">IF(ISBLANK($A241),"",IF(AND(M241,AVERAGE(C241,D241)&gt;Settings!$E$18),INDEX(Precipitation!D:D,$L241),""))</f>
        <v/>
      </c>
      <c r="H241" t="str">
        <f t="array" ref="H241">IF(ISBLANK($A241),"",INDEX(Precipitation!E:E,$L241))</f>
        <v>Light air</v>
      </c>
      <c r="I241" s="16" t="str">
        <f t="array" ref="I241">IF(ISBLANK($A241),"",INDEX(Precipitation!F:F,$L241))</f>
        <v>1–3</v>
      </c>
      <c r="J241" s="16" t="str">
        <f t="array" ref="J241">IF(ISBLANK($A241),"",INDEX(Precipitation!G:G,$L241))</f>
        <v>W</v>
      </c>
      <c r="K241" t="str">
        <f t="array" ref="K241">IF(ISBLANK($A241),"",INDEX(Precipitation!H:H,$L241))</f>
        <v>Wind direction shown by smoke but not wind vanes</v>
      </c>
      <c r="L241" s="5">
        <f>IF(ISBLANK($A241),"",RANDBETWEEN(2,COUNTA(Precipitation!A:A)))</f>
        <v>812</v>
      </c>
      <c r="M241" s="5" t="b">
        <f>IF(ISBLANK($A241),"",RANDBETWEEN(1,100)&lt;=VLOOKUP($A241,Settings!$A:$H,7,FALSE)*100)</f>
        <v>0</v>
      </c>
      <c r="N241" s="5">
        <f>IF(ISBLANK($A241),"",VLOOKUP($A241,Settings!$A:$H,8,FALSE))</f>
        <v>66</v>
      </c>
      <c r="O241" s="5">
        <f>IF(ISBLANK($A241),"",IF($A241=$A240,$O240,INDIRECT("Settings!$H"&amp;MATCH($A241,Settings!$A:$A,0)+1)))</f>
        <v>57</v>
      </c>
      <c r="P241" s="5">
        <f t="shared" si="2"/>
        <v>58</v>
      </c>
      <c r="Q241" s="5">
        <f>IF(ISBLANK($A241),"",IF($A241=$A240,$Q240,VLOOKUP($A241,Settings!$A:$B,2,FALSE)))</f>
        <v>31</v>
      </c>
    </row>
    <row r="242">
      <c r="A242" s="17" t="str">
        <f>IFERROR(__xludf.DUMMYFUNCTION("""COMPUTED_VALUE"""),"August")</f>
        <v>August</v>
      </c>
      <c r="B242" s="15">
        <f t="shared" si="1"/>
        <v>29</v>
      </c>
      <c r="C242" s="16">
        <f>IF(ISBLANK($A242),"",RANDBETWEEN($P242-Settings!$E$19,$P242-Settings!$E$20))</f>
        <v>46</v>
      </c>
      <c r="D242" s="16">
        <f>IF(ISBLANK($A242),"",RANDBETWEEN($P242+Settings!$E$20,$P242+Settings!$E$19))</f>
        <v>66</v>
      </c>
      <c r="E242" t="str">
        <f t="array" ref="E242">IF(ISBLANK($A242),"",IF(M242,IF(AVERAGE(C242,D242)&gt;Settings!$E$18,INDEX(Precipitation!A:A,$L242),INDEX(Precipitation!B:B,$L242)),"None"))</f>
        <v>Downpour</v>
      </c>
      <c r="F242" t="str">
        <f t="array" ref="F242">IF(ISBLANK($A242),"",IF(M242,INDEX(Precipitation!C:C,$L242),CHOOSE(RANDBETWEEN(1,4),"Clear","Clear","A few clouds","Mostly cloudy")))</f>
        <v>Dark storm clouds</v>
      </c>
      <c r="G242" t="str">
        <f t="array" ref="G242">IF(ISBLANK($A242),"",IF(AND(M242,AVERAGE(C242,D242)&gt;Settings!$E$18),INDEX(Precipitation!D:D,$L242),""))</f>
        <v/>
      </c>
      <c r="H242" t="str">
        <f t="array" ref="H242">IF(ISBLANK($A242),"",INDEX(Precipitation!E:E,$L242))</f>
        <v>Violent storm</v>
      </c>
      <c r="I242" s="16" t="str">
        <f t="array" ref="I242">IF(ISBLANK($A242),"",INDEX(Precipitation!F:F,$L242))</f>
        <v>64–72</v>
      </c>
      <c r="J242" s="16" t="str">
        <f t="array" ref="J242">IF(ISBLANK($A242),"",INDEX(Precipitation!G:G,$L242))</f>
        <v>N</v>
      </c>
      <c r="K242" t="str">
        <f t="array" ref="K242">IF(ISBLANK($A242),"",INDEX(Precipitation!H:H,$L242))</f>
        <v>Widespread damage occurs</v>
      </c>
      <c r="L242" s="5">
        <f>IF(ISBLANK($A242),"",RANDBETWEEN(2,COUNTA(Precipitation!A:A)))</f>
        <v>829</v>
      </c>
      <c r="M242" s="5" t="b">
        <f>IF(ISBLANK($A242),"",RANDBETWEEN(1,100)&lt;=VLOOKUP($A242,Settings!$A:$H,7,FALSE)*100)</f>
        <v>1</v>
      </c>
      <c r="N242" s="5">
        <f>IF(ISBLANK($A242),"",VLOOKUP($A242,Settings!$A:$H,8,FALSE))</f>
        <v>66</v>
      </c>
      <c r="O242" s="5">
        <f>IF(ISBLANK($A242),"",IF($A242=$A241,$O241,INDIRECT("Settings!$H"&amp;MATCH($A242,Settings!$A:$A,0)+1)))</f>
        <v>57</v>
      </c>
      <c r="P242" s="5">
        <f t="shared" si="2"/>
        <v>57</v>
      </c>
      <c r="Q242" s="5">
        <f>IF(ISBLANK($A242),"",IF($A242=$A241,$Q241,VLOOKUP($A242,Settings!$A:$B,2,FALSE)))</f>
        <v>31</v>
      </c>
    </row>
    <row r="243">
      <c r="A243" s="17" t="str">
        <f>IFERROR(__xludf.DUMMYFUNCTION("""COMPUTED_VALUE"""),"August")</f>
        <v>August</v>
      </c>
      <c r="B243" s="15">
        <f t="shared" si="1"/>
        <v>30</v>
      </c>
      <c r="C243" s="16">
        <f>IF(ISBLANK($A243),"",RANDBETWEEN($P243-Settings!$E$19,$P243-Settings!$E$20))</f>
        <v>45</v>
      </c>
      <c r="D243" s="16">
        <f>IF(ISBLANK($A243),"",RANDBETWEEN($P243+Settings!$E$20,$P243+Settings!$E$19))</f>
        <v>67</v>
      </c>
      <c r="E243" t="str">
        <f t="array" ref="E243">IF(ISBLANK($A243),"",IF(M243,IF(AVERAGE(C243,D243)&gt;Settings!$E$18,INDEX(Precipitation!A:A,$L243),INDEX(Precipitation!B:B,$L243)),"None"))</f>
        <v>None</v>
      </c>
      <c r="F243" t="str">
        <f t="array" ref="F243">IF(ISBLANK($A243),"",IF(M243,INDEX(Precipitation!C:C,$L243),CHOOSE(RANDBETWEEN(1,4),"Clear","Clear","A few clouds","Mostly cloudy")))</f>
        <v>A few clouds</v>
      </c>
      <c r="G243" t="str">
        <f t="array" ref="G243">IF(ISBLANK($A243),"",IF(AND(M243,AVERAGE(C243,D243)&gt;Settings!$E$18),INDEX(Precipitation!D:D,$L243),""))</f>
        <v/>
      </c>
      <c r="H243" t="str">
        <f t="array" ref="H243">IF(ISBLANK($A243),"",INDEX(Precipitation!E:E,$L243))</f>
        <v>Light breeze</v>
      </c>
      <c r="I243" s="16" t="str">
        <f t="array" ref="I243">IF(ISBLANK($A243),"",INDEX(Precipitation!F:F,$L243))</f>
        <v>4–7</v>
      </c>
      <c r="J243" s="16" t="str">
        <f t="array" ref="J243">IF(ISBLANK($A243),"",INDEX(Precipitation!G:G,$L243))</f>
        <v>W</v>
      </c>
      <c r="K243" t="str">
        <f t="array" ref="K243">IF(ISBLANK($A243),"",INDEX(Precipitation!H:H,$L243))</f>
        <v>Wind felt on face, leaves rustle, vanes move</v>
      </c>
      <c r="L243" s="5">
        <f>IF(ISBLANK($A243),"",RANDBETWEEN(2,COUNTA(Precipitation!A:A)))</f>
        <v>212</v>
      </c>
      <c r="M243" s="5" t="b">
        <f>IF(ISBLANK($A243),"",RANDBETWEEN(1,100)&lt;=VLOOKUP($A243,Settings!$A:$H,7,FALSE)*100)</f>
        <v>0</v>
      </c>
      <c r="N243" s="5">
        <f>IF(ISBLANK($A243),"",VLOOKUP($A243,Settings!$A:$H,8,FALSE))</f>
        <v>66</v>
      </c>
      <c r="O243" s="5">
        <f>IF(ISBLANK($A243),"",IF($A243=$A242,$O242,INDIRECT("Settings!$H"&amp;MATCH($A243,Settings!$A:$A,0)+1)))</f>
        <v>57</v>
      </c>
      <c r="P243" s="5">
        <f t="shared" si="2"/>
        <v>56</v>
      </c>
      <c r="Q243" s="5">
        <f>IF(ISBLANK($A243),"",IF($A243=$A242,$Q242,VLOOKUP($A243,Settings!$A:$B,2,FALSE)))</f>
        <v>31</v>
      </c>
    </row>
    <row r="244">
      <c r="A244" s="17" t="str">
        <f>IFERROR(__xludf.DUMMYFUNCTION("""COMPUTED_VALUE"""),"August")</f>
        <v>August</v>
      </c>
      <c r="B244" s="15">
        <f t="shared" si="1"/>
        <v>31</v>
      </c>
      <c r="C244" s="16">
        <f>IF(ISBLANK($A244),"",RANDBETWEEN($P244-Settings!$E$19,$P244-Settings!$E$20))</f>
        <v>45</v>
      </c>
      <c r="D244" s="16">
        <f>IF(ISBLANK($A244),"",RANDBETWEEN($P244+Settings!$E$20,$P244+Settings!$E$19))</f>
        <v>65</v>
      </c>
      <c r="E244" t="str">
        <f t="array" ref="E244">IF(ISBLANK($A244),"",IF(M244,IF(AVERAGE(C244,D244)&gt;Settings!$E$18,INDEX(Precipitation!A:A,$L244),INDEX(Precipitation!B:B,$L244)),"None"))</f>
        <v>Pounding rain</v>
      </c>
      <c r="F244" t="str">
        <f t="array" ref="F244">IF(ISBLANK($A244),"",IF(M244,INDEX(Precipitation!C:C,$L244),CHOOSE(RANDBETWEEN(1,4),"Clear","Clear","A few clouds","Mostly cloudy")))</f>
        <v>Dark storm clouds</v>
      </c>
      <c r="G244" t="str">
        <f t="array" ref="G244">IF(ISBLANK($A244),"",IF(AND(M244,AVERAGE(C244,D244)&gt;Settings!$E$18),INDEX(Precipitation!D:D,$L244),""))</f>
        <v>Hail</v>
      </c>
      <c r="H244" t="str">
        <f t="array" ref="H244">IF(ISBLANK($A244),"",INDEX(Precipitation!E:E,$L244))</f>
        <v>Moderate gale</v>
      </c>
      <c r="I244" s="16" t="str">
        <f t="array" ref="I244">IF(ISBLANK($A244),"",INDEX(Precipitation!F:F,$L244))</f>
        <v>32–38</v>
      </c>
      <c r="J244" s="16" t="str">
        <f t="array" ref="J244">IF(ISBLANK($A244),"",INDEX(Precipitation!G:G,$L244))</f>
        <v>NE</v>
      </c>
      <c r="K244" t="str">
        <f t="array" ref="K244">IF(ISBLANK($A244),"",INDEX(Precipitation!H:H,$L244))</f>
        <v>Whole trees sway and walking against wind takes some effort</v>
      </c>
      <c r="L244" s="5">
        <f>IF(ISBLANK($A244),"",RANDBETWEEN(2,COUNTA(Precipitation!A:A)))</f>
        <v>522</v>
      </c>
      <c r="M244" s="5" t="b">
        <f>IF(ISBLANK($A244),"",RANDBETWEEN(1,100)&lt;=VLOOKUP($A244,Settings!$A:$H,7,FALSE)*100)</f>
        <v>1</v>
      </c>
      <c r="N244" s="5">
        <f>IF(ISBLANK($A244),"",VLOOKUP($A244,Settings!$A:$H,8,FALSE))</f>
        <v>66</v>
      </c>
      <c r="O244" s="5">
        <f>IF(ISBLANK($A244),"",IF($A244=$A243,$O243,INDIRECT("Settings!$H"&amp;MATCH($A244,Settings!$A:$A,0)+1)))</f>
        <v>57</v>
      </c>
      <c r="P244" s="5">
        <f t="shared" si="2"/>
        <v>55</v>
      </c>
      <c r="Q244" s="5">
        <f>IF(ISBLANK($A244),"",IF($A244=$A243,$Q243,VLOOKUP($A244,Settings!$A:$B,2,FALSE)))</f>
        <v>31</v>
      </c>
    </row>
    <row r="245">
      <c r="A245" s="17" t="str">
        <f>IFERROR(__xludf.DUMMYFUNCTION("""COMPUTED_VALUE"""),"September")</f>
        <v>September</v>
      </c>
      <c r="B245" s="15">
        <f t="shared" si="1"/>
        <v>1</v>
      </c>
      <c r="C245" s="16">
        <f>IF(ISBLANK($A245),"",RANDBETWEEN($P245-Settings!$E$19,$P245-Settings!$E$20))</f>
        <v>50</v>
      </c>
      <c r="D245" s="16">
        <f>IF(ISBLANK($A245),"",RANDBETWEEN($P245+Settings!$E$20,$P245+Settings!$E$19))</f>
        <v>61</v>
      </c>
      <c r="E245" t="str">
        <f t="array" ref="E245">IF(ISBLANK($A245),"",IF(M245,IF(AVERAGE(C245,D245)&gt;Settings!$E$18,INDEX(Precipitation!A:A,$L245),INDEX(Precipitation!B:B,$L245)),"None"))</f>
        <v>Drizzle</v>
      </c>
      <c r="F245" t="str">
        <f t="array" ref="F245">IF(ISBLANK($A245),"",IF(M245,INDEX(Precipitation!C:C,$L245),CHOOSE(RANDBETWEEN(1,4),"Clear","Clear","A few clouds","Mostly cloudy")))</f>
        <v>Mostly cloudy</v>
      </c>
      <c r="G245" t="str">
        <f t="array" ref="G245">IF(ISBLANK($A245),"",IF(AND(M245,AVERAGE(C245,D245)&gt;Settings!$E$18),INDEX(Precipitation!D:D,$L245),""))</f>
        <v/>
      </c>
      <c r="H245" t="str">
        <f t="array" ref="H245">IF(ISBLANK($A245),"",INDEX(Precipitation!E:E,$L245))</f>
        <v>Light breeze</v>
      </c>
      <c r="I245" s="16" t="str">
        <f t="array" ref="I245">IF(ISBLANK($A245),"",INDEX(Precipitation!F:F,$L245))</f>
        <v>4–7</v>
      </c>
      <c r="J245" s="16" t="str">
        <f t="array" ref="J245">IF(ISBLANK($A245),"",INDEX(Precipitation!G:G,$L245))</f>
        <v>NE</v>
      </c>
      <c r="K245" t="str">
        <f t="array" ref="K245">IF(ISBLANK($A245),"",INDEX(Precipitation!H:H,$L245))</f>
        <v>Wind felt on face, leaves rustle, vanes move</v>
      </c>
      <c r="L245" s="5">
        <f>IF(ISBLANK($A245),"",RANDBETWEEN(2,COUNTA(Precipitation!A:A)))</f>
        <v>177</v>
      </c>
      <c r="M245" s="5" t="b">
        <f>IF(ISBLANK($A245),"",RANDBETWEEN(1,100)&lt;=VLOOKUP($A245,Settings!$A:$H,7,FALSE)*100)</f>
        <v>1</v>
      </c>
      <c r="N245" s="5">
        <f>IF(ISBLANK($A245),"",VLOOKUP($A245,Settings!$A:$H,8,FALSE))</f>
        <v>57</v>
      </c>
      <c r="O245" s="5">
        <f>IF(ISBLANK($A245),"",IF($A245=$A244,$O244,INDIRECT("Settings!$H"&amp;MATCH($A245,Settings!$A:$A,0)+1)))</f>
        <v>48</v>
      </c>
      <c r="P245" s="5">
        <f t="shared" si="2"/>
        <v>57</v>
      </c>
      <c r="Q245" s="5">
        <f>IF(ISBLANK($A245),"",IF($A245=$A244,$Q244,VLOOKUP($A245,Settings!$A:$B,2,FALSE)))</f>
        <v>30</v>
      </c>
    </row>
    <row r="246">
      <c r="A246" s="17" t="str">
        <f>IFERROR(__xludf.DUMMYFUNCTION("""COMPUTED_VALUE"""),"September")</f>
        <v>September</v>
      </c>
      <c r="B246" s="15">
        <f t="shared" si="1"/>
        <v>2</v>
      </c>
      <c r="C246" s="16">
        <f>IF(ISBLANK($A246),"",RANDBETWEEN($P246-Settings!$E$19,$P246-Settings!$E$20))</f>
        <v>49</v>
      </c>
      <c r="D246" s="16">
        <f>IF(ISBLANK($A246),"",RANDBETWEEN($P246+Settings!$E$20,$P246+Settings!$E$19))</f>
        <v>65</v>
      </c>
      <c r="E246" t="str">
        <f t="array" ref="E246">IF(ISBLANK($A246),"",IF(M246,IF(AVERAGE(C246,D246)&gt;Settings!$E$18,INDEX(Precipitation!A:A,$L246),INDEX(Precipitation!B:B,$L246)),"None"))</f>
        <v>None</v>
      </c>
      <c r="F246" t="str">
        <f t="array" ref="F246">IF(ISBLANK($A246),"",IF(M246,INDEX(Precipitation!C:C,$L246),CHOOSE(RANDBETWEEN(1,4),"Clear","Clear","A few clouds","Mostly cloudy")))</f>
        <v>Clear</v>
      </c>
      <c r="G246" t="str">
        <f t="array" ref="G246">IF(ISBLANK($A246),"",IF(AND(M246,AVERAGE(C246,D246)&gt;Settings!$E$18),INDEX(Precipitation!D:D,$L246),""))</f>
        <v/>
      </c>
      <c r="H246" t="str">
        <f t="array" ref="H246">IF(ISBLANK($A246),"",INDEX(Precipitation!E:E,$L246))</f>
        <v>Light breeze</v>
      </c>
      <c r="I246" s="16" t="str">
        <f t="array" ref="I246">IF(ISBLANK($A246),"",INDEX(Precipitation!F:F,$L246))</f>
        <v>4–7</v>
      </c>
      <c r="J246" s="16" t="str">
        <f t="array" ref="J246">IF(ISBLANK($A246),"",INDEX(Precipitation!G:G,$L246))</f>
        <v>SW</v>
      </c>
      <c r="K246" t="str">
        <f t="array" ref="K246">IF(ISBLANK($A246),"",INDEX(Precipitation!H:H,$L246))</f>
        <v>Wind felt on face, leaves rustle, vanes move</v>
      </c>
      <c r="L246" s="5">
        <f>IF(ISBLANK($A246),"",RANDBETWEEN(2,COUNTA(Precipitation!A:A)))</f>
        <v>614</v>
      </c>
      <c r="M246" s="5" t="b">
        <f>IF(ISBLANK($A246),"",RANDBETWEEN(1,100)&lt;=VLOOKUP($A246,Settings!$A:$H,7,FALSE)*100)</f>
        <v>0</v>
      </c>
      <c r="N246" s="5">
        <f>IF(ISBLANK($A246),"",VLOOKUP($A246,Settings!$A:$H,8,FALSE))</f>
        <v>57</v>
      </c>
      <c r="O246" s="5">
        <f>IF(ISBLANK($A246),"",IF($A246=$A245,$O245,INDIRECT("Settings!$H"&amp;MATCH($A246,Settings!$A:$A,0)+1)))</f>
        <v>48</v>
      </c>
      <c r="P246" s="5">
        <f t="shared" si="2"/>
        <v>57</v>
      </c>
      <c r="Q246" s="5">
        <f>IF(ISBLANK($A246),"",IF($A246=$A245,$Q245,VLOOKUP($A246,Settings!$A:$B,2,FALSE)))</f>
        <v>30</v>
      </c>
    </row>
    <row r="247">
      <c r="A247" s="17" t="str">
        <f>IFERROR(__xludf.DUMMYFUNCTION("""COMPUTED_VALUE"""),"September")</f>
        <v>September</v>
      </c>
      <c r="B247" s="15">
        <f t="shared" si="1"/>
        <v>3</v>
      </c>
      <c r="C247" s="16">
        <f>IF(ISBLANK($A247),"",RANDBETWEEN($P247-Settings!$E$19,$P247-Settings!$E$20))</f>
        <v>46</v>
      </c>
      <c r="D247" s="16">
        <f>IF(ISBLANK($A247),"",RANDBETWEEN($P247+Settings!$E$20,$P247+Settings!$E$19))</f>
        <v>68</v>
      </c>
      <c r="E247" t="str">
        <f t="array" ref="E247">IF(ISBLANK($A247),"",IF(M247,IF(AVERAGE(C247,D247)&gt;Settings!$E$18,INDEX(Precipitation!A:A,$L247),INDEX(Precipitation!B:B,$L247)),"None"))</f>
        <v>None</v>
      </c>
      <c r="F247" t="str">
        <f t="array" ref="F247">IF(ISBLANK($A247),"",IF(M247,INDEX(Precipitation!C:C,$L247),CHOOSE(RANDBETWEEN(1,4),"Clear","Clear","A few clouds","Mostly cloudy")))</f>
        <v>Clear</v>
      </c>
      <c r="G247" t="str">
        <f t="array" ref="G247">IF(ISBLANK($A247),"",IF(AND(M247,AVERAGE(C247,D247)&gt;Settings!$E$18),INDEX(Precipitation!D:D,$L247),""))</f>
        <v/>
      </c>
      <c r="H247" t="str">
        <f t="array" ref="H247">IF(ISBLANK($A247),"",INDEX(Precipitation!E:E,$L247))</f>
        <v>Light breeze</v>
      </c>
      <c r="I247" s="16" t="str">
        <f t="array" ref="I247">IF(ISBLANK($A247),"",INDEX(Precipitation!F:F,$L247))</f>
        <v>4–7</v>
      </c>
      <c r="J247" s="16" t="str">
        <f t="array" ref="J247">IF(ISBLANK($A247),"",INDEX(Precipitation!G:G,$L247))</f>
        <v>SE</v>
      </c>
      <c r="K247" t="str">
        <f t="array" ref="K247">IF(ISBLANK($A247),"",INDEX(Precipitation!H:H,$L247))</f>
        <v>Wind felt on face, leaves rustle, vanes move</v>
      </c>
      <c r="L247" s="5">
        <f>IF(ISBLANK($A247),"",RANDBETWEEN(2,COUNTA(Precipitation!A:A)))</f>
        <v>381</v>
      </c>
      <c r="M247" s="5" t="b">
        <f>IF(ISBLANK($A247),"",RANDBETWEEN(1,100)&lt;=VLOOKUP($A247,Settings!$A:$H,7,FALSE)*100)</f>
        <v>0</v>
      </c>
      <c r="N247" s="5">
        <f>IF(ISBLANK($A247),"",VLOOKUP($A247,Settings!$A:$H,8,FALSE))</f>
        <v>57</v>
      </c>
      <c r="O247" s="5">
        <f>IF(ISBLANK($A247),"",IF($A247=$A246,$O246,INDIRECT("Settings!$H"&amp;MATCH($A247,Settings!$A:$A,0)+1)))</f>
        <v>48</v>
      </c>
      <c r="P247" s="5">
        <f t="shared" si="2"/>
        <v>57</v>
      </c>
      <c r="Q247" s="5">
        <f>IF(ISBLANK($A247),"",IF($A247=$A246,$Q246,VLOOKUP($A247,Settings!$A:$B,2,FALSE)))</f>
        <v>30</v>
      </c>
    </row>
    <row r="248">
      <c r="A248" s="17" t="str">
        <f>IFERROR(__xludf.DUMMYFUNCTION("""COMPUTED_VALUE"""),"September")</f>
        <v>September</v>
      </c>
      <c r="B248" s="15">
        <f t="shared" si="1"/>
        <v>4</v>
      </c>
      <c r="C248" s="16">
        <f>IF(ISBLANK($A248),"",RANDBETWEEN($P248-Settings!$E$19,$P248-Settings!$E$20))</f>
        <v>48</v>
      </c>
      <c r="D248" s="16">
        <f>IF(ISBLANK($A248),"",RANDBETWEEN($P248+Settings!$E$20,$P248+Settings!$E$19))</f>
        <v>64</v>
      </c>
      <c r="E248" t="str">
        <f t="array" ref="E248">IF(ISBLANK($A248),"",IF(M248,IF(AVERAGE(C248,D248)&gt;Settings!$E$18,INDEX(Precipitation!A:A,$L248),INDEX(Precipitation!B:B,$L248)),"None"))</f>
        <v>Downpour</v>
      </c>
      <c r="F248" t="str">
        <f t="array" ref="F248">IF(ISBLANK($A248),"",IF(M248,INDEX(Precipitation!C:C,$L248),CHOOSE(RANDBETWEEN(1,4),"Clear","Clear","A few clouds","Mostly cloudy")))</f>
        <v>Dark storm clouds</v>
      </c>
      <c r="G248" t="str">
        <f t="array" ref="G248">IF(ISBLANK($A248),"",IF(AND(M248,AVERAGE(C248,D248)&gt;Settings!$E$18),INDEX(Precipitation!D:D,$L248),""))</f>
        <v/>
      </c>
      <c r="H248" t="str">
        <f t="array" ref="H248">IF(ISBLANK($A248),"",INDEX(Precipitation!E:E,$L248))</f>
        <v>Strong breeze</v>
      </c>
      <c r="I248" s="16" t="str">
        <f t="array" ref="I248">IF(ISBLANK($A248),"",INDEX(Precipitation!F:F,$L248))</f>
        <v>25–31</v>
      </c>
      <c r="J248" s="16" t="str">
        <f t="array" ref="J248">IF(ISBLANK($A248),"",INDEX(Precipitation!G:G,$L248))</f>
        <v>N</v>
      </c>
      <c r="K248" t="str">
        <f t="array" ref="K248">IF(ISBLANK($A248),"",INDEX(Precipitation!H:H,$L248))</f>
        <v>Large branches move</v>
      </c>
      <c r="L248" s="5">
        <f>IF(ISBLANK($A248),"",RANDBETWEEN(2,COUNTA(Precipitation!A:A)))</f>
        <v>565</v>
      </c>
      <c r="M248" s="5" t="b">
        <f>IF(ISBLANK($A248),"",RANDBETWEEN(1,100)&lt;=VLOOKUP($A248,Settings!$A:$H,7,FALSE)*100)</f>
        <v>1</v>
      </c>
      <c r="N248" s="5">
        <f>IF(ISBLANK($A248),"",VLOOKUP($A248,Settings!$A:$H,8,FALSE))</f>
        <v>57</v>
      </c>
      <c r="O248" s="5">
        <f>IF(ISBLANK($A248),"",IF($A248=$A247,$O247,INDIRECT("Settings!$H"&amp;MATCH($A248,Settings!$A:$A,0)+1)))</f>
        <v>48</v>
      </c>
      <c r="P248" s="5">
        <f t="shared" si="2"/>
        <v>57</v>
      </c>
      <c r="Q248" s="5">
        <f>IF(ISBLANK($A248),"",IF($A248=$A247,$Q247,VLOOKUP($A248,Settings!$A:$B,2,FALSE)))</f>
        <v>30</v>
      </c>
    </row>
    <row r="249">
      <c r="A249" s="17" t="str">
        <f>IFERROR(__xludf.DUMMYFUNCTION("""COMPUTED_VALUE"""),"September")</f>
        <v>September</v>
      </c>
      <c r="B249" s="15">
        <f t="shared" si="1"/>
        <v>5</v>
      </c>
      <c r="C249" s="16">
        <f>IF(ISBLANK($A249),"",RANDBETWEEN($P249-Settings!$E$19,$P249-Settings!$E$20))</f>
        <v>50</v>
      </c>
      <c r="D249" s="16">
        <f>IF(ISBLANK($A249),"",RANDBETWEEN($P249+Settings!$E$20,$P249+Settings!$E$19))</f>
        <v>69</v>
      </c>
      <c r="E249" t="str">
        <f t="array" ref="E249">IF(ISBLANK($A249),"",IF(M249,IF(AVERAGE(C249,D249)&gt;Settings!$E$18,INDEX(Precipitation!A:A,$L249),INDEX(Precipitation!B:B,$L249)),"None"))</f>
        <v>Steady rainfall</v>
      </c>
      <c r="F249" t="str">
        <f t="array" ref="F249">IF(ISBLANK($A249),"",IF(M249,INDEX(Precipitation!C:C,$L249),CHOOSE(RANDBETWEEN(1,4),"Clear","Clear","A few clouds","Mostly cloudy")))</f>
        <v>Gray, slightly overcast</v>
      </c>
      <c r="G249" t="str">
        <f t="array" ref="G249">IF(ISBLANK($A249),"",IF(AND(M249,AVERAGE(C249,D249)&gt;Settings!$E$18),INDEX(Precipitation!D:D,$L249),""))</f>
        <v/>
      </c>
      <c r="H249" t="str">
        <f t="array" ref="H249">IF(ISBLANK($A249),"",INDEX(Precipitation!E:E,$L249))</f>
        <v>Light breeze</v>
      </c>
      <c r="I249" s="16" t="str">
        <f t="array" ref="I249">IF(ISBLANK($A249),"",INDEX(Precipitation!F:F,$L249))</f>
        <v>4–7</v>
      </c>
      <c r="J249" s="16" t="str">
        <f t="array" ref="J249">IF(ISBLANK($A249),"",INDEX(Precipitation!G:G,$L249))</f>
        <v>E</v>
      </c>
      <c r="K249" t="str">
        <f t="array" ref="K249">IF(ISBLANK($A249),"",INDEX(Precipitation!H:H,$L249))</f>
        <v>Wind felt on face, leaves rustle, vanes move</v>
      </c>
      <c r="L249" s="5">
        <f>IF(ISBLANK($A249),"",RANDBETWEEN(2,COUNTA(Precipitation!A:A)))</f>
        <v>700</v>
      </c>
      <c r="M249" s="5" t="b">
        <f>IF(ISBLANK($A249),"",RANDBETWEEN(1,100)&lt;=VLOOKUP($A249,Settings!$A:$H,7,FALSE)*100)</f>
        <v>1</v>
      </c>
      <c r="N249" s="5">
        <f>IF(ISBLANK($A249),"",VLOOKUP($A249,Settings!$A:$H,8,FALSE))</f>
        <v>57</v>
      </c>
      <c r="O249" s="5">
        <f>IF(ISBLANK($A249),"",IF($A249=$A248,$O248,INDIRECT("Settings!$H"&amp;MATCH($A249,Settings!$A:$A,0)+1)))</f>
        <v>48</v>
      </c>
      <c r="P249" s="5">
        <f t="shared" si="2"/>
        <v>57</v>
      </c>
      <c r="Q249" s="5">
        <f>IF(ISBLANK($A249),"",IF($A249=$A248,$Q248,VLOOKUP($A249,Settings!$A:$B,2,FALSE)))</f>
        <v>30</v>
      </c>
    </row>
    <row r="250">
      <c r="A250" s="17" t="str">
        <f>IFERROR(__xludf.DUMMYFUNCTION("""COMPUTED_VALUE"""),"September")</f>
        <v>September</v>
      </c>
      <c r="B250" s="15">
        <f t="shared" si="1"/>
        <v>6</v>
      </c>
      <c r="C250" s="16">
        <f>IF(ISBLANK($A250),"",RANDBETWEEN($P250-Settings!$E$19,$P250-Settings!$E$20))</f>
        <v>50</v>
      </c>
      <c r="D250" s="16">
        <f>IF(ISBLANK($A250),"",RANDBETWEEN($P250+Settings!$E$20,$P250+Settings!$E$19))</f>
        <v>64</v>
      </c>
      <c r="E250" t="str">
        <f t="array" ref="E250">IF(ISBLANK($A250),"",IF(M250,IF(AVERAGE(C250,D250)&gt;Settings!$E$18,INDEX(Precipitation!A:A,$L250),INDEX(Precipitation!B:B,$L250)),"None"))</f>
        <v>None</v>
      </c>
      <c r="F250" t="str">
        <f t="array" ref="F250">IF(ISBLANK($A250),"",IF(M250,INDEX(Precipitation!C:C,$L250),CHOOSE(RANDBETWEEN(1,4),"Clear","Clear","A few clouds","Mostly cloudy")))</f>
        <v>Mostly cloudy</v>
      </c>
      <c r="G250" t="str">
        <f t="array" ref="G250">IF(ISBLANK($A250),"",IF(AND(M250,AVERAGE(C250,D250)&gt;Settings!$E$18),INDEX(Precipitation!D:D,$L250),""))</f>
        <v/>
      </c>
      <c r="H250" t="str">
        <f t="array" ref="H250">IF(ISBLANK($A250),"",INDEX(Precipitation!E:E,$L250))</f>
        <v>Light breeze</v>
      </c>
      <c r="I250" s="16" t="str">
        <f t="array" ref="I250">IF(ISBLANK($A250),"",INDEX(Precipitation!F:F,$L250))</f>
        <v>4–7</v>
      </c>
      <c r="J250" s="16" t="str">
        <f t="array" ref="J250">IF(ISBLANK($A250),"",INDEX(Precipitation!G:G,$L250))</f>
        <v>NE</v>
      </c>
      <c r="K250" t="str">
        <f t="array" ref="K250">IF(ISBLANK($A250),"",INDEX(Precipitation!H:H,$L250))</f>
        <v>Wind felt on face, leaves rustle, vanes move</v>
      </c>
      <c r="L250" s="5">
        <f>IF(ISBLANK($A250),"",RANDBETWEEN(2,COUNTA(Precipitation!A:A)))</f>
        <v>231</v>
      </c>
      <c r="M250" s="5" t="b">
        <f>IF(ISBLANK($A250),"",RANDBETWEEN(1,100)&lt;=VLOOKUP($A250,Settings!$A:$H,7,FALSE)*100)</f>
        <v>0</v>
      </c>
      <c r="N250" s="5">
        <f>IF(ISBLANK($A250),"",VLOOKUP($A250,Settings!$A:$H,8,FALSE))</f>
        <v>57</v>
      </c>
      <c r="O250" s="5">
        <f>IF(ISBLANK($A250),"",IF($A250=$A249,$O249,INDIRECT("Settings!$H"&amp;MATCH($A250,Settings!$A:$A,0)+1)))</f>
        <v>48</v>
      </c>
      <c r="P250" s="5">
        <f t="shared" si="2"/>
        <v>57</v>
      </c>
      <c r="Q250" s="5">
        <f>IF(ISBLANK($A250),"",IF($A250=$A249,$Q249,VLOOKUP($A250,Settings!$A:$B,2,FALSE)))</f>
        <v>30</v>
      </c>
    </row>
    <row r="251">
      <c r="A251" s="17" t="str">
        <f>IFERROR(__xludf.DUMMYFUNCTION("""COMPUTED_VALUE"""),"September")</f>
        <v>September</v>
      </c>
      <c r="B251" s="15">
        <f t="shared" si="1"/>
        <v>7</v>
      </c>
      <c r="C251" s="16">
        <f>IF(ISBLANK($A251),"",RANDBETWEEN($P251-Settings!$E$19,$P251-Settings!$E$20))</f>
        <v>45</v>
      </c>
      <c r="D251" s="16">
        <f>IF(ISBLANK($A251),"",RANDBETWEEN($P251+Settings!$E$20,$P251+Settings!$E$19))</f>
        <v>69</v>
      </c>
      <c r="E251" t="str">
        <f t="array" ref="E251">IF(ISBLANK($A251),"",IF(M251,IF(AVERAGE(C251,D251)&gt;Settings!$E$18,INDEX(Precipitation!A:A,$L251),INDEX(Precipitation!B:B,$L251)),"None"))</f>
        <v>None</v>
      </c>
      <c r="F251" t="str">
        <f t="array" ref="F251">IF(ISBLANK($A251),"",IF(M251,INDEX(Precipitation!C:C,$L251),CHOOSE(RANDBETWEEN(1,4),"Clear","Clear","A few clouds","Mostly cloudy")))</f>
        <v>Mostly cloudy</v>
      </c>
      <c r="G251" t="str">
        <f t="array" ref="G251">IF(ISBLANK($A251),"",IF(AND(M251,AVERAGE(C251,D251)&gt;Settings!$E$18),INDEX(Precipitation!D:D,$L251),""))</f>
        <v/>
      </c>
      <c r="H251" t="str">
        <f t="array" ref="H251">IF(ISBLANK($A251),"",INDEX(Precipitation!E:E,$L251))</f>
        <v>Gentle breeze</v>
      </c>
      <c r="I251" s="16" t="str">
        <f t="array" ref="I251">IF(ISBLANK($A251),"",INDEX(Precipitation!F:F,$L251))</f>
        <v>8–12</v>
      </c>
      <c r="J251" s="16" t="str">
        <f t="array" ref="J251">IF(ISBLANK($A251),"",INDEX(Precipitation!G:G,$L251))</f>
        <v>N</v>
      </c>
      <c r="K251" t="str">
        <f t="array" ref="K251">IF(ISBLANK($A251),"",INDEX(Precipitation!H:H,$L251))</f>
        <v>Leaves and small twigs sway and banners flap</v>
      </c>
      <c r="L251" s="5">
        <f>IF(ISBLANK($A251),"",RANDBETWEEN(2,COUNTA(Precipitation!A:A)))</f>
        <v>844</v>
      </c>
      <c r="M251" s="5" t="b">
        <f>IF(ISBLANK($A251),"",RANDBETWEEN(1,100)&lt;=VLOOKUP($A251,Settings!$A:$H,7,FALSE)*100)</f>
        <v>0</v>
      </c>
      <c r="N251" s="5">
        <f>IF(ISBLANK($A251),"",VLOOKUP($A251,Settings!$A:$H,8,FALSE))</f>
        <v>57</v>
      </c>
      <c r="O251" s="5">
        <f>IF(ISBLANK($A251),"",IF($A251=$A250,$O250,INDIRECT("Settings!$H"&amp;MATCH($A251,Settings!$A:$A,0)+1)))</f>
        <v>48</v>
      </c>
      <c r="P251" s="5">
        <f t="shared" si="2"/>
        <v>57</v>
      </c>
      <c r="Q251" s="5">
        <f>IF(ISBLANK($A251),"",IF($A251=$A250,$Q250,VLOOKUP($A251,Settings!$A:$B,2,FALSE)))</f>
        <v>30</v>
      </c>
    </row>
    <row r="252">
      <c r="A252" s="17" t="str">
        <f>IFERROR(__xludf.DUMMYFUNCTION("""COMPUTED_VALUE"""),"September")</f>
        <v>September</v>
      </c>
      <c r="B252" s="15">
        <f t="shared" si="1"/>
        <v>8</v>
      </c>
      <c r="C252" s="16">
        <f>IF(ISBLANK($A252),"",RANDBETWEEN($P252-Settings!$E$19,$P252-Settings!$E$20))</f>
        <v>51</v>
      </c>
      <c r="D252" s="16">
        <f>IF(ISBLANK($A252),"",RANDBETWEEN($P252+Settings!$E$20,$P252+Settings!$E$19))</f>
        <v>67</v>
      </c>
      <c r="E252" t="str">
        <f t="array" ref="E252">IF(ISBLANK($A252),"",IF(M252,IF(AVERAGE(C252,D252)&gt;Settings!$E$18,INDEX(Precipitation!A:A,$L252),INDEX(Precipitation!B:B,$L252)),"None"))</f>
        <v>Pounding rain</v>
      </c>
      <c r="F252" t="str">
        <f t="array" ref="F252">IF(ISBLANK($A252),"",IF(M252,INDEX(Precipitation!C:C,$L252),CHOOSE(RANDBETWEEN(1,4),"Clear","Clear","A few clouds","Mostly cloudy")))</f>
        <v>Dark storm clouds</v>
      </c>
      <c r="G252" t="str">
        <f t="array" ref="G252">IF(ISBLANK($A252),"",IF(AND(M252,AVERAGE(C252,D252)&gt;Settings!$E$18),INDEX(Precipitation!D:D,$L252),""))</f>
        <v/>
      </c>
      <c r="H252" t="str">
        <f t="array" ref="H252">IF(ISBLANK($A252),"",INDEX(Precipitation!E:E,$L252))</f>
        <v>Strong breeze</v>
      </c>
      <c r="I252" s="16" t="str">
        <f t="array" ref="I252">IF(ISBLANK($A252),"",INDEX(Precipitation!F:F,$L252))</f>
        <v>25–31</v>
      </c>
      <c r="J252" s="16" t="str">
        <f t="array" ref="J252">IF(ISBLANK($A252),"",INDEX(Precipitation!G:G,$L252))</f>
        <v>SE</v>
      </c>
      <c r="K252" t="str">
        <f t="array" ref="K252">IF(ISBLANK($A252),"",INDEX(Precipitation!H:H,$L252))</f>
        <v>Large branches move</v>
      </c>
      <c r="L252" s="5">
        <f>IF(ISBLANK($A252),"",RANDBETWEEN(2,COUNTA(Precipitation!A:A)))</f>
        <v>270</v>
      </c>
      <c r="M252" s="5" t="b">
        <f>IF(ISBLANK($A252),"",RANDBETWEEN(1,100)&lt;=VLOOKUP($A252,Settings!$A:$H,7,FALSE)*100)</f>
        <v>1</v>
      </c>
      <c r="N252" s="5">
        <f>IF(ISBLANK($A252),"",VLOOKUP($A252,Settings!$A:$H,8,FALSE))</f>
        <v>57</v>
      </c>
      <c r="O252" s="5">
        <f>IF(ISBLANK($A252),"",IF($A252=$A251,$O251,INDIRECT("Settings!$H"&amp;MATCH($A252,Settings!$A:$A,0)+1)))</f>
        <v>48</v>
      </c>
      <c r="P252" s="5">
        <f t="shared" si="2"/>
        <v>57</v>
      </c>
      <c r="Q252" s="5">
        <f>IF(ISBLANK($A252),"",IF($A252=$A251,$Q251,VLOOKUP($A252,Settings!$A:$B,2,FALSE)))</f>
        <v>30</v>
      </c>
    </row>
    <row r="253">
      <c r="A253" s="17" t="str">
        <f>IFERROR(__xludf.DUMMYFUNCTION("""COMPUTED_VALUE"""),"September")</f>
        <v>September</v>
      </c>
      <c r="B253" s="15">
        <f t="shared" si="1"/>
        <v>9</v>
      </c>
      <c r="C253" s="16">
        <f>IF(ISBLANK($A253),"",RANDBETWEEN($P253-Settings!$E$19,$P253-Settings!$E$20))</f>
        <v>46</v>
      </c>
      <c r="D253" s="16">
        <f>IF(ISBLANK($A253),"",RANDBETWEEN($P253+Settings!$E$20,$P253+Settings!$E$19))</f>
        <v>61</v>
      </c>
      <c r="E253" t="str">
        <f t="array" ref="E253">IF(ISBLANK($A253),"",IF(M253,IF(AVERAGE(C253,D253)&gt;Settings!$E$18,INDEX(Precipitation!A:A,$L253),INDEX(Precipitation!B:B,$L253)),"None"))</f>
        <v>None</v>
      </c>
      <c r="F253" t="str">
        <f t="array" ref="F253">IF(ISBLANK($A253),"",IF(M253,INDEX(Precipitation!C:C,$L253),CHOOSE(RANDBETWEEN(1,4),"Clear","Clear","A few clouds","Mostly cloudy")))</f>
        <v>Clear</v>
      </c>
      <c r="G253" t="str">
        <f t="array" ref="G253">IF(ISBLANK($A253),"",IF(AND(M253,AVERAGE(C253,D253)&gt;Settings!$E$18),INDEX(Precipitation!D:D,$L253),""))</f>
        <v/>
      </c>
      <c r="H253" t="str">
        <f t="array" ref="H253">IF(ISBLANK($A253),"",INDEX(Precipitation!E:E,$L253))</f>
        <v>Light air</v>
      </c>
      <c r="I253" s="16" t="str">
        <f t="array" ref="I253">IF(ISBLANK($A253),"",INDEX(Precipitation!F:F,$L253))</f>
        <v>1–3</v>
      </c>
      <c r="J253" s="16" t="str">
        <f t="array" ref="J253">IF(ISBLANK($A253),"",INDEX(Precipitation!G:G,$L253))</f>
        <v>W</v>
      </c>
      <c r="K253" t="str">
        <f t="array" ref="K253">IF(ISBLANK($A253),"",INDEX(Precipitation!H:H,$L253))</f>
        <v>Wind direction shown by smoke but not wind vanes</v>
      </c>
      <c r="L253" s="5">
        <f>IF(ISBLANK($A253),"",RANDBETWEEN(2,COUNTA(Precipitation!A:A)))</f>
        <v>356</v>
      </c>
      <c r="M253" s="5" t="b">
        <f>IF(ISBLANK($A253),"",RANDBETWEEN(1,100)&lt;=VLOOKUP($A253,Settings!$A:$H,7,FALSE)*100)</f>
        <v>0</v>
      </c>
      <c r="N253" s="5">
        <f>IF(ISBLANK($A253),"",VLOOKUP($A253,Settings!$A:$H,8,FALSE))</f>
        <v>57</v>
      </c>
      <c r="O253" s="5">
        <f>IF(ISBLANK($A253),"",IF($A253=$A252,$O252,INDIRECT("Settings!$H"&amp;MATCH($A253,Settings!$A:$A,0)+1)))</f>
        <v>48</v>
      </c>
      <c r="P253" s="5">
        <f t="shared" si="2"/>
        <v>57</v>
      </c>
      <c r="Q253" s="5">
        <f>IF(ISBLANK($A253),"",IF($A253=$A252,$Q252,VLOOKUP($A253,Settings!$A:$B,2,FALSE)))</f>
        <v>30</v>
      </c>
    </row>
    <row r="254">
      <c r="A254" s="17" t="str">
        <f>IFERROR(__xludf.DUMMYFUNCTION("""COMPUTED_VALUE"""),"September")</f>
        <v>September</v>
      </c>
      <c r="B254" s="15">
        <f t="shared" si="1"/>
        <v>10</v>
      </c>
      <c r="C254" s="16">
        <f>IF(ISBLANK($A254),"",RANDBETWEEN($P254-Settings!$E$19,$P254-Settings!$E$20))</f>
        <v>48</v>
      </c>
      <c r="D254" s="16">
        <f>IF(ISBLANK($A254),"",RANDBETWEEN($P254+Settings!$E$20,$P254+Settings!$E$19))</f>
        <v>61</v>
      </c>
      <c r="E254" t="str">
        <f t="array" ref="E254">IF(ISBLANK($A254),"",IF(M254,IF(AVERAGE(C254,D254)&gt;Settings!$E$18,INDEX(Precipitation!A:A,$L254),INDEX(Precipitation!B:B,$L254)),"None"))</f>
        <v>None</v>
      </c>
      <c r="F254" t="str">
        <f t="array" ref="F254">IF(ISBLANK($A254),"",IF(M254,INDEX(Precipitation!C:C,$L254),CHOOSE(RANDBETWEEN(1,4),"Clear","Clear","A few clouds","Mostly cloudy")))</f>
        <v>Clear</v>
      </c>
      <c r="G254" t="str">
        <f t="array" ref="G254">IF(ISBLANK($A254),"",IF(AND(M254,AVERAGE(C254,D254)&gt;Settings!$E$18),INDEX(Precipitation!D:D,$L254),""))</f>
        <v/>
      </c>
      <c r="H254" t="str">
        <f t="array" ref="H254">IF(ISBLANK($A254),"",INDEX(Precipitation!E:E,$L254))</f>
        <v>Light breeze</v>
      </c>
      <c r="I254" s="16" t="str">
        <f t="array" ref="I254">IF(ISBLANK($A254),"",INDEX(Precipitation!F:F,$L254))</f>
        <v>4–7</v>
      </c>
      <c r="J254" s="16" t="str">
        <f t="array" ref="J254">IF(ISBLANK($A254),"",INDEX(Precipitation!G:G,$L254))</f>
        <v>SE</v>
      </c>
      <c r="K254" t="str">
        <f t="array" ref="K254">IF(ISBLANK($A254),"",INDEX(Precipitation!H:H,$L254))</f>
        <v>Wind felt on face, leaves rustle, vanes move</v>
      </c>
      <c r="L254" s="5">
        <f>IF(ISBLANK($A254),"",RANDBETWEEN(2,COUNTA(Precipitation!A:A)))</f>
        <v>575</v>
      </c>
      <c r="M254" s="5" t="b">
        <f>IF(ISBLANK($A254),"",RANDBETWEEN(1,100)&lt;=VLOOKUP($A254,Settings!$A:$H,7,FALSE)*100)</f>
        <v>0</v>
      </c>
      <c r="N254" s="5">
        <f>IF(ISBLANK($A254),"",VLOOKUP($A254,Settings!$A:$H,8,FALSE))</f>
        <v>57</v>
      </c>
      <c r="O254" s="5">
        <f>IF(ISBLANK($A254),"",IF($A254=$A253,$O253,INDIRECT("Settings!$H"&amp;MATCH($A254,Settings!$A:$A,0)+1)))</f>
        <v>48</v>
      </c>
      <c r="P254" s="5">
        <f t="shared" si="2"/>
        <v>57</v>
      </c>
      <c r="Q254" s="5">
        <f>IF(ISBLANK($A254),"",IF($A254=$A253,$Q253,VLOOKUP($A254,Settings!$A:$B,2,FALSE)))</f>
        <v>30</v>
      </c>
    </row>
    <row r="255">
      <c r="A255" s="17" t="str">
        <f>IFERROR(__xludf.DUMMYFUNCTION("""COMPUTED_VALUE"""),"September")</f>
        <v>September</v>
      </c>
      <c r="B255" s="15">
        <f t="shared" si="1"/>
        <v>11</v>
      </c>
      <c r="C255" s="16">
        <f>IF(ISBLANK($A255),"",RANDBETWEEN($P255-Settings!$E$19,$P255-Settings!$E$20))</f>
        <v>46</v>
      </c>
      <c r="D255" s="16">
        <f>IF(ISBLANK($A255),"",RANDBETWEEN($P255+Settings!$E$20,$P255+Settings!$E$19))</f>
        <v>66</v>
      </c>
      <c r="E255" t="str">
        <f t="array" ref="E255">IF(ISBLANK($A255),"",IF(M255,IF(AVERAGE(C255,D255)&gt;Settings!$E$18,INDEX(Precipitation!A:A,$L255),INDEX(Precipitation!B:B,$L255)),"None"))</f>
        <v>None</v>
      </c>
      <c r="F255" t="str">
        <f t="array" ref="F255">IF(ISBLANK($A255),"",IF(M255,INDEX(Precipitation!C:C,$L255),CHOOSE(RANDBETWEEN(1,4),"Clear","Clear","A few clouds","Mostly cloudy")))</f>
        <v>Clear</v>
      </c>
      <c r="G255" t="str">
        <f t="array" ref="G255">IF(ISBLANK($A255),"",IF(AND(M255,AVERAGE(C255,D255)&gt;Settings!$E$18),INDEX(Precipitation!D:D,$L255),""))</f>
        <v/>
      </c>
      <c r="H255" t="str">
        <f t="array" ref="H255">IF(ISBLANK($A255),"",INDEX(Precipitation!E:E,$L255))</f>
        <v>Light breeze</v>
      </c>
      <c r="I255" s="16" t="str">
        <f t="array" ref="I255">IF(ISBLANK($A255),"",INDEX(Precipitation!F:F,$L255))</f>
        <v>4–7</v>
      </c>
      <c r="J255" s="16" t="str">
        <f t="array" ref="J255">IF(ISBLANK($A255),"",INDEX(Precipitation!G:G,$L255))</f>
        <v>W</v>
      </c>
      <c r="K255" t="str">
        <f t="array" ref="K255">IF(ISBLANK($A255),"",INDEX(Precipitation!H:H,$L255))</f>
        <v>Wind felt on face, leaves rustle, vanes move</v>
      </c>
      <c r="L255" s="5">
        <f>IF(ISBLANK($A255),"",RANDBETWEEN(2,COUNTA(Precipitation!A:A)))</f>
        <v>130</v>
      </c>
      <c r="M255" s="5" t="b">
        <f>IF(ISBLANK($A255),"",RANDBETWEEN(1,100)&lt;=VLOOKUP($A255,Settings!$A:$H,7,FALSE)*100)</f>
        <v>0</v>
      </c>
      <c r="N255" s="5">
        <f>IF(ISBLANK($A255),"",VLOOKUP($A255,Settings!$A:$H,8,FALSE))</f>
        <v>57</v>
      </c>
      <c r="O255" s="5">
        <f>IF(ISBLANK($A255),"",IF($A255=$A254,$O254,INDIRECT("Settings!$H"&amp;MATCH($A255,Settings!$A:$A,0)+1)))</f>
        <v>48</v>
      </c>
      <c r="P255" s="5">
        <f t="shared" si="2"/>
        <v>57</v>
      </c>
      <c r="Q255" s="5">
        <f>IF(ISBLANK($A255),"",IF($A255=$A254,$Q254,VLOOKUP($A255,Settings!$A:$B,2,FALSE)))</f>
        <v>30</v>
      </c>
    </row>
    <row r="256">
      <c r="A256" s="17" t="str">
        <f>IFERROR(__xludf.DUMMYFUNCTION("""COMPUTED_VALUE"""),"September")</f>
        <v>September</v>
      </c>
      <c r="B256" s="15">
        <f t="shared" si="1"/>
        <v>12</v>
      </c>
      <c r="C256" s="16">
        <f>IF(ISBLANK($A256),"",RANDBETWEEN($P256-Settings!$E$19,$P256-Settings!$E$20))</f>
        <v>46</v>
      </c>
      <c r="D256" s="16">
        <f>IF(ISBLANK($A256),"",RANDBETWEEN($P256+Settings!$E$20,$P256+Settings!$E$19))</f>
        <v>61</v>
      </c>
      <c r="E256" t="str">
        <f t="array" ref="E256">IF(ISBLANK($A256),"",IF(M256,IF(AVERAGE(C256,D256)&gt;Settings!$E$18,INDEX(Precipitation!A:A,$L256),INDEX(Precipitation!B:B,$L256)),"None"))</f>
        <v>Strong rainfall</v>
      </c>
      <c r="F256" t="str">
        <f t="array" ref="F256">IF(ISBLANK($A256),"",IF(M256,INDEX(Precipitation!C:C,$L256),CHOOSE(RANDBETWEEN(1,4),"Clear","Clear","A few clouds","Mostly cloudy")))</f>
        <v>Gray, highly overcast</v>
      </c>
      <c r="G256" t="str">
        <f t="array" ref="G256">IF(ISBLANK($A256),"",IF(AND(M256,AVERAGE(C256,D256)&gt;Settings!$E$18),INDEX(Precipitation!D:D,$L256),""))</f>
        <v/>
      </c>
      <c r="H256" t="str">
        <f t="array" ref="H256">IF(ISBLANK($A256),"",INDEX(Precipitation!E:E,$L256))</f>
        <v>Light breeze</v>
      </c>
      <c r="I256" s="16" t="str">
        <f t="array" ref="I256">IF(ISBLANK($A256),"",INDEX(Precipitation!F:F,$L256))</f>
        <v>4–7</v>
      </c>
      <c r="J256" s="16" t="str">
        <f t="array" ref="J256">IF(ISBLANK($A256),"",INDEX(Precipitation!G:G,$L256))</f>
        <v>SE</v>
      </c>
      <c r="K256" t="str">
        <f t="array" ref="K256">IF(ISBLANK($A256),"",INDEX(Precipitation!H:H,$L256))</f>
        <v>Wind felt on face, leaves rustle, vanes move</v>
      </c>
      <c r="L256" s="5">
        <f>IF(ISBLANK($A256),"",RANDBETWEEN(2,COUNTA(Precipitation!A:A)))</f>
        <v>359</v>
      </c>
      <c r="M256" s="5" t="b">
        <f>IF(ISBLANK($A256),"",RANDBETWEEN(1,100)&lt;=VLOOKUP($A256,Settings!$A:$H,7,FALSE)*100)</f>
        <v>1</v>
      </c>
      <c r="N256" s="5">
        <f>IF(ISBLANK($A256),"",VLOOKUP($A256,Settings!$A:$H,8,FALSE))</f>
        <v>57</v>
      </c>
      <c r="O256" s="5">
        <f>IF(ISBLANK($A256),"",IF($A256=$A255,$O255,INDIRECT("Settings!$H"&amp;MATCH($A256,Settings!$A:$A,0)+1)))</f>
        <v>48</v>
      </c>
      <c r="P256" s="5">
        <f t="shared" si="2"/>
        <v>57</v>
      </c>
      <c r="Q256" s="5">
        <f>IF(ISBLANK($A256),"",IF($A256=$A255,$Q255,VLOOKUP($A256,Settings!$A:$B,2,FALSE)))</f>
        <v>30</v>
      </c>
    </row>
    <row r="257">
      <c r="A257" s="17" t="str">
        <f>IFERROR(__xludf.DUMMYFUNCTION("""COMPUTED_VALUE"""),"September")</f>
        <v>September</v>
      </c>
      <c r="B257" s="15">
        <f t="shared" si="1"/>
        <v>13</v>
      </c>
      <c r="C257" s="16">
        <f>IF(ISBLANK($A257),"",RANDBETWEEN($P257-Settings!$E$19,$P257-Settings!$E$20))</f>
        <v>51</v>
      </c>
      <c r="D257" s="16">
        <f>IF(ISBLANK($A257),"",RANDBETWEEN($P257+Settings!$E$20,$P257+Settings!$E$19))</f>
        <v>69</v>
      </c>
      <c r="E257" t="str">
        <f t="array" ref="E257">IF(ISBLANK($A257),"",IF(M257,IF(AVERAGE(C257,D257)&gt;Settings!$E$18,INDEX(Precipitation!A:A,$L257),INDEX(Precipitation!B:B,$L257)),"None"))</f>
        <v>None</v>
      </c>
      <c r="F257" t="str">
        <f t="array" ref="F257">IF(ISBLANK($A257),"",IF(M257,INDEX(Precipitation!C:C,$L257),CHOOSE(RANDBETWEEN(1,4),"Clear","Clear","A few clouds","Mostly cloudy")))</f>
        <v>Clear</v>
      </c>
      <c r="G257" t="str">
        <f t="array" ref="G257">IF(ISBLANK($A257),"",IF(AND(M257,AVERAGE(C257,D257)&gt;Settings!$E$18),INDEX(Precipitation!D:D,$L257),""))</f>
        <v/>
      </c>
      <c r="H257" t="str">
        <f t="array" ref="H257">IF(ISBLANK($A257),"",INDEX(Precipitation!E:E,$L257))</f>
        <v>Light breeze</v>
      </c>
      <c r="I257" s="16" t="str">
        <f t="array" ref="I257">IF(ISBLANK($A257),"",INDEX(Precipitation!F:F,$L257))</f>
        <v>4–7</v>
      </c>
      <c r="J257" s="16" t="str">
        <f t="array" ref="J257">IF(ISBLANK($A257),"",INDEX(Precipitation!G:G,$L257))</f>
        <v>S</v>
      </c>
      <c r="K257" t="str">
        <f t="array" ref="K257">IF(ISBLANK($A257),"",INDEX(Precipitation!H:H,$L257))</f>
        <v>Wind felt on face, leaves rustle, vanes move</v>
      </c>
      <c r="L257" s="5">
        <f>IF(ISBLANK($A257),"",RANDBETWEEN(2,COUNTA(Precipitation!A:A)))</f>
        <v>950</v>
      </c>
      <c r="M257" s="5" t="b">
        <f>IF(ISBLANK($A257),"",RANDBETWEEN(1,100)&lt;=VLOOKUP($A257,Settings!$A:$H,7,FALSE)*100)</f>
        <v>0</v>
      </c>
      <c r="N257" s="5">
        <f>IF(ISBLANK($A257),"",VLOOKUP($A257,Settings!$A:$H,8,FALSE))</f>
        <v>57</v>
      </c>
      <c r="O257" s="5">
        <f>IF(ISBLANK($A257),"",IF($A257=$A256,$O256,INDIRECT("Settings!$H"&amp;MATCH($A257,Settings!$A:$A,0)+1)))</f>
        <v>48</v>
      </c>
      <c r="P257" s="5">
        <f t="shared" si="2"/>
        <v>57</v>
      </c>
      <c r="Q257" s="5">
        <f>IF(ISBLANK($A257),"",IF($A257=$A256,$Q256,VLOOKUP($A257,Settings!$A:$B,2,FALSE)))</f>
        <v>30</v>
      </c>
    </row>
    <row r="258">
      <c r="A258" s="17" t="str">
        <f>IFERROR(__xludf.DUMMYFUNCTION("""COMPUTED_VALUE"""),"September")</f>
        <v>September</v>
      </c>
      <c r="B258" s="15">
        <f t="shared" si="1"/>
        <v>14</v>
      </c>
      <c r="C258" s="16">
        <f>IF(ISBLANK($A258),"",RANDBETWEEN($P258-Settings!$E$19,$P258-Settings!$E$20))</f>
        <v>51</v>
      </c>
      <c r="D258" s="16">
        <f>IF(ISBLANK($A258),"",RANDBETWEEN($P258+Settings!$E$20,$P258+Settings!$E$19))</f>
        <v>61</v>
      </c>
      <c r="E258" t="str">
        <f t="array" ref="E258">IF(ISBLANK($A258),"",IF(M258,IF(AVERAGE(C258,D258)&gt;Settings!$E$18,INDEX(Precipitation!A:A,$L258),INDEX(Precipitation!B:B,$L258)),"None"))</f>
        <v>None</v>
      </c>
      <c r="F258" t="str">
        <f t="array" ref="F258">IF(ISBLANK($A258),"",IF(M258,INDEX(Precipitation!C:C,$L258),CHOOSE(RANDBETWEEN(1,4),"Clear","Clear","A few clouds","Mostly cloudy")))</f>
        <v>Mostly cloudy</v>
      </c>
      <c r="G258" t="str">
        <f t="array" ref="G258">IF(ISBLANK($A258),"",IF(AND(M258,AVERAGE(C258,D258)&gt;Settings!$E$18),INDEX(Precipitation!D:D,$L258),""))</f>
        <v/>
      </c>
      <c r="H258" t="str">
        <f t="array" ref="H258">IF(ISBLANK($A258),"",INDEX(Precipitation!E:E,$L258))</f>
        <v>Moderate gale</v>
      </c>
      <c r="I258" s="16" t="str">
        <f t="array" ref="I258">IF(ISBLANK($A258),"",INDEX(Precipitation!F:F,$L258))</f>
        <v>32–38</v>
      </c>
      <c r="J258" s="16" t="str">
        <f t="array" ref="J258">IF(ISBLANK($A258),"",INDEX(Precipitation!G:G,$L258))</f>
        <v>NE</v>
      </c>
      <c r="K258" t="str">
        <f t="array" ref="K258">IF(ISBLANK($A258),"",INDEX(Precipitation!H:H,$L258))</f>
        <v>Whole trees sway and walking against wind takes some effort</v>
      </c>
      <c r="L258" s="5">
        <f>IF(ISBLANK($A258),"",RANDBETWEEN(2,COUNTA(Precipitation!A:A)))</f>
        <v>276</v>
      </c>
      <c r="M258" s="5" t="b">
        <f>IF(ISBLANK($A258),"",RANDBETWEEN(1,100)&lt;=VLOOKUP($A258,Settings!$A:$H,7,FALSE)*100)</f>
        <v>0</v>
      </c>
      <c r="N258" s="5">
        <f>IF(ISBLANK($A258),"",VLOOKUP($A258,Settings!$A:$H,8,FALSE))</f>
        <v>57</v>
      </c>
      <c r="O258" s="5">
        <f>IF(ISBLANK($A258),"",IF($A258=$A257,$O257,INDIRECT("Settings!$H"&amp;MATCH($A258,Settings!$A:$A,0)+1)))</f>
        <v>48</v>
      </c>
      <c r="P258" s="5">
        <f t="shared" si="2"/>
        <v>57</v>
      </c>
      <c r="Q258" s="5">
        <f>IF(ISBLANK($A258),"",IF($A258=$A257,$Q257,VLOOKUP($A258,Settings!$A:$B,2,FALSE)))</f>
        <v>30</v>
      </c>
    </row>
    <row r="259">
      <c r="A259" s="17" t="str">
        <f>IFERROR(__xludf.DUMMYFUNCTION("""COMPUTED_VALUE"""),"September")</f>
        <v>September</v>
      </c>
      <c r="B259" s="15">
        <f t="shared" si="1"/>
        <v>15</v>
      </c>
      <c r="C259" s="16">
        <f>IF(ISBLANK($A259),"",RANDBETWEEN($P259-Settings!$E$19,$P259-Settings!$E$20))</f>
        <v>53</v>
      </c>
      <c r="D259" s="16">
        <f>IF(ISBLANK($A259),"",RANDBETWEEN($P259+Settings!$E$20,$P259+Settings!$E$19))</f>
        <v>61</v>
      </c>
      <c r="E259" t="str">
        <f t="array" ref="E259">IF(ISBLANK($A259),"",IF(M259,IF(AVERAGE(C259,D259)&gt;Settings!$E$18,INDEX(Precipitation!A:A,$L259),INDEX(Precipitation!B:B,$L259)),"None"))</f>
        <v>None</v>
      </c>
      <c r="F259" t="str">
        <f t="array" ref="F259">IF(ISBLANK($A259),"",IF(M259,INDEX(Precipitation!C:C,$L259),CHOOSE(RANDBETWEEN(1,4),"Clear","Clear","A few clouds","Mostly cloudy")))</f>
        <v>Clear</v>
      </c>
      <c r="G259" t="str">
        <f t="array" ref="G259">IF(ISBLANK($A259),"",IF(AND(M259,AVERAGE(C259,D259)&gt;Settings!$E$18),INDEX(Precipitation!D:D,$L259),""))</f>
        <v/>
      </c>
      <c r="H259" t="str">
        <f t="array" ref="H259">IF(ISBLANK($A259),"",INDEX(Precipitation!E:E,$L259))</f>
        <v>Calm</v>
      </c>
      <c r="I259" s="16" t="str">
        <f t="array" ref="I259">IF(ISBLANK($A259),"",INDEX(Precipitation!F:F,$L259))</f>
        <v>&lt;1</v>
      </c>
      <c r="J259" s="16" t="str">
        <f t="array" ref="J259">IF(ISBLANK($A259),"",INDEX(Precipitation!G:G,$L259))</f>
        <v>SW</v>
      </c>
      <c r="K259" t="str">
        <f t="array" ref="K259">IF(ISBLANK($A259),"",INDEX(Precipitation!H:H,$L259))</f>
        <v>Smoke rises vertically</v>
      </c>
      <c r="L259" s="5">
        <f>IF(ISBLANK($A259),"",RANDBETWEEN(2,COUNTA(Precipitation!A:A)))</f>
        <v>302</v>
      </c>
      <c r="M259" s="5" t="b">
        <f>IF(ISBLANK($A259),"",RANDBETWEEN(1,100)&lt;=VLOOKUP($A259,Settings!$A:$H,7,FALSE)*100)</f>
        <v>0</v>
      </c>
      <c r="N259" s="5">
        <f>IF(ISBLANK($A259),"",VLOOKUP($A259,Settings!$A:$H,8,FALSE))</f>
        <v>57</v>
      </c>
      <c r="O259" s="5">
        <f>IF(ISBLANK($A259),"",IF($A259=$A258,$O258,INDIRECT("Settings!$H"&amp;MATCH($A259,Settings!$A:$A,0)+1)))</f>
        <v>48</v>
      </c>
      <c r="P259" s="5">
        <f t="shared" si="2"/>
        <v>57</v>
      </c>
      <c r="Q259" s="5">
        <f>IF(ISBLANK($A259),"",IF($A259=$A258,$Q258,VLOOKUP($A259,Settings!$A:$B,2,FALSE)))</f>
        <v>30</v>
      </c>
    </row>
    <row r="260">
      <c r="A260" s="17" t="str">
        <f>IFERROR(__xludf.DUMMYFUNCTION("""COMPUTED_VALUE"""),"September")</f>
        <v>September</v>
      </c>
      <c r="B260" s="15">
        <f t="shared" si="1"/>
        <v>16</v>
      </c>
      <c r="C260" s="16">
        <f>IF(ISBLANK($A260),"",RANDBETWEEN($P260-Settings!$E$19,$P260-Settings!$E$20))</f>
        <v>45</v>
      </c>
      <c r="D260" s="16">
        <f>IF(ISBLANK($A260),"",RANDBETWEEN($P260+Settings!$E$20,$P260+Settings!$E$19))</f>
        <v>65</v>
      </c>
      <c r="E260" t="str">
        <f t="array" ref="E260">IF(ISBLANK($A260),"",IF(M260,IF(AVERAGE(C260,D260)&gt;Settings!$E$18,INDEX(Precipitation!A:A,$L260),INDEX(Precipitation!B:B,$L260)),"None"))</f>
        <v>Downpour</v>
      </c>
      <c r="F260" t="str">
        <f t="array" ref="F260">IF(ISBLANK($A260),"",IF(M260,INDEX(Precipitation!C:C,$L260),CHOOSE(RANDBETWEEN(1,4),"Clear","Clear","A few clouds","Mostly cloudy")))</f>
        <v>Dark storm clouds</v>
      </c>
      <c r="G260" t="str">
        <f t="array" ref="G260">IF(ISBLANK($A260),"",IF(AND(M260,AVERAGE(C260,D260)&gt;Settings!$E$18),INDEX(Precipitation!D:D,$L260),""))</f>
        <v>Hail</v>
      </c>
      <c r="H260" t="str">
        <f t="array" ref="H260">IF(ISBLANK($A260),"",INDEX(Precipitation!E:E,$L260))</f>
        <v>Moderate gale</v>
      </c>
      <c r="I260" s="16" t="str">
        <f t="array" ref="I260">IF(ISBLANK($A260),"",INDEX(Precipitation!F:F,$L260))</f>
        <v>32–38</v>
      </c>
      <c r="J260" s="16" t="str">
        <f t="array" ref="J260">IF(ISBLANK($A260),"",INDEX(Precipitation!G:G,$L260))</f>
        <v>NE</v>
      </c>
      <c r="K260" t="str">
        <f t="array" ref="K260">IF(ISBLANK($A260),"",INDEX(Precipitation!H:H,$L260))</f>
        <v>Whole trees sway and walking against wind takes some effort</v>
      </c>
      <c r="L260" s="5">
        <f>IF(ISBLANK($A260),"",RANDBETWEEN(2,COUNTA(Precipitation!A:A)))</f>
        <v>19</v>
      </c>
      <c r="M260" s="5" t="b">
        <f>IF(ISBLANK($A260),"",RANDBETWEEN(1,100)&lt;=VLOOKUP($A260,Settings!$A:$H,7,FALSE)*100)</f>
        <v>1</v>
      </c>
      <c r="N260" s="5">
        <f>IF(ISBLANK($A260),"",VLOOKUP($A260,Settings!$A:$H,8,FALSE))</f>
        <v>57</v>
      </c>
      <c r="O260" s="5">
        <f>IF(ISBLANK($A260),"",IF($A260=$A259,$O259,INDIRECT("Settings!$H"&amp;MATCH($A260,Settings!$A:$A,0)+1)))</f>
        <v>48</v>
      </c>
      <c r="P260" s="5">
        <f t="shared" si="2"/>
        <v>57</v>
      </c>
      <c r="Q260" s="5">
        <f>IF(ISBLANK($A260),"",IF($A260=$A259,$Q259,VLOOKUP($A260,Settings!$A:$B,2,FALSE)))</f>
        <v>30</v>
      </c>
    </row>
    <row r="261">
      <c r="A261" s="17" t="str">
        <f>IFERROR(__xludf.DUMMYFUNCTION("""COMPUTED_VALUE"""),"September")</f>
        <v>September</v>
      </c>
      <c r="B261" s="15">
        <f t="shared" si="1"/>
        <v>17</v>
      </c>
      <c r="C261" s="16">
        <f>IF(ISBLANK($A261),"",RANDBETWEEN($P261-Settings!$E$19,$P261-Settings!$E$20))</f>
        <v>49</v>
      </c>
      <c r="D261" s="16">
        <f>IF(ISBLANK($A261),"",RANDBETWEEN($P261+Settings!$E$20,$P261+Settings!$E$19))</f>
        <v>66</v>
      </c>
      <c r="E261" t="str">
        <f t="array" ref="E261">IF(ISBLANK($A261),"",IF(M261,IF(AVERAGE(C261,D261)&gt;Settings!$E$18,INDEX(Precipitation!A:A,$L261),INDEX(Precipitation!B:B,$L261)),"None"))</f>
        <v>None</v>
      </c>
      <c r="F261" t="str">
        <f t="array" ref="F261">IF(ISBLANK($A261),"",IF(M261,INDEX(Precipitation!C:C,$L261),CHOOSE(RANDBETWEEN(1,4),"Clear","Clear","A few clouds","Mostly cloudy")))</f>
        <v>A few clouds</v>
      </c>
      <c r="G261" t="str">
        <f t="array" ref="G261">IF(ISBLANK($A261),"",IF(AND(M261,AVERAGE(C261,D261)&gt;Settings!$E$18),INDEX(Precipitation!D:D,$L261),""))</f>
        <v/>
      </c>
      <c r="H261" t="str">
        <f t="array" ref="H261">IF(ISBLANK($A261),"",INDEX(Precipitation!E:E,$L261))</f>
        <v>Light breeze</v>
      </c>
      <c r="I261" s="16" t="str">
        <f t="array" ref="I261">IF(ISBLANK($A261),"",INDEX(Precipitation!F:F,$L261))</f>
        <v>4–7</v>
      </c>
      <c r="J261" s="16" t="str">
        <f t="array" ref="J261">IF(ISBLANK($A261),"",INDEX(Precipitation!G:G,$L261))</f>
        <v>NW</v>
      </c>
      <c r="K261" t="str">
        <f t="array" ref="K261">IF(ISBLANK($A261),"",INDEX(Precipitation!H:H,$L261))</f>
        <v>Wind felt on face, leaves rustle, vanes move</v>
      </c>
      <c r="L261" s="5">
        <f>IF(ISBLANK($A261),"",RANDBETWEEN(2,COUNTA(Precipitation!A:A)))</f>
        <v>826</v>
      </c>
      <c r="M261" s="5" t="b">
        <f>IF(ISBLANK($A261),"",RANDBETWEEN(1,100)&lt;=VLOOKUP($A261,Settings!$A:$H,7,FALSE)*100)</f>
        <v>0</v>
      </c>
      <c r="N261" s="5">
        <f>IF(ISBLANK($A261),"",VLOOKUP($A261,Settings!$A:$H,8,FALSE))</f>
        <v>57</v>
      </c>
      <c r="O261" s="5">
        <f>IF(ISBLANK($A261),"",IF($A261=$A260,$O260,INDIRECT("Settings!$H"&amp;MATCH($A261,Settings!$A:$A,0)+1)))</f>
        <v>48</v>
      </c>
      <c r="P261" s="5">
        <f t="shared" si="2"/>
        <v>57</v>
      </c>
      <c r="Q261" s="5">
        <f>IF(ISBLANK($A261),"",IF($A261=$A260,$Q260,VLOOKUP($A261,Settings!$A:$B,2,FALSE)))</f>
        <v>30</v>
      </c>
    </row>
    <row r="262">
      <c r="A262" s="17" t="str">
        <f>IFERROR(__xludf.DUMMYFUNCTION("""COMPUTED_VALUE"""),"September")</f>
        <v>September</v>
      </c>
      <c r="B262" s="15">
        <f t="shared" si="1"/>
        <v>18</v>
      </c>
      <c r="C262" s="16">
        <f>IF(ISBLANK($A262),"",RANDBETWEEN($P262-Settings!$E$19,$P262-Settings!$E$20))</f>
        <v>48</v>
      </c>
      <c r="D262" s="16">
        <f>IF(ISBLANK($A262),"",RANDBETWEEN($P262+Settings!$E$20,$P262+Settings!$E$19))</f>
        <v>62</v>
      </c>
      <c r="E262" t="str">
        <f t="array" ref="E262">IF(ISBLANK($A262),"",IF(M262,IF(AVERAGE(C262,D262)&gt;Settings!$E$18,INDEX(Precipitation!A:A,$L262),INDEX(Precipitation!B:B,$L262)),"None"))</f>
        <v>None</v>
      </c>
      <c r="F262" t="str">
        <f t="array" ref="F262">IF(ISBLANK($A262),"",IF(M262,INDEX(Precipitation!C:C,$L262),CHOOSE(RANDBETWEEN(1,4),"Clear","Clear","A few clouds","Mostly cloudy")))</f>
        <v>A few clouds</v>
      </c>
      <c r="G262" t="str">
        <f t="array" ref="G262">IF(ISBLANK($A262),"",IF(AND(M262,AVERAGE(C262,D262)&gt;Settings!$E$18),INDEX(Precipitation!D:D,$L262),""))</f>
        <v/>
      </c>
      <c r="H262" t="str">
        <f t="array" ref="H262">IF(ISBLANK($A262),"",INDEX(Precipitation!E:E,$L262))</f>
        <v>Light air</v>
      </c>
      <c r="I262" s="16" t="str">
        <f t="array" ref="I262">IF(ISBLANK($A262),"",INDEX(Precipitation!F:F,$L262))</f>
        <v>1–3</v>
      </c>
      <c r="J262" s="16" t="str">
        <f t="array" ref="J262">IF(ISBLANK($A262),"",INDEX(Precipitation!G:G,$L262))</f>
        <v>NE</v>
      </c>
      <c r="K262" t="str">
        <f t="array" ref="K262">IF(ISBLANK($A262),"",INDEX(Precipitation!H:H,$L262))</f>
        <v>Wind direction shown by smoke but not wind vanes</v>
      </c>
      <c r="L262" s="5">
        <f>IF(ISBLANK($A262),"",RANDBETWEEN(2,COUNTA(Precipitation!A:A)))</f>
        <v>641</v>
      </c>
      <c r="M262" s="5" t="b">
        <f>IF(ISBLANK($A262),"",RANDBETWEEN(1,100)&lt;=VLOOKUP($A262,Settings!$A:$H,7,FALSE)*100)</f>
        <v>0</v>
      </c>
      <c r="N262" s="5">
        <f>IF(ISBLANK($A262),"",VLOOKUP($A262,Settings!$A:$H,8,FALSE))</f>
        <v>57</v>
      </c>
      <c r="O262" s="5">
        <f>IF(ISBLANK($A262),"",IF($A262=$A261,$O261,INDIRECT("Settings!$H"&amp;MATCH($A262,Settings!$A:$A,0)+1)))</f>
        <v>48</v>
      </c>
      <c r="P262" s="5">
        <f t="shared" si="2"/>
        <v>57</v>
      </c>
      <c r="Q262" s="5">
        <f>IF(ISBLANK($A262),"",IF($A262=$A261,$Q261,VLOOKUP($A262,Settings!$A:$B,2,FALSE)))</f>
        <v>30</v>
      </c>
    </row>
    <row r="263">
      <c r="A263" s="17" t="str">
        <f>IFERROR(__xludf.DUMMYFUNCTION("""COMPUTED_VALUE"""),"September")</f>
        <v>September</v>
      </c>
      <c r="B263" s="15">
        <f t="shared" si="1"/>
        <v>19</v>
      </c>
      <c r="C263" s="16">
        <f>IF(ISBLANK($A263),"",RANDBETWEEN($P263-Settings!$E$19,$P263-Settings!$E$20))</f>
        <v>46</v>
      </c>
      <c r="D263" s="16">
        <f>IF(ISBLANK($A263),"",RANDBETWEEN($P263+Settings!$E$20,$P263+Settings!$E$19))</f>
        <v>66</v>
      </c>
      <c r="E263" t="str">
        <f t="array" ref="E263">IF(ISBLANK($A263),"",IF(M263,IF(AVERAGE(C263,D263)&gt;Settings!$E$18,INDEX(Precipitation!A:A,$L263),INDEX(Precipitation!B:B,$L263)),"None"))</f>
        <v>None</v>
      </c>
      <c r="F263" t="str">
        <f t="array" ref="F263">IF(ISBLANK($A263),"",IF(M263,INDEX(Precipitation!C:C,$L263),CHOOSE(RANDBETWEEN(1,4),"Clear","Clear","A few clouds","Mostly cloudy")))</f>
        <v>Clear</v>
      </c>
      <c r="G263" t="str">
        <f t="array" ref="G263">IF(ISBLANK($A263),"",IF(AND(M263,AVERAGE(C263,D263)&gt;Settings!$E$18),INDEX(Precipitation!D:D,$L263),""))</f>
        <v/>
      </c>
      <c r="H263" t="str">
        <f t="array" ref="H263">IF(ISBLANK($A263),"",INDEX(Precipitation!E:E,$L263))</f>
        <v>Light breeze</v>
      </c>
      <c r="I263" s="16" t="str">
        <f t="array" ref="I263">IF(ISBLANK($A263),"",INDEX(Precipitation!F:F,$L263))</f>
        <v>4–7</v>
      </c>
      <c r="J263" s="16" t="str">
        <f t="array" ref="J263">IF(ISBLANK($A263),"",INDEX(Precipitation!G:G,$L263))</f>
        <v>SE</v>
      </c>
      <c r="K263" t="str">
        <f t="array" ref="K263">IF(ISBLANK($A263),"",INDEX(Precipitation!H:H,$L263))</f>
        <v>Wind felt on face, leaves rustle, vanes move</v>
      </c>
      <c r="L263" s="5">
        <f>IF(ISBLANK($A263),"",RANDBETWEEN(2,COUNTA(Precipitation!A:A)))</f>
        <v>68</v>
      </c>
      <c r="M263" s="5" t="b">
        <f>IF(ISBLANK($A263),"",RANDBETWEEN(1,100)&lt;=VLOOKUP($A263,Settings!$A:$H,7,FALSE)*100)</f>
        <v>0</v>
      </c>
      <c r="N263" s="5">
        <f>IF(ISBLANK($A263),"",VLOOKUP($A263,Settings!$A:$H,8,FALSE))</f>
        <v>57</v>
      </c>
      <c r="O263" s="5">
        <f>IF(ISBLANK($A263),"",IF($A263=$A262,$O262,INDIRECT("Settings!$H"&amp;MATCH($A263,Settings!$A:$A,0)+1)))</f>
        <v>48</v>
      </c>
      <c r="P263" s="5">
        <f t="shared" si="2"/>
        <v>57</v>
      </c>
      <c r="Q263" s="5">
        <f>IF(ISBLANK($A263),"",IF($A263=$A262,$Q262,VLOOKUP($A263,Settings!$A:$B,2,FALSE)))</f>
        <v>30</v>
      </c>
    </row>
    <row r="264">
      <c r="A264" s="17" t="str">
        <f>IFERROR(__xludf.DUMMYFUNCTION("""COMPUTED_VALUE"""),"September")</f>
        <v>September</v>
      </c>
      <c r="B264" s="15">
        <f t="shared" si="1"/>
        <v>20</v>
      </c>
      <c r="C264" s="16">
        <f>IF(ISBLANK($A264),"",RANDBETWEEN($P264-Settings!$E$19,$P264-Settings!$E$20))</f>
        <v>46</v>
      </c>
      <c r="D264" s="16">
        <f>IF(ISBLANK($A264),"",RANDBETWEEN($P264+Settings!$E$20,$P264+Settings!$E$19))</f>
        <v>61</v>
      </c>
      <c r="E264" t="str">
        <f t="array" ref="E264">IF(ISBLANK($A264),"",IF(M264,IF(AVERAGE(C264,D264)&gt;Settings!$E$18,INDEX(Precipitation!A:A,$L264),INDEX(Precipitation!B:B,$L264)),"None"))</f>
        <v>None</v>
      </c>
      <c r="F264" t="str">
        <f t="array" ref="F264">IF(ISBLANK($A264),"",IF(M264,INDEX(Precipitation!C:C,$L264),CHOOSE(RANDBETWEEN(1,4),"Clear","Clear","A few clouds","Mostly cloudy")))</f>
        <v>A few clouds</v>
      </c>
      <c r="G264" t="str">
        <f t="array" ref="G264">IF(ISBLANK($A264),"",IF(AND(M264,AVERAGE(C264,D264)&gt;Settings!$E$18),INDEX(Precipitation!D:D,$L264),""))</f>
        <v/>
      </c>
      <c r="H264" t="str">
        <f t="array" ref="H264">IF(ISBLANK($A264),"",INDEX(Precipitation!E:E,$L264))</f>
        <v>Moderate breeze</v>
      </c>
      <c r="I264" s="16" t="str">
        <f t="array" ref="I264">IF(ISBLANK($A264),"",INDEX(Precipitation!F:F,$L264))</f>
        <v>13–18</v>
      </c>
      <c r="J264" s="16" t="str">
        <f t="array" ref="J264">IF(ISBLANK($A264),"",INDEX(Precipitation!G:G,$L264))</f>
        <v>W</v>
      </c>
      <c r="K264" t="str">
        <f t="array" ref="K264">IF(ISBLANK($A264),"",INDEX(Precipitation!H:H,$L264))</f>
        <v>Small branches move, and dust and small branches are raised</v>
      </c>
      <c r="L264" s="5">
        <f>IF(ISBLANK($A264),"",RANDBETWEEN(2,COUNTA(Precipitation!A:A)))</f>
        <v>985</v>
      </c>
      <c r="M264" s="5" t="b">
        <f>IF(ISBLANK($A264),"",RANDBETWEEN(1,100)&lt;=VLOOKUP($A264,Settings!$A:$H,7,FALSE)*100)</f>
        <v>0</v>
      </c>
      <c r="N264" s="5">
        <f>IF(ISBLANK($A264),"",VLOOKUP($A264,Settings!$A:$H,8,FALSE))</f>
        <v>57</v>
      </c>
      <c r="O264" s="5">
        <f>IF(ISBLANK($A264),"",IF($A264=$A263,$O263,INDIRECT("Settings!$H"&amp;MATCH($A264,Settings!$A:$A,0)+1)))</f>
        <v>48</v>
      </c>
      <c r="P264" s="5">
        <f t="shared" si="2"/>
        <v>57</v>
      </c>
      <c r="Q264" s="5">
        <f>IF(ISBLANK($A264),"",IF($A264=$A263,$Q263,VLOOKUP($A264,Settings!$A:$B,2,FALSE)))</f>
        <v>30</v>
      </c>
    </row>
    <row r="265">
      <c r="A265" s="17" t="str">
        <f>IFERROR(__xludf.DUMMYFUNCTION("""COMPUTED_VALUE"""),"September")</f>
        <v>September</v>
      </c>
      <c r="B265" s="15">
        <f t="shared" si="1"/>
        <v>21</v>
      </c>
      <c r="C265" s="16">
        <f>IF(ISBLANK($A265),"",RANDBETWEEN($P265-Settings!$E$19,$P265-Settings!$E$20))</f>
        <v>48</v>
      </c>
      <c r="D265" s="16">
        <f>IF(ISBLANK($A265),"",RANDBETWEEN($P265+Settings!$E$20,$P265+Settings!$E$19))</f>
        <v>68</v>
      </c>
      <c r="E265" t="str">
        <f t="array" ref="E265">IF(ISBLANK($A265),"",IF(M265,IF(AVERAGE(C265,D265)&gt;Settings!$E$18,INDEX(Precipitation!A:A,$L265),INDEX(Precipitation!B:B,$L265)),"None"))</f>
        <v>Pounding rain</v>
      </c>
      <c r="F265" t="str">
        <f t="array" ref="F265">IF(ISBLANK($A265),"",IF(M265,INDEX(Precipitation!C:C,$L265),CHOOSE(RANDBETWEEN(1,4),"Clear","Clear","A few clouds","Mostly cloudy")))</f>
        <v>Dark storm clouds</v>
      </c>
      <c r="G265" t="str">
        <f t="array" ref="G265">IF(ISBLANK($A265),"",IF(AND(M265,AVERAGE(C265,D265)&gt;Settings!$E$18),INDEX(Precipitation!D:D,$L265),""))</f>
        <v/>
      </c>
      <c r="H265" t="str">
        <f t="array" ref="H265">IF(ISBLANK($A265),"",INDEX(Precipitation!E:E,$L265))</f>
        <v>Strong breeze</v>
      </c>
      <c r="I265" s="16" t="str">
        <f t="array" ref="I265">IF(ISBLANK($A265),"",INDEX(Precipitation!F:F,$L265))</f>
        <v>25–31</v>
      </c>
      <c r="J265" s="16" t="str">
        <f t="array" ref="J265">IF(ISBLANK($A265),"",INDEX(Precipitation!G:G,$L265))</f>
        <v>SE</v>
      </c>
      <c r="K265" t="str">
        <f t="array" ref="K265">IF(ISBLANK($A265),"",INDEX(Precipitation!H:H,$L265))</f>
        <v>Large branches move</v>
      </c>
      <c r="L265" s="5">
        <f>IF(ISBLANK($A265),"",RANDBETWEEN(2,COUNTA(Precipitation!A:A)))</f>
        <v>270</v>
      </c>
      <c r="M265" s="5" t="b">
        <f>IF(ISBLANK($A265),"",RANDBETWEEN(1,100)&lt;=VLOOKUP($A265,Settings!$A:$H,7,FALSE)*100)</f>
        <v>1</v>
      </c>
      <c r="N265" s="5">
        <f>IF(ISBLANK($A265),"",VLOOKUP($A265,Settings!$A:$H,8,FALSE))</f>
        <v>57</v>
      </c>
      <c r="O265" s="5">
        <f>IF(ISBLANK($A265),"",IF($A265=$A264,$O264,INDIRECT("Settings!$H"&amp;MATCH($A265,Settings!$A:$A,0)+1)))</f>
        <v>48</v>
      </c>
      <c r="P265" s="5">
        <f t="shared" si="2"/>
        <v>56</v>
      </c>
      <c r="Q265" s="5">
        <f>IF(ISBLANK($A265),"",IF($A265=$A264,$Q264,VLOOKUP($A265,Settings!$A:$B,2,FALSE)))</f>
        <v>30</v>
      </c>
    </row>
    <row r="266">
      <c r="A266" s="17" t="str">
        <f>IFERROR(__xludf.DUMMYFUNCTION("""COMPUTED_VALUE"""),"September")</f>
        <v>September</v>
      </c>
      <c r="B266" s="15">
        <f t="shared" si="1"/>
        <v>22</v>
      </c>
      <c r="C266" s="16">
        <f>IF(ISBLANK($A266),"",RANDBETWEEN($P266-Settings!$E$19,$P266-Settings!$E$20))</f>
        <v>44</v>
      </c>
      <c r="D266" s="16">
        <f>IF(ISBLANK($A266),"",RANDBETWEEN($P266+Settings!$E$20,$P266+Settings!$E$19))</f>
        <v>61</v>
      </c>
      <c r="E266" t="str">
        <f t="array" ref="E266">IF(ISBLANK($A266),"",IF(M266,IF(AVERAGE(C266,D266)&gt;Settings!$E$18,INDEX(Precipitation!A:A,$L266),INDEX(Precipitation!B:B,$L266)),"None"))</f>
        <v>None</v>
      </c>
      <c r="F266" t="str">
        <f t="array" ref="F266">IF(ISBLANK($A266),"",IF(M266,INDEX(Precipitation!C:C,$L266),CHOOSE(RANDBETWEEN(1,4),"Clear","Clear","A few clouds","Mostly cloudy")))</f>
        <v>Mostly cloudy</v>
      </c>
      <c r="G266" t="str">
        <f t="array" ref="G266">IF(ISBLANK($A266),"",IF(AND(M266,AVERAGE(C266,D266)&gt;Settings!$E$18),INDEX(Precipitation!D:D,$L266),""))</f>
        <v/>
      </c>
      <c r="H266" t="str">
        <f t="array" ref="H266">IF(ISBLANK($A266),"",INDEX(Precipitation!E:E,$L266))</f>
        <v>Moderate breeze</v>
      </c>
      <c r="I266" s="16" t="str">
        <f t="array" ref="I266">IF(ISBLANK($A266),"",INDEX(Precipitation!F:F,$L266))</f>
        <v>13–18</v>
      </c>
      <c r="J266" s="16" t="str">
        <f t="array" ref="J266">IF(ISBLANK($A266),"",INDEX(Precipitation!G:G,$L266))</f>
        <v>SE</v>
      </c>
      <c r="K266" t="str">
        <f t="array" ref="K266">IF(ISBLANK($A266),"",INDEX(Precipitation!H:H,$L266))</f>
        <v>Small branches move, and dust and small branches are raised</v>
      </c>
      <c r="L266" s="5">
        <f>IF(ISBLANK($A266),"",RANDBETWEEN(2,COUNTA(Precipitation!A:A)))</f>
        <v>12</v>
      </c>
      <c r="M266" s="5" t="b">
        <f>IF(ISBLANK($A266),"",RANDBETWEEN(1,100)&lt;=VLOOKUP($A266,Settings!$A:$H,7,FALSE)*100)</f>
        <v>0</v>
      </c>
      <c r="N266" s="5">
        <f>IF(ISBLANK($A266),"",VLOOKUP($A266,Settings!$A:$H,8,FALSE))</f>
        <v>57</v>
      </c>
      <c r="O266" s="5">
        <f>IF(ISBLANK($A266),"",IF($A266=$A265,$O265,INDIRECT("Settings!$H"&amp;MATCH($A266,Settings!$A:$A,0)+1)))</f>
        <v>48</v>
      </c>
      <c r="P266" s="5">
        <f t="shared" si="2"/>
        <v>55</v>
      </c>
      <c r="Q266" s="5">
        <f>IF(ISBLANK($A266),"",IF($A266=$A265,$Q265,VLOOKUP($A266,Settings!$A:$B,2,FALSE)))</f>
        <v>30</v>
      </c>
    </row>
    <row r="267">
      <c r="A267" s="17" t="str">
        <f>IFERROR(__xludf.DUMMYFUNCTION("""COMPUTED_VALUE"""),"September")</f>
        <v>September</v>
      </c>
      <c r="B267" s="15">
        <f t="shared" si="1"/>
        <v>23</v>
      </c>
      <c r="C267" s="16">
        <f>IF(ISBLANK($A267),"",RANDBETWEEN($P267-Settings!$E$19,$P267-Settings!$E$20))</f>
        <v>42</v>
      </c>
      <c r="D267" s="16">
        <f>IF(ISBLANK($A267),"",RANDBETWEEN($P267+Settings!$E$20,$P267+Settings!$E$19))</f>
        <v>65</v>
      </c>
      <c r="E267" t="str">
        <f t="array" ref="E267">IF(ISBLANK($A267),"",IF(M267,IF(AVERAGE(C267,D267)&gt;Settings!$E$18,INDEX(Precipitation!A:A,$L267),INDEX(Precipitation!B:B,$L267)),"None"))</f>
        <v>Light mist</v>
      </c>
      <c r="F267" t="str">
        <f t="array" ref="F267">IF(ISBLANK($A267),"",IF(M267,INDEX(Precipitation!C:C,$L267),CHOOSE(RANDBETWEEN(1,4),"Clear","Clear","A few clouds","Mostly cloudy")))</f>
        <v>A few clouds</v>
      </c>
      <c r="G267" t="str">
        <f t="array" ref="G267">IF(ISBLANK($A267),"",IF(AND(M267,AVERAGE(C267,D267)&gt;Settings!$E$18),INDEX(Precipitation!D:D,$L267),""))</f>
        <v/>
      </c>
      <c r="H267" t="str">
        <f t="array" ref="H267">IF(ISBLANK($A267),"",INDEX(Precipitation!E:E,$L267))</f>
        <v>Calm</v>
      </c>
      <c r="I267" s="16" t="str">
        <f t="array" ref="I267">IF(ISBLANK($A267),"",INDEX(Precipitation!F:F,$L267))</f>
        <v>&lt;1</v>
      </c>
      <c r="J267" s="16" t="str">
        <f t="array" ref="J267">IF(ISBLANK($A267),"",INDEX(Precipitation!G:G,$L267))</f>
        <v>SE</v>
      </c>
      <c r="K267" t="str">
        <f t="array" ref="K267">IF(ISBLANK($A267),"",INDEX(Precipitation!H:H,$L267))</f>
        <v>Smoke rises vertically</v>
      </c>
      <c r="L267" s="5">
        <f>IF(ISBLANK($A267),"",RANDBETWEEN(2,COUNTA(Precipitation!A:A)))</f>
        <v>740</v>
      </c>
      <c r="M267" s="5" t="b">
        <f>IF(ISBLANK($A267),"",RANDBETWEEN(1,100)&lt;=VLOOKUP($A267,Settings!$A:$H,7,FALSE)*100)</f>
        <v>1</v>
      </c>
      <c r="N267" s="5">
        <f>IF(ISBLANK($A267),"",VLOOKUP($A267,Settings!$A:$H,8,FALSE))</f>
        <v>57</v>
      </c>
      <c r="O267" s="5">
        <f>IF(ISBLANK($A267),"",IF($A267=$A266,$O266,INDIRECT("Settings!$H"&amp;MATCH($A267,Settings!$A:$A,0)+1)))</f>
        <v>48</v>
      </c>
      <c r="P267" s="5">
        <f t="shared" si="2"/>
        <v>54</v>
      </c>
      <c r="Q267" s="5">
        <f>IF(ISBLANK($A267),"",IF($A267=$A266,$Q266,VLOOKUP($A267,Settings!$A:$B,2,FALSE)))</f>
        <v>30</v>
      </c>
    </row>
    <row r="268">
      <c r="A268" s="17" t="str">
        <f>IFERROR(__xludf.DUMMYFUNCTION("""COMPUTED_VALUE"""),"September")</f>
        <v>September</v>
      </c>
      <c r="B268" s="15">
        <f t="shared" si="1"/>
        <v>24</v>
      </c>
      <c r="C268" s="16">
        <f>IF(ISBLANK($A268),"",RANDBETWEEN($P268-Settings!$E$19,$P268-Settings!$E$20))</f>
        <v>44</v>
      </c>
      <c r="D268" s="16">
        <f>IF(ISBLANK($A268),"",RANDBETWEEN($P268+Settings!$E$20,$P268+Settings!$E$19))</f>
        <v>64</v>
      </c>
      <c r="E268" t="str">
        <f t="array" ref="E268">IF(ISBLANK($A268),"",IF(M268,IF(AVERAGE(C268,D268)&gt;Settings!$E$18,INDEX(Precipitation!A:A,$L268),INDEX(Precipitation!B:B,$L268)),"None"))</f>
        <v>None</v>
      </c>
      <c r="F268" t="str">
        <f t="array" ref="F268">IF(ISBLANK($A268),"",IF(M268,INDEX(Precipitation!C:C,$L268),CHOOSE(RANDBETWEEN(1,4),"Clear","Clear","A few clouds","Mostly cloudy")))</f>
        <v>A few clouds</v>
      </c>
      <c r="G268" t="str">
        <f t="array" ref="G268">IF(ISBLANK($A268),"",IF(AND(M268,AVERAGE(C268,D268)&gt;Settings!$E$18),INDEX(Precipitation!D:D,$L268),""))</f>
        <v/>
      </c>
      <c r="H268" t="str">
        <f t="array" ref="H268">IF(ISBLANK($A268),"",INDEX(Precipitation!E:E,$L268))</f>
        <v>Light air</v>
      </c>
      <c r="I268" s="16" t="str">
        <f t="array" ref="I268">IF(ISBLANK($A268),"",INDEX(Precipitation!F:F,$L268))</f>
        <v>1–3</v>
      </c>
      <c r="J268" s="16" t="str">
        <f t="array" ref="J268">IF(ISBLANK($A268),"",INDEX(Precipitation!G:G,$L268))</f>
        <v>NE</v>
      </c>
      <c r="K268" t="str">
        <f t="array" ref="K268">IF(ISBLANK($A268),"",INDEX(Precipitation!H:H,$L268))</f>
        <v>Wind direction shown by smoke but not wind vanes</v>
      </c>
      <c r="L268" s="5">
        <f>IF(ISBLANK($A268),"",RANDBETWEEN(2,COUNTA(Precipitation!A:A)))</f>
        <v>525</v>
      </c>
      <c r="M268" s="5" t="b">
        <f>IF(ISBLANK($A268),"",RANDBETWEEN(1,100)&lt;=VLOOKUP($A268,Settings!$A:$H,7,FALSE)*100)</f>
        <v>0</v>
      </c>
      <c r="N268" s="5">
        <f>IF(ISBLANK($A268),"",VLOOKUP($A268,Settings!$A:$H,8,FALSE))</f>
        <v>57</v>
      </c>
      <c r="O268" s="5">
        <f>IF(ISBLANK($A268),"",IF($A268=$A267,$O267,INDIRECT("Settings!$H"&amp;MATCH($A268,Settings!$A:$A,0)+1)))</f>
        <v>48</v>
      </c>
      <c r="P268" s="5">
        <f t="shared" si="2"/>
        <v>53</v>
      </c>
      <c r="Q268" s="5">
        <f>IF(ISBLANK($A268),"",IF($A268=$A267,$Q267,VLOOKUP($A268,Settings!$A:$B,2,FALSE)))</f>
        <v>30</v>
      </c>
    </row>
    <row r="269">
      <c r="A269" s="17" t="str">
        <f>IFERROR(__xludf.DUMMYFUNCTION("""COMPUTED_VALUE"""),"September")</f>
        <v>September</v>
      </c>
      <c r="B269" s="15">
        <f t="shared" si="1"/>
        <v>25</v>
      </c>
      <c r="C269" s="16">
        <f>IF(ISBLANK($A269),"",RANDBETWEEN($P269-Settings!$E$19,$P269-Settings!$E$20))</f>
        <v>44</v>
      </c>
      <c r="D269" s="16">
        <f>IF(ISBLANK($A269),"",RANDBETWEEN($P269+Settings!$E$20,$P269+Settings!$E$19))</f>
        <v>56</v>
      </c>
      <c r="E269" t="str">
        <f t="array" ref="E269">IF(ISBLANK($A269),"",IF(M269,IF(AVERAGE(C269,D269)&gt;Settings!$E$18,INDEX(Precipitation!A:A,$L269),INDEX(Precipitation!B:B,$L269)),"None"))</f>
        <v>None</v>
      </c>
      <c r="F269" t="str">
        <f t="array" ref="F269">IF(ISBLANK($A269),"",IF(M269,INDEX(Precipitation!C:C,$L269),CHOOSE(RANDBETWEEN(1,4),"Clear","Clear","A few clouds","Mostly cloudy")))</f>
        <v>Clear</v>
      </c>
      <c r="G269" t="str">
        <f t="array" ref="G269">IF(ISBLANK($A269),"",IF(AND(M269,AVERAGE(C269,D269)&gt;Settings!$E$18),INDEX(Precipitation!D:D,$L269),""))</f>
        <v/>
      </c>
      <c r="H269" t="str">
        <f t="array" ref="H269">IF(ISBLANK($A269),"",INDEX(Precipitation!E:E,$L269))</f>
        <v>Gentle breeze</v>
      </c>
      <c r="I269" s="16" t="str">
        <f t="array" ref="I269">IF(ISBLANK($A269),"",INDEX(Precipitation!F:F,$L269))</f>
        <v>8–12</v>
      </c>
      <c r="J269" s="16" t="str">
        <f t="array" ref="J269">IF(ISBLANK($A269),"",INDEX(Precipitation!G:G,$L269))</f>
        <v>E</v>
      </c>
      <c r="K269" t="str">
        <f t="array" ref="K269">IF(ISBLANK($A269),"",INDEX(Precipitation!H:H,$L269))</f>
        <v>Leaves and small twigs sway and banners flap</v>
      </c>
      <c r="L269" s="5">
        <f>IF(ISBLANK($A269),"",RANDBETWEEN(2,COUNTA(Precipitation!A:A)))</f>
        <v>455</v>
      </c>
      <c r="M269" s="5" t="b">
        <f>IF(ISBLANK($A269),"",RANDBETWEEN(1,100)&lt;=VLOOKUP($A269,Settings!$A:$H,7,FALSE)*100)</f>
        <v>0</v>
      </c>
      <c r="N269" s="5">
        <f>IF(ISBLANK($A269),"",VLOOKUP($A269,Settings!$A:$H,8,FALSE))</f>
        <v>57</v>
      </c>
      <c r="O269" s="5">
        <f>IF(ISBLANK($A269),"",IF($A269=$A268,$O268,INDIRECT("Settings!$H"&amp;MATCH($A269,Settings!$A:$A,0)+1)))</f>
        <v>48</v>
      </c>
      <c r="P269" s="5">
        <f t="shared" si="2"/>
        <v>52</v>
      </c>
      <c r="Q269" s="5">
        <f>IF(ISBLANK($A269),"",IF($A269=$A268,$Q268,VLOOKUP($A269,Settings!$A:$B,2,FALSE)))</f>
        <v>30</v>
      </c>
    </row>
    <row r="270">
      <c r="A270" s="17" t="str">
        <f>IFERROR(__xludf.DUMMYFUNCTION("""COMPUTED_VALUE"""),"September")</f>
        <v>September</v>
      </c>
      <c r="B270" s="15">
        <f t="shared" si="1"/>
        <v>26</v>
      </c>
      <c r="C270" s="16">
        <f>IF(ISBLANK($A270),"",RANDBETWEEN($P270-Settings!$E$19,$P270-Settings!$E$20))</f>
        <v>46</v>
      </c>
      <c r="D270" s="16">
        <f>IF(ISBLANK($A270),"",RANDBETWEEN($P270+Settings!$E$20,$P270+Settings!$E$19))</f>
        <v>62</v>
      </c>
      <c r="E270" t="str">
        <f t="array" ref="E270">IF(ISBLANK($A270),"",IF(M270,IF(AVERAGE(C270,D270)&gt;Settings!$E$18,INDEX(Precipitation!A:A,$L270),INDEX(Precipitation!B:B,$L270)),"None"))</f>
        <v>None</v>
      </c>
      <c r="F270" t="str">
        <f t="array" ref="F270">IF(ISBLANK($A270),"",IF(M270,INDEX(Precipitation!C:C,$L270),CHOOSE(RANDBETWEEN(1,4),"Clear","Clear","A few clouds","Mostly cloudy")))</f>
        <v>Mostly cloudy</v>
      </c>
      <c r="G270" t="str">
        <f t="array" ref="G270">IF(ISBLANK($A270),"",IF(AND(M270,AVERAGE(C270,D270)&gt;Settings!$E$18),INDEX(Precipitation!D:D,$L270),""))</f>
        <v/>
      </c>
      <c r="H270" t="str">
        <f t="array" ref="H270">IF(ISBLANK($A270),"",INDEX(Precipitation!E:E,$L270))</f>
        <v>Calm</v>
      </c>
      <c r="I270" s="16" t="str">
        <f t="array" ref="I270">IF(ISBLANK($A270),"",INDEX(Precipitation!F:F,$L270))</f>
        <v>&lt;1</v>
      </c>
      <c r="J270" s="16" t="str">
        <f t="array" ref="J270">IF(ISBLANK($A270),"",INDEX(Precipitation!G:G,$L270))</f>
        <v>W</v>
      </c>
      <c r="K270" t="str">
        <f t="array" ref="K270">IF(ISBLANK($A270),"",INDEX(Precipitation!H:H,$L270))</f>
        <v>Smoke rises vertically</v>
      </c>
      <c r="L270" s="5">
        <f>IF(ISBLANK($A270),"",RANDBETWEEN(2,COUNTA(Precipitation!A:A)))</f>
        <v>710</v>
      </c>
      <c r="M270" s="5" t="b">
        <f>IF(ISBLANK($A270),"",RANDBETWEEN(1,100)&lt;=VLOOKUP($A270,Settings!$A:$H,7,FALSE)*100)</f>
        <v>0</v>
      </c>
      <c r="N270" s="5">
        <f>IF(ISBLANK($A270),"",VLOOKUP($A270,Settings!$A:$H,8,FALSE))</f>
        <v>57</v>
      </c>
      <c r="O270" s="5">
        <f>IF(ISBLANK($A270),"",IF($A270=$A269,$O269,INDIRECT("Settings!$H"&amp;MATCH($A270,Settings!$A:$A,0)+1)))</f>
        <v>48</v>
      </c>
      <c r="P270" s="5">
        <f t="shared" si="2"/>
        <v>51</v>
      </c>
      <c r="Q270" s="5">
        <f>IF(ISBLANK($A270),"",IF($A270=$A269,$Q269,VLOOKUP($A270,Settings!$A:$B,2,FALSE)))</f>
        <v>30</v>
      </c>
    </row>
    <row r="271">
      <c r="A271" s="17" t="str">
        <f>IFERROR(__xludf.DUMMYFUNCTION("""COMPUTED_VALUE"""),"September")</f>
        <v>September</v>
      </c>
      <c r="B271" s="15">
        <f t="shared" si="1"/>
        <v>27</v>
      </c>
      <c r="C271" s="16">
        <f>IF(ISBLANK($A271),"",RANDBETWEEN($P271-Settings!$E$19,$P271-Settings!$E$20))</f>
        <v>39</v>
      </c>
      <c r="D271" s="16">
        <f>IF(ISBLANK($A271),"",RANDBETWEEN($P271+Settings!$E$20,$P271+Settings!$E$19))</f>
        <v>57</v>
      </c>
      <c r="E271" t="str">
        <f t="array" ref="E271">IF(ISBLANK($A271),"",IF(M271,IF(AVERAGE(C271,D271)&gt;Settings!$E$18,INDEX(Precipitation!A:A,$L271),INDEX(Precipitation!B:B,$L271)),"None"))</f>
        <v>None</v>
      </c>
      <c r="F271" t="str">
        <f t="array" ref="F271">IF(ISBLANK($A271),"",IF(M271,INDEX(Precipitation!C:C,$L271),CHOOSE(RANDBETWEEN(1,4),"Clear","Clear","A few clouds","Mostly cloudy")))</f>
        <v>A few clouds</v>
      </c>
      <c r="G271" t="str">
        <f t="array" ref="G271">IF(ISBLANK($A271),"",IF(AND(M271,AVERAGE(C271,D271)&gt;Settings!$E$18),INDEX(Precipitation!D:D,$L271),""))</f>
        <v/>
      </c>
      <c r="H271" t="str">
        <f t="array" ref="H271">IF(ISBLANK($A271),"",INDEX(Precipitation!E:E,$L271))</f>
        <v>Light air</v>
      </c>
      <c r="I271" s="16" t="str">
        <f t="array" ref="I271">IF(ISBLANK($A271),"",INDEX(Precipitation!F:F,$L271))</f>
        <v>1–3</v>
      </c>
      <c r="J271" s="16" t="str">
        <f t="array" ref="J271">IF(ISBLANK($A271),"",INDEX(Precipitation!G:G,$L271))</f>
        <v>W</v>
      </c>
      <c r="K271" t="str">
        <f t="array" ref="K271">IF(ISBLANK($A271),"",INDEX(Precipitation!H:H,$L271))</f>
        <v>Wind direction shown by smoke but not wind vanes</v>
      </c>
      <c r="L271" s="5">
        <f>IF(ISBLANK($A271),"",RANDBETWEEN(2,COUNTA(Precipitation!A:A)))</f>
        <v>989</v>
      </c>
      <c r="M271" s="5" t="b">
        <f>IF(ISBLANK($A271),"",RANDBETWEEN(1,100)&lt;=VLOOKUP($A271,Settings!$A:$H,7,FALSE)*100)</f>
        <v>0</v>
      </c>
      <c r="N271" s="5">
        <f>IF(ISBLANK($A271),"",VLOOKUP($A271,Settings!$A:$H,8,FALSE))</f>
        <v>57</v>
      </c>
      <c r="O271" s="5">
        <f>IF(ISBLANK($A271),"",IF($A271=$A270,$O270,INDIRECT("Settings!$H"&amp;MATCH($A271,Settings!$A:$A,0)+1)))</f>
        <v>48</v>
      </c>
      <c r="P271" s="5">
        <f t="shared" si="2"/>
        <v>50</v>
      </c>
      <c r="Q271" s="5">
        <f>IF(ISBLANK($A271),"",IF($A271=$A270,$Q270,VLOOKUP($A271,Settings!$A:$B,2,FALSE)))</f>
        <v>30</v>
      </c>
    </row>
    <row r="272">
      <c r="A272" s="17" t="str">
        <f>IFERROR(__xludf.DUMMYFUNCTION("""COMPUTED_VALUE"""),"September")</f>
        <v>September</v>
      </c>
      <c r="B272" s="15">
        <f t="shared" si="1"/>
        <v>28</v>
      </c>
      <c r="C272" s="16">
        <f>IF(ISBLANK($A272),"",RANDBETWEEN($P272-Settings!$E$19,$P272-Settings!$E$20))</f>
        <v>44</v>
      </c>
      <c r="D272" s="16">
        <f>IF(ISBLANK($A272),"",RANDBETWEEN($P272+Settings!$E$20,$P272+Settings!$E$19))</f>
        <v>57</v>
      </c>
      <c r="E272" t="str">
        <f t="array" ref="E272">IF(ISBLANK($A272),"",IF(M272,IF(AVERAGE(C272,D272)&gt;Settings!$E$18,INDEX(Precipitation!A:A,$L272),INDEX(Precipitation!B:B,$L272)),"None"))</f>
        <v>Drizzle</v>
      </c>
      <c r="F272" t="str">
        <f t="array" ref="F272">IF(ISBLANK($A272),"",IF(M272,INDEX(Precipitation!C:C,$L272),CHOOSE(RANDBETWEEN(1,4),"Clear","Clear","A few clouds","Mostly cloudy")))</f>
        <v>Mostly cloudy</v>
      </c>
      <c r="G272" t="str">
        <f t="array" ref="G272">IF(ISBLANK($A272),"",IF(AND(M272,AVERAGE(C272,D272)&gt;Settings!$E$18),INDEX(Precipitation!D:D,$L272),""))</f>
        <v/>
      </c>
      <c r="H272" t="str">
        <f t="array" ref="H272">IF(ISBLANK($A272),"",INDEX(Precipitation!E:E,$L272))</f>
        <v>Light breeze</v>
      </c>
      <c r="I272" s="16" t="str">
        <f t="array" ref="I272">IF(ISBLANK($A272),"",INDEX(Precipitation!F:F,$L272))</f>
        <v>4–7</v>
      </c>
      <c r="J272" s="16" t="str">
        <f t="array" ref="J272">IF(ISBLANK($A272),"",INDEX(Precipitation!G:G,$L272))</f>
        <v>SE</v>
      </c>
      <c r="K272" t="str">
        <f t="array" ref="K272">IF(ISBLANK($A272),"",INDEX(Precipitation!H:H,$L272))</f>
        <v>Wind felt on face, leaves rustle, vanes move</v>
      </c>
      <c r="L272" s="5">
        <f>IF(ISBLANK($A272),"",RANDBETWEEN(2,COUNTA(Precipitation!A:A)))</f>
        <v>501</v>
      </c>
      <c r="M272" s="5" t="b">
        <f>IF(ISBLANK($A272),"",RANDBETWEEN(1,100)&lt;=VLOOKUP($A272,Settings!$A:$H,7,FALSE)*100)</f>
        <v>1</v>
      </c>
      <c r="N272" s="5">
        <f>IF(ISBLANK($A272),"",VLOOKUP($A272,Settings!$A:$H,8,FALSE))</f>
        <v>57</v>
      </c>
      <c r="O272" s="5">
        <f>IF(ISBLANK($A272),"",IF($A272=$A271,$O271,INDIRECT("Settings!$H"&amp;MATCH($A272,Settings!$A:$A,0)+1)))</f>
        <v>48</v>
      </c>
      <c r="P272" s="5">
        <f t="shared" si="2"/>
        <v>49</v>
      </c>
      <c r="Q272" s="5">
        <f>IF(ISBLANK($A272),"",IF($A272=$A271,$Q271,VLOOKUP($A272,Settings!$A:$B,2,FALSE)))</f>
        <v>30</v>
      </c>
    </row>
    <row r="273">
      <c r="A273" s="17" t="str">
        <f>IFERROR(__xludf.DUMMYFUNCTION("""COMPUTED_VALUE"""),"September")</f>
        <v>September</v>
      </c>
      <c r="B273" s="15">
        <f t="shared" si="1"/>
        <v>29</v>
      </c>
      <c r="C273" s="16">
        <f>IF(ISBLANK($A273),"",RANDBETWEEN($P273-Settings!$E$19,$P273-Settings!$E$20))</f>
        <v>40</v>
      </c>
      <c r="D273" s="16">
        <f>IF(ISBLANK($A273),"",RANDBETWEEN($P273+Settings!$E$20,$P273+Settings!$E$19))</f>
        <v>56</v>
      </c>
      <c r="E273" t="str">
        <f t="array" ref="E273">IF(ISBLANK($A273),"",IF(M273,IF(AVERAGE(C273,D273)&gt;Settings!$E$18,INDEX(Precipitation!A:A,$L273),INDEX(Precipitation!B:B,$L273)),"None"))</f>
        <v>None</v>
      </c>
      <c r="F273" t="str">
        <f t="array" ref="F273">IF(ISBLANK($A273),"",IF(M273,INDEX(Precipitation!C:C,$L273),CHOOSE(RANDBETWEEN(1,4),"Clear","Clear","A few clouds","Mostly cloudy")))</f>
        <v>Clear</v>
      </c>
      <c r="G273" t="str">
        <f t="array" ref="G273">IF(ISBLANK($A273),"",IF(AND(M273,AVERAGE(C273,D273)&gt;Settings!$E$18),INDEX(Precipitation!D:D,$L273),""))</f>
        <v/>
      </c>
      <c r="H273" t="str">
        <f t="array" ref="H273">IF(ISBLANK($A273),"",INDEX(Precipitation!E:E,$L273))</f>
        <v>Light breeze</v>
      </c>
      <c r="I273" s="16" t="str">
        <f t="array" ref="I273">IF(ISBLANK($A273),"",INDEX(Precipitation!F:F,$L273))</f>
        <v>4–7</v>
      </c>
      <c r="J273" s="16" t="str">
        <f t="array" ref="J273">IF(ISBLANK($A273),"",INDEX(Precipitation!G:G,$L273))</f>
        <v>SW</v>
      </c>
      <c r="K273" t="str">
        <f t="array" ref="K273">IF(ISBLANK($A273),"",INDEX(Precipitation!H:H,$L273))</f>
        <v>Wind felt on face, leaves rustle, vanes move</v>
      </c>
      <c r="L273" s="5">
        <f>IF(ISBLANK($A273),"",RANDBETWEEN(2,COUNTA(Precipitation!A:A)))</f>
        <v>40</v>
      </c>
      <c r="M273" s="5" t="b">
        <f>IF(ISBLANK($A273),"",RANDBETWEEN(1,100)&lt;=VLOOKUP($A273,Settings!$A:$H,7,FALSE)*100)</f>
        <v>0</v>
      </c>
      <c r="N273" s="5">
        <f>IF(ISBLANK($A273),"",VLOOKUP($A273,Settings!$A:$H,8,FALSE))</f>
        <v>57</v>
      </c>
      <c r="O273" s="5">
        <f>IF(ISBLANK($A273),"",IF($A273=$A272,$O272,INDIRECT("Settings!$H"&amp;MATCH($A273,Settings!$A:$A,0)+1)))</f>
        <v>48</v>
      </c>
      <c r="P273" s="5">
        <f t="shared" si="2"/>
        <v>48</v>
      </c>
      <c r="Q273" s="5">
        <f>IF(ISBLANK($A273),"",IF($A273=$A272,$Q272,VLOOKUP($A273,Settings!$A:$B,2,FALSE)))</f>
        <v>30</v>
      </c>
    </row>
    <row r="274">
      <c r="A274" s="17" t="str">
        <f>IFERROR(__xludf.DUMMYFUNCTION("""COMPUTED_VALUE"""),"September")</f>
        <v>September</v>
      </c>
      <c r="B274" s="15">
        <f t="shared" si="1"/>
        <v>30</v>
      </c>
      <c r="C274" s="16">
        <f>IF(ISBLANK($A274),"",RANDBETWEEN($P274-Settings!$E$19,$P274-Settings!$E$20))</f>
        <v>36</v>
      </c>
      <c r="D274" s="16">
        <f>IF(ISBLANK($A274),"",RANDBETWEEN($P274+Settings!$E$20,$P274+Settings!$E$19))</f>
        <v>56</v>
      </c>
      <c r="E274" t="str">
        <f t="array" ref="E274">IF(ISBLANK($A274),"",IF(M274,IF(AVERAGE(C274,D274)&gt;Settings!$E$18,INDEX(Precipitation!A:A,$L274),INDEX(Precipitation!B:B,$L274)),"None"))</f>
        <v>Light mist</v>
      </c>
      <c r="F274" t="str">
        <f t="array" ref="F274">IF(ISBLANK($A274),"",IF(M274,INDEX(Precipitation!C:C,$L274),CHOOSE(RANDBETWEEN(1,4),"Clear","Clear","A few clouds","Mostly cloudy")))</f>
        <v>A few clouds</v>
      </c>
      <c r="G274" t="str">
        <f t="array" ref="G274">IF(ISBLANK($A274),"",IF(AND(M274,AVERAGE(C274,D274)&gt;Settings!$E$18),INDEX(Precipitation!D:D,$L274),""))</f>
        <v/>
      </c>
      <c r="H274" t="str">
        <f t="array" ref="H274">IF(ISBLANK($A274),"",INDEX(Precipitation!E:E,$L274))</f>
        <v>Light breeze</v>
      </c>
      <c r="I274" s="16" t="str">
        <f t="array" ref="I274">IF(ISBLANK($A274),"",INDEX(Precipitation!F:F,$L274))</f>
        <v>4–7</v>
      </c>
      <c r="J274" s="16" t="str">
        <f t="array" ref="J274">IF(ISBLANK($A274),"",INDEX(Precipitation!G:G,$L274))</f>
        <v>SW</v>
      </c>
      <c r="K274" t="str">
        <f t="array" ref="K274">IF(ISBLANK($A274),"",INDEX(Precipitation!H:H,$L274))</f>
        <v>Wind felt on face, leaves rustle, vanes move</v>
      </c>
      <c r="L274" s="5">
        <f>IF(ISBLANK($A274),"",RANDBETWEEN(2,COUNTA(Precipitation!A:A)))</f>
        <v>578</v>
      </c>
      <c r="M274" s="5" t="b">
        <f>IF(ISBLANK($A274),"",RANDBETWEEN(1,100)&lt;=VLOOKUP($A274,Settings!$A:$H,7,FALSE)*100)</f>
        <v>1</v>
      </c>
      <c r="N274" s="5">
        <f>IF(ISBLANK($A274),"",VLOOKUP($A274,Settings!$A:$H,8,FALSE))</f>
        <v>57</v>
      </c>
      <c r="O274" s="5">
        <f>IF(ISBLANK($A274),"",IF($A274=$A273,$O273,INDIRECT("Settings!$H"&amp;MATCH($A274,Settings!$A:$A,0)+1)))</f>
        <v>48</v>
      </c>
      <c r="P274" s="5">
        <f t="shared" si="2"/>
        <v>47</v>
      </c>
      <c r="Q274" s="5">
        <f>IF(ISBLANK($A274),"",IF($A274=$A273,$Q273,VLOOKUP($A274,Settings!$A:$B,2,FALSE)))</f>
        <v>30</v>
      </c>
    </row>
    <row r="275">
      <c r="A275" s="17" t="str">
        <f>IFERROR(__xludf.DUMMYFUNCTION("""COMPUTED_VALUE"""),"October")</f>
        <v>October</v>
      </c>
      <c r="B275" s="15">
        <f t="shared" si="1"/>
        <v>1</v>
      </c>
      <c r="C275" s="16">
        <f>IF(ISBLANK($A275),"",RANDBETWEEN($P275-Settings!$E$19,$P275-Settings!$E$20))</f>
        <v>41</v>
      </c>
      <c r="D275" s="16">
        <f>IF(ISBLANK($A275),"",RANDBETWEEN($P275+Settings!$E$20,$P275+Settings!$E$19))</f>
        <v>56</v>
      </c>
      <c r="E275" t="str">
        <f t="array" ref="E275">IF(ISBLANK($A275),"",IF(M275,IF(AVERAGE(C275,D275)&gt;Settings!$E$18,INDEX(Precipitation!A:A,$L275),INDEX(Precipitation!B:B,$L275)),"None"))</f>
        <v>None</v>
      </c>
      <c r="F275" t="str">
        <f t="array" ref="F275">IF(ISBLANK($A275),"",IF(M275,INDEX(Precipitation!C:C,$L275),CHOOSE(RANDBETWEEN(1,4),"Clear","Clear","A few clouds","Mostly cloudy")))</f>
        <v>Clear</v>
      </c>
      <c r="G275" t="str">
        <f t="array" ref="G275">IF(ISBLANK($A275),"",IF(AND(M275,AVERAGE(C275,D275)&gt;Settings!$E$18),INDEX(Precipitation!D:D,$L275),""))</f>
        <v/>
      </c>
      <c r="H275" t="str">
        <f t="array" ref="H275">IF(ISBLANK($A275),"",INDEX(Precipitation!E:E,$L275))</f>
        <v>Moderate gale</v>
      </c>
      <c r="I275" s="16" t="str">
        <f t="array" ref="I275">IF(ISBLANK($A275),"",INDEX(Precipitation!F:F,$L275))</f>
        <v>32–38</v>
      </c>
      <c r="J275" s="16" t="str">
        <f t="array" ref="J275">IF(ISBLANK($A275),"",INDEX(Precipitation!G:G,$L275))</f>
        <v>NE</v>
      </c>
      <c r="K275" t="str">
        <f t="array" ref="K275">IF(ISBLANK($A275),"",INDEX(Precipitation!H:H,$L275))</f>
        <v>Whole trees sway and walking against wind takes some effort</v>
      </c>
      <c r="L275" s="5">
        <f>IF(ISBLANK($A275),"",RANDBETWEEN(2,COUNTA(Precipitation!A:A)))</f>
        <v>768</v>
      </c>
      <c r="M275" s="5" t="b">
        <f>IF(ISBLANK($A275),"",RANDBETWEEN(1,100)&lt;=VLOOKUP($A275,Settings!$A:$H,7,FALSE)*100)</f>
        <v>0</v>
      </c>
      <c r="N275" s="5">
        <f>IF(ISBLANK($A275),"",VLOOKUP($A275,Settings!$A:$H,8,FALSE))</f>
        <v>48</v>
      </c>
      <c r="O275" s="5">
        <f>IF(ISBLANK($A275),"",IF($A275=$A274,$O274,INDIRECT("Settings!$H"&amp;MATCH($A275,Settings!$A:$A,0)+1)))</f>
        <v>39</v>
      </c>
      <c r="P275" s="5">
        <f t="shared" si="2"/>
        <v>48</v>
      </c>
      <c r="Q275" s="5">
        <f>IF(ISBLANK($A275),"",IF($A275=$A274,$Q274,VLOOKUP($A275,Settings!$A:$B,2,FALSE)))</f>
        <v>31</v>
      </c>
    </row>
    <row r="276">
      <c r="A276" s="17" t="str">
        <f>IFERROR(__xludf.DUMMYFUNCTION("""COMPUTED_VALUE"""),"October")</f>
        <v>October</v>
      </c>
      <c r="B276" s="15">
        <f t="shared" si="1"/>
        <v>2</v>
      </c>
      <c r="C276" s="16">
        <f>IF(ISBLANK($A276),"",RANDBETWEEN($P276-Settings!$E$19,$P276-Settings!$E$20))</f>
        <v>42</v>
      </c>
      <c r="D276" s="16">
        <f>IF(ISBLANK($A276),"",RANDBETWEEN($P276+Settings!$E$20,$P276+Settings!$E$19))</f>
        <v>57</v>
      </c>
      <c r="E276" t="str">
        <f t="array" ref="E276">IF(ISBLANK($A276),"",IF(M276,IF(AVERAGE(C276,D276)&gt;Settings!$E$18,INDEX(Precipitation!A:A,$L276),INDEX(Precipitation!B:B,$L276)),"None"))</f>
        <v>Downpour</v>
      </c>
      <c r="F276" t="str">
        <f t="array" ref="F276">IF(ISBLANK($A276),"",IF(M276,INDEX(Precipitation!C:C,$L276),CHOOSE(RANDBETWEEN(1,4),"Clear","Clear","A few clouds","Mostly cloudy")))</f>
        <v>Dark storm clouds</v>
      </c>
      <c r="G276" t="str">
        <f t="array" ref="G276">IF(ISBLANK($A276),"",IF(AND(M276,AVERAGE(C276,D276)&gt;Settings!$E$18),INDEX(Precipitation!D:D,$L276),""))</f>
        <v>Lightning</v>
      </c>
      <c r="H276" t="str">
        <f t="array" ref="H276">IF(ISBLANK($A276),"",INDEX(Precipitation!E:E,$L276))</f>
        <v>Gentle breeze</v>
      </c>
      <c r="I276" s="16" t="str">
        <f t="array" ref="I276">IF(ISBLANK($A276),"",INDEX(Precipitation!F:F,$L276))</f>
        <v>8–12</v>
      </c>
      <c r="J276" s="16" t="str">
        <f t="array" ref="J276">IF(ISBLANK($A276),"",INDEX(Precipitation!G:G,$L276))</f>
        <v>N</v>
      </c>
      <c r="K276" t="str">
        <f t="array" ref="K276">IF(ISBLANK($A276),"",INDEX(Precipitation!H:H,$L276))</f>
        <v>Leaves and small twigs sway and banners flap</v>
      </c>
      <c r="L276" s="5">
        <f>IF(ISBLANK($A276),"",RANDBETWEEN(2,COUNTA(Precipitation!A:A)))</f>
        <v>493</v>
      </c>
      <c r="M276" s="5" t="b">
        <f>IF(ISBLANK($A276),"",RANDBETWEEN(1,100)&lt;=VLOOKUP($A276,Settings!$A:$H,7,FALSE)*100)</f>
        <v>1</v>
      </c>
      <c r="N276" s="5">
        <f>IF(ISBLANK($A276),"",VLOOKUP($A276,Settings!$A:$H,8,FALSE))</f>
        <v>48</v>
      </c>
      <c r="O276" s="5">
        <f>IF(ISBLANK($A276),"",IF($A276=$A275,$O275,INDIRECT("Settings!$H"&amp;MATCH($A276,Settings!$A:$A,0)+1)))</f>
        <v>39</v>
      </c>
      <c r="P276" s="5">
        <f t="shared" si="2"/>
        <v>48</v>
      </c>
      <c r="Q276" s="5">
        <f>IF(ISBLANK($A276),"",IF($A276=$A275,$Q275,VLOOKUP($A276,Settings!$A:$B,2,FALSE)))</f>
        <v>31</v>
      </c>
    </row>
    <row r="277">
      <c r="A277" s="17" t="str">
        <f>IFERROR(__xludf.DUMMYFUNCTION("""COMPUTED_VALUE"""),"October")</f>
        <v>October</v>
      </c>
      <c r="B277" s="15">
        <f t="shared" si="1"/>
        <v>3</v>
      </c>
      <c r="C277" s="16">
        <f>IF(ISBLANK($A277),"",RANDBETWEEN($P277-Settings!$E$19,$P277-Settings!$E$20))</f>
        <v>37</v>
      </c>
      <c r="D277" s="16">
        <f>IF(ISBLANK($A277),"",RANDBETWEEN($P277+Settings!$E$20,$P277+Settings!$E$19))</f>
        <v>55</v>
      </c>
      <c r="E277" t="str">
        <f t="array" ref="E277">IF(ISBLANK($A277),"",IF(M277,IF(AVERAGE(C277,D277)&gt;Settings!$E$18,INDEX(Precipitation!A:A,$L277),INDEX(Precipitation!B:B,$L277)),"None"))</f>
        <v>Steady rainfall</v>
      </c>
      <c r="F277" t="str">
        <f t="array" ref="F277">IF(ISBLANK($A277),"",IF(M277,INDEX(Precipitation!C:C,$L277),CHOOSE(RANDBETWEEN(1,4),"Clear","Clear","A few clouds","Mostly cloudy")))</f>
        <v>Gray, slightly overcast</v>
      </c>
      <c r="G277" t="str">
        <f t="array" ref="G277">IF(ISBLANK($A277),"",IF(AND(M277,AVERAGE(C277,D277)&gt;Settings!$E$18),INDEX(Precipitation!D:D,$L277),""))</f>
        <v/>
      </c>
      <c r="H277" t="str">
        <f t="array" ref="H277">IF(ISBLANK($A277),"",INDEX(Precipitation!E:E,$L277))</f>
        <v>Moderate breeze</v>
      </c>
      <c r="I277" s="16" t="str">
        <f t="array" ref="I277">IF(ISBLANK($A277),"",INDEX(Precipitation!F:F,$L277))</f>
        <v>13–18</v>
      </c>
      <c r="J277" s="16" t="str">
        <f t="array" ref="J277">IF(ISBLANK($A277),"",INDEX(Precipitation!G:G,$L277))</f>
        <v>E</v>
      </c>
      <c r="K277" t="str">
        <f t="array" ref="K277">IF(ISBLANK($A277),"",INDEX(Precipitation!H:H,$L277))</f>
        <v>Small branches move, and dust and small branches are raised</v>
      </c>
      <c r="L277" s="5">
        <f>IF(ISBLANK($A277),"",RANDBETWEEN(2,COUNTA(Precipitation!A:A)))</f>
        <v>406</v>
      </c>
      <c r="M277" s="5" t="b">
        <f>IF(ISBLANK($A277),"",RANDBETWEEN(1,100)&lt;=VLOOKUP($A277,Settings!$A:$H,7,FALSE)*100)</f>
        <v>1</v>
      </c>
      <c r="N277" s="5">
        <f>IF(ISBLANK($A277),"",VLOOKUP($A277,Settings!$A:$H,8,FALSE))</f>
        <v>48</v>
      </c>
      <c r="O277" s="5">
        <f>IF(ISBLANK($A277),"",IF($A277=$A276,$O276,INDIRECT("Settings!$H"&amp;MATCH($A277,Settings!$A:$A,0)+1)))</f>
        <v>39</v>
      </c>
      <c r="P277" s="5">
        <f t="shared" si="2"/>
        <v>48</v>
      </c>
      <c r="Q277" s="5">
        <f>IF(ISBLANK($A277),"",IF($A277=$A276,$Q276,VLOOKUP($A277,Settings!$A:$B,2,FALSE)))</f>
        <v>31</v>
      </c>
    </row>
    <row r="278">
      <c r="A278" s="17" t="str">
        <f>IFERROR(__xludf.DUMMYFUNCTION("""COMPUTED_VALUE"""),"October")</f>
        <v>October</v>
      </c>
      <c r="B278" s="15">
        <f t="shared" si="1"/>
        <v>4</v>
      </c>
      <c r="C278" s="16">
        <f>IF(ISBLANK($A278),"",RANDBETWEEN($P278-Settings!$E$19,$P278-Settings!$E$20))</f>
        <v>42</v>
      </c>
      <c r="D278" s="16">
        <f>IF(ISBLANK($A278),"",RANDBETWEEN($P278+Settings!$E$20,$P278+Settings!$E$19))</f>
        <v>52</v>
      </c>
      <c r="E278" t="str">
        <f t="array" ref="E278">IF(ISBLANK($A278),"",IF(M278,IF(AVERAGE(C278,D278)&gt;Settings!$E$18,INDEX(Precipitation!A:A,$L278),INDEX(Precipitation!B:B,$L278)),"None"))</f>
        <v>None</v>
      </c>
      <c r="F278" t="str">
        <f t="array" ref="F278">IF(ISBLANK($A278),"",IF(M278,INDEX(Precipitation!C:C,$L278),CHOOSE(RANDBETWEEN(1,4),"Clear","Clear","A few clouds","Mostly cloudy")))</f>
        <v>Mostly cloudy</v>
      </c>
      <c r="G278" t="str">
        <f t="array" ref="G278">IF(ISBLANK($A278),"",IF(AND(M278,AVERAGE(C278,D278)&gt;Settings!$E$18),INDEX(Precipitation!D:D,$L278),""))</f>
        <v/>
      </c>
      <c r="H278" t="str">
        <f t="array" ref="H278">IF(ISBLANK($A278),"",INDEX(Precipitation!E:E,$L278))</f>
        <v>Moderate breeze</v>
      </c>
      <c r="I278" s="16" t="str">
        <f t="array" ref="I278">IF(ISBLANK($A278),"",INDEX(Precipitation!F:F,$L278))</f>
        <v>13–18</v>
      </c>
      <c r="J278" s="16" t="str">
        <f t="array" ref="J278">IF(ISBLANK($A278),"",INDEX(Precipitation!G:G,$L278))</f>
        <v>S</v>
      </c>
      <c r="K278" t="str">
        <f t="array" ref="K278">IF(ISBLANK($A278),"",INDEX(Precipitation!H:H,$L278))</f>
        <v>Small branches move, and dust and small branches are raised</v>
      </c>
      <c r="L278" s="5">
        <f>IF(ISBLANK($A278),"",RANDBETWEEN(2,COUNTA(Precipitation!A:A)))</f>
        <v>972</v>
      </c>
      <c r="M278" s="5" t="b">
        <f>IF(ISBLANK($A278),"",RANDBETWEEN(1,100)&lt;=VLOOKUP($A278,Settings!$A:$H,7,FALSE)*100)</f>
        <v>0</v>
      </c>
      <c r="N278" s="5">
        <f>IF(ISBLANK($A278),"",VLOOKUP($A278,Settings!$A:$H,8,FALSE))</f>
        <v>48</v>
      </c>
      <c r="O278" s="5">
        <f>IF(ISBLANK($A278),"",IF($A278=$A277,$O277,INDIRECT("Settings!$H"&amp;MATCH($A278,Settings!$A:$A,0)+1)))</f>
        <v>39</v>
      </c>
      <c r="P278" s="5">
        <f t="shared" si="2"/>
        <v>48</v>
      </c>
      <c r="Q278" s="5">
        <f>IF(ISBLANK($A278),"",IF($A278=$A277,$Q277,VLOOKUP($A278,Settings!$A:$B,2,FALSE)))</f>
        <v>31</v>
      </c>
    </row>
    <row r="279">
      <c r="A279" s="17" t="str">
        <f>IFERROR(__xludf.DUMMYFUNCTION("""COMPUTED_VALUE"""),"October")</f>
        <v>October</v>
      </c>
      <c r="B279" s="15">
        <f t="shared" si="1"/>
        <v>5</v>
      </c>
      <c r="C279" s="16">
        <f>IF(ISBLANK($A279),"",RANDBETWEEN($P279-Settings!$E$19,$P279-Settings!$E$20))</f>
        <v>36</v>
      </c>
      <c r="D279" s="16">
        <f>IF(ISBLANK($A279),"",RANDBETWEEN($P279+Settings!$E$20,$P279+Settings!$E$19))</f>
        <v>57</v>
      </c>
      <c r="E279" t="str">
        <f t="array" ref="E279">IF(ISBLANK($A279),"",IF(M279,IF(AVERAGE(C279,D279)&gt;Settings!$E$18,INDEX(Precipitation!A:A,$L279),INDEX(Precipitation!B:B,$L279)),"None"))</f>
        <v>None</v>
      </c>
      <c r="F279" t="str">
        <f t="array" ref="F279">IF(ISBLANK($A279),"",IF(M279,INDEX(Precipitation!C:C,$L279),CHOOSE(RANDBETWEEN(1,4),"Clear","Clear","A few clouds","Mostly cloudy")))</f>
        <v>Clear</v>
      </c>
      <c r="G279" t="str">
        <f t="array" ref="G279">IF(ISBLANK($A279),"",IF(AND(M279,AVERAGE(C279,D279)&gt;Settings!$E$18),INDEX(Precipitation!D:D,$L279),""))</f>
        <v/>
      </c>
      <c r="H279" t="str">
        <f t="array" ref="H279">IF(ISBLANK($A279),"",INDEX(Precipitation!E:E,$L279))</f>
        <v>Strong breeze</v>
      </c>
      <c r="I279" s="16" t="str">
        <f t="array" ref="I279">IF(ISBLANK($A279),"",INDEX(Precipitation!F:F,$L279))</f>
        <v>25–31</v>
      </c>
      <c r="J279" s="16" t="str">
        <f t="array" ref="J279">IF(ISBLANK($A279),"",INDEX(Precipitation!G:G,$L279))</f>
        <v>S</v>
      </c>
      <c r="K279" t="str">
        <f t="array" ref="K279">IF(ISBLANK($A279),"",INDEX(Precipitation!H:H,$L279))</f>
        <v>Large branches move</v>
      </c>
      <c r="L279" s="5">
        <f>IF(ISBLANK($A279),"",RANDBETWEEN(2,COUNTA(Precipitation!A:A)))</f>
        <v>942</v>
      </c>
      <c r="M279" s="5" t="b">
        <f>IF(ISBLANK($A279),"",RANDBETWEEN(1,100)&lt;=VLOOKUP($A279,Settings!$A:$H,7,FALSE)*100)</f>
        <v>0</v>
      </c>
      <c r="N279" s="5">
        <f>IF(ISBLANK($A279),"",VLOOKUP($A279,Settings!$A:$H,8,FALSE))</f>
        <v>48</v>
      </c>
      <c r="O279" s="5">
        <f>IF(ISBLANK($A279),"",IF($A279=$A278,$O278,INDIRECT("Settings!$H"&amp;MATCH($A279,Settings!$A:$A,0)+1)))</f>
        <v>39</v>
      </c>
      <c r="P279" s="5">
        <f t="shared" si="2"/>
        <v>48</v>
      </c>
      <c r="Q279" s="5">
        <f>IF(ISBLANK($A279),"",IF($A279=$A278,$Q278,VLOOKUP($A279,Settings!$A:$B,2,FALSE)))</f>
        <v>31</v>
      </c>
    </row>
    <row r="280">
      <c r="A280" s="17" t="str">
        <f>IFERROR(__xludf.DUMMYFUNCTION("""COMPUTED_VALUE"""),"October")</f>
        <v>October</v>
      </c>
      <c r="B280" s="15">
        <f t="shared" si="1"/>
        <v>6</v>
      </c>
      <c r="C280" s="16">
        <f>IF(ISBLANK($A280),"",RANDBETWEEN($P280-Settings!$E$19,$P280-Settings!$E$20))</f>
        <v>41</v>
      </c>
      <c r="D280" s="16">
        <f>IF(ISBLANK($A280),"",RANDBETWEEN($P280+Settings!$E$20,$P280+Settings!$E$19))</f>
        <v>59</v>
      </c>
      <c r="E280" t="str">
        <f t="array" ref="E280">IF(ISBLANK($A280),"",IF(M280,IF(AVERAGE(C280,D280)&gt;Settings!$E$18,INDEX(Precipitation!A:A,$L280),INDEX(Precipitation!B:B,$L280)),"None"))</f>
        <v>Downpour</v>
      </c>
      <c r="F280" t="str">
        <f t="array" ref="F280">IF(ISBLANK($A280),"",IF(M280,INDEX(Precipitation!C:C,$L280),CHOOSE(RANDBETWEEN(1,4),"Clear","Clear","A few clouds","Mostly cloudy")))</f>
        <v>Dark storm clouds</v>
      </c>
      <c r="G280" t="str">
        <f t="array" ref="G280">IF(ISBLANK($A280),"",IF(AND(M280,AVERAGE(C280,D280)&gt;Settings!$E$18),INDEX(Precipitation!D:D,$L280),""))</f>
        <v/>
      </c>
      <c r="H280" t="str">
        <f t="array" ref="H280">IF(ISBLANK($A280),"",INDEX(Precipitation!E:E,$L280))</f>
        <v>Fresh breeze</v>
      </c>
      <c r="I280" s="16" t="str">
        <f t="array" ref="I280">IF(ISBLANK($A280),"",INDEX(Precipitation!F:F,$L280))</f>
        <v>19–24</v>
      </c>
      <c r="J280" s="16" t="str">
        <f t="array" ref="J280">IF(ISBLANK($A280),"",INDEX(Precipitation!G:G,$L280))</f>
        <v>SW</v>
      </c>
      <c r="K280" t="str">
        <f t="array" ref="K280">IF(ISBLANK($A280),"",INDEX(Precipitation!H:H,$L280))</f>
        <v>Small trees sway and small waves form on inland waters</v>
      </c>
      <c r="L280" s="5">
        <f>IF(ISBLANK($A280),"",RANDBETWEEN(2,COUNTA(Precipitation!A:A)))</f>
        <v>205</v>
      </c>
      <c r="M280" s="5" t="b">
        <f>IF(ISBLANK($A280),"",RANDBETWEEN(1,100)&lt;=VLOOKUP($A280,Settings!$A:$H,7,FALSE)*100)</f>
        <v>1</v>
      </c>
      <c r="N280" s="5">
        <f>IF(ISBLANK($A280),"",VLOOKUP($A280,Settings!$A:$H,8,FALSE))</f>
        <v>48</v>
      </c>
      <c r="O280" s="5">
        <f>IF(ISBLANK($A280),"",IF($A280=$A279,$O279,INDIRECT("Settings!$H"&amp;MATCH($A280,Settings!$A:$A,0)+1)))</f>
        <v>39</v>
      </c>
      <c r="P280" s="5">
        <f t="shared" si="2"/>
        <v>48</v>
      </c>
      <c r="Q280" s="5">
        <f>IF(ISBLANK($A280),"",IF($A280=$A279,$Q279,VLOOKUP($A280,Settings!$A:$B,2,FALSE)))</f>
        <v>31</v>
      </c>
    </row>
    <row r="281">
      <c r="A281" s="17" t="str">
        <f>IFERROR(__xludf.DUMMYFUNCTION("""COMPUTED_VALUE"""),"October")</f>
        <v>October</v>
      </c>
      <c r="B281" s="15">
        <f t="shared" si="1"/>
        <v>7</v>
      </c>
      <c r="C281" s="16">
        <f>IF(ISBLANK($A281),"",RANDBETWEEN($P281-Settings!$E$19,$P281-Settings!$E$20))</f>
        <v>40</v>
      </c>
      <c r="D281" s="16">
        <f>IF(ISBLANK($A281),"",RANDBETWEEN($P281+Settings!$E$20,$P281+Settings!$E$19))</f>
        <v>58</v>
      </c>
      <c r="E281" t="str">
        <f t="array" ref="E281">IF(ISBLANK($A281),"",IF(M281,IF(AVERAGE(C281,D281)&gt;Settings!$E$18,INDEX(Precipitation!A:A,$L281),INDEX(Precipitation!B:B,$L281)),"None"))</f>
        <v>Light mist</v>
      </c>
      <c r="F281" t="str">
        <f t="array" ref="F281">IF(ISBLANK($A281),"",IF(M281,INDEX(Precipitation!C:C,$L281),CHOOSE(RANDBETWEEN(1,4),"Clear","Clear","A few clouds","Mostly cloudy")))</f>
        <v>A few clouds</v>
      </c>
      <c r="G281" t="str">
        <f t="array" ref="G281">IF(ISBLANK($A281),"",IF(AND(M281,AVERAGE(C281,D281)&gt;Settings!$E$18),INDEX(Precipitation!D:D,$L281),""))</f>
        <v/>
      </c>
      <c r="H281" t="str">
        <f t="array" ref="H281">IF(ISBLANK($A281),"",INDEX(Precipitation!E:E,$L281))</f>
        <v>Light air</v>
      </c>
      <c r="I281" s="16" t="str">
        <f t="array" ref="I281">IF(ISBLANK($A281),"",INDEX(Precipitation!F:F,$L281))</f>
        <v>1–3</v>
      </c>
      <c r="J281" s="16" t="str">
        <f t="array" ref="J281">IF(ISBLANK($A281),"",INDEX(Precipitation!G:G,$L281))</f>
        <v>SE</v>
      </c>
      <c r="K281" t="str">
        <f t="array" ref="K281">IF(ISBLANK($A281),"",INDEX(Precipitation!H:H,$L281))</f>
        <v>Wind direction shown by smoke but not wind vanes</v>
      </c>
      <c r="L281" s="5">
        <f>IF(ISBLANK($A281),"",RANDBETWEEN(2,COUNTA(Precipitation!A:A)))</f>
        <v>326</v>
      </c>
      <c r="M281" s="5" t="b">
        <f>IF(ISBLANK($A281),"",RANDBETWEEN(1,100)&lt;=VLOOKUP($A281,Settings!$A:$H,7,FALSE)*100)</f>
        <v>1</v>
      </c>
      <c r="N281" s="5">
        <f>IF(ISBLANK($A281),"",VLOOKUP($A281,Settings!$A:$H,8,FALSE))</f>
        <v>48</v>
      </c>
      <c r="O281" s="5">
        <f>IF(ISBLANK($A281),"",IF($A281=$A280,$O280,INDIRECT("Settings!$H"&amp;MATCH($A281,Settings!$A:$A,0)+1)))</f>
        <v>39</v>
      </c>
      <c r="P281" s="5">
        <f t="shared" si="2"/>
        <v>48</v>
      </c>
      <c r="Q281" s="5">
        <f>IF(ISBLANK($A281),"",IF($A281=$A280,$Q280,VLOOKUP($A281,Settings!$A:$B,2,FALSE)))</f>
        <v>31</v>
      </c>
    </row>
    <row r="282">
      <c r="A282" s="17" t="str">
        <f>IFERROR(__xludf.DUMMYFUNCTION("""COMPUTED_VALUE"""),"October")</f>
        <v>October</v>
      </c>
      <c r="B282" s="15">
        <f t="shared" si="1"/>
        <v>8</v>
      </c>
      <c r="C282" s="16">
        <f>IF(ISBLANK($A282),"",RANDBETWEEN($P282-Settings!$E$19,$P282-Settings!$E$20))</f>
        <v>39</v>
      </c>
      <c r="D282" s="16">
        <f>IF(ISBLANK($A282),"",RANDBETWEEN($P282+Settings!$E$20,$P282+Settings!$E$19))</f>
        <v>54</v>
      </c>
      <c r="E282" t="str">
        <f t="array" ref="E282">IF(ISBLANK($A282),"",IF(M282,IF(AVERAGE(C282,D282)&gt;Settings!$E$18,INDEX(Precipitation!A:A,$L282),INDEX(Precipitation!B:B,$L282)),"None"))</f>
        <v>None</v>
      </c>
      <c r="F282" t="str">
        <f t="array" ref="F282">IF(ISBLANK($A282),"",IF(M282,INDEX(Precipitation!C:C,$L282),CHOOSE(RANDBETWEEN(1,4),"Clear","Clear","A few clouds","Mostly cloudy")))</f>
        <v>Mostly cloudy</v>
      </c>
      <c r="G282" t="str">
        <f t="array" ref="G282">IF(ISBLANK($A282),"",IF(AND(M282,AVERAGE(C282,D282)&gt;Settings!$E$18),INDEX(Precipitation!D:D,$L282),""))</f>
        <v/>
      </c>
      <c r="H282" t="str">
        <f t="array" ref="H282">IF(ISBLANK($A282),"",INDEX(Precipitation!E:E,$L282))</f>
        <v>Light air</v>
      </c>
      <c r="I282" s="16" t="str">
        <f t="array" ref="I282">IF(ISBLANK($A282),"",INDEX(Precipitation!F:F,$L282))</f>
        <v>1–3</v>
      </c>
      <c r="J282" s="16" t="str">
        <f t="array" ref="J282">IF(ISBLANK($A282),"",INDEX(Precipitation!G:G,$L282))</f>
        <v>NW</v>
      </c>
      <c r="K282" t="str">
        <f t="array" ref="K282">IF(ISBLANK($A282),"",INDEX(Precipitation!H:H,$L282))</f>
        <v>Wind direction shown by smoke but not wind vanes</v>
      </c>
      <c r="L282" s="5">
        <f>IF(ISBLANK($A282),"",RANDBETWEEN(2,COUNTA(Precipitation!A:A)))</f>
        <v>802</v>
      </c>
      <c r="M282" s="5" t="b">
        <f>IF(ISBLANK($A282),"",RANDBETWEEN(1,100)&lt;=VLOOKUP($A282,Settings!$A:$H,7,FALSE)*100)</f>
        <v>0</v>
      </c>
      <c r="N282" s="5">
        <f>IF(ISBLANK($A282),"",VLOOKUP($A282,Settings!$A:$H,8,FALSE))</f>
        <v>48</v>
      </c>
      <c r="O282" s="5">
        <f>IF(ISBLANK($A282),"",IF($A282=$A281,$O281,INDIRECT("Settings!$H"&amp;MATCH($A282,Settings!$A:$A,0)+1)))</f>
        <v>39</v>
      </c>
      <c r="P282" s="5">
        <f t="shared" si="2"/>
        <v>48</v>
      </c>
      <c r="Q282" s="5">
        <f>IF(ISBLANK($A282),"",IF($A282=$A281,$Q281,VLOOKUP($A282,Settings!$A:$B,2,FALSE)))</f>
        <v>31</v>
      </c>
    </row>
    <row r="283">
      <c r="A283" s="17" t="str">
        <f>IFERROR(__xludf.DUMMYFUNCTION("""COMPUTED_VALUE"""),"October")</f>
        <v>October</v>
      </c>
      <c r="B283" s="15">
        <f t="shared" si="1"/>
        <v>9</v>
      </c>
      <c r="C283" s="16">
        <f>IF(ISBLANK($A283),"",RANDBETWEEN($P283-Settings!$E$19,$P283-Settings!$E$20))</f>
        <v>36</v>
      </c>
      <c r="D283" s="16">
        <f>IF(ISBLANK($A283),"",RANDBETWEEN($P283+Settings!$E$20,$P283+Settings!$E$19))</f>
        <v>53</v>
      </c>
      <c r="E283" t="str">
        <f t="array" ref="E283">IF(ISBLANK($A283),"",IF(M283,IF(AVERAGE(C283,D283)&gt;Settings!$E$18,INDEX(Precipitation!A:A,$L283),INDEX(Precipitation!B:B,$L283)),"None"))</f>
        <v>Drizzle</v>
      </c>
      <c r="F283" t="str">
        <f t="array" ref="F283">IF(ISBLANK($A283),"",IF(M283,INDEX(Precipitation!C:C,$L283),CHOOSE(RANDBETWEEN(1,4),"Clear","Clear","A few clouds","Mostly cloudy")))</f>
        <v>Mostly cloudy</v>
      </c>
      <c r="G283" t="str">
        <f t="array" ref="G283">IF(ISBLANK($A283),"",IF(AND(M283,AVERAGE(C283,D283)&gt;Settings!$E$18),INDEX(Precipitation!D:D,$L283),""))</f>
        <v/>
      </c>
      <c r="H283" t="str">
        <f t="array" ref="H283">IF(ISBLANK($A283),"",INDEX(Precipitation!E:E,$L283))</f>
        <v>Light breeze</v>
      </c>
      <c r="I283" s="16" t="str">
        <f t="array" ref="I283">IF(ISBLANK($A283),"",INDEX(Precipitation!F:F,$L283))</f>
        <v>4–7</v>
      </c>
      <c r="J283" s="16" t="str">
        <f t="array" ref="J283">IF(ISBLANK($A283),"",INDEX(Precipitation!G:G,$L283))</f>
        <v>NW</v>
      </c>
      <c r="K283" t="str">
        <f t="array" ref="K283">IF(ISBLANK($A283),"",INDEX(Precipitation!H:H,$L283))</f>
        <v>Wind felt on face, leaves rustle, vanes move</v>
      </c>
      <c r="L283" s="5">
        <f>IF(ISBLANK($A283),"",RANDBETWEEN(2,COUNTA(Precipitation!A:A)))</f>
        <v>873</v>
      </c>
      <c r="M283" s="5" t="b">
        <f>IF(ISBLANK($A283),"",RANDBETWEEN(1,100)&lt;=VLOOKUP($A283,Settings!$A:$H,7,FALSE)*100)</f>
        <v>1</v>
      </c>
      <c r="N283" s="5">
        <f>IF(ISBLANK($A283),"",VLOOKUP($A283,Settings!$A:$H,8,FALSE))</f>
        <v>48</v>
      </c>
      <c r="O283" s="5">
        <f>IF(ISBLANK($A283),"",IF($A283=$A282,$O282,INDIRECT("Settings!$H"&amp;MATCH($A283,Settings!$A:$A,0)+1)))</f>
        <v>39</v>
      </c>
      <c r="P283" s="5">
        <f t="shared" si="2"/>
        <v>48</v>
      </c>
      <c r="Q283" s="5">
        <f>IF(ISBLANK($A283),"",IF($A283=$A282,$Q282,VLOOKUP($A283,Settings!$A:$B,2,FALSE)))</f>
        <v>31</v>
      </c>
    </row>
    <row r="284">
      <c r="A284" s="17" t="str">
        <f>IFERROR(__xludf.DUMMYFUNCTION("""COMPUTED_VALUE"""),"October")</f>
        <v>October</v>
      </c>
      <c r="B284" s="15">
        <f t="shared" si="1"/>
        <v>10</v>
      </c>
      <c r="C284" s="16">
        <f>IF(ISBLANK($A284),"",RANDBETWEEN($P284-Settings!$E$19,$P284-Settings!$E$20))</f>
        <v>39</v>
      </c>
      <c r="D284" s="16">
        <f>IF(ISBLANK($A284),"",RANDBETWEEN($P284+Settings!$E$20,$P284+Settings!$E$19))</f>
        <v>60</v>
      </c>
      <c r="E284" t="str">
        <f t="array" ref="E284">IF(ISBLANK($A284),"",IF(M284,IF(AVERAGE(C284,D284)&gt;Settings!$E$18,INDEX(Precipitation!A:A,$L284),INDEX(Precipitation!B:B,$L284)),"None"))</f>
        <v>None</v>
      </c>
      <c r="F284" t="str">
        <f t="array" ref="F284">IF(ISBLANK($A284),"",IF(M284,INDEX(Precipitation!C:C,$L284),CHOOSE(RANDBETWEEN(1,4),"Clear","Clear","A few clouds","Mostly cloudy")))</f>
        <v>Clear</v>
      </c>
      <c r="G284" t="str">
        <f t="array" ref="G284">IF(ISBLANK($A284),"",IF(AND(M284,AVERAGE(C284,D284)&gt;Settings!$E$18),INDEX(Precipitation!D:D,$L284),""))</f>
        <v/>
      </c>
      <c r="H284" t="str">
        <f t="array" ref="H284">IF(ISBLANK($A284),"",INDEX(Precipitation!E:E,$L284))</f>
        <v>Calm</v>
      </c>
      <c r="I284" s="16" t="str">
        <f t="array" ref="I284">IF(ISBLANK($A284),"",INDEX(Precipitation!F:F,$L284))</f>
        <v>&lt;1</v>
      </c>
      <c r="J284" s="16" t="str">
        <f t="array" ref="J284">IF(ISBLANK($A284),"",INDEX(Precipitation!G:G,$L284))</f>
        <v>SE</v>
      </c>
      <c r="K284" t="str">
        <f t="array" ref="K284">IF(ISBLANK($A284),"",INDEX(Precipitation!H:H,$L284))</f>
        <v>Smoke rises vertically</v>
      </c>
      <c r="L284" s="5">
        <f>IF(ISBLANK($A284),"",RANDBETWEEN(2,COUNTA(Precipitation!A:A)))</f>
        <v>579</v>
      </c>
      <c r="M284" s="5" t="b">
        <f>IF(ISBLANK($A284),"",RANDBETWEEN(1,100)&lt;=VLOOKUP($A284,Settings!$A:$H,7,FALSE)*100)</f>
        <v>0</v>
      </c>
      <c r="N284" s="5">
        <f>IF(ISBLANK($A284),"",VLOOKUP($A284,Settings!$A:$H,8,FALSE))</f>
        <v>48</v>
      </c>
      <c r="O284" s="5">
        <f>IF(ISBLANK($A284),"",IF($A284=$A283,$O283,INDIRECT("Settings!$H"&amp;MATCH($A284,Settings!$A:$A,0)+1)))</f>
        <v>39</v>
      </c>
      <c r="P284" s="5">
        <f t="shared" si="2"/>
        <v>48</v>
      </c>
      <c r="Q284" s="5">
        <f>IF(ISBLANK($A284),"",IF($A284=$A283,$Q283,VLOOKUP($A284,Settings!$A:$B,2,FALSE)))</f>
        <v>31</v>
      </c>
    </row>
    <row r="285">
      <c r="A285" s="17" t="str">
        <f>IFERROR(__xludf.DUMMYFUNCTION("""COMPUTED_VALUE"""),"October")</f>
        <v>October</v>
      </c>
      <c r="B285" s="15">
        <f t="shared" si="1"/>
        <v>11</v>
      </c>
      <c r="C285" s="16">
        <f>IF(ISBLANK($A285),"",RANDBETWEEN($P285-Settings!$E$19,$P285-Settings!$E$20))</f>
        <v>39</v>
      </c>
      <c r="D285" s="16">
        <f>IF(ISBLANK($A285),"",RANDBETWEEN($P285+Settings!$E$20,$P285+Settings!$E$19))</f>
        <v>52</v>
      </c>
      <c r="E285" t="str">
        <f t="array" ref="E285">IF(ISBLANK($A285),"",IF(M285,IF(AVERAGE(C285,D285)&gt;Settings!$E$18,INDEX(Precipitation!A:A,$L285),INDEX(Precipitation!B:B,$L285)),"None"))</f>
        <v>None</v>
      </c>
      <c r="F285" t="str">
        <f t="array" ref="F285">IF(ISBLANK($A285),"",IF(M285,INDEX(Precipitation!C:C,$L285),CHOOSE(RANDBETWEEN(1,4),"Clear","Clear","A few clouds","Mostly cloudy")))</f>
        <v>A few clouds</v>
      </c>
      <c r="G285" t="str">
        <f t="array" ref="G285">IF(ISBLANK($A285),"",IF(AND(M285,AVERAGE(C285,D285)&gt;Settings!$E$18),INDEX(Precipitation!D:D,$L285),""))</f>
        <v/>
      </c>
      <c r="H285" t="str">
        <f t="array" ref="H285">IF(ISBLANK($A285),"",INDEX(Precipitation!E:E,$L285))</f>
        <v>Moderate breeze</v>
      </c>
      <c r="I285" s="16" t="str">
        <f t="array" ref="I285">IF(ISBLANK($A285),"",INDEX(Precipitation!F:F,$L285))</f>
        <v>13–18</v>
      </c>
      <c r="J285" s="16" t="str">
        <f t="array" ref="J285">IF(ISBLANK($A285),"",INDEX(Precipitation!G:G,$L285))</f>
        <v>NW</v>
      </c>
      <c r="K285" t="str">
        <f t="array" ref="K285">IF(ISBLANK($A285),"",INDEX(Precipitation!H:H,$L285))</f>
        <v>Small branches move, and dust and small branches are raised</v>
      </c>
      <c r="L285" s="5">
        <f>IF(ISBLANK($A285),"",RANDBETWEEN(2,COUNTA(Precipitation!A:A)))</f>
        <v>905</v>
      </c>
      <c r="M285" s="5" t="b">
        <f>IF(ISBLANK($A285),"",RANDBETWEEN(1,100)&lt;=VLOOKUP($A285,Settings!$A:$H,7,FALSE)*100)</f>
        <v>0</v>
      </c>
      <c r="N285" s="5">
        <f>IF(ISBLANK($A285),"",VLOOKUP($A285,Settings!$A:$H,8,FALSE))</f>
        <v>48</v>
      </c>
      <c r="O285" s="5">
        <f>IF(ISBLANK($A285),"",IF($A285=$A284,$O284,INDIRECT("Settings!$H"&amp;MATCH($A285,Settings!$A:$A,0)+1)))</f>
        <v>39</v>
      </c>
      <c r="P285" s="5">
        <f t="shared" si="2"/>
        <v>48</v>
      </c>
      <c r="Q285" s="5">
        <f>IF(ISBLANK($A285),"",IF($A285=$A284,$Q284,VLOOKUP($A285,Settings!$A:$B,2,FALSE)))</f>
        <v>31</v>
      </c>
    </row>
    <row r="286">
      <c r="A286" s="17" t="str">
        <f>IFERROR(__xludf.DUMMYFUNCTION("""COMPUTED_VALUE"""),"October")</f>
        <v>October</v>
      </c>
      <c r="B286" s="15">
        <f t="shared" si="1"/>
        <v>12</v>
      </c>
      <c r="C286" s="16">
        <f>IF(ISBLANK($A286),"",RANDBETWEEN($P286-Settings!$E$19,$P286-Settings!$E$20))</f>
        <v>39</v>
      </c>
      <c r="D286" s="16">
        <f>IF(ISBLANK($A286),"",RANDBETWEEN($P286+Settings!$E$20,$P286+Settings!$E$19))</f>
        <v>57</v>
      </c>
      <c r="E286" t="str">
        <f t="array" ref="E286">IF(ISBLANK($A286),"",IF(M286,IF(AVERAGE(C286,D286)&gt;Settings!$E$18,INDEX(Precipitation!A:A,$L286),INDEX(Precipitation!B:B,$L286)),"None"))</f>
        <v>Steady rainfall</v>
      </c>
      <c r="F286" t="str">
        <f t="array" ref="F286">IF(ISBLANK($A286),"",IF(M286,INDEX(Precipitation!C:C,$L286),CHOOSE(RANDBETWEEN(1,4),"Clear","Clear","A few clouds","Mostly cloudy")))</f>
        <v>Gray, slightly overcast</v>
      </c>
      <c r="G286" t="str">
        <f t="array" ref="G286">IF(ISBLANK($A286),"",IF(AND(M286,AVERAGE(C286,D286)&gt;Settings!$E$18),INDEX(Precipitation!D:D,$L286),""))</f>
        <v>Hail</v>
      </c>
      <c r="H286" t="str">
        <f t="array" ref="H286">IF(ISBLANK($A286),"",INDEX(Precipitation!E:E,$L286))</f>
        <v>Gentle breeze</v>
      </c>
      <c r="I286" s="16" t="str">
        <f t="array" ref="I286">IF(ISBLANK($A286),"",INDEX(Precipitation!F:F,$L286))</f>
        <v>8–12</v>
      </c>
      <c r="J286" s="16" t="str">
        <f t="array" ref="J286">IF(ISBLANK($A286),"",INDEX(Precipitation!G:G,$L286))</f>
        <v>N</v>
      </c>
      <c r="K286" t="str">
        <f t="array" ref="K286">IF(ISBLANK($A286),"",INDEX(Precipitation!H:H,$L286))</f>
        <v>Leaves and small twigs sway and banners flap</v>
      </c>
      <c r="L286" s="5">
        <f>IF(ISBLANK($A286),"",RANDBETWEEN(2,COUNTA(Precipitation!A:A)))</f>
        <v>814</v>
      </c>
      <c r="M286" s="5" t="b">
        <f>IF(ISBLANK($A286),"",RANDBETWEEN(1,100)&lt;=VLOOKUP($A286,Settings!$A:$H,7,FALSE)*100)</f>
        <v>1</v>
      </c>
      <c r="N286" s="5">
        <f>IF(ISBLANK($A286),"",VLOOKUP($A286,Settings!$A:$H,8,FALSE))</f>
        <v>48</v>
      </c>
      <c r="O286" s="5">
        <f>IF(ISBLANK($A286),"",IF($A286=$A285,$O285,INDIRECT("Settings!$H"&amp;MATCH($A286,Settings!$A:$A,0)+1)))</f>
        <v>39</v>
      </c>
      <c r="P286" s="5">
        <f t="shared" si="2"/>
        <v>48</v>
      </c>
      <c r="Q286" s="5">
        <f>IF(ISBLANK($A286),"",IF($A286=$A285,$Q285,VLOOKUP($A286,Settings!$A:$B,2,FALSE)))</f>
        <v>31</v>
      </c>
    </row>
    <row r="287">
      <c r="A287" s="17" t="str">
        <f>IFERROR(__xludf.DUMMYFUNCTION("""COMPUTED_VALUE"""),"October")</f>
        <v>October</v>
      </c>
      <c r="B287" s="15">
        <f t="shared" si="1"/>
        <v>13</v>
      </c>
      <c r="C287" s="16">
        <f>IF(ISBLANK($A287),"",RANDBETWEEN($P287-Settings!$E$19,$P287-Settings!$E$20))</f>
        <v>41</v>
      </c>
      <c r="D287" s="16">
        <f>IF(ISBLANK($A287),"",RANDBETWEEN($P287+Settings!$E$20,$P287+Settings!$E$19))</f>
        <v>53</v>
      </c>
      <c r="E287" t="str">
        <f t="array" ref="E287">IF(ISBLANK($A287),"",IF(M287,IF(AVERAGE(C287,D287)&gt;Settings!$E$18,INDEX(Precipitation!A:A,$L287),INDEX(Precipitation!B:B,$L287)),"None"))</f>
        <v>None</v>
      </c>
      <c r="F287" t="str">
        <f t="array" ref="F287">IF(ISBLANK($A287),"",IF(M287,INDEX(Precipitation!C:C,$L287),CHOOSE(RANDBETWEEN(1,4),"Clear","Clear","A few clouds","Mostly cloudy")))</f>
        <v>A few clouds</v>
      </c>
      <c r="G287" t="str">
        <f t="array" ref="G287">IF(ISBLANK($A287),"",IF(AND(M287,AVERAGE(C287,D287)&gt;Settings!$E$18),INDEX(Precipitation!D:D,$L287),""))</f>
        <v/>
      </c>
      <c r="H287" t="str">
        <f t="array" ref="H287">IF(ISBLANK($A287),"",INDEX(Precipitation!E:E,$L287))</f>
        <v>Moderate breeze</v>
      </c>
      <c r="I287" s="16" t="str">
        <f t="array" ref="I287">IF(ISBLANK($A287),"",INDEX(Precipitation!F:F,$L287))</f>
        <v>13–18</v>
      </c>
      <c r="J287" s="16" t="str">
        <f t="array" ref="J287">IF(ISBLANK($A287),"",INDEX(Precipitation!G:G,$L287))</f>
        <v>NW</v>
      </c>
      <c r="K287" t="str">
        <f t="array" ref="K287">IF(ISBLANK($A287),"",INDEX(Precipitation!H:H,$L287))</f>
        <v>Small branches move, and dust and small branches are raised</v>
      </c>
      <c r="L287" s="5">
        <f>IF(ISBLANK($A287),"",RANDBETWEEN(2,COUNTA(Precipitation!A:A)))</f>
        <v>269</v>
      </c>
      <c r="M287" s="5" t="b">
        <f>IF(ISBLANK($A287),"",RANDBETWEEN(1,100)&lt;=VLOOKUP($A287,Settings!$A:$H,7,FALSE)*100)</f>
        <v>0</v>
      </c>
      <c r="N287" s="5">
        <f>IF(ISBLANK($A287),"",VLOOKUP($A287,Settings!$A:$H,8,FALSE))</f>
        <v>48</v>
      </c>
      <c r="O287" s="5">
        <f>IF(ISBLANK($A287),"",IF($A287=$A286,$O286,INDIRECT("Settings!$H"&amp;MATCH($A287,Settings!$A:$A,0)+1)))</f>
        <v>39</v>
      </c>
      <c r="P287" s="5">
        <f t="shared" si="2"/>
        <v>48</v>
      </c>
      <c r="Q287" s="5">
        <f>IF(ISBLANK($A287),"",IF($A287=$A286,$Q286,VLOOKUP($A287,Settings!$A:$B,2,FALSE)))</f>
        <v>31</v>
      </c>
    </row>
    <row r="288">
      <c r="A288" s="17" t="str">
        <f>IFERROR(__xludf.DUMMYFUNCTION("""COMPUTED_VALUE"""),"October")</f>
        <v>October</v>
      </c>
      <c r="B288" s="15">
        <f t="shared" si="1"/>
        <v>14</v>
      </c>
      <c r="C288" s="16">
        <f>IF(ISBLANK($A288),"",RANDBETWEEN($P288-Settings!$E$19,$P288-Settings!$E$20))</f>
        <v>41</v>
      </c>
      <c r="D288" s="16">
        <f>IF(ISBLANK($A288),"",RANDBETWEEN($P288+Settings!$E$20,$P288+Settings!$E$19))</f>
        <v>58</v>
      </c>
      <c r="E288" t="str">
        <f t="array" ref="E288">IF(ISBLANK($A288),"",IF(M288,IF(AVERAGE(C288,D288)&gt;Settings!$E$18,INDEX(Precipitation!A:A,$L288),INDEX(Precipitation!B:B,$L288)),"None"))</f>
        <v>Steady rainfall</v>
      </c>
      <c r="F288" t="str">
        <f t="array" ref="F288">IF(ISBLANK($A288),"",IF(M288,INDEX(Precipitation!C:C,$L288),CHOOSE(RANDBETWEEN(1,4),"Clear","Clear","A few clouds","Mostly cloudy")))</f>
        <v>Gray, slightly overcast</v>
      </c>
      <c r="G288" t="str">
        <f t="array" ref="G288">IF(ISBLANK($A288),"",IF(AND(M288,AVERAGE(C288,D288)&gt;Settings!$E$18),INDEX(Precipitation!D:D,$L288),""))</f>
        <v>Hail</v>
      </c>
      <c r="H288" t="str">
        <f t="array" ref="H288">IF(ISBLANK($A288),"",INDEX(Precipitation!E:E,$L288))</f>
        <v>Gentle breeze</v>
      </c>
      <c r="I288" s="16" t="str">
        <f t="array" ref="I288">IF(ISBLANK($A288),"",INDEX(Precipitation!F:F,$L288))</f>
        <v>8–12</v>
      </c>
      <c r="J288" s="16" t="str">
        <f t="array" ref="J288">IF(ISBLANK($A288),"",INDEX(Precipitation!G:G,$L288))</f>
        <v>E</v>
      </c>
      <c r="K288" t="str">
        <f t="array" ref="K288">IF(ISBLANK($A288),"",INDEX(Precipitation!H:H,$L288))</f>
        <v>Leaves and small twigs sway and banners flap</v>
      </c>
      <c r="L288" s="5">
        <f>IF(ISBLANK($A288),"",RANDBETWEEN(2,COUNTA(Precipitation!A:A)))</f>
        <v>190</v>
      </c>
      <c r="M288" s="5" t="b">
        <f>IF(ISBLANK($A288),"",RANDBETWEEN(1,100)&lt;=VLOOKUP($A288,Settings!$A:$H,7,FALSE)*100)</f>
        <v>1</v>
      </c>
      <c r="N288" s="5">
        <f>IF(ISBLANK($A288),"",VLOOKUP($A288,Settings!$A:$H,8,FALSE))</f>
        <v>48</v>
      </c>
      <c r="O288" s="5">
        <f>IF(ISBLANK($A288),"",IF($A288=$A287,$O287,INDIRECT("Settings!$H"&amp;MATCH($A288,Settings!$A:$A,0)+1)))</f>
        <v>39</v>
      </c>
      <c r="P288" s="5">
        <f t="shared" si="2"/>
        <v>48</v>
      </c>
      <c r="Q288" s="5">
        <f>IF(ISBLANK($A288),"",IF($A288=$A287,$Q287,VLOOKUP($A288,Settings!$A:$B,2,FALSE)))</f>
        <v>31</v>
      </c>
    </row>
    <row r="289">
      <c r="A289" s="17" t="str">
        <f>IFERROR(__xludf.DUMMYFUNCTION("""COMPUTED_VALUE"""),"October")</f>
        <v>October</v>
      </c>
      <c r="B289" s="15">
        <f t="shared" si="1"/>
        <v>15</v>
      </c>
      <c r="C289" s="16">
        <f>IF(ISBLANK($A289),"",RANDBETWEEN($P289-Settings!$E$19,$P289-Settings!$E$20))</f>
        <v>42</v>
      </c>
      <c r="D289" s="16">
        <f>IF(ISBLANK($A289),"",RANDBETWEEN($P289+Settings!$E$20,$P289+Settings!$E$19))</f>
        <v>53</v>
      </c>
      <c r="E289" t="str">
        <f t="array" ref="E289">IF(ISBLANK($A289),"",IF(M289,IF(AVERAGE(C289,D289)&gt;Settings!$E$18,INDEX(Precipitation!A:A,$L289),INDEX(Precipitation!B:B,$L289)),"None"))</f>
        <v>None</v>
      </c>
      <c r="F289" t="str">
        <f t="array" ref="F289">IF(ISBLANK($A289),"",IF(M289,INDEX(Precipitation!C:C,$L289),CHOOSE(RANDBETWEEN(1,4),"Clear","Clear","A few clouds","Mostly cloudy")))</f>
        <v>Clear</v>
      </c>
      <c r="G289" t="str">
        <f t="array" ref="G289">IF(ISBLANK($A289),"",IF(AND(M289,AVERAGE(C289,D289)&gt;Settings!$E$18),INDEX(Precipitation!D:D,$L289),""))</f>
        <v/>
      </c>
      <c r="H289" t="str">
        <f t="array" ref="H289">IF(ISBLANK($A289),"",INDEX(Precipitation!E:E,$L289))</f>
        <v>Fresh gale</v>
      </c>
      <c r="I289" s="16" t="str">
        <f t="array" ref="I289">IF(ISBLANK($A289),"",INDEX(Precipitation!F:F,$L289))</f>
        <v>39–46</v>
      </c>
      <c r="J289" s="16" t="str">
        <f t="array" ref="J289">IF(ISBLANK($A289),"",INDEX(Precipitation!G:G,$L289))</f>
        <v>SE</v>
      </c>
      <c r="K289" t="str">
        <f t="array" ref="K289">IF(ISBLANK($A289),"",INDEX(Precipitation!H:H,$L289))</f>
        <v>Twigs break off trees and general progress is impeded</v>
      </c>
      <c r="L289" s="5">
        <f>IF(ISBLANK($A289),"",RANDBETWEEN(2,COUNTA(Precipitation!A:A)))</f>
        <v>217</v>
      </c>
      <c r="M289" s="5" t="b">
        <f>IF(ISBLANK($A289),"",RANDBETWEEN(1,100)&lt;=VLOOKUP($A289,Settings!$A:$H,7,FALSE)*100)</f>
        <v>0</v>
      </c>
      <c r="N289" s="5">
        <f>IF(ISBLANK($A289),"",VLOOKUP($A289,Settings!$A:$H,8,FALSE))</f>
        <v>48</v>
      </c>
      <c r="O289" s="5">
        <f>IF(ISBLANK($A289),"",IF($A289=$A288,$O288,INDIRECT("Settings!$H"&amp;MATCH($A289,Settings!$A:$A,0)+1)))</f>
        <v>39</v>
      </c>
      <c r="P289" s="5">
        <f t="shared" si="2"/>
        <v>48</v>
      </c>
      <c r="Q289" s="5">
        <f>IF(ISBLANK($A289),"",IF($A289=$A288,$Q288,VLOOKUP($A289,Settings!$A:$B,2,FALSE)))</f>
        <v>31</v>
      </c>
    </row>
    <row r="290">
      <c r="A290" s="17" t="str">
        <f>IFERROR(__xludf.DUMMYFUNCTION("""COMPUTED_VALUE"""),"October")</f>
        <v>October</v>
      </c>
      <c r="B290" s="15">
        <f t="shared" si="1"/>
        <v>16</v>
      </c>
      <c r="C290" s="16">
        <f>IF(ISBLANK($A290),"",RANDBETWEEN($P290-Settings!$E$19,$P290-Settings!$E$20))</f>
        <v>39</v>
      </c>
      <c r="D290" s="16">
        <f>IF(ISBLANK($A290),"",RANDBETWEEN($P290+Settings!$E$20,$P290+Settings!$E$19))</f>
        <v>59</v>
      </c>
      <c r="E290" t="str">
        <f t="array" ref="E290">IF(ISBLANK($A290),"",IF(M290,IF(AVERAGE(C290,D290)&gt;Settings!$E$18,INDEX(Precipitation!A:A,$L290),INDEX(Precipitation!B:B,$L290)),"None"))</f>
        <v>Strong rainfall</v>
      </c>
      <c r="F290" t="str">
        <f t="array" ref="F290">IF(ISBLANK($A290),"",IF(M290,INDEX(Precipitation!C:C,$L290),CHOOSE(RANDBETWEEN(1,4),"Clear","Clear","A few clouds","Mostly cloudy")))</f>
        <v>Gray, highly overcast</v>
      </c>
      <c r="G290" t="str">
        <f t="array" ref="G290">IF(ISBLANK($A290),"",IF(AND(M290,AVERAGE(C290,D290)&gt;Settings!$E$18),INDEX(Precipitation!D:D,$L290),""))</f>
        <v/>
      </c>
      <c r="H290" t="str">
        <f t="array" ref="H290">IF(ISBLANK($A290),"",INDEX(Precipitation!E:E,$L290))</f>
        <v>Strong breeze</v>
      </c>
      <c r="I290" s="16" t="str">
        <f t="array" ref="I290">IF(ISBLANK($A290),"",INDEX(Precipitation!F:F,$L290))</f>
        <v>25–31</v>
      </c>
      <c r="J290" s="16" t="str">
        <f t="array" ref="J290">IF(ISBLANK($A290),"",INDEX(Precipitation!G:G,$L290))</f>
        <v>SW</v>
      </c>
      <c r="K290" t="str">
        <f t="array" ref="K290">IF(ISBLANK($A290),"",INDEX(Precipitation!H:H,$L290))</f>
        <v>Large branches move</v>
      </c>
      <c r="L290" s="5">
        <f>IF(ISBLANK($A290),"",RANDBETWEEN(2,COUNTA(Precipitation!A:A)))</f>
        <v>635</v>
      </c>
      <c r="M290" s="5" t="b">
        <f>IF(ISBLANK($A290),"",RANDBETWEEN(1,100)&lt;=VLOOKUP($A290,Settings!$A:$H,7,FALSE)*100)</f>
        <v>1</v>
      </c>
      <c r="N290" s="5">
        <f>IF(ISBLANK($A290),"",VLOOKUP($A290,Settings!$A:$H,8,FALSE))</f>
        <v>48</v>
      </c>
      <c r="O290" s="5">
        <f>IF(ISBLANK($A290),"",IF($A290=$A289,$O289,INDIRECT("Settings!$H"&amp;MATCH($A290,Settings!$A:$A,0)+1)))</f>
        <v>39</v>
      </c>
      <c r="P290" s="5">
        <f t="shared" si="2"/>
        <v>48</v>
      </c>
      <c r="Q290" s="5">
        <f>IF(ISBLANK($A290),"",IF($A290=$A289,$Q289,VLOOKUP($A290,Settings!$A:$B,2,FALSE)))</f>
        <v>31</v>
      </c>
    </row>
    <row r="291">
      <c r="A291" s="17" t="str">
        <f>IFERROR(__xludf.DUMMYFUNCTION("""COMPUTED_VALUE"""),"October")</f>
        <v>October</v>
      </c>
      <c r="B291" s="15">
        <f t="shared" si="1"/>
        <v>17</v>
      </c>
      <c r="C291" s="16">
        <f>IF(ISBLANK($A291),"",RANDBETWEEN($P291-Settings!$E$19,$P291-Settings!$E$20))</f>
        <v>39</v>
      </c>
      <c r="D291" s="16">
        <f>IF(ISBLANK($A291),"",RANDBETWEEN($P291+Settings!$E$20,$P291+Settings!$E$19))</f>
        <v>57</v>
      </c>
      <c r="E291" t="str">
        <f t="array" ref="E291">IF(ISBLANK($A291),"",IF(M291,IF(AVERAGE(C291,D291)&gt;Settings!$E$18,INDEX(Precipitation!A:A,$L291),INDEX(Precipitation!B:B,$L291)),"None"))</f>
        <v>None</v>
      </c>
      <c r="F291" t="str">
        <f t="array" ref="F291">IF(ISBLANK($A291),"",IF(M291,INDEX(Precipitation!C:C,$L291),CHOOSE(RANDBETWEEN(1,4),"Clear","Clear","A few clouds","Mostly cloudy")))</f>
        <v>Clear</v>
      </c>
      <c r="G291" t="str">
        <f t="array" ref="G291">IF(ISBLANK($A291),"",IF(AND(M291,AVERAGE(C291,D291)&gt;Settings!$E$18),INDEX(Precipitation!D:D,$L291),""))</f>
        <v/>
      </c>
      <c r="H291" t="str">
        <f t="array" ref="H291">IF(ISBLANK($A291),"",INDEX(Precipitation!E:E,$L291))</f>
        <v>Light air</v>
      </c>
      <c r="I291" s="16" t="str">
        <f t="array" ref="I291">IF(ISBLANK($A291),"",INDEX(Precipitation!F:F,$L291))</f>
        <v>1–3</v>
      </c>
      <c r="J291" s="16" t="str">
        <f t="array" ref="J291">IF(ISBLANK($A291),"",INDEX(Precipitation!G:G,$L291))</f>
        <v>E</v>
      </c>
      <c r="K291" t="str">
        <f t="array" ref="K291">IF(ISBLANK($A291),"",INDEX(Precipitation!H:H,$L291))</f>
        <v>Wind direction shown by smoke but not wind vanes</v>
      </c>
      <c r="L291" s="5">
        <f>IF(ISBLANK($A291),"",RANDBETWEEN(2,COUNTA(Precipitation!A:A)))</f>
        <v>482</v>
      </c>
      <c r="M291" s="5" t="b">
        <f>IF(ISBLANK($A291),"",RANDBETWEEN(1,100)&lt;=VLOOKUP($A291,Settings!$A:$H,7,FALSE)*100)</f>
        <v>0</v>
      </c>
      <c r="N291" s="5">
        <f>IF(ISBLANK($A291),"",VLOOKUP($A291,Settings!$A:$H,8,FALSE))</f>
        <v>48</v>
      </c>
      <c r="O291" s="5">
        <f>IF(ISBLANK($A291),"",IF($A291=$A290,$O290,INDIRECT("Settings!$H"&amp;MATCH($A291,Settings!$A:$A,0)+1)))</f>
        <v>39</v>
      </c>
      <c r="P291" s="5">
        <f t="shared" si="2"/>
        <v>48</v>
      </c>
      <c r="Q291" s="5">
        <f>IF(ISBLANK($A291),"",IF($A291=$A290,$Q290,VLOOKUP($A291,Settings!$A:$B,2,FALSE)))</f>
        <v>31</v>
      </c>
    </row>
    <row r="292">
      <c r="A292" s="17" t="str">
        <f>IFERROR(__xludf.DUMMYFUNCTION("""COMPUTED_VALUE"""),"October")</f>
        <v>October</v>
      </c>
      <c r="B292" s="15">
        <f t="shared" si="1"/>
        <v>18</v>
      </c>
      <c r="C292" s="16">
        <f>IF(ISBLANK($A292),"",RANDBETWEEN($P292-Settings!$E$19,$P292-Settings!$E$20))</f>
        <v>40</v>
      </c>
      <c r="D292" s="16">
        <f>IF(ISBLANK($A292),"",RANDBETWEEN($P292+Settings!$E$20,$P292+Settings!$E$19))</f>
        <v>58</v>
      </c>
      <c r="E292" t="str">
        <f t="array" ref="E292">IF(ISBLANK($A292),"",IF(M292,IF(AVERAGE(C292,D292)&gt;Settings!$E$18,INDEX(Precipitation!A:A,$L292),INDEX(Precipitation!B:B,$L292)),"None"))</f>
        <v>None</v>
      </c>
      <c r="F292" t="str">
        <f t="array" ref="F292">IF(ISBLANK($A292),"",IF(M292,INDEX(Precipitation!C:C,$L292),CHOOSE(RANDBETWEEN(1,4),"Clear","Clear","A few clouds","Mostly cloudy")))</f>
        <v>Clear</v>
      </c>
      <c r="G292" t="str">
        <f t="array" ref="G292">IF(ISBLANK($A292),"",IF(AND(M292,AVERAGE(C292,D292)&gt;Settings!$E$18),INDEX(Precipitation!D:D,$L292),""))</f>
        <v/>
      </c>
      <c r="H292" t="str">
        <f t="array" ref="H292">IF(ISBLANK($A292),"",INDEX(Precipitation!E:E,$L292))</f>
        <v>Strong breeze</v>
      </c>
      <c r="I292" s="16" t="str">
        <f t="array" ref="I292">IF(ISBLANK($A292),"",INDEX(Precipitation!F:F,$L292))</f>
        <v>25–31</v>
      </c>
      <c r="J292" s="16" t="str">
        <f t="array" ref="J292">IF(ISBLANK($A292),"",INDEX(Precipitation!G:G,$L292))</f>
        <v>W</v>
      </c>
      <c r="K292" t="str">
        <f t="array" ref="K292">IF(ISBLANK($A292),"",INDEX(Precipitation!H:H,$L292))</f>
        <v>Large branches move</v>
      </c>
      <c r="L292" s="5">
        <f>IF(ISBLANK($A292),"",RANDBETWEEN(2,COUNTA(Precipitation!A:A)))</f>
        <v>113</v>
      </c>
      <c r="M292" s="5" t="b">
        <f>IF(ISBLANK($A292),"",RANDBETWEEN(1,100)&lt;=VLOOKUP($A292,Settings!$A:$H,7,FALSE)*100)</f>
        <v>0</v>
      </c>
      <c r="N292" s="5">
        <f>IF(ISBLANK($A292),"",VLOOKUP($A292,Settings!$A:$H,8,FALSE))</f>
        <v>48</v>
      </c>
      <c r="O292" s="5">
        <f>IF(ISBLANK($A292),"",IF($A292=$A291,$O291,INDIRECT("Settings!$H"&amp;MATCH($A292,Settings!$A:$A,0)+1)))</f>
        <v>39</v>
      </c>
      <c r="P292" s="5">
        <f t="shared" si="2"/>
        <v>48</v>
      </c>
      <c r="Q292" s="5">
        <f>IF(ISBLANK($A292),"",IF($A292=$A291,$Q291,VLOOKUP($A292,Settings!$A:$B,2,FALSE)))</f>
        <v>31</v>
      </c>
    </row>
    <row r="293">
      <c r="A293" s="17" t="str">
        <f>IFERROR(__xludf.DUMMYFUNCTION("""COMPUTED_VALUE"""),"October")</f>
        <v>October</v>
      </c>
      <c r="B293" s="15">
        <f t="shared" si="1"/>
        <v>19</v>
      </c>
      <c r="C293" s="16">
        <f>IF(ISBLANK($A293),"",RANDBETWEEN($P293-Settings!$E$19,$P293-Settings!$E$20))</f>
        <v>37</v>
      </c>
      <c r="D293" s="16">
        <f>IF(ISBLANK($A293),"",RANDBETWEEN($P293+Settings!$E$20,$P293+Settings!$E$19))</f>
        <v>59</v>
      </c>
      <c r="E293" t="str">
        <f t="array" ref="E293">IF(ISBLANK($A293),"",IF(M293,IF(AVERAGE(C293,D293)&gt;Settings!$E$18,INDEX(Precipitation!A:A,$L293),INDEX(Precipitation!B:B,$L293)),"None"))</f>
        <v>None</v>
      </c>
      <c r="F293" t="str">
        <f t="array" ref="F293">IF(ISBLANK($A293),"",IF(M293,INDEX(Precipitation!C:C,$L293),CHOOSE(RANDBETWEEN(1,4),"Clear","Clear","A few clouds","Mostly cloudy")))</f>
        <v>Mostly cloudy</v>
      </c>
      <c r="G293" t="str">
        <f t="array" ref="G293">IF(ISBLANK($A293),"",IF(AND(M293,AVERAGE(C293,D293)&gt;Settings!$E$18),INDEX(Precipitation!D:D,$L293),""))</f>
        <v/>
      </c>
      <c r="H293" t="str">
        <f t="array" ref="H293">IF(ISBLANK($A293),"",INDEX(Precipitation!E:E,$L293))</f>
        <v>Light air</v>
      </c>
      <c r="I293" s="16" t="str">
        <f t="array" ref="I293">IF(ISBLANK($A293),"",INDEX(Precipitation!F:F,$L293))</f>
        <v>1–3</v>
      </c>
      <c r="J293" s="16" t="str">
        <f t="array" ref="J293">IF(ISBLANK($A293),"",INDEX(Precipitation!G:G,$L293))</f>
        <v>S</v>
      </c>
      <c r="K293" t="str">
        <f t="array" ref="K293">IF(ISBLANK($A293),"",INDEX(Precipitation!H:H,$L293))</f>
        <v>Wind direction shown by smoke but not wind vanes</v>
      </c>
      <c r="L293" s="5">
        <f>IF(ISBLANK($A293),"",RANDBETWEEN(2,COUNTA(Precipitation!A:A)))</f>
        <v>759</v>
      </c>
      <c r="M293" s="5" t="b">
        <f>IF(ISBLANK($A293),"",RANDBETWEEN(1,100)&lt;=VLOOKUP($A293,Settings!$A:$H,7,FALSE)*100)</f>
        <v>0</v>
      </c>
      <c r="N293" s="5">
        <f>IF(ISBLANK($A293),"",VLOOKUP($A293,Settings!$A:$H,8,FALSE))</f>
        <v>48</v>
      </c>
      <c r="O293" s="5">
        <f>IF(ISBLANK($A293),"",IF($A293=$A292,$O292,INDIRECT("Settings!$H"&amp;MATCH($A293,Settings!$A:$A,0)+1)))</f>
        <v>39</v>
      </c>
      <c r="P293" s="5">
        <f t="shared" si="2"/>
        <v>48</v>
      </c>
      <c r="Q293" s="5">
        <f>IF(ISBLANK($A293),"",IF($A293=$A292,$Q292,VLOOKUP($A293,Settings!$A:$B,2,FALSE)))</f>
        <v>31</v>
      </c>
    </row>
    <row r="294">
      <c r="A294" s="17" t="str">
        <f>IFERROR(__xludf.DUMMYFUNCTION("""COMPUTED_VALUE"""),"October")</f>
        <v>October</v>
      </c>
      <c r="B294" s="15">
        <f t="shared" si="1"/>
        <v>20</v>
      </c>
      <c r="C294" s="16">
        <f>IF(ISBLANK($A294),"",RANDBETWEEN($P294-Settings!$E$19,$P294-Settings!$E$20))</f>
        <v>42</v>
      </c>
      <c r="D294" s="16">
        <f>IF(ISBLANK($A294),"",RANDBETWEEN($P294+Settings!$E$20,$P294+Settings!$E$19))</f>
        <v>52</v>
      </c>
      <c r="E294" t="str">
        <f t="array" ref="E294">IF(ISBLANK($A294),"",IF(M294,IF(AVERAGE(C294,D294)&gt;Settings!$E$18,INDEX(Precipitation!A:A,$L294),INDEX(Precipitation!B:B,$L294)),"None"))</f>
        <v>None</v>
      </c>
      <c r="F294" t="str">
        <f t="array" ref="F294">IF(ISBLANK($A294),"",IF(M294,INDEX(Precipitation!C:C,$L294),CHOOSE(RANDBETWEEN(1,4),"Clear","Clear","A few clouds","Mostly cloudy")))</f>
        <v>Mostly cloudy</v>
      </c>
      <c r="G294" t="str">
        <f t="array" ref="G294">IF(ISBLANK($A294),"",IF(AND(M294,AVERAGE(C294,D294)&gt;Settings!$E$18),INDEX(Precipitation!D:D,$L294),""))</f>
        <v/>
      </c>
      <c r="H294" t="str">
        <f t="array" ref="H294">IF(ISBLANK($A294),"",INDEX(Precipitation!E:E,$L294))</f>
        <v>Gentle breeze</v>
      </c>
      <c r="I294" s="16" t="str">
        <f t="array" ref="I294">IF(ISBLANK($A294),"",INDEX(Precipitation!F:F,$L294))</f>
        <v>8–12</v>
      </c>
      <c r="J294" s="16" t="str">
        <f t="array" ref="J294">IF(ISBLANK($A294),"",INDEX(Precipitation!G:G,$L294))</f>
        <v>N</v>
      </c>
      <c r="K294" t="str">
        <f t="array" ref="K294">IF(ISBLANK($A294),"",INDEX(Precipitation!H:H,$L294))</f>
        <v>Leaves and small twigs sway and banners flap</v>
      </c>
      <c r="L294" s="5">
        <f>IF(ISBLANK($A294),"",RANDBETWEEN(2,COUNTA(Precipitation!A:A)))</f>
        <v>232</v>
      </c>
      <c r="M294" s="5" t="b">
        <f>IF(ISBLANK($A294),"",RANDBETWEEN(1,100)&lt;=VLOOKUP($A294,Settings!$A:$H,7,FALSE)*100)</f>
        <v>0</v>
      </c>
      <c r="N294" s="5">
        <f>IF(ISBLANK($A294),"",VLOOKUP($A294,Settings!$A:$H,8,FALSE))</f>
        <v>48</v>
      </c>
      <c r="O294" s="5">
        <f>IF(ISBLANK($A294),"",IF($A294=$A293,$O293,INDIRECT("Settings!$H"&amp;MATCH($A294,Settings!$A:$A,0)+1)))</f>
        <v>39</v>
      </c>
      <c r="P294" s="5">
        <f t="shared" si="2"/>
        <v>48</v>
      </c>
      <c r="Q294" s="5">
        <f>IF(ISBLANK($A294),"",IF($A294=$A293,$Q293,VLOOKUP($A294,Settings!$A:$B,2,FALSE)))</f>
        <v>31</v>
      </c>
    </row>
    <row r="295">
      <c r="A295" s="17" t="str">
        <f>IFERROR(__xludf.DUMMYFUNCTION("""COMPUTED_VALUE"""),"October")</f>
        <v>October</v>
      </c>
      <c r="B295" s="15">
        <f t="shared" si="1"/>
        <v>21</v>
      </c>
      <c r="C295" s="16">
        <f>IF(ISBLANK($A295),"",RANDBETWEEN($P295-Settings!$E$19,$P295-Settings!$E$20))</f>
        <v>43</v>
      </c>
      <c r="D295" s="16">
        <f>IF(ISBLANK($A295),"",RANDBETWEEN($P295+Settings!$E$20,$P295+Settings!$E$19))</f>
        <v>52</v>
      </c>
      <c r="E295" t="str">
        <f t="array" ref="E295">IF(ISBLANK($A295),"",IF(M295,IF(AVERAGE(C295,D295)&gt;Settings!$E$18,INDEX(Precipitation!A:A,$L295),INDEX(Precipitation!B:B,$L295)),"None"))</f>
        <v>None</v>
      </c>
      <c r="F295" t="str">
        <f t="array" ref="F295">IF(ISBLANK($A295),"",IF(M295,INDEX(Precipitation!C:C,$L295),CHOOSE(RANDBETWEEN(1,4),"Clear","Clear","A few clouds","Mostly cloudy")))</f>
        <v>A few clouds</v>
      </c>
      <c r="G295" t="str">
        <f t="array" ref="G295">IF(ISBLANK($A295),"",IF(AND(M295,AVERAGE(C295,D295)&gt;Settings!$E$18),INDEX(Precipitation!D:D,$L295),""))</f>
        <v/>
      </c>
      <c r="H295" t="str">
        <f t="array" ref="H295">IF(ISBLANK($A295),"",INDEX(Precipitation!E:E,$L295))</f>
        <v>Gentle breeze</v>
      </c>
      <c r="I295" s="16" t="str">
        <f t="array" ref="I295">IF(ISBLANK($A295),"",INDEX(Precipitation!F:F,$L295))</f>
        <v>8–12</v>
      </c>
      <c r="J295" s="16" t="str">
        <f t="array" ref="J295">IF(ISBLANK($A295),"",INDEX(Precipitation!G:G,$L295))</f>
        <v>S</v>
      </c>
      <c r="K295" t="str">
        <f t="array" ref="K295">IF(ISBLANK($A295),"",INDEX(Precipitation!H:H,$L295))</f>
        <v>Leaves and small twigs sway and banners flap</v>
      </c>
      <c r="L295" s="5">
        <f>IF(ISBLANK($A295),"",RANDBETWEEN(2,COUNTA(Precipitation!A:A)))</f>
        <v>515</v>
      </c>
      <c r="M295" s="5" t="b">
        <f>IF(ISBLANK($A295),"",RANDBETWEEN(1,100)&lt;=VLOOKUP($A295,Settings!$A:$H,7,FALSE)*100)</f>
        <v>0</v>
      </c>
      <c r="N295" s="5">
        <f>IF(ISBLANK($A295),"",VLOOKUP($A295,Settings!$A:$H,8,FALSE))</f>
        <v>48</v>
      </c>
      <c r="O295" s="5">
        <f>IF(ISBLANK($A295),"",IF($A295=$A294,$O294,INDIRECT("Settings!$H"&amp;MATCH($A295,Settings!$A:$A,0)+1)))</f>
        <v>39</v>
      </c>
      <c r="P295" s="5">
        <f t="shared" si="2"/>
        <v>47</v>
      </c>
      <c r="Q295" s="5">
        <f>IF(ISBLANK($A295),"",IF($A295=$A294,$Q294,VLOOKUP($A295,Settings!$A:$B,2,FALSE)))</f>
        <v>31</v>
      </c>
    </row>
    <row r="296">
      <c r="A296" s="17" t="str">
        <f>IFERROR(__xludf.DUMMYFUNCTION("""COMPUTED_VALUE"""),"October")</f>
        <v>October</v>
      </c>
      <c r="B296" s="15">
        <f t="shared" si="1"/>
        <v>22</v>
      </c>
      <c r="C296" s="16">
        <f>IF(ISBLANK($A296),"",RANDBETWEEN($P296-Settings!$E$19,$P296-Settings!$E$20))</f>
        <v>38</v>
      </c>
      <c r="D296" s="16">
        <f>IF(ISBLANK($A296),"",RANDBETWEEN($P296+Settings!$E$20,$P296+Settings!$E$19))</f>
        <v>53</v>
      </c>
      <c r="E296" t="str">
        <f t="array" ref="E296">IF(ISBLANK($A296),"",IF(M296,IF(AVERAGE(C296,D296)&gt;Settings!$E$18,INDEX(Precipitation!A:A,$L296),INDEX(Precipitation!B:B,$L296)),"None"))</f>
        <v>Drizzle</v>
      </c>
      <c r="F296" t="str">
        <f t="array" ref="F296">IF(ISBLANK($A296),"",IF(M296,INDEX(Precipitation!C:C,$L296),CHOOSE(RANDBETWEEN(1,4),"Clear","Clear","A few clouds","Mostly cloudy")))</f>
        <v>Mostly cloudy</v>
      </c>
      <c r="G296" t="str">
        <f t="array" ref="G296">IF(ISBLANK($A296),"",IF(AND(M296,AVERAGE(C296,D296)&gt;Settings!$E$18),INDEX(Precipitation!D:D,$L296),""))</f>
        <v>Fog</v>
      </c>
      <c r="H296" t="str">
        <f t="array" ref="H296">IF(ISBLANK($A296),"",INDEX(Precipitation!E:E,$L296))</f>
        <v>Light breeze</v>
      </c>
      <c r="I296" s="16" t="str">
        <f t="array" ref="I296">IF(ISBLANK($A296),"",INDEX(Precipitation!F:F,$L296))</f>
        <v>4–7</v>
      </c>
      <c r="J296" s="16" t="str">
        <f t="array" ref="J296">IF(ISBLANK($A296),"",INDEX(Precipitation!G:G,$L296))</f>
        <v>SW</v>
      </c>
      <c r="K296" t="str">
        <f t="array" ref="K296">IF(ISBLANK($A296),"",INDEX(Precipitation!H:H,$L296))</f>
        <v>Wind felt on face, leaves rustle, vanes move</v>
      </c>
      <c r="L296" s="5">
        <f>IF(ISBLANK($A296),"",RANDBETWEEN(2,COUNTA(Precipitation!A:A)))</f>
        <v>309</v>
      </c>
      <c r="M296" s="5" t="b">
        <f>IF(ISBLANK($A296),"",RANDBETWEEN(1,100)&lt;=VLOOKUP($A296,Settings!$A:$H,7,FALSE)*100)</f>
        <v>1</v>
      </c>
      <c r="N296" s="5">
        <f>IF(ISBLANK($A296),"",VLOOKUP($A296,Settings!$A:$H,8,FALSE))</f>
        <v>48</v>
      </c>
      <c r="O296" s="5">
        <f>IF(ISBLANK($A296),"",IF($A296=$A295,$O295,INDIRECT("Settings!$H"&amp;MATCH($A296,Settings!$A:$A,0)+1)))</f>
        <v>39</v>
      </c>
      <c r="P296" s="5">
        <f t="shared" si="2"/>
        <v>46</v>
      </c>
      <c r="Q296" s="5">
        <f>IF(ISBLANK($A296),"",IF($A296=$A295,$Q295,VLOOKUP($A296,Settings!$A:$B,2,FALSE)))</f>
        <v>31</v>
      </c>
    </row>
    <row r="297">
      <c r="A297" s="17" t="str">
        <f>IFERROR(__xludf.DUMMYFUNCTION("""COMPUTED_VALUE"""),"October")</f>
        <v>October</v>
      </c>
      <c r="B297" s="15">
        <f t="shared" si="1"/>
        <v>23</v>
      </c>
      <c r="C297" s="16">
        <f>IF(ISBLANK($A297),"",RANDBETWEEN($P297-Settings!$E$19,$P297-Settings!$E$20))</f>
        <v>35</v>
      </c>
      <c r="D297" s="16">
        <f>IF(ISBLANK($A297),"",RANDBETWEEN($P297+Settings!$E$20,$P297+Settings!$E$19))</f>
        <v>50</v>
      </c>
      <c r="E297" t="str">
        <f t="array" ref="E297">IF(ISBLANK($A297),"",IF(M297,IF(AVERAGE(C297,D297)&gt;Settings!$E$18,INDEX(Precipitation!A:A,$L297),INDEX(Precipitation!B:B,$L297)),"None"))</f>
        <v>None</v>
      </c>
      <c r="F297" t="str">
        <f t="array" ref="F297">IF(ISBLANK($A297),"",IF(M297,INDEX(Precipitation!C:C,$L297),CHOOSE(RANDBETWEEN(1,4),"Clear","Clear","A few clouds","Mostly cloudy")))</f>
        <v>Clear</v>
      </c>
      <c r="G297" t="str">
        <f t="array" ref="G297">IF(ISBLANK($A297),"",IF(AND(M297,AVERAGE(C297,D297)&gt;Settings!$E$18),INDEX(Precipitation!D:D,$L297),""))</f>
        <v/>
      </c>
      <c r="H297" t="str">
        <f t="array" ref="H297">IF(ISBLANK($A297),"",INDEX(Precipitation!E:E,$L297))</f>
        <v>Moderate gale</v>
      </c>
      <c r="I297" s="16" t="str">
        <f t="array" ref="I297">IF(ISBLANK($A297),"",INDEX(Precipitation!F:F,$L297))</f>
        <v>32–38</v>
      </c>
      <c r="J297" s="16" t="str">
        <f t="array" ref="J297">IF(ISBLANK($A297),"",INDEX(Precipitation!G:G,$L297))</f>
        <v>NW</v>
      </c>
      <c r="K297" t="str">
        <f t="array" ref="K297">IF(ISBLANK($A297),"",INDEX(Precipitation!H:H,$L297))</f>
        <v>Whole trees sway and walking against wind takes some effort</v>
      </c>
      <c r="L297" s="5">
        <f>IF(ISBLANK($A297),"",RANDBETWEEN(2,COUNTA(Precipitation!A:A)))</f>
        <v>246</v>
      </c>
      <c r="M297" s="5" t="b">
        <f>IF(ISBLANK($A297),"",RANDBETWEEN(1,100)&lt;=VLOOKUP($A297,Settings!$A:$H,7,FALSE)*100)</f>
        <v>0</v>
      </c>
      <c r="N297" s="5">
        <f>IF(ISBLANK($A297),"",VLOOKUP($A297,Settings!$A:$H,8,FALSE))</f>
        <v>48</v>
      </c>
      <c r="O297" s="5">
        <f>IF(ISBLANK($A297),"",IF($A297=$A296,$O296,INDIRECT("Settings!$H"&amp;MATCH($A297,Settings!$A:$A,0)+1)))</f>
        <v>39</v>
      </c>
      <c r="P297" s="5">
        <f t="shared" si="2"/>
        <v>45</v>
      </c>
      <c r="Q297" s="5">
        <f>IF(ISBLANK($A297),"",IF($A297=$A296,$Q296,VLOOKUP($A297,Settings!$A:$B,2,FALSE)))</f>
        <v>31</v>
      </c>
    </row>
    <row r="298">
      <c r="A298" s="17" t="str">
        <f>IFERROR(__xludf.DUMMYFUNCTION("""COMPUTED_VALUE"""),"October")</f>
        <v>October</v>
      </c>
      <c r="B298" s="15">
        <f t="shared" si="1"/>
        <v>24</v>
      </c>
      <c r="C298" s="16">
        <f>IF(ISBLANK($A298),"",RANDBETWEEN($P298-Settings!$E$19,$P298-Settings!$E$20))</f>
        <v>33</v>
      </c>
      <c r="D298" s="16">
        <f>IF(ISBLANK($A298),"",RANDBETWEEN($P298+Settings!$E$20,$P298+Settings!$E$19))</f>
        <v>56</v>
      </c>
      <c r="E298" t="str">
        <f t="array" ref="E298">IF(ISBLANK($A298),"",IF(M298,IF(AVERAGE(C298,D298)&gt;Settings!$E$18,INDEX(Precipitation!A:A,$L298),INDEX(Precipitation!B:B,$L298)),"None"))</f>
        <v>None</v>
      </c>
      <c r="F298" t="str">
        <f t="array" ref="F298">IF(ISBLANK($A298),"",IF(M298,INDEX(Precipitation!C:C,$L298),CHOOSE(RANDBETWEEN(1,4),"Clear","Clear","A few clouds","Mostly cloudy")))</f>
        <v>Clear</v>
      </c>
      <c r="G298" t="str">
        <f t="array" ref="G298">IF(ISBLANK($A298),"",IF(AND(M298,AVERAGE(C298,D298)&gt;Settings!$E$18),INDEX(Precipitation!D:D,$L298),""))</f>
        <v/>
      </c>
      <c r="H298" t="str">
        <f t="array" ref="H298">IF(ISBLANK($A298),"",INDEX(Precipitation!E:E,$L298))</f>
        <v>Moderate breeze</v>
      </c>
      <c r="I298" s="16" t="str">
        <f t="array" ref="I298">IF(ISBLANK($A298),"",INDEX(Precipitation!F:F,$L298))</f>
        <v>13–18</v>
      </c>
      <c r="J298" s="16" t="str">
        <f t="array" ref="J298">IF(ISBLANK($A298),"",INDEX(Precipitation!G:G,$L298))</f>
        <v>W</v>
      </c>
      <c r="K298" t="str">
        <f t="array" ref="K298">IF(ISBLANK($A298),"",INDEX(Precipitation!H:H,$L298))</f>
        <v>Small branches move, and dust and small branches are raised</v>
      </c>
      <c r="L298" s="5">
        <f>IF(ISBLANK($A298),"",RANDBETWEEN(2,COUNTA(Precipitation!A:A)))</f>
        <v>810</v>
      </c>
      <c r="M298" s="5" t="b">
        <f>IF(ISBLANK($A298),"",RANDBETWEEN(1,100)&lt;=VLOOKUP($A298,Settings!$A:$H,7,FALSE)*100)</f>
        <v>0</v>
      </c>
      <c r="N298" s="5">
        <f>IF(ISBLANK($A298),"",VLOOKUP($A298,Settings!$A:$H,8,FALSE))</f>
        <v>48</v>
      </c>
      <c r="O298" s="5">
        <f>IF(ISBLANK($A298),"",IF($A298=$A297,$O297,INDIRECT("Settings!$H"&amp;MATCH($A298,Settings!$A:$A,0)+1)))</f>
        <v>39</v>
      </c>
      <c r="P298" s="5">
        <f t="shared" si="2"/>
        <v>44</v>
      </c>
      <c r="Q298" s="5">
        <f>IF(ISBLANK($A298),"",IF($A298=$A297,$Q297,VLOOKUP($A298,Settings!$A:$B,2,FALSE)))</f>
        <v>31</v>
      </c>
    </row>
    <row r="299">
      <c r="A299" s="17" t="str">
        <f>IFERROR(__xludf.DUMMYFUNCTION("""COMPUTED_VALUE"""),"October")</f>
        <v>October</v>
      </c>
      <c r="B299" s="15">
        <f t="shared" si="1"/>
        <v>25</v>
      </c>
      <c r="C299" s="16">
        <f>IF(ISBLANK($A299),"",RANDBETWEEN($P299-Settings!$E$19,$P299-Settings!$E$20))</f>
        <v>36</v>
      </c>
      <c r="D299" s="16">
        <f>IF(ISBLANK($A299),"",RANDBETWEEN($P299+Settings!$E$20,$P299+Settings!$E$19))</f>
        <v>53</v>
      </c>
      <c r="E299" t="str">
        <f t="array" ref="E299">IF(ISBLANK($A299),"",IF(M299,IF(AVERAGE(C299,D299)&gt;Settings!$E$18,INDEX(Precipitation!A:A,$L299),INDEX(Precipitation!B:B,$L299)),"None"))</f>
        <v>None</v>
      </c>
      <c r="F299" t="str">
        <f t="array" ref="F299">IF(ISBLANK($A299),"",IF(M299,INDEX(Precipitation!C:C,$L299),CHOOSE(RANDBETWEEN(1,4),"Clear","Clear","A few clouds","Mostly cloudy")))</f>
        <v>Clear</v>
      </c>
      <c r="G299" t="str">
        <f t="array" ref="G299">IF(ISBLANK($A299),"",IF(AND(M299,AVERAGE(C299,D299)&gt;Settings!$E$18),INDEX(Precipitation!D:D,$L299),""))</f>
        <v/>
      </c>
      <c r="H299" t="str">
        <f t="array" ref="H299">IF(ISBLANK($A299),"",INDEX(Precipitation!E:E,$L299))</f>
        <v>Light air</v>
      </c>
      <c r="I299" s="16" t="str">
        <f t="array" ref="I299">IF(ISBLANK($A299),"",INDEX(Precipitation!F:F,$L299))</f>
        <v>1–3</v>
      </c>
      <c r="J299" s="16" t="str">
        <f t="array" ref="J299">IF(ISBLANK($A299),"",INDEX(Precipitation!G:G,$L299))</f>
        <v>NW</v>
      </c>
      <c r="K299" t="str">
        <f t="array" ref="K299">IF(ISBLANK($A299),"",INDEX(Precipitation!H:H,$L299))</f>
        <v>Wind direction shown by smoke but not wind vanes</v>
      </c>
      <c r="L299" s="5">
        <f>IF(ISBLANK($A299),"",RANDBETWEEN(2,COUNTA(Precipitation!A:A)))</f>
        <v>513</v>
      </c>
      <c r="M299" s="5" t="b">
        <f>IF(ISBLANK($A299),"",RANDBETWEEN(1,100)&lt;=VLOOKUP($A299,Settings!$A:$H,7,FALSE)*100)</f>
        <v>0</v>
      </c>
      <c r="N299" s="5">
        <f>IF(ISBLANK($A299),"",VLOOKUP($A299,Settings!$A:$H,8,FALSE))</f>
        <v>48</v>
      </c>
      <c r="O299" s="5">
        <f>IF(ISBLANK($A299),"",IF($A299=$A298,$O298,INDIRECT("Settings!$H"&amp;MATCH($A299,Settings!$A:$A,0)+1)))</f>
        <v>39</v>
      </c>
      <c r="P299" s="5">
        <f t="shared" si="2"/>
        <v>43</v>
      </c>
      <c r="Q299" s="5">
        <f>IF(ISBLANK($A299),"",IF($A299=$A298,$Q298,VLOOKUP($A299,Settings!$A:$B,2,FALSE)))</f>
        <v>31</v>
      </c>
    </row>
    <row r="300">
      <c r="A300" s="17" t="str">
        <f>IFERROR(__xludf.DUMMYFUNCTION("""COMPUTED_VALUE"""),"October")</f>
        <v>October</v>
      </c>
      <c r="B300" s="15">
        <f t="shared" si="1"/>
        <v>26</v>
      </c>
      <c r="C300" s="16">
        <f>IF(ISBLANK($A300),"",RANDBETWEEN($P300-Settings!$E$19,$P300-Settings!$E$20))</f>
        <v>37</v>
      </c>
      <c r="D300" s="16">
        <f>IF(ISBLANK($A300),"",RANDBETWEEN($P300+Settings!$E$20,$P300+Settings!$E$19))</f>
        <v>54</v>
      </c>
      <c r="E300" t="str">
        <f t="array" ref="E300">IF(ISBLANK($A300),"",IF(M300,IF(AVERAGE(C300,D300)&gt;Settings!$E$18,INDEX(Precipitation!A:A,$L300),INDEX(Precipitation!B:B,$L300)),"None"))</f>
        <v>Light mist</v>
      </c>
      <c r="F300" t="str">
        <f t="array" ref="F300">IF(ISBLANK($A300),"",IF(M300,INDEX(Precipitation!C:C,$L300),CHOOSE(RANDBETWEEN(1,4),"Clear","Clear","A few clouds","Mostly cloudy")))</f>
        <v>A few clouds</v>
      </c>
      <c r="G300" t="str">
        <f t="array" ref="G300">IF(ISBLANK($A300),"",IF(AND(M300,AVERAGE(C300,D300)&gt;Settings!$E$18),INDEX(Precipitation!D:D,$L300),""))</f>
        <v/>
      </c>
      <c r="H300" t="str">
        <f t="array" ref="H300">IF(ISBLANK($A300),"",INDEX(Precipitation!E:E,$L300))</f>
        <v>Calm</v>
      </c>
      <c r="I300" s="16" t="str">
        <f t="array" ref="I300">IF(ISBLANK($A300),"",INDEX(Precipitation!F:F,$L300))</f>
        <v>&lt;1</v>
      </c>
      <c r="J300" s="16" t="str">
        <f t="array" ref="J300">IF(ISBLANK($A300),"",INDEX(Precipitation!G:G,$L300))</f>
        <v>S</v>
      </c>
      <c r="K300" t="str">
        <f t="array" ref="K300">IF(ISBLANK($A300),"",INDEX(Precipitation!H:H,$L300))</f>
        <v>Smoke rises vertically</v>
      </c>
      <c r="L300" s="5">
        <f>IF(ISBLANK($A300),"",RANDBETWEEN(2,COUNTA(Precipitation!A:A)))</f>
        <v>692</v>
      </c>
      <c r="M300" s="5" t="b">
        <f>IF(ISBLANK($A300),"",RANDBETWEEN(1,100)&lt;=VLOOKUP($A300,Settings!$A:$H,7,FALSE)*100)</f>
        <v>1</v>
      </c>
      <c r="N300" s="5">
        <f>IF(ISBLANK($A300),"",VLOOKUP($A300,Settings!$A:$H,8,FALSE))</f>
        <v>48</v>
      </c>
      <c r="O300" s="5">
        <f>IF(ISBLANK($A300),"",IF($A300=$A299,$O299,INDIRECT("Settings!$H"&amp;MATCH($A300,Settings!$A:$A,0)+1)))</f>
        <v>39</v>
      </c>
      <c r="P300" s="5">
        <f t="shared" si="2"/>
        <v>42</v>
      </c>
      <c r="Q300" s="5">
        <f>IF(ISBLANK($A300),"",IF($A300=$A299,$Q299,VLOOKUP($A300,Settings!$A:$B,2,FALSE)))</f>
        <v>31</v>
      </c>
    </row>
    <row r="301">
      <c r="A301" s="17" t="str">
        <f>IFERROR(__xludf.DUMMYFUNCTION("""COMPUTED_VALUE"""),"October")</f>
        <v>October</v>
      </c>
      <c r="B301" s="15">
        <f t="shared" si="1"/>
        <v>27</v>
      </c>
      <c r="C301" s="16">
        <f>IF(ISBLANK($A301),"",RANDBETWEEN($P301-Settings!$E$19,$P301-Settings!$E$20))</f>
        <v>35</v>
      </c>
      <c r="D301" s="16">
        <f>IF(ISBLANK($A301),"",RANDBETWEEN($P301+Settings!$E$20,$P301+Settings!$E$19))</f>
        <v>45</v>
      </c>
      <c r="E301" t="str">
        <f t="array" ref="E301">IF(ISBLANK($A301),"",IF(M301,IF(AVERAGE(C301,D301)&gt;Settings!$E$18,INDEX(Precipitation!A:A,$L301),INDEX(Precipitation!B:B,$L301)),"None"))</f>
        <v>None</v>
      </c>
      <c r="F301" t="str">
        <f t="array" ref="F301">IF(ISBLANK($A301),"",IF(M301,INDEX(Precipitation!C:C,$L301),CHOOSE(RANDBETWEEN(1,4),"Clear","Clear","A few clouds","Mostly cloudy")))</f>
        <v>Clear</v>
      </c>
      <c r="G301" t="str">
        <f t="array" ref="G301">IF(ISBLANK($A301),"",IF(AND(M301,AVERAGE(C301,D301)&gt;Settings!$E$18),INDEX(Precipitation!D:D,$L301),""))</f>
        <v/>
      </c>
      <c r="H301" t="str">
        <f t="array" ref="H301">IF(ISBLANK($A301),"",INDEX(Precipitation!E:E,$L301))</f>
        <v>Light breeze</v>
      </c>
      <c r="I301" s="16" t="str">
        <f t="array" ref="I301">IF(ISBLANK($A301),"",INDEX(Precipitation!F:F,$L301))</f>
        <v>4–7</v>
      </c>
      <c r="J301" s="16" t="str">
        <f t="array" ref="J301">IF(ISBLANK($A301),"",INDEX(Precipitation!G:G,$L301))</f>
        <v>S</v>
      </c>
      <c r="K301" t="str">
        <f t="array" ref="K301">IF(ISBLANK($A301),"",INDEX(Precipitation!H:H,$L301))</f>
        <v>Wind felt on face, leaves rustle, vanes move</v>
      </c>
      <c r="L301" s="5">
        <f>IF(ISBLANK($A301),"",RANDBETWEEN(2,COUNTA(Precipitation!A:A)))</f>
        <v>753</v>
      </c>
      <c r="M301" s="5" t="b">
        <f>IF(ISBLANK($A301),"",RANDBETWEEN(1,100)&lt;=VLOOKUP($A301,Settings!$A:$H,7,FALSE)*100)</f>
        <v>0</v>
      </c>
      <c r="N301" s="5">
        <f>IF(ISBLANK($A301),"",VLOOKUP($A301,Settings!$A:$H,8,FALSE))</f>
        <v>48</v>
      </c>
      <c r="O301" s="5">
        <f>IF(ISBLANK($A301),"",IF($A301=$A300,$O300,INDIRECT("Settings!$H"&amp;MATCH($A301,Settings!$A:$A,0)+1)))</f>
        <v>39</v>
      </c>
      <c r="P301" s="5">
        <f t="shared" si="2"/>
        <v>41</v>
      </c>
      <c r="Q301" s="5">
        <f>IF(ISBLANK($A301),"",IF($A301=$A300,$Q300,VLOOKUP($A301,Settings!$A:$B,2,FALSE)))</f>
        <v>31</v>
      </c>
    </row>
    <row r="302">
      <c r="A302" s="17" t="str">
        <f>IFERROR(__xludf.DUMMYFUNCTION("""COMPUTED_VALUE"""),"October")</f>
        <v>October</v>
      </c>
      <c r="B302" s="15">
        <f t="shared" si="1"/>
        <v>28</v>
      </c>
      <c r="C302" s="16">
        <f>IF(ISBLANK($A302),"",RANDBETWEEN($P302-Settings!$E$19,$P302-Settings!$E$20))</f>
        <v>33</v>
      </c>
      <c r="D302" s="16">
        <f>IF(ISBLANK($A302),"",RANDBETWEEN($P302+Settings!$E$20,$P302+Settings!$E$19))</f>
        <v>48</v>
      </c>
      <c r="E302" t="str">
        <f t="array" ref="E302">IF(ISBLANK($A302),"",IF(M302,IF(AVERAGE(C302,D302)&gt;Settings!$E$18,INDEX(Precipitation!A:A,$L302),INDEX(Precipitation!B:B,$L302)),"None"))</f>
        <v>None</v>
      </c>
      <c r="F302" t="str">
        <f t="array" ref="F302">IF(ISBLANK($A302),"",IF(M302,INDEX(Precipitation!C:C,$L302),CHOOSE(RANDBETWEEN(1,4),"Clear","Clear","A few clouds","Mostly cloudy")))</f>
        <v>Clear</v>
      </c>
      <c r="G302" t="str">
        <f t="array" ref="G302">IF(ISBLANK($A302),"",IF(AND(M302,AVERAGE(C302,D302)&gt;Settings!$E$18),INDEX(Precipitation!D:D,$L302),""))</f>
        <v/>
      </c>
      <c r="H302" t="str">
        <f t="array" ref="H302">IF(ISBLANK($A302),"",INDEX(Precipitation!E:E,$L302))</f>
        <v>Light breeze</v>
      </c>
      <c r="I302" s="16" t="str">
        <f t="array" ref="I302">IF(ISBLANK($A302),"",INDEX(Precipitation!F:F,$L302))</f>
        <v>4–7</v>
      </c>
      <c r="J302" s="16" t="str">
        <f t="array" ref="J302">IF(ISBLANK($A302),"",INDEX(Precipitation!G:G,$L302))</f>
        <v>N</v>
      </c>
      <c r="K302" t="str">
        <f t="array" ref="K302">IF(ISBLANK($A302),"",INDEX(Precipitation!H:H,$L302))</f>
        <v>Wind felt on face, leaves rustle, vanes move</v>
      </c>
      <c r="L302" s="5">
        <f>IF(ISBLANK($A302),"",RANDBETWEEN(2,COUNTA(Precipitation!A:A)))</f>
        <v>135</v>
      </c>
      <c r="M302" s="5" t="b">
        <f>IF(ISBLANK($A302),"",RANDBETWEEN(1,100)&lt;=VLOOKUP($A302,Settings!$A:$H,7,FALSE)*100)</f>
        <v>0</v>
      </c>
      <c r="N302" s="5">
        <f>IF(ISBLANK($A302),"",VLOOKUP($A302,Settings!$A:$H,8,FALSE))</f>
        <v>48</v>
      </c>
      <c r="O302" s="5">
        <f>IF(ISBLANK($A302),"",IF($A302=$A301,$O301,INDIRECT("Settings!$H"&amp;MATCH($A302,Settings!$A:$A,0)+1)))</f>
        <v>39</v>
      </c>
      <c r="P302" s="5">
        <f t="shared" si="2"/>
        <v>40</v>
      </c>
      <c r="Q302" s="5">
        <f>IF(ISBLANK($A302),"",IF($A302=$A301,$Q301,VLOOKUP($A302,Settings!$A:$B,2,FALSE)))</f>
        <v>31</v>
      </c>
    </row>
    <row r="303">
      <c r="A303" s="17" t="str">
        <f>IFERROR(__xludf.DUMMYFUNCTION("""COMPUTED_VALUE"""),"October")</f>
        <v>October</v>
      </c>
      <c r="B303" s="15">
        <f t="shared" si="1"/>
        <v>29</v>
      </c>
      <c r="C303" s="16">
        <f>IF(ISBLANK($A303),"",RANDBETWEEN($P303-Settings!$E$19,$P303-Settings!$E$20))</f>
        <v>35</v>
      </c>
      <c r="D303" s="16">
        <f>IF(ISBLANK($A303),"",RANDBETWEEN($P303+Settings!$E$20,$P303+Settings!$E$19))</f>
        <v>45</v>
      </c>
      <c r="E303" t="str">
        <f t="array" ref="E303">IF(ISBLANK($A303),"",IF(M303,IF(AVERAGE(C303,D303)&gt;Settings!$E$18,INDEX(Precipitation!A:A,$L303),INDEX(Precipitation!B:B,$L303)),"None"))</f>
        <v>None</v>
      </c>
      <c r="F303" t="str">
        <f t="array" ref="F303">IF(ISBLANK($A303),"",IF(M303,INDEX(Precipitation!C:C,$L303),CHOOSE(RANDBETWEEN(1,4),"Clear","Clear","A few clouds","Mostly cloudy")))</f>
        <v>Mostly cloudy</v>
      </c>
      <c r="G303" t="str">
        <f t="array" ref="G303">IF(ISBLANK($A303),"",IF(AND(M303,AVERAGE(C303,D303)&gt;Settings!$E$18),INDEX(Precipitation!D:D,$L303),""))</f>
        <v/>
      </c>
      <c r="H303" t="str">
        <f t="array" ref="H303">IF(ISBLANK($A303),"",INDEX(Precipitation!E:E,$L303))</f>
        <v>Strong breeze</v>
      </c>
      <c r="I303" s="16" t="str">
        <f t="array" ref="I303">IF(ISBLANK($A303),"",INDEX(Precipitation!F:F,$L303))</f>
        <v>25–31</v>
      </c>
      <c r="J303" s="16" t="str">
        <f t="array" ref="J303">IF(ISBLANK($A303),"",INDEX(Precipitation!G:G,$L303))</f>
        <v>E</v>
      </c>
      <c r="K303" t="str">
        <f t="array" ref="K303">IF(ISBLANK($A303),"",INDEX(Precipitation!H:H,$L303))</f>
        <v>Large branches move</v>
      </c>
      <c r="L303" s="5">
        <f>IF(ISBLANK($A303),"",RANDBETWEEN(2,COUNTA(Precipitation!A:A)))</f>
        <v>655</v>
      </c>
      <c r="M303" s="5" t="b">
        <f>IF(ISBLANK($A303),"",RANDBETWEEN(1,100)&lt;=VLOOKUP($A303,Settings!$A:$H,7,FALSE)*100)</f>
        <v>0</v>
      </c>
      <c r="N303" s="5">
        <f>IF(ISBLANK($A303),"",VLOOKUP($A303,Settings!$A:$H,8,FALSE))</f>
        <v>48</v>
      </c>
      <c r="O303" s="5">
        <f>IF(ISBLANK($A303),"",IF($A303=$A302,$O302,INDIRECT("Settings!$H"&amp;MATCH($A303,Settings!$A:$A,0)+1)))</f>
        <v>39</v>
      </c>
      <c r="P303" s="5">
        <f t="shared" si="2"/>
        <v>39</v>
      </c>
      <c r="Q303" s="5">
        <f>IF(ISBLANK($A303),"",IF($A303=$A302,$Q302,VLOOKUP($A303,Settings!$A:$B,2,FALSE)))</f>
        <v>31</v>
      </c>
    </row>
    <row r="304">
      <c r="A304" s="17" t="str">
        <f>IFERROR(__xludf.DUMMYFUNCTION("""COMPUTED_VALUE"""),"October")</f>
        <v>October</v>
      </c>
      <c r="B304" s="15">
        <f t="shared" si="1"/>
        <v>30</v>
      </c>
      <c r="C304" s="16">
        <f>IF(ISBLANK($A304),"",RANDBETWEEN($P304-Settings!$E$19,$P304-Settings!$E$20))</f>
        <v>32</v>
      </c>
      <c r="D304" s="16">
        <f>IF(ISBLANK($A304),"",RANDBETWEEN($P304+Settings!$E$20,$P304+Settings!$E$19))</f>
        <v>45</v>
      </c>
      <c r="E304" t="str">
        <f t="array" ref="E304">IF(ISBLANK($A304),"",IF(M304,IF(AVERAGE(C304,D304)&gt;Settings!$E$18,INDEX(Precipitation!A:A,$L304),INDEX(Precipitation!B:B,$L304)),"None"))</f>
        <v>None</v>
      </c>
      <c r="F304" t="str">
        <f t="array" ref="F304">IF(ISBLANK($A304),"",IF(M304,INDEX(Precipitation!C:C,$L304),CHOOSE(RANDBETWEEN(1,4),"Clear","Clear","A few clouds","Mostly cloudy")))</f>
        <v>Clear</v>
      </c>
      <c r="G304" t="str">
        <f t="array" ref="G304">IF(ISBLANK($A304),"",IF(AND(M304,AVERAGE(C304,D304)&gt;Settings!$E$18),INDEX(Precipitation!D:D,$L304),""))</f>
        <v/>
      </c>
      <c r="H304" t="str">
        <f t="array" ref="H304">IF(ISBLANK($A304),"",INDEX(Precipitation!E:E,$L304))</f>
        <v>Strong breeze</v>
      </c>
      <c r="I304" s="16" t="str">
        <f t="array" ref="I304">IF(ISBLANK($A304),"",INDEX(Precipitation!F:F,$L304))</f>
        <v>25–31</v>
      </c>
      <c r="J304" s="16" t="str">
        <f t="array" ref="J304">IF(ISBLANK($A304),"",INDEX(Precipitation!G:G,$L304))</f>
        <v>E</v>
      </c>
      <c r="K304" t="str">
        <f t="array" ref="K304">IF(ISBLANK($A304),"",INDEX(Precipitation!H:H,$L304))</f>
        <v>Large branches move</v>
      </c>
      <c r="L304" s="5">
        <f>IF(ISBLANK($A304),"",RANDBETWEEN(2,COUNTA(Precipitation!A:A)))</f>
        <v>655</v>
      </c>
      <c r="M304" s="5" t="b">
        <f>IF(ISBLANK($A304),"",RANDBETWEEN(1,100)&lt;=VLOOKUP($A304,Settings!$A:$H,7,FALSE)*100)</f>
        <v>0</v>
      </c>
      <c r="N304" s="5">
        <f>IF(ISBLANK($A304),"",VLOOKUP($A304,Settings!$A:$H,8,FALSE))</f>
        <v>48</v>
      </c>
      <c r="O304" s="5">
        <f>IF(ISBLANK($A304),"",IF($A304=$A303,$O303,INDIRECT("Settings!$H"&amp;MATCH($A304,Settings!$A:$A,0)+1)))</f>
        <v>39</v>
      </c>
      <c r="P304" s="5">
        <f t="shared" si="2"/>
        <v>38</v>
      </c>
      <c r="Q304" s="5">
        <f>IF(ISBLANK($A304),"",IF($A304=$A303,$Q303,VLOOKUP($A304,Settings!$A:$B,2,FALSE)))</f>
        <v>31</v>
      </c>
    </row>
    <row r="305">
      <c r="A305" s="17" t="str">
        <f>IFERROR(__xludf.DUMMYFUNCTION("""COMPUTED_VALUE"""),"October")</f>
        <v>October</v>
      </c>
      <c r="B305" s="15">
        <f t="shared" si="1"/>
        <v>31</v>
      </c>
      <c r="C305" s="16">
        <f>IF(ISBLANK($A305),"",RANDBETWEEN($P305-Settings!$E$19,$P305-Settings!$E$20))</f>
        <v>30</v>
      </c>
      <c r="D305" s="16">
        <f>IF(ISBLANK($A305),"",RANDBETWEEN($P305+Settings!$E$20,$P305+Settings!$E$19))</f>
        <v>41</v>
      </c>
      <c r="E305" t="str">
        <f t="array" ref="E305">IF(ISBLANK($A305),"",IF(M305,IF(AVERAGE(C305,D305)&gt;Settings!$E$18,INDEX(Precipitation!A:A,$L305),INDEX(Precipitation!B:B,$L305)),"None"))</f>
        <v>None</v>
      </c>
      <c r="F305" t="str">
        <f t="array" ref="F305">IF(ISBLANK($A305),"",IF(M305,INDEX(Precipitation!C:C,$L305),CHOOSE(RANDBETWEEN(1,4),"Clear","Clear","A few clouds","Mostly cloudy")))</f>
        <v>A few clouds</v>
      </c>
      <c r="G305" t="str">
        <f t="array" ref="G305">IF(ISBLANK($A305),"",IF(AND(M305,AVERAGE(C305,D305)&gt;Settings!$E$18),INDEX(Precipitation!D:D,$L305),""))</f>
        <v/>
      </c>
      <c r="H305" t="str">
        <f t="array" ref="H305">IF(ISBLANK($A305),"",INDEX(Precipitation!E:E,$L305))</f>
        <v>Strong breeze</v>
      </c>
      <c r="I305" s="16" t="str">
        <f t="array" ref="I305">IF(ISBLANK($A305),"",INDEX(Precipitation!F:F,$L305))</f>
        <v>25–31</v>
      </c>
      <c r="J305" s="16" t="str">
        <f t="array" ref="J305">IF(ISBLANK($A305),"",INDEX(Precipitation!G:G,$L305))</f>
        <v>SW</v>
      </c>
      <c r="K305" t="str">
        <f t="array" ref="K305">IF(ISBLANK($A305),"",INDEX(Precipitation!H:H,$L305))</f>
        <v>Large branches move</v>
      </c>
      <c r="L305" s="5">
        <f>IF(ISBLANK($A305),"",RANDBETWEEN(2,COUNTA(Precipitation!A:A)))</f>
        <v>349</v>
      </c>
      <c r="M305" s="5" t="b">
        <f>IF(ISBLANK($A305),"",RANDBETWEEN(1,100)&lt;=VLOOKUP($A305,Settings!$A:$H,7,FALSE)*100)</f>
        <v>0</v>
      </c>
      <c r="N305" s="5">
        <f>IF(ISBLANK($A305),"",VLOOKUP($A305,Settings!$A:$H,8,FALSE))</f>
        <v>48</v>
      </c>
      <c r="O305" s="5">
        <f>IF(ISBLANK($A305),"",IF($A305=$A304,$O304,INDIRECT("Settings!$H"&amp;MATCH($A305,Settings!$A:$A,0)+1)))</f>
        <v>39</v>
      </c>
      <c r="P305" s="5">
        <f t="shared" si="2"/>
        <v>37</v>
      </c>
      <c r="Q305" s="5">
        <f>IF(ISBLANK($A305),"",IF($A305=$A304,$Q304,VLOOKUP($A305,Settings!$A:$B,2,FALSE)))</f>
        <v>31</v>
      </c>
    </row>
    <row r="306">
      <c r="A306" s="17" t="str">
        <f>IFERROR(__xludf.DUMMYFUNCTION("""COMPUTED_VALUE"""),"November")</f>
        <v>November</v>
      </c>
      <c r="B306" s="15">
        <f t="shared" si="1"/>
        <v>1</v>
      </c>
      <c r="C306" s="16">
        <f>IF(ISBLANK($A306),"",RANDBETWEEN($P306-Settings!$E$19,$P306-Settings!$E$20))</f>
        <v>34</v>
      </c>
      <c r="D306" s="16">
        <f>IF(ISBLANK($A306),"",RANDBETWEEN($P306+Settings!$E$20,$P306+Settings!$E$19))</f>
        <v>46</v>
      </c>
      <c r="E306" t="str">
        <f t="array" ref="E306">IF(ISBLANK($A306),"",IF(M306,IF(AVERAGE(C306,D306)&gt;Settings!$E$18,INDEX(Precipitation!A:A,$L306),INDEX(Precipitation!B:B,$L306)),"None"))</f>
        <v>None</v>
      </c>
      <c r="F306" t="str">
        <f t="array" ref="F306">IF(ISBLANK($A306),"",IF(M306,INDEX(Precipitation!C:C,$L306),CHOOSE(RANDBETWEEN(1,4),"Clear","Clear","A few clouds","Mostly cloudy")))</f>
        <v>Mostly cloudy</v>
      </c>
      <c r="G306" t="str">
        <f t="array" ref="G306">IF(ISBLANK($A306),"",IF(AND(M306,AVERAGE(C306,D306)&gt;Settings!$E$18),INDEX(Precipitation!D:D,$L306),""))</f>
        <v/>
      </c>
      <c r="H306" t="str">
        <f t="array" ref="H306">IF(ISBLANK($A306),"",INDEX(Precipitation!E:E,$L306))</f>
        <v>Gentle breeze</v>
      </c>
      <c r="I306" s="16" t="str">
        <f t="array" ref="I306">IF(ISBLANK($A306),"",INDEX(Precipitation!F:F,$L306))</f>
        <v>8–12</v>
      </c>
      <c r="J306" s="16" t="str">
        <f t="array" ref="J306">IF(ISBLANK($A306),"",INDEX(Precipitation!G:G,$L306))</f>
        <v>NW</v>
      </c>
      <c r="K306" t="str">
        <f t="array" ref="K306">IF(ISBLANK($A306),"",INDEX(Precipitation!H:H,$L306))</f>
        <v>Leaves and small twigs sway and banners flap</v>
      </c>
      <c r="L306" s="5">
        <f>IF(ISBLANK($A306),"",RANDBETWEEN(2,COUNTA(Precipitation!A:A)))</f>
        <v>939</v>
      </c>
      <c r="M306" s="5" t="b">
        <f>IF(ISBLANK($A306),"",RANDBETWEEN(1,100)&lt;=VLOOKUP($A306,Settings!$A:$H,7,FALSE)*100)</f>
        <v>0</v>
      </c>
      <c r="N306" s="5">
        <f>IF(ISBLANK($A306),"",VLOOKUP($A306,Settings!$A:$H,8,FALSE))</f>
        <v>39</v>
      </c>
      <c r="O306" s="5">
        <f>IF(ISBLANK($A306),"",IF($A306=$A305,$O305,INDIRECT("Settings!$H"&amp;MATCH($A306,Settings!$A:$A,0)+1)))</f>
        <v>30</v>
      </c>
      <c r="P306" s="5">
        <f t="shared" si="2"/>
        <v>39</v>
      </c>
      <c r="Q306" s="5">
        <f>IF(ISBLANK($A306),"",IF($A306=$A305,$Q305,VLOOKUP($A306,Settings!$A:$B,2,FALSE)))</f>
        <v>30</v>
      </c>
    </row>
    <row r="307">
      <c r="A307" s="17" t="str">
        <f>IFERROR(__xludf.DUMMYFUNCTION("""COMPUTED_VALUE"""),"November")</f>
        <v>November</v>
      </c>
      <c r="B307" s="15">
        <f t="shared" si="1"/>
        <v>2</v>
      </c>
      <c r="C307" s="16">
        <f>IF(ISBLANK($A307),"",RANDBETWEEN($P307-Settings!$E$19,$P307-Settings!$E$20))</f>
        <v>27</v>
      </c>
      <c r="D307" s="16">
        <f>IF(ISBLANK($A307),"",RANDBETWEEN($P307+Settings!$E$20,$P307+Settings!$E$19))</f>
        <v>51</v>
      </c>
      <c r="E307" t="str">
        <f t="array" ref="E307">IF(ISBLANK($A307),"",IF(M307,IF(AVERAGE(C307,D307)&gt;Settings!$E$18,INDEX(Precipitation!A:A,$L307),INDEX(Precipitation!B:B,$L307)),"None"))</f>
        <v>None</v>
      </c>
      <c r="F307" t="str">
        <f t="array" ref="F307">IF(ISBLANK($A307),"",IF(M307,INDEX(Precipitation!C:C,$L307),CHOOSE(RANDBETWEEN(1,4),"Clear","Clear","A few clouds","Mostly cloudy")))</f>
        <v>Mostly cloudy</v>
      </c>
      <c r="G307" t="str">
        <f t="array" ref="G307">IF(ISBLANK($A307),"",IF(AND(M307,AVERAGE(C307,D307)&gt;Settings!$E$18),INDEX(Precipitation!D:D,$L307),""))</f>
        <v/>
      </c>
      <c r="H307" t="str">
        <f t="array" ref="H307">IF(ISBLANK($A307),"",INDEX(Precipitation!E:E,$L307))</f>
        <v>Gentle breeze</v>
      </c>
      <c r="I307" s="16" t="str">
        <f t="array" ref="I307">IF(ISBLANK($A307),"",INDEX(Precipitation!F:F,$L307))</f>
        <v>8–12</v>
      </c>
      <c r="J307" s="16" t="str">
        <f t="array" ref="J307">IF(ISBLANK($A307),"",INDEX(Precipitation!G:G,$L307))</f>
        <v>N</v>
      </c>
      <c r="K307" t="str">
        <f t="array" ref="K307">IF(ISBLANK($A307),"",INDEX(Precipitation!H:H,$L307))</f>
        <v>Leaves and small twigs sway and banners flap</v>
      </c>
      <c r="L307" s="5">
        <f>IF(ISBLANK($A307),"",RANDBETWEEN(2,COUNTA(Precipitation!A:A)))</f>
        <v>598</v>
      </c>
      <c r="M307" s="5" t="b">
        <f>IF(ISBLANK($A307),"",RANDBETWEEN(1,100)&lt;=VLOOKUP($A307,Settings!$A:$H,7,FALSE)*100)</f>
        <v>0</v>
      </c>
      <c r="N307" s="5">
        <f>IF(ISBLANK($A307),"",VLOOKUP($A307,Settings!$A:$H,8,FALSE))</f>
        <v>39</v>
      </c>
      <c r="O307" s="5">
        <f>IF(ISBLANK($A307),"",IF($A307=$A306,$O306,INDIRECT("Settings!$H"&amp;MATCH($A307,Settings!$A:$A,0)+1)))</f>
        <v>30</v>
      </c>
      <c r="P307" s="5">
        <f t="shared" si="2"/>
        <v>39</v>
      </c>
      <c r="Q307" s="5">
        <f>IF(ISBLANK($A307),"",IF($A307=$A306,$Q306,VLOOKUP($A307,Settings!$A:$B,2,FALSE)))</f>
        <v>30</v>
      </c>
    </row>
    <row r="308">
      <c r="A308" s="17" t="str">
        <f>IFERROR(__xludf.DUMMYFUNCTION("""COMPUTED_VALUE"""),"November")</f>
        <v>November</v>
      </c>
      <c r="B308" s="15">
        <f t="shared" si="1"/>
        <v>3</v>
      </c>
      <c r="C308" s="16">
        <f>IF(ISBLANK($A308),"",RANDBETWEEN($P308-Settings!$E$19,$P308-Settings!$E$20))</f>
        <v>28</v>
      </c>
      <c r="D308" s="16">
        <f>IF(ISBLANK($A308),"",RANDBETWEEN($P308+Settings!$E$20,$P308+Settings!$E$19))</f>
        <v>46</v>
      </c>
      <c r="E308" t="str">
        <f t="array" ref="E308">IF(ISBLANK($A308),"",IF(M308,IF(AVERAGE(C308,D308)&gt;Settings!$E$18,INDEX(Precipitation!A:A,$L308),INDEX(Precipitation!B:B,$L308)),"None"))</f>
        <v>None</v>
      </c>
      <c r="F308" t="str">
        <f t="array" ref="F308">IF(ISBLANK($A308),"",IF(M308,INDEX(Precipitation!C:C,$L308),CHOOSE(RANDBETWEEN(1,4),"Clear","Clear","A few clouds","Mostly cloudy")))</f>
        <v>Mostly cloudy</v>
      </c>
      <c r="G308" t="str">
        <f t="array" ref="G308">IF(ISBLANK($A308),"",IF(AND(M308,AVERAGE(C308,D308)&gt;Settings!$E$18),INDEX(Precipitation!D:D,$L308),""))</f>
        <v/>
      </c>
      <c r="H308" t="str">
        <f t="array" ref="H308">IF(ISBLANK($A308),"",INDEX(Precipitation!E:E,$L308))</f>
        <v>Storm</v>
      </c>
      <c r="I308" s="16" t="str">
        <f t="array" ref="I308">IF(ISBLANK($A308),"",INDEX(Precipitation!F:F,$L308))</f>
        <v>55–63</v>
      </c>
      <c r="J308" s="16" t="str">
        <f t="array" ref="J308">IF(ISBLANK($A308),"",INDEX(Precipitation!G:G,$L308))</f>
        <v>N</v>
      </c>
      <c r="K308" t="str">
        <f t="array" ref="K308">IF(ISBLANK($A308),"",INDEX(Precipitation!H:H,$L308))</f>
        <v>Trees are uprooted and considerable structural damage occurs</v>
      </c>
      <c r="L308" s="5">
        <f>IF(ISBLANK($A308),"",RANDBETWEEN(2,COUNTA(Precipitation!A:A)))</f>
        <v>223</v>
      </c>
      <c r="M308" s="5" t="b">
        <f>IF(ISBLANK($A308),"",RANDBETWEEN(1,100)&lt;=VLOOKUP($A308,Settings!$A:$H,7,FALSE)*100)</f>
        <v>0</v>
      </c>
      <c r="N308" s="5">
        <f>IF(ISBLANK($A308),"",VLOOKUP($A308,Settings!$A:$H,8,FALSE))</f>
        <v>39</v>
      </c>
      <c r="O308" s="5">
        <f>IF(ISBLANK($A308),"",IF($A308=$A307,$O307,INDIRECT("Settings!$H"&amp;MATCH($A308,Settings!$A:$A,0)+1)))</f>
        <v>30</v>
      </c>
      <c r="P308" s="5">
        <f t="shared" si="2"/>
        <v>39</v>
      </c>
      <c r="Q308" s="5">
        <f>IF(ISBLANK($A308),"",IF($A308=$A307,$Q307,VLOOKUP($A308,Settings!$A:$B,2,FALSE)))</f>
        <v>30</v>
      </c>
    </row>
    <row r="309">
      <c r="A309" s="17" t="str">
        <f>IFERROR(__xludf.DUMMYFUNCTION("""COMPUTED_VALUE"""),"November")</f>
        <v>November</v>
      </c>
      <c r="B309" s="15">
        <f t="shared" si="1"/>
        <v>4</v>
      </c>
      <c r="C309" s="16">
        <f>IF(ISBLANK($A309),"",RANDBETWEEN($P309-Settings!$E$19,$P309-Settings!$E$20))</f>
        <v>30</v>
      </c>
      <c r="D309" s="16">
        <f>IF(ISBLANK($A309),"",RANDBETWEEN($P309+Settings!$E$20,$P309+Settings!$E$19))</f>
        <v>49</v>
      </c>
      <c r="E309" t="str">
        <f t="array" ref="E309">IF(ISBLANK($A309),"",IF(M309,IF(AVERAGE(C309,D309)&gt;Settings!$E$18,INDEX(Precipitation!A:A,$L309),INDEX(Precipitation!B:B,$L309)),"None"))</f>
        <v>None</v>
      </c>
      <c r="F309" t="str">
        <f t="array" ref="F309">IF(ISBLANK($A309),"",IF(M309,INDEX(Precipitation!C:C,$L309),CHOOSE(RANDBETWEEN(1,4),"Clear","Clear","A few clouds","Mostly cloudy")))</f>
        <v>A few clouds</v>
      </c>
      <c r="G309" t="str">
        <f t="array" ref="G309">IF(ISBLANK($A309),"",IF(AND(M309,AVERAGE(C309,D309)&gt;Settings!$E$18),INDEX(Precipitation!D:D,$L309),""))</f>
        <v/>
      </c>
      <c r="H309" t="str">
        <f t="array" ref="H309">IF(ISBLANK($A309),"",INDEX(Precipitation!E:E,$L309))</f>
        <v>Light air</v>
      </c>
      <c r="I309" s="16" t="str">
        <f t="array" ref="I309">IF(ISBLANK($A309),"",INDEX(Precipitation!F:F,$L309))</f>
        <v>1–3</v>
      </c>
      <c r="J309" s="16" t="str">
        <f t="array" ref="J309">IF(ISBLANK($A309),"",INDEX(Precipitation!G:G,$L309))</f>
        <v>NE</v>
      </c>
      <c r="K309" t="str">
        <f t="array" ref="K309">IF(ISBLANK($A309),"",INDEX(Precipitation!H:H,$L309))</f>
        <v>Wind direction shown by smoke but not wind vanes</v>
      </c>
      <c r="L309" s="5">
        <f>IF(ISBLANK($A309),"",RANDBETWEEN(2,COUNTA(Precipitation!A:A)))</f>
        <v>641</v>
      </c>
      <c r="M309" s="5" t="b">
        <f>IF(ISBLANK($A309),"",RANDBETWEEN(1,100)&lt;=VLOOKUP($A309,Settings!$A:$H,7,FALSE)*100)</f>
        <v>0</v>
      </c>
      <c r="N309" s="5">
        <f>IF(ISBLANK($A309),"",VLOOKUP($A309,Settings!$A:$H,8,FALSE))</f>
        <v>39</v>
      </c>
      <c r="O309" s="5">
        <f>IF(ISBLANK($A309),"",IF($A309=$A308,$O308,INDIRECT("Settings!$H"&amp;MATCH($A309,Settings!$A:$A,0)+1)))</f>
        <v>30</v>
      </c>
      <c r="P309" s="5">
        <f t="shared" si="2"/>
        <v>39</v>
      </c>
      <c r="Q309" s="5">
        <f>IF(ISBLANK($A309),"",IF($A309=$A308,$Q308,VLOOKUP($A309,Settings!$A:$B,2,FALSE)))</f>
        <v>30</v>
      </c>
    </row>
    <row r="310">
      <c r="A310" s="17" t="str">
        <f>IFERROR(__xludf.DUMMYFUNCTION("""COMPUTED_VALUE"""),"November")</f>
        <v>November</v>
      </c>
      <c r="B310" s="15">
        <f t="shared" si="1"/>
        <v>5</v>
      </c>
      <c r="C310" s="16">
        <f>IF(ISBLANK($A310),"",RANDBETWEEN($P310-Settings!$E$19,$P310-Settings!$E$20))</f>
        <v>32</v>
      </c>
      <c r="D310" s="16">
        <f>IF(ISBLANK($A310),"",RANDBETWEEN($P310+Settings!$E$20,$P310+Settings!$E$19))</f>
        <v>51</v>
      </c>
      <c r="E310" t="str">
        <f t="array" ref="E310">IF(ISBLANK($A310),"",IF(M310,IF(AVERAGE(C310,D310)&gt;Settings!$E$18,INDEX(Precipitation!A:A,$L310),INDEX(Precipitation!B:B,$L310)),"None"))</f>
        <v>Steady rainfall</v>
      </c>
      <c r="F310" t="str">
        <f t="array" ref="F310">IF(ISBLANK($A310),"",IF(M310,INDEX(Precipitation!C:C,$L310),CHOOSE(RANDBETWEEN(1,4),"Clear","Clear","A few clouds","Mostly cloudy")))</f>
        <v>Gray, slightly overcast</v>
      </c>
      <c r="G310" t="str">
        <f t="array" ref="G310">IF(ISBLANK($A310),"",IF(AND(M310,AVERAGE(C310,D310)&gt;Settings!$E$18),INDEX(Precipitation!D:D,$L310),""))</f>
        <v/>
      </c>
      <c r="H310" t="str">
        <f t="array" ref="H310">IF(ISBLANK($A310),"",INDEX(Precipitation!E:E,$L310))</f>
        <v>Light breeze</v>
      </c>
      <c r="I310" s="16" t="str">
        <f t="array" ref="I310">IF(ISBLANK($A310),"",INDEX(Precipitation!F:F,$L310))</f>
        <v>4–7</v>
      </c>
      <c r="J310" s="16" t="str">
        <f t="array" ref="J310">IF(ISBLANK($A310),"",INDEX(Precipitation!G:G,$L310))</f>
        <v>SW</v>
      </c>
      <c r="K310" t="str">
        <f t="array" ref="K310">IF(ISBLANK($A310),"",INDEX(Precipitation!H:H,$L310))</f>
        <v>Wind felt on face, leaves rustle, vanes move</v>
      </c>
      <c r="L310" s="5">
        <f>IF(ISBLANK($A310),"",RANDBETWEEN(2,COUNTA(Precipitation!A:A)))</f>
        <v>40</v>
      </c>
      <c r="M310" s="5" t="b">
        <f>IF(ISBLANK($A310),"",RANDBETWEEN(1,100)&lt;=VLOOKUP($A310,Settings!$A:$H,7,FALSE)*100)</f>
        <v>1</v>
      </c>
      <c r="N310" s="5">
        <f>IF(ISBLANK($A310),"",VLOOKUP($A310,Settings!$A:$H,8,FALSE))</f>
        <v>39</v>
      </c>
      <c r="O310" s="5">
        <f>IF(ISBLANK($A310),"",IF($A310=$A309,$O309,INDIRECT("Settings!$H"&amp;MATCH($A310,Settings!$A:$A,0)+1)))</f>
        <v>30</v>
      </c>
      <c r="P310" s="5">
        <f t="shared" si="2"/>
        <v>39</v>
      </c>
      <c r="Q310" s="5">
        <f>IF(ISBLANK($A310),"",IF($A310=$A309,$Q309,VLOOKUP($A310,Settings!$A:$B,2,FALSE)))</f>
        <v>30</v>
      </c>
    </row>
    <row r="311">
      <c r="A311" s="17" t="str">
        <f>IFERROR(__xludf.DUMMYFUNCTION("""COMPUTED_VALUE"""),"November")</f>
        <v>November</v>
      </c>
      <c r="B311" s="15">
        <f t="shared" si="1"/>
        <v>6</v>
      </c>
      <c r="C311" s="16">
        <f>IF(ISBLANK($A311),"",RANDBETWEEN($P311-Settings!$E$19,$P311-Settings!$E$20))</f>
        <v>28</v>
      </c>
      <c r="D311" s="16">
        <f>IF(ISBLANK($A311),"",RANDBETWEEN($P311+Settings!$E$20,$P311+Settings!$E$19))</f>
        <v>45</v>
      </c>
      <c r="E311" t="str">
        <f t="array" ref="E311">IF(ISBLANK($A311),"",IF(M311,IF(AVERAGE(C311,D311)&gt;Settings!$E$18,INDEX(Precipitation!A:A,$L311),INDEX(Precipitation!B:B,$L311)),"None"))</f>
        <v>None</v>
      </c>
      <c r="F311" t="str">
        <f t="array" ref="F311">IF(ISBLANK($A311),"",IF(M311,INDEX(Precipitation!C:C,$L311),CHOOSE(RANDBETWEEN(1,4),"Clear","Clear","A few clouds","Mostly cloudy")))</f>
        <v>Clear</v>
      </c>
      <c r="G311" t="str">
        <f t="array" ref="G311">IF(ISBLANK($A311),"",IF(AND(M311,AVERAGE(C311,D311)&gt;Settings!$E$18),INDEX(Precipitation!D:D,$L311),""))</f>
        <v/>
      </c>
      <c r="H311" t="str">
        <f t="array" ref="H311">IF(ISBLANK($A311),"",INDEX(Precipitation!E:E,$L311))</f>
        <v>Light air</v>
      </c>
      <c r="I311" s="16" t="str">
        <f t="array" ref="I311">IF(ISBLANK($A311),"",INDEX(Precipitation!F:F,$L311))</f>
        <v>1–3</v>
      </c>
      <c r="J311" s="16" t="str">
        <f t="array" ref="J311">IF(ISBLANK($A311),"",INDEX(Precipitation!G:G,$L311))</f>
        <v>S</v>
      </c>
      <c r="K311" t="str">
        <f t="array" ref="K311">IF(ISBLANK($A311),"",INDEX(Precipitation!H:H,$L311))</f>
        <v>Wind direction shown by smoke but not wind vanes</v>
      </c>
      <c r="L311" s="5">
        <f>IF(ISBLANK($A311),"",RANDBETWEEN(2,COUNTA(Precipitation!A:A)))</f>
        <v>428</v>
      </c>
      <c r="M311" s="5" t="b">
        <f>IF(ISBLANK($A311),"",RANDBETWEEN(1,100)&lt;=VLOOKUP($A311,Settings!$A:$H,7,FALSE)*100)</f>
        <v>0</v>
      </c>
      <c r="N311" s="5">
        <f>IF(ISBLANK($A311),"",VLOOKUP($A311,Settings!$A:$H,8,FALSE))</f>
        <v>39</v>
      </c>
      <c r="O311" s="5">
        <f>IF(ISBLANK($A311),"",IF($A311=$A310,$O310,INDIRECT("Settings!$H"&amp;MATCH($A311,Settings!$A:$A,0)+1)))</f>
        <v>30</v>
      </c>
      <c r="P311" s="5">
        <f t="shared" si="2"/>
        <v>39</v>
      </c>
      <c r="Q311" s="5">
        <f>IF(ISBLANK($A311),"",IF($A311=$A310,$Q310,VLOOKUP($A311,Settings!$A:$B,2,FALSE)))</f>
        <v>30</v>
      </c>
    </row>
    <row r="312">
      <c r="A312" s="17" t="str">
        <f>IFERROR(__xludf.DUMMYFUNCTION("""COMPUTED_VALUE"""),"November")</f>
        <v>November</v>
      </c>
      <c r="B312" s="15">
        <f t="shared" si="1"/>
        <v>7</v>
      </c>
      <c r="C312" s="16">
        <f>IF(ISBLANK($A312),"",RANDBETWEEN($P312-Settings!$E$19,$P312-Settings!$E$20))</f>
        <v>30</v>
      </c>
      <c r="D312" s="16">
        <f>IF(ISBLANK($A312),"",RANDBETWEEN($P312+Settings!$E$20,$P312+Settings!$E$19))</f>
        <v>51</v>
      </c>
      <c r="E312" t="str">
        <f t="array" ref="E312">IF(ISBLANK($A312),"",IF(M312,IF(AVERAGE(C312,D312)&gt;Settings!$E$18,INDEX(Precipitation!A:A,$L312),INDEX(Precipitation!B:B,$L312)),"None"))</f>
        <v>Strong rainfall</v>
      </c>
      <c r="F312" t="str">
        <f t="array" ref="F312">IF(ISBLANK($A312),"",IF(M312,INDEX(Precipitation!C:C,$L312),CHOOSE(RANDBETWEEN(1,4),"Clear","Clear","A few clouds","Mostly cloudy")))</f>
        <v>Gray, highly overcast</v>
      </c>
      <c r="G312" t="str">
        <f t="array" ref="G312">IF(ISBLANK($A312),"",IF(AND(M312,AVERAGE(C312,D312)&gt;Settings!$E$18),INDEX(Precipitation!D:D,$L312),""))</f>
        <v/>
      </c>
      <c r="H312" t="str">
        <f t="array" ref="H312">IF(ISBLANK($A312),"",INDEX(Precipitation!E:E,$L312))</f>
        <v>Gentle breeze</v>
      </c>
      <c r="I312" s="16" t="str">
        <f t="array" ref="I312">IF(ISBLANK($A312),"",INDEX(Precipitation!F:F,$L312))</f>
        <v>8–12</v>
      </c>
      <c r="J312" s="16" t="str">
        <f t="array" ref="J312">IF(ISBLANK($A312),"",INDEX(Precipitation!G:G,$L312))</f>
        <v>NE</v>
      </c>
      <c r="K312" t="str">
        <f t="array" ref="K312">IF(ISBLANK($A312),"",INDEX(Precipitation!H:H,$L312))</f>
        <v>Leaves and small twigs sway and banners flap</v>
      </c>
      <c r="L312" s="5">
        <f>IF(ISBLANK($A312),"",RANDBETWEEN(2,COUNTA(Precipitation!A:A)))</f>
        <v>227</v>
      </c>
      <c r="M312" s="5" t="b">
        <f>IF(ISBLANK($A312),"",RANDBETWEEN(1,100)&lt;=VLOOKUP($A312,Settings!$A:$H,7,FALSE)*100)</f>
        <v>1</v>
      </c>
      <c r="N312" s="5">
        <f>IF(ISBLANK($A312),"",VLOOKUP($A312,Settings!$A:$H,8,FALSE))</f>
        <v>39</v>
      </c>
      <c r="O312" s="5">
        <f>IF(ISBLANK($A312),"",IF($A312=$A311,$O311,INDIRECT("Settings!$H"&amp;MATCH($A312,Settings!$A:$A,0)+1)))</f>
        <v>30</v>
      </c>
      <c r="P312" s="5">
        <f t="shared" si="2"/>
        <v>39</v>
      </c>
      <c r="Q312" s="5">
        <f>IF(ISBLANK($A312),"",IF($A312=$A311,$Q311,VLOOKUP($A312,Settings!$A:$B,2,FALSE)))</f>
        <v>30</v>
      </c>
    </row>
    <row r="313">
      <c r="A313" s="17" t="str">
        <f>IFERROR(__xludf.DUMMYFUNCTION("""COMPUTED_VALUE"""),"November")</f>
        <v>November</v>
      </c>
      <c r="B313" s="15">
        <f t="shared" si="1"/>
        <v>8</v>
      </c>
      <c r="C313" s="16">
        <f>IF(ISBLANK($A313),"",RANDBETWEEN($P313-Settings!$E$19,$P313-Settings!$E$20))</f>
        <v>35</v>
      </c>
      <c r="D313" s="16">
        <f>IF(ISBLANK($A313),"",RANDBETWEEN($P313+Settings!$E$20,$P313+Settings!$E$19))</f>
        <v>46</v>
      </c>
      <c r="E313" t="str">
        <f t="array" ref="E313">IF(ISBLANK($A313),"",IF(M313,IF(AVERAGE(C313,D313)&gt;Settings!$E$18,INDEX(Precipitation!A:A,$L313),INDEX(Precipitation!B:B,$L313)),"None"))</f>
        <v>None</v>
      </c>
      <c r="F313" t="str">
        <f t="array" ref="F313">IF(ISBLANK($A313),"",IF(M313,INDEX(Precipitation!C:C,$L313),CHOOSE(RANDBETWEEN(1,4),"Clear","Clear","A few clouds","Mostly cloudy")))</f>
        <v>A few clouds</v>
      </c>
      <c r="G313" t="str">
        <f t="array" ref="G313">IF(ISBLANK($A313),"",IF(AND(M313,AVERAGE(C313,D313)&gt;Settings!$E$18),INDEX(Precipitation!D:D,$L313),""))</f>
        <v/>
      </c>
      <c r="H313" t="str">
        <f t="array" ref="H313">IF(ISBLANK($A313),"",INDEX(Precipitation!E:E,$L313))</f>
        <v>Light air</v>
      </c>
      <c r="I313" s="16" t="str">
        <f t="array" ref="I313">IF(ISBLANK($A313),"",INDEX(Precipitation!F:F,$L313))</f>
        <v>1–3</v>
      </c>
      <c r="J313" s="16" t="str">
        <f t="array" ref="J313">IF(ISBLANK($A313),"",INDEX(Precipitation!G:G,$L313))</f>
        <v>W</v>
      </c>
      <c r="K313" t="str">
        <f t="array" ref="K313">IF(ISBLANK($A313),"",INDEX(Precipitation!H:H,$L313))</f>
        <v>Wind direction shown by smoke but not wind vanes</v>
      </c>
      <c r="L313" s="5">
        <f>IF(ISBLANK($A313),"",RANDBETWEEN(2,COUNTA(Precipitation!A:A)))</f>
        <v>711</v>
      </c>
      <c r="M313" s="5" t="b">
        <f>IF(ISBLANK($A313),"",RANDBETWEEN(1,100)&lt;=VLOOKUP($A313,Settings!$A:$H,7,FALSE)*100)</f>
        <v>0</v>
      </c>
      <c r="N313" s="5">
        <f>IF(ISBLANK($A313),"",VLOOKUP($A313,Settings!$A:$H,8,FALSE))</f>
        <v>39</v>
      </c>
      <c r="O313" s="5">
        <f>IF(ISBLANK($A313),"",IF($A313=$A312,$O312,INDIRECT("Settings!$H"&amp;MATCH($A313,Settings!$A:$A,0)+1)))</f>
        <v>30</v>
      </c>
      <c r="P313" s="5">
        <f t="shared" si="2"/>
        <v>39</v>
      </c>
      <c r="Q313" s="5">
        <f>IF(ISBLANK($A313),"",IF($A313=$A312,$Q312,VLOOKUP($A313,Settings!$A:$B,2,FALSE)))</f>
        <v>30</v>
      </c>
    </row>
    <row r="314">
      <c r="A314" s="17" t="str">
        <f>IFERROR(__xludf.DUMMYFUNCTION("""COMPUTED_VALUE"""),"November")</f>
        <v>November</v>
      </c>
      <c r="B314" s="15">
        <f t="shared" si="1"/>
        <v>9</v>
      </c>
      <c r="C314" s="16">
        <f>IF(ISBLANK($A314),"",RANDBETWEEN($P314-Settings!$E$19,$P314-Settings!$E$20))</f>
        <v>31</v>
      </c>
      <c r="D314" s="16">
        <f>IF(ISBLANK($A314),"",RANDBETWEEN($P314+Settings!$E$20,$P314+Settings!$E$19))</f>
        <v>50</v>
      </c>
      <c r="E314" t="str">
        <f t="array" ref="E314">IF(ISBLANK($A314),"",IF(M314,IF(AVERAGE(C314,D314)&gt;Settings!$E$18,INDEX(Precipitation!A:A,$L314),INDEX(Precipitation!B:B,$L314)),"None"))</f>
        <v>Strong rainfall</v>
      </c>
      <c r="F314" t="str">
        <f t="array" ref="F314">IF(ISBLANK($A314),"",IF(M314,INDEX(Precipitation!C:C,$L314),CHOOSE(RANDBETWEEN(1,4),"Clear","Clear","A few clouds","Mostly cloudy")))</f>
        <v>Gray, highly overcast</v>
      </c>
      <c r="G314" t="str">
        <f t="array" ref="G314">IF(ISBLANK($A314),"",IF(AND(M314,AVERAGE(C314,D314)&gt;Settings!$E$18),INDEX(Precipitation!D:D,$L314),""))</f>
        <v/>
      </c>
      <c r="H314" t="str">
        <f t="array" ref="H314">IF(ISBLANK($A314),"",INDEX(Precipitation!E:E,$L314))</f>
        <v>Light air</v>
      </c>
      <c r="I314" s="16" t="str">
        <f t="array" ref="I314">IF(ISBLANK($A314),"",INDEX(Precipitation!F:F,$L314))</f>
        <v>1–3</v>
      </c>
      <c r="J314" s="16" t="str">
        <f t="array" ref="J314">IF(ISBLANK($A314),"",INDEX(Precipitation!G:G,$L314))</f>
        <v>SW</v>
      </c>
      <c r="K314" t="str">
        <f t="array" ref="K314">IF(ISBLANK($A314),"",INDEX(Precipitation!H:H,$L314))</f>
        <v>Wind direction shown by smoke but not wind vanes</v>
      </c>
      <c r="L314" s="5">
        <f>IF(ISBLANK($A314),"",RANDBETWEEN(2,COUNTA(Precipitation!A:A)))</f>
        <v>815</v>
      </c>
      <c r="M314" s="5" t="b">
        <f>IF(ISBLANK($A314),"",RANDBETWEEN(1,100)&lt;=VLOOKUP($A314,Settings!$A:$H,7,FALSE)*100)</f>
        <v>1</v>
      </c>
      <c r="N314" s="5">
        <f>IF(ISBLANK($A314),"",VLOOKUP($A314,Settings!$A:$H,8,FALSE))</f>
        <v>39</v>
      </c>
      <c r="O314" s="5">
        <f>IF(ISBLANK($A314),"",IF($A314=$A313,$O313,INDIRECT("Settings!$H"&amp;MATCH($A314,Settings!$A:$A,0)+1)))</f>
        <v>30</v>
      </c>
      <c r="P314" s="5">
        <f t="shared" si="2"/>
        <v>39</v>
      </c>
      <c r="Q314" s="5">
        <f>IF(ISBLANK($A314),"",IF($A314=$A313,$Q313,VLOOKUP($A314,Settings!$A:$B,2,FALSE)))</f>
        <v>30</v>
      </c>
    </row>
    <row r="315">
      <c r="A315" s="17" t="str">
        <f>IFERROR(__xludf.DUMMYFUNCTION("""COMPUTED_VALUE"""),"November")</f>
        <v>November</v>
      </c>
      <c r="B315" s="15">
        <f t="shared" si="1"/>
        <v>10</v>
      </c>
      <c r="C315" s="16">
        <f>IF(ISBLANK($A315),"",RANDBETWEEN($P315-Settings!$E$19,$P315-Settings!$E$20))</f>
        <v>32</v>
      </c>
      <c r="D315" s="16">
        <f>IF(ISBLANK($A315),"",RANDBETWEEN($P315+Settings!$E$20,$P315+Settings!$E$19))</f>
        <v>43</v>
      </c>
      <c r="E315" t="str">
        <f t="array" ref="E315">IF(ISBLANK($A315),"",IF(M315,IF(AVERAGE(C315,D315)&gt;Settings!$E$18,INDEX(Precipitation!A:A,$L315),INDEX(Precipitation!B:B,$L315)),"None"))</f>
        <v>Steady rainfall</v>
      </c>
      <c r="F315" t="str">
        <f t="array" ref="F315">IF(ISBLANK($A315),"",IF(M315,INDEX(Precipitation!C:C,$L315),CHOOSE(RANDBETWEEN(1,4),"Clear","Clear","A few clouds","Mostly cloudy")))</f>
        <v>Gray, slightly overcast</v>
      </c>
      <c r="G315" t="str">
        <f t="array" ref="G315">IF(ISBLANK($A315),"",IF(AND(M315,AVERAGE(C315,D315)&gt;Settings!$E$18),INDEX(Precipitation!D:D,$L315),""))</f>
        <v/>
      </c>
      <c r="H315" t="str">
        <f t="array" ref="H315">IF(ISBLANK($A315),"",INDEX(Precipitation!E:E,$L315))</f>
        <v>Gentle breeze</v>
      </c>
      <c r="I315" s="16" t="str">
        <f t="array" ref="I315">IF(ISBLANK($A315),"",INDEX(Precipitation!F:F,$L315))</f>
        <v>8–12</v>
      </c>
      <c r="J315" s="16" t="str">
        <f t="array" ref="J315">IF(ISBLANK($A315),"",INDEX(Precipitation!G:G,$L315))</f>
        <v>SW</v>
      </c>
      <c r="K315" t="str">
        <f t="array" ref="K315">IF(ISBLANK($A315),"",INDEX(Precipitation!H:H,$L315))</f>
        <v>Leaves and small twigs sway and banners flap</v>
      </c>
      <c r="L315" s="5">
        <f>IF(ISBLANK($A315),"",RANDBETWEEN(2,COUNTA(Precipitation!A:A)))</f>
        <v>154</v>
      </c>
      <c r="M315" s="5" t="b">
        <f>IF(ISBLANK($A315),"",RANDBETWEEN(1,100)&lt;=VLOOKUP($A315,Settings!$A:$H,7,FALSE)*100)</f>
        <v>1</v>
      </c>
      <c r="N315" s="5">
        <f>IF(ISBLANK($A315),"",VLOOKUP($A315,Settings!$A:$H,8,FALSE))</f>
        <v>39</v>
      </c>
      <c r="O315" s="5">
        <f>IF(ISBLANK($A315),"",IF($A315=$A314,$O314,INDIRECT("Settings!$H"&amp;MATCH($A315,Settings!$A:$A,0)+1)))</f>
        <v>30</v>
      </c>
      <c r="P315" s="5">
        <f t="shared" si="2"/>
        <v>39</v>
      </c>
      <c r="Q315" s="5">
        <f>IF(ISBLANK($A315),"",IF($A315=$A314,$Q314,VLOOKUP($A315,Settings!$A:$B,2,FALSE)))</f>
        <v>30</v>
      </c>
    </row>
    <row r="316">
      <c r="A316" s="17" t="str">
        <f>IFERROR(__xludf.DUMMYFUNCTION("""COMPUTED_VALUE"""),"November")</f>
        <v>November</v>
      </c>
      <c r="B316" s="15">
        <f t="shared" si="1"/>
        <v>11</v>
      </c>
      <c r="C316" s="16">
        <f>IF(ISBLANK($A316),"",RANDBETWEEN($P316-Settings!$E$19,$P316-Settings!$E$20))</f>
        <v>32</v>
      </c>
      <c r="D316" s="16">
        <f>IF(ISBLANK($A316),"",RANDBETWEEN($P316+Settings!$E$20,$P316+Settings!$E$19))</f>
        <v>43</v>
      </c>
      <c r="E316" t="str">
        <f t="array" ref="E316">IF(ISBLANK($A316),"",IF(M316,IF(AVERAGE(C316,D316)&gt;Settings!$E$18,INDEX(Precipitation!A:A,$L316),INDEX(Precipitation!B:B,$L316)),"None"))</f>
        <v>Strong rainfall</v>
      </c>
      <c r="F316" t="str">
        <f t="array" ref="F316">IF(ISBLANK($A316),"",IF(M316,INDEX(Precipitation!C:C,$L316),CHOOSE(RANDBETWEEN(1,4),"Clear","Clear","A few clouds","Mostly cloudy")))</f>
        <v>Gray, highly overcast</v>
      </c>
      <c r="G316" t="str">
        <f t="array" ref="G316">IF(ISBLANK($A316),"",IF(AND(M316,AVERAGE(C316,D316)&gt;Settings!$E$18),INDEX(Precipitation!D:D,$L316),""))</f>
        <v/>
      </c>
      <c r="H316" t="str">
        <f t="array" ref="H316">IF(ISBLANK($A316),"",INDEX(Precipitation!E:E,$L316))</f>
        <v>Light air</v>
      </c>
      <c r="I316" s="16" t="str">
        <f t="array" ref="I316">IF(ISBLANK($A316),"",INDEX(Precipitation!F:F,$L316))</f>
        <v>1–3</v>
      </c>
      <c r="J316" s="16" t="str">
        <f t="array" ref="J316">IF(ISBLANK($A316),"",INDEX(Precipitation!G:G,$L316))</f>
        <v>NE</v>
      </c>
      <c r="K316" t="str">
        <f t="array" ref="K316">IF(ISBLANK($A316),"",INDEX(Precipitation!H:H,$L316))</f>
        <v>Wind direction shown by smoke but not wind vanes</v>
      </c>
      <c r="L316" s="5">
        <f>IF(ISBLANK($A316),"",RANDBETWEEN(2,COUNTA(Precipitation!A:A)))</f>
        <v>59</v>
      </c>
      <c r="M316" s="5" t="b">
        <f>IF(ISBLANK($A316),"",RANDBETWEEN(1,100)&lt;=VLOOKUP($A316,Settings!$A:$H,7,FALSE)*100)</f>
        <v>1</v>
      </c>
      <c r="N316" s="5">
        <f>IF(ISBLANK($A316),"",VLOOKUP($A316,Settings!$A:$H,8,FALSE))</f>
        <v>39</v>
      </c>
      <c r="O316" s="5">
        <f>IF(ISBLANK($A316),"",IF($A316=$A315,$O315,INDIRECT("Settings!$H"&amp;MATCH($A316,Settings!$A:$A,0)+1)))</f>
        <v>30</v>
      </c>
      <c r="P316" s="5">
        <f t="shared" si="2"/>
        <v>39</v>
      </c>
      <c r="Q316" s="5">
        <f>IF(ISBLANK($A316),"",IF($A316=$A315,$Q315,VLOOKUP($A316,Settings!$A:$B,2,FALSE)))</f>
        <v>30</v>
      </c>
    </row>
    <row r="317">
      <c r="A317" s="17" t="str">
        <f>IFERROR(__xludf.DUMMYFUNCTION("""COMPUTED_VALUE"""),"November")</f>
        <v>November</v>
      </c>
      <c r="B317" s="15">
        <f t="shared" si="1"/>
        <v>12</v>
      </c>
      <c r="C317" s="16">
        <f>IF(ISBLANK($A317),"",RANDBETWEEN($P317-Settings!$E$19,$P317-Settings!$E$20))</f>
        <v>31</v>
      </c>
      <c r="D317" s="16">
        <f>IF(ISBLANK($A317),"",RANDBETWEEN($P317+Settings!$E$20,$P317+Settings!$E$19))</f>
        <v>51</v>
      </c>
      <c r="E317" t="str">
        <f t="array" ref="E317">IF(ISBLANK($A317),"",IF(M317,IF(AVERAGE(C317,D317)&gt;Settings!$E$18,INDEX(Precipitation!A:A,$L317),INDEX(Precipitation!B:B,$L317)),"None"))</f>
        <v>None</v>
      </c>
      <c r="F317" t="str">
        <f t="array" ref="F317">IF(ISBLANK($A317),"",IF(M317,INDEX(Precipitation!C:C,$L317),CHOOSE(RANDBETWEEN(1,4),"Clear","Clear","A few clouds","Mostly cloudy")))</f>
        <v>Clear</v>
      </c>
      <c r="G317" t="str">
        <f t="array" ref="G317">IF(ISBLANK($A317),"",IF(AND(M317,AVERAGE(C317,D317)&gt;Settings!$E$18),INDEX(Precipitation!D:D,$L317),""))</f>
        <v/>
      </c>
      <c r="H317" t="str">
        <f t="array" ref="H317">IF(ISBLANK($A317),"",INDEX(Precipitation!E:E,$L317))</f>
        <v>Fresh breeze</v>
      </c>
      <c r="I317" s="16" t="str">
        <f t="array" ref="I317">IF(ISBLANK($A317),"",INDEX(Precipitation!F:F,$L317))</f>
        <v>19–24</v>
      </c>
      <c r="J317" s="16" t="str">
        <f t="array" ref="J317">IF(ISBLANK($A317),"",INDEX(Precipitation!G:G,$L317))</f>
        <v>NW</v>
      </c>
      <c r="K317" t="str">
        <f t="array" ref="K317">IF(ISBLANK($A317),"",INDEX(Precipitation!H:H,$L317))</f>
        <v>Small trees sway and small waves form on inland waters</v>
      </c>
      <c r="L317" s="5">
        <f>IF(ISBLANK($A317),"",RANDBETWEEN(2,COUNTA(Precipitation!A:A)))</f>
        <v>29</v>
      </c>
      <c r="M317" s="5" t="b">
        <f>IF(ISBLANK($A317),"",RANDBETWEEN(1,100)&lt;=VLOOKUP($A317,Settings!$A:$H,7,FALSE)*100)</f>
        <v>0</v>
      </c>
      <c r="N317" s="5">
        <f>IF(ISBLANK($A317),"",VLOOKUP($A317,Settings!$A:$H,8,FALSE))</f>
        <v>39</v>
      </c>
      <c r="O317" s="5">
        <f>IF(ISBLANK($A317),"",IF($A317=$A316,$O316,INDIRECT("Settings!$H"&amp;MATCH($A317,Settings!$A:$A,0)+1)))</f>
        <v>30</v>
      </c>
      <c r="P317" s="5">
        <f t="shared" si="2"/>
        <v>39</v>
      </c>
      <c r="Q317" s="5">
        <f>IF(ISBLANK($A317),"",IF($A317=$A316,$Q316,VLOOKUP($A317,Settings!$A:$B,2,FALSE)))</f>
        <v>30</v>
      </c>
    </row>
    <row r="318">
      <c r="A318" s="17" t="str">
        <f>IFERROR(__xludf.DUMMYFUNCTION("""COMPUTED_VALUE"""),"November")</f>
        <v>November</v>
      </c>
      <c r="B318" s="15">
        <f t="shared" si="1"/>
        <v>13</v>
      </c>
      <c r="C318" s="16">
        <f>IF(ISBLANK($A318),"",RANDBETWEEN($P318-Settings!$E$19,$P318-Settings!$E$20))</f>
        <v>32</v>
      </c>
      <c r="D318" s="16">
        <f>IF(ISBLANK($A318),"",RANDBETWEEN($P318+Settings!$E$20,$P318+Settings!$E$19))</f>
        <v>45</v>
      </c>
      <c r="E318" t="str">
        <f t="array" ref="E318">IF(ISBLANK($A318),"",IF(M318,IF(AVERAGE(C318,D318)&gt;Settings!$E$18,INDEX(Precipitation!A:A,$L318),INDEX(Precipitation!B:B,$L318)),"None"))</f>
        <v>None</v>
      </c>
      <c r="F318" t="str">
        <f t="array" ref="F318">IF(ISBLANK($A318),"",IF(M318,INDEX(Precipitation!C:C,$L318),CHOOSE(RANDBETWEEN(1,4),"Clear","Clear","A few clouds","Mostly cloudy")))</f>
        <v>A few clouds</v>
      </c>
      <c r="G318" t="str">
        <f t="array" ref="G318">IF(ISBLANK($A318),"",IF(AND(M318,AVERAGE(C318,D318)&gt;Settings!$E$18),INDEX(Precipitation!D:D,$L318),""))</f>
        <v/>
      </c>
      <c r="H318" t="str">
        <f t="array" ref="H318">IF(ISBLANK($A318),"",INDEX(Precipitation!E:E,$L318))</f>
        <v>Calm</v>
      </c>
      <c r="I318" s="16" t="str">
        <f t="array" ref="I318">IF(ISBLANK($A318),"",INDEX(Precipitation!F:F,$L318))</f>
        <v>&lt;1</v>
      </c>
      <c r="J318" s="16" t="str">
        <f t="array" ref="J318">IF(ISBLANK($A318),"",INDEX(Precipitation!G:G,$L318))</f>
        <v>NW</v>
      </c>
      <c r="K318" t="str">
        <f t="array" ref="K318">IF(ISBLANK($A318),"",INDEX(Precipitation!H:H,$L318))</f>
        <v>Smoke rises vertically</v>
      </c>
      <c r="L318" s="5">
        <f>IF(ISBLANK($A318),"",RANDBETWEEN(2,COUNTA(Precipitation!A:A)))</f>
        <v>841</v>
      </c>
      <c r="M318" s="5" t="b">
        <f>IF(ISBLANK($A318),"",RANDBETWEEN(1,100)&lt;=VLOOKUP($A318,Settings!$A:$H,7,FALSE)*100)</f>
        <v>0</v>
      </c>
      <c r="N318" s="5">
        <f>IF(ISBLANK($A318),"",VLOOKUP($A318,Settings!$A:$H,8,FALSE))</f>
        <v>39</v>
      </c>
      <c r="O318" s="5">
        <f>IF(ISBLANK($A318),"",IF($A318=$A317,$O317,INDIRECT("Settings!$H"&amp;MATCH($A318,Settings!$A:$A,0)+1)))</f>
        <v>30</v>
      </c>
      <c r="P318" s="5">
        <f t="shared" si="2"/>
        <v>39</v>
      </c>
      <c r="Q318" s="5">
        <f>IF(ISBLANK($A318),"",IF($A318=$A317,$Q317,VLOOKUP($A318,Settings!$A:$B,2,FALSE)))</f>
        <v>30</v>
      </c>
    </row>
    <row r="319">
      <c r="A319" s="17" t="str">
        <f>IFERROR(__xludf.DUMMYFUNCTION("""COMPUTED_VALUE"""),"November")</f>
        <v>November</v>
      </c>
      <c r="B319" s="15">
        <f t="shared" si="1"/>
        <v>14</v>
      </c>
      <c r="C319" s="16">
        <f>IF(ISBLANK($A319),"",RANDBETWEEN($P319-Settings!$E$19,$P319-Settings!$E$20))</f>
        <v>30</v>
      </c>
      <c r="D319" s="16">
        <f>IF(ISBLANK($A319),"",RANDBETWEEN($P319+Settings!$E$20,$P319+Settings!$E$19))</f>
        <v>44</v>
      </c>
      <c r="E319" t="str">
        <f t="array" ref="E319">IF(ISBLANK($A319),"",IF(M319,IF(AVERAGE(C319,D319)&gt;Settings!$E$18,INDEX(Precipitation!A:A,$L319),INDEX(Precipitation!B:B,$L319)),"None"))</f>
        <v>None</v>
      </c>
      <c r="F319" t="str">
        <f t="array" ref="F319">IF(ISBLANK($A319),"",IF(M319,INDEX(Precipitation!C:C,$L319),CHOOSE(RANDBETWEEN(1,4),"Clear","Clear","A few clouds","Mostly cloudy")))</f>
        <v>A few clouds</v>
      </c>
      <c r="G319" t="str">
        <f t="array" ref="G319">IF(ISBLANK($A319),"",IF(AND(M319,AVERAGE(C319,D319)&gt;Settings!$E$18),INDEX(Precipitation!D:D,$L319),""))</f>
        <v/>
      </c>
      <c r="H319" t="str">
        <f t="array" ref="H319">IF(ISBLANK($A319),"",INDEX(Precipitation!E:E,$L319))</f>
        <v>Light air</v>
      </c>
      <c r="I319" s="16" t="str">
        <f t="array" ref="I319">IF(ISBLANK($A319),"",INDEX(Precipitation!F:F,$L319))</f>
        <v>1–3</v>
      </c>
      <c r="J319" s="16" t="str">
        <f t="array" ref="J319">IF(ISBLANK($A319),"",INDEX(Precipitation!G:G,$L319))</f>
        <v>NE</v>
      </c>
      <c r="K319" t="str">
        <f t="array" ref="K319">IF(ISBLANK($A319),"",INDEX(Precipitation!H:H,$L319))</f>
        <v>Wind direction shown by smoke but not wind vanes</v>
      </c>
      <c r="L319" s="5">
        <f>IF(ISBLANK($A319),"",RANDBETWEEN(2,COUNTA(Precipitation!A:A)))</f>
        <v>827</v>
      </c>
      <c r="M319" s="5" t="b">
        <f>IF(ISBLANK($A319),"",RANDBETWEEN(1,100)&lt;=VLOOKUP($A319,Settings!$A:$H,7,FALSE)*100)</f>
        <v>0</v>
      </c>
      <c r="N319" s="5">
        <f>IF(ISBLANK($A319),"",VLOOKUP($A319,Settings!$A:$H,8,FALSE))</f>
        <v>39</v>
      </c>
      <c r="O319" s="5">
        <f>IF(ISBLANK($A319),"",IF($A319=$A318,$O318,INDIRECT("Settings!$H"&amp;MATCH($A319,Settings!$A:$A,0)+1)))</f>
        <v>30</v>
      </c>
      <c r="P319" s="5">
        <f t="shared" si="2"/>
        <v>39</v>
      </c>
      <c r="Q319" s="5">
        <f>IF(ISBLANK($A319),"",IF($A319=$A318,$Q318,VLOOKUP($A319,Settings!$A:$B,2,FALSE)))</f>
        <v>30</v>
      </c>
    </row>
    <row r="320">
      <c r="A320" s="17" t="str">
        <f>IFERROR(__xludf.DUMMYFUNCTION("""COMPUTED_VALUE"""),"November")</f>
        <v>November</v>
      </c>
      <c r="B320" s="15">
        <f t="shared" si="1"/>
        <v>15</v>
      </c>
      <c r="C320" s="16">
        <f>IF(ISBLANK($A320),"",RANDBETWEEN($P320-Settings!$E$19,$P320-Settings!$E$20))</f>
        <v>30</v>
      </c>
      <c r="D320" s="16">
        <f>IF(ISBLANK($A320),"",RANDBETWEEN($P320+Settings!$E$20,$P320+Settings!$E$19))</f>
        <v>44</v>
      </c>
      <c r="E320" t="str">
        <f t="array" ref="E320">IF(ISBLANK($A320),"",IF(M320,IF(AVERAGE(C320,D320)&gt;Settings!$E$18,INDEX(Precipitation!A:A,$L320),INDEX(Precipitation!B:B,$L320)),"None"))</f>
        <v>None</v>
      </c>
      <c r="F320" t="str">
        <f t="array" ref="F320">IF(ISBLANK($A320),"",IF(M320,INDEX(Precipitation!C:C,$L320),CHOOSE(RANDBETWEEN(1,4),"Clear","Clear","A few clouds","Mostly cloudy")))</f>
        <v>Clear</v>
      </c>
      <c r="G320" t="str">
        <f t="array" ref="G320">IF(ISBLANK($A320),"",IF(AND(M320,AVERAGE(C320,D320)&gt;Settings!$E$18),INDEX(Precipitation!D:D,$L320),""))</f>
        <v/>
      </c>
      <c r="H320" t="str">
        <f t="array" ref="H320">IF(ISBLANK($A320),"",INDEX(Precipitation!E:E,$L320))</f>
        <v>Moderate gale</v>
      </c>
      <c r="I320" s="16" t="str">
        <f t="array" ref="I320">IF(ISBLANK($A320),"",INDEX(Precipitation!F:F,$L320))</f>
        <v>32–38</v>
      </c>
      <c r="J320" s="16" t="str">
        <f t="array" ref="J320">IF(ISBLANK($A320),"",INDEX(Precipitation!G:G,$L320))</f>
        <v>NW</v>
      </c>
      <c r="K320" t="str">
        <f t="array" ref="K320">IF(ISBLANK($A320),"",INDEX(Precipitation!H:H,$L320))</f>
        <v>Whole trees sway and walking against wind takes some effort</v>
      </c>
      <c r="L320" s="5">
        <f>IF(ISBLANK($A320),"",RANDBETWEEN(2,COUNTA(Precipitation!A:A)))</f>
        <v>367</v>
      </c>
      <c r="M320" s="5" t="b">
        <f>IF(ISBLANK($A320),"",RANDBETWEEN(1,100)&lt;=VLOOKUP($A320,Settings!$A:$H,7,FALSE)*100)</f>
        <v>0</v>
      </c>
      <c r="N320" s="5">
        <f>IF(ISBLANK($A320),"",VLOOKUP($A320,Settings!$A:$H,8,FALSE))</f>
        <v>39</v>
      </c>
      <c r="O320" s="5">
        <f>IF(ISBLANK($A320),"",IF($A320=$A319,$O319,INDIRECT("Settings!$H"&amp;MATCH($A320,Settings!$A:$A,0)+1)))</f>
        <v>30</v>
      </c>
      <c r="P320" s="5">
        <f t="shared" si="2"/>
        <v>39</v>
      </c>
      <c r="Q320" s="5">
        <f>IF(ISBLANK($A320),"",IF($A320=$A319,$Q319,VLOOKUP($A320,Settings!$A:$B,2,FALSE)))</f>
        <v>30</v>
      </c>
    </row>
    <row r="321">
      <c r="A321" s="17" t="str">
        <f>IFERROR(__xludf.DUMMYFUNCTION("""COMPUTED_VALUE"""),"November")</f>
        <v>November</v>
      </c>
      <c r="B321" s="15">
        <f t="shared" si="1"/>
        <v>16</v>
      </c>
      <c r="C321" s="16">
        <f>IF(ISBLANK($A321),"",RANDBETWEEN($P321-Settings!$E$19,$P321-Settings!$E$20))</f>
        <v>34</v>
      </c>
      <c r="D321" s="16">
        <f>IF(ISBLANK($A321),"",RANDBETWEEN($P321+Settings!$E$20,$P321+Settings!$E$19))</f>
        <v>46</v>
      </c>
      <c r="E321" t="str">
        <f t="array" ref="E321">IF(ISBLANK($A321),"",IF(M321,IF(AVERAGE(C321,D321)&gt;Settings!$E$18,INDEX(Precipitation!A:A,$L321),INDEX(Precipitation!B:B,$L321)),"None"))</f>
        <v>Pounding rain</v>
      </c>
      <c r="F321" t="str">
        <f t="array" ref="F321">IF(ISBLANK($A321),"",IF(M321,INDEX(Precipitation!C:C,$L321),CHOOSE(RANDBETWEEN(1,4),"Clear","Clear","A few clouds","Mostly cloudy")))</f>
        <v>Dark storm clouds</v>
      </c>
      <c r="G321" t="str">
        <f t="array" ref="G321">IF(ISBLANK($A321),"",IF(AND(M321,AVERAGE(C321,D321)&gt;Settings!$E$18),INDEX(Precipitation!D:D,$L321),""))</f>
        <v/>
      </c>
      <c r="H321" t="str">
        <f t="array" ref="H321">IF(ISBLANK($A321),"",INDEX(Precipitation!E:E,$L321))</f>
        <v>Light air</v>
      </c>
      <c r="I321" s="16" t="str">
        <f t="array" ref="I321">IF(ISBLANK($A321),"",INDEX(Precipitation!F:F,$L321))</f>
        <v>1–3</v>
      </c>
      <c r="J321" s="16" t="str">
        <f t="array" ref="J321">IF(ISBLANK($A321),"",INDEX(Precipitation!G:G,$L321))</f>
        <v>NE</v>
      </c>
      <c r="K321" t="str">
        <f t="array" ref="K321">IF(ISBLANK($A321),"",INDEX(Precipitation!H:H,$L321))</f>
        <v>Wind direction shown by smoke but not wind vanes</v>
      </c>
      <c r="L321" s="5">
        <f>IF(ISBLANK($A321),"",RANDBETWEEN(2,COUNTA(Precipitation!A:A)))</f>
        <v>816</v>
      </c>
      <c r="M321" s="5" t="b">
        <f>IF(ISBLANK($A321),"",RANDBETWEEN(1,100)&lt;=VLOOKUP($A321,Settings!$A:$H,7,FALSE)*100)</f>
        <v>1</v>
      </c>
      <c r="N321" s="5">
        <f>IF(ISBLANK($A321),"",VLOOKUP($A321,Settings!$A:$H,8,FALSE))</f>
        <v>39</v>
      </c>
      <c r="O321" s="5">
        <f>IF(ISBLANK($A321),"",IF($A321=$A320,$O320,INDIRECT("Settings!$H"&amp;MATCH($A321,Settings!$A:$A,0)+1)))</f>
        <v>30</v>
      </c>
      <c r="P321" s="5">
        <f t="shared" si="2"/>
        <v>39</v>
      </c>
      <c r="Q321" s="5">
        <f>IF(ISBLANK($A321),"",IF($A321=$A320,$Q320,VLOOKUP($A321,Settings!$A:$B,2,FALSE)))</f>
        <v>30</v>
      </c>
    </row>
    <row r="322">
      <c r="A322" s="17" t="str">
        <f>IFERROR(__xludf.DUMMYFUNCTION("""COMPUTED_VALUE"""),"November")</f>
        <v>November</v>
      </c>
      <c r="B322" s="15">
        <f t="shared" si="1"/>
        <v>17</v>
      </c>
      <c r="C322" s="16">
        <f>IF(ISBLANK($A322),"",RANDBETWEEN($P322-Settings!$E$19,$P322-Settings!$E$20))</f>
        <v>31</v>
      </c>
      <c r="D322" s="16">
        <f>IF(ISBLANK($A322),"",RANDBETWEEN($P322+Settings!$E$20,$P322+Settings!$E$19))</f>
        <v>46</v>
      </c>
      <c r="E322" t="str">
        <f t="array" ref="E322">IF(ISBLANK($A322),"",IF(M322,IF(AVERAGE(C322,D322)&gt;Settings!$E$18,INDEX(Precipitation!A:A,$L322),INDEX(Precipitation!B:B,$L322)),"None"))</f>
        <v>None</v>
      </c>
      <c r="F322" t="str">
        <f t="array" ref="F322">IF(ISBLANK($A322),"",IF(M322,INDEX(Precipitation!C:C,$L322),CHOOSE(RANDBETWEEN(1,4),"Clear","Clear","A few clouds","Mostly cloudy")))</f>
        <v>Clear</v>
      </c>
      <c r="G322" t="str">
        <f t="array" ref="G322">IF(ISBLANK($A322),"",IF(AND(M322,AVERAGE(C322,D322)&gt;Settings!$E$18),INDEX(Precipitation!D:D,$L322),""))</f>
        <v/>
      </c>
      <c r="H322" t="str">
        <f t="array" ref="H322">IF(ISBLANK($A322),"",INDEX(Precipitation!E:E,$L322))</f>
        <v>Moderate breeze</v>
      </c>
      <c r="I322" s="16" t="str">
        <f t="array" ref="I322">IF(ISBLANK($A322),"",INDEX(Precipitation!F:F,$L322))</f>
        <v>13–18</v>
      </c>
      <c r="J322" s="16" t="str">
        <f t="array" ref="J322">IF(ISBLANK($A322),"",INDEX(Precipitation!G:G,$L322))</f>
        <v>E</v>
      </c>
      <c r="K322" t="str">
        <f t="array" ref="K322">IF(ISBLANK($A322),"",INDEX(Precipitation!H:H,$L322))</f>
        <v>Small branches move, and dust and small branches are raised</v>
      </c>
      <c r="L322" s="5">
        <f>IF(ISBLANK($A322),"",RANDBETWEEN(2,COUNTA(Precipitation!A:A)))</f>
        <v>893</v>
      </c>
      <c r="M322" s="5" t="b">
        <f>IF(ISBLANK($A322),"",RANDBETWEEN(1,100)&lt;=VLOOKUP($A322,Settings!$A:$H,7,FALSE)*100)</f>
        <v>0</v>
      </c>
      <c r="N322" s="5">
        <f>IF(ISBLANK($A322),"",VLOOKUP($A322,Settings!$A:$H,8,FALSE))</f>
        <v>39</v>
      </c>
      <c r="O322" s="5">
        <f>IF(ISBLANK($A322),"",IF($A322=$A321,$O321,INDIRECT("Settings!$H"&amp;MATCH($A322,Settings!$A:$A,0)+1)))</f>
        <v>30</v>
      </c>
      <c r="P322" s="5">
        <f t="shared" si="2"/>
        <v>39</v>
      </c>
      <c r="Q322" s="5">
        <f>IF(ISBLANK($A322),"",IF($A322=$A321,$Q321,VLOOKUP($A322,Settings!$A:$B,2,FALSE)))</f>
        <v>30</v>
      </c>
    </row>
    <row r="323">
      <c r="A323" s="17" t="str">
        <f>IFERROR(__xludf.DUMMYFUNCTION("""COMPUTED_VALUE"""),"November")</f>
        <v>November</v>
      </c>
      <c r="B323" s="15">
        <f t="shared" si="1"/>
        <v>18</v>
      </c>
      <c r="C323" s="16">
        <f>IF(ISBLANK($A323),"",RANDBETWEEN($P323-Settings!$E$19,$P323-Settings!$E$20))</f>
        <v>30</v>
      </c>
      <c r="D323" s="16">
        <f>IF(ISBLANK($A323),"",RANDBETWEEN($P323+Settings!$E$20,$P323+Settings!$E$19))</f>
        <v>51</v>
      </c>
      <c r="E323" t="str">
        <f t="array" ref="E323">IF(ISBLANK($A323),"",IF(M323,IF(AVERAGE(C323,D323)&gt;Settings!$E$18,INDEX(Precipitation!A:A,$L323),INDEX(Precipitation!B:B,$L323)),"None"))</f>
        <v>Strong rainfall</v>
      </c>
      <c r="F323" t="str">
        <f t="array" ref="F323">IF(ISBLANK($A323),"",IF(M323,INDEX(Precipitation!C:C,$L323),CHOOSE(RANDBETWEEN(1,4),"Clear","Clear","A few clouds","Mostly cloudy")))</f>
        <v>Gray, highly overcast</v>
      </c>
      <c r="G323" t="str">
        <f t="array" ref="G323">IF(ISBLANK($A323),"",IF(AND(M323,AVERAGE(C323,D323)&gt;Settings!$E$18),INDEX(Precipitation!D:D,$L323),""))</f>
        <v/>
      </c>
      <c r="H323" t="str">
        <f t="array" ref="H323">IF(ISBLANK($A323),"",INDEX(Precipitation!E:E,$L323))</f>
        <v>Light breeze</v>
      </c>
      <c r="I323" s="16" t="str">
        <f t="array" ref="I323">IF(ISBLANK($A323),"",INDEX(Precipitation!F:F,$L323))</f>
        <v>4–7</v>
      </c>
      <c r="J323" s="16" t="str">
        <f t="array" ref="J323">IF(ISBLANK($A323),"",INDEX(Precipitation!G:G,$L323))</f>
        <v>W</v>
      </c>
      <c r="K323" t="str">
        <f t="array" ref="K323">IF(ISBLANK($A323),"",INDEX(Precipitation!H:H,$L323))</f>
        <v>Wind felt on face, leaves rustle, vanes move</v>
      </c>
      <c r="L323" s="5">
        <f>IF(ISBLANK($A323),"",RANDBETWEEN(2,COUNTA(Precipitation!A:A)))</f>
        <v>539</v>
      </c>
      <c r="M323" s="5" t="b">
        <f>IF(ISBLANK($A323),"",RANDBETWEEN(1,100)&lt;=VLOOKUP($A323,Settings!$A:$H,7,FALSE)*100)</f>
        <v>1</v>
      </c>
      <c r="N323" s="5">
        <f>IF(ISBLANK($A323),"",VLOOKUP($A323,Settings!$A:$H,8,FALSE))</f>
        <v>39</v>
      </c>
      <c r="O323" s="5">
        <f>IF(ISBLANK($A323),"",IF($A323=$A322,$O322,INDIRECT("Settings!$H"&amp;MATCH($A323,Settings!$A:$A,0)+1)))</f>
        <v>30</v>
      </c>
      <c r="P323" s="5">
        <f t="shared" si="2"/>
        <v>39</v>
      </c>
      <c r="Q323" s="5">
        <f>IF(ISBLANK($A323),"",IF($A323=$A322,$Q322,VLOOKUP($A323,Settings!$A:$B,2,FALSE)))</f>
        <v>30</v>
      </c>
    </row>
    <row r="324">
      <c r="A324" s="17" t="str">
        <f>IFERROR(__xludf.DUMMYFUNCTION("""COMPUTED_VALUE"""),"November")</f>
        <v>November</v>
      </c>
      <c r="B324" s="15">
        <f t="shared" si="1"/>
        <v>19</v>
      </c>
      <c r="C324" s="16">
        <f>IF(ISBLANK($A324),"",RANDBETWEEN($P324-Settings!$E$19,$P324-Settings!$E$20))</f>
        <v>34</v>
      </c>
      <c r="D324" s="16">
        <f>IF(ISBLANK($A324),"",RANDBETWEEN($P324+Settings!$E$20,$P324+Settings!$E$19))</f>
        <v>51</v>
      </c>
      <c r="E324" t="str">
        <f t="array" ref="E324">IF(ISBLANK($A324),"",IF(M324,IF(AVERAGE(C324,D324)&gt;Settings!$E$18,INDEX(Precipitation!A:A,$L324),INDEX(Precipitation!B:B,$L324)),"None"))</f>
        <v>None</v>
      </c>
      <c r="F324" t="str">
        <f t="array" ref="F324">IF(ISBLANK($A324),"",IF(M324,INDEX(Precipitation!C:C,$L324),CHOOSE(RANDBETWEEN(1,4),"Clear","Clear","A few clouds","Mostly cloudy")))</f>
        <v>Clear</v>
      </c>
      <c r="G324" t="str">
        <f t="array" ref="G324">IF(ISBLANK($A324),"",IF(AND(M324,AVERAGE(C324,D324)&gt;Settings!$E$18),INDEX(Precipitation!D:D,$L324),""))</f>
        <v/>
      </c>
      <c r="H324" t="str">
        <f t="array" ref="H324">IF(ISBLANK($A324),"",INDEX(Precipitation!E:E,$L324))</f>
        <v>Light breeze</v>
      </c>
      <c r="I324" s="16" t="str">
        <f t="array" ref="I324">IF(ISBLANK($A324),"",INDEX(Precipitation!F:F,$L324))</f>
        <v>4–7</v>
      </c>
      <c r="J324" s="16" t="str">
        <f t="array" ref="J324">IF(ISBLANK($A324),"",INDEX(Precipitation!G:G,$L324))</f>
        <v>S</v>
      </c>
      <c r="K324" t="str">
        <f t="array" ref="K324">IF(ISBLANK($A324),"",INDEX(Precipitation!H:H,$L324))</f>
        <v>Wind felt on face, leaves rustle, vanes move</v>
      </c>
      <c r="L324" s="5">
        <f>IF(ISBLANK($A324),"",RANDBETWEEN(2,COUNTA(Precipitation!A:A)))</f>
        <v>351</v>
      </c>
      <c r="M324" s="5" t="b">
        <f>IF(ISBLANK($A324),"",RANDBETWEEN(1,100)&lt;=VLOOKUP($A324,Settings!$A:$H,7,FALSE)*100)</f>
        <v>0</v>
      </c>
      <c r="N324" s="5">
        <f>IF(ISBLANK($A324),"",VLOOKUP($A324,Settings!$A:$H,8,FALSE))</f>
        <v>39</v>
      </c>
      <c r="O324" s="5">
        <f>IF(ISBLANK($A324),"",IF($A324=$A323,$O323,INDIRECT("Settings!$H"&amp;MATCH($A324,Settings!$A:$A,0)+1)))</f>
        <v>30</v>
      </c>
      <c r="P324" s="5">
        <f t="shared" si="2"/>
        <v>39</v>
      </c>
      <c r="Q324" s="5">
        <f>IF(ISBLANK($A324),"",IF($A324=$A323,$Q323,VLOOKUP($A324,Settings!$A:$B,2,FALSE)))</f>
        <v>30</v>
      </c>
    </row>
    <row r="325">
      <c r="A325" s="17" t="str">
        <f>IFERROR(__xludf.DUMMYFUNCTION("""COMPUTED_VALUE"""),"November")</f>
        <v>November</v>
      </c>
      <c r="B325" s="15">
        <f t="shared" si="1"/>
        <v>20</v>
      </c>
      <c r="C325" s="16">
        <f>IF(ISBLANK($A325),"",RANDBETWEEN($P325-Settings!$E$19,$P325-Settings!$E$20))</f>
        <v>31</v>
      </c>
      <c r="D325" s="16">
        <f>IF(ISBLANK($A325),"",RANDBETWEEN($P325+Settings!$E$20,$P325+Settings!$E$19))</f>
        <v>47</v>
      </c>
      <c r="E325" t="str">
        <f t="array" ref="E325">IF(ISBLANK($A325),"",IF(M325,IF(AVERAGE(C325,D325)&gt;Settings!$E$18,INDEX(Precipitation!A:A,$L325),INDEX(Precipitation!B:B,$L325)),"None"))</f>
        <v>None</v>
      </c>
      <c r="F325" t="str">
        <f t="array" ref="F325">IF(ISBLANK($A325),"",IF(M325,INDEX(Precipitation!C:C,$L325),CHOOSE(RANDBETWEEN(1,4),"Clear","Clear","A few clouds","Mostly cloudy")))</f>
        <v>A few clouds</v>
      </c>
      <c r="G325" t="str">
        <f t="array" ref="G325">IF(ISBLANK($A325),"",IF(AND(M325,AVERAGE(C325,D325)&gt;Settings!$E$18),INDEX(Precipitation!D:D,$L325),""))</f>
        <v/>
      </c>
      <c r="H325" t="str">
        <f t="array" ref="H325">IF(ISBLANK($A325),"",INDEX(Precipitation!E:E,$L325))</f>
        <v>Fresh gale</v>
      </c>
      <c r="I325" s="16" t="str">
        <f t="array" ref="I325">IF(ISBLANK($A325),"",INDEX(Precipitation!F:F,$L325))</f>
        <v>39–46</v>
      </c>
      <c r="J325" s="16" t="str">
        <f t="array" ref="J325">IF(ISBLANK($A325),"",INDEX(Precipitation!G:G,$L325))</f>
        <v>N</v>
      </c>
      <c r="K325" t="str">
        <f t="array" ref="K325">IF(ISBLANK($A325),"",INDEX(Precipitation!H:H,$L325))</f>
        <v>Twigs break off trees and general progress is impeded</v>
      </c>
      <c r="L325" s="5">
        <f>IF(ISBLANK($A325),"",RANDBETWEEN(2,COUNTA(Precipitation!A:A)))</f>
        <v>672</v>
      </c>
      <c r="M325" s="5" t="b">
        <f>IF(ISBLANK($A325),"",RANDBETWEEN(1,100)&lt;=VLOOKUP($A325,Settings!$A:$H,7,FALSE)*100)</f>
        <v>0</v>
      </c>
      <c r="N325" s="5">
        <f>IF(ISBLANK($A325),"",VLOOKUP($A325,Settings!$A:$H,8,FALSE))</f>
        <v>39</v>
      </c>
      <c r="O325" s="5">
        <f>IF(ISBLANK($A325),"",IF($A325=$A324,$O324,INDIRECT("Settings!$H"&amp;MATCH($A325,Settings!$A:$A,0)+1)))</f>
        <v>30</v>
      </c>
      <c r="P325" s="5">
        <f t="shared" si="2"/>
        <v>39</v>
      </c>
      <c r="Q325" s="5">
        <f>IF(ISBLANK($A325),"",IF($A325=$A324,$Q324,VLOOKUP($A325,Settings!$A:$B,2,FALSE)))</f>
        <v>30</v>
      </c>
    </row>
    <row r="326">
      <c r="A326" s="17" t="str">
        <f>IFERROR(__xludf.DUMMYFUNCTION("""COMPUTED_VALUE"""),"November")</f>
        <v>November</v>
      </c>
      <c r="B326" s="15">
        <f t="shared" si="1"/>
        <v>21</v>
      </c>
      <c r="C326" s="16">
        <f>IF(ISBLANK($A326),"",RANDBETWEEN($P326-Settings!$E$19,$P326-Settings!$E$20))</f>
        <v>34</v>
      </c>
      <c r="D326" s="16">
        <f>IF(ISBLANK($A326),"",RANDBETWEEN($P326+Settings!$E$20,$P326+Settings!$E$19))</f>
        <v>47</v>
      </c>
      <c r="E326" t="str">
        <f t="array" ref="E326">IF(ISBLANK($A326),"",IF(M326,IF(AVERAGE(C326,D326)&gt;Settings!$E$18,INDEX(Precipitation!A:A,$L326),INDEX(Precipitation!B:B,$L326)),"None"))</f>
        <v>None</v>
      </c>
      <c r="F326" t="str">
        <f t="array" ref="F326">IF(ISBLANK($A326),"",IF(M326,INDEX(Precipitation!C:C,$L326),CHOOSE(RANDBETWEEN(1,4),"Clear","Clear","A few clouds","Mostly cloudy")))</f>
        <v>Clear</v>
      </c>
      <c r="G326" t="str">
        <f t="array" ref="G326">IF(ISBLANK($A326),"",IF(AND(M326,AVERAGE(C326,D326)&gt;Settings!$E$18),INDEX(Precipitation!D:D,$L326),""))</f>
        <v/>
      </c>
      <c r="H326" t="str">
        <f t="array" ref="H326">IF(ISBLANK($A326),"",INDEX(Precipitation!E:E,$L326))</f>
        <v>Fresh gale</v>
      </c>
      <c r="I326" s="16" t="str">
        <f t="array" ref="I326">IF(ISBLANK($A326),"",INDEX(Precipitation!F:F,$L326))</f>
        <v>39–46</v>
      </c>
      <c r="J326" s="16" t="str">
        <f t="array" ref="J326">IF(ISBLANK($A326),"",INDEX(Precipitation!G:G,$L326))</f>
        <v>E</v>
      </c>
      <c r="K326" t="str">
        <f t="array" ref="K326">IF(ISBLANK($A326),"",INDEX(Precipitation!H:H,$L326))</f>
        <v>Twigs break off trees and general progress is impeded</v>
      </c>
      <c r="L326" s="5">
        <f>IF(ISBLANK($A326),"",RANDBETWEEN(2,COUNTA(Precipitation!A:A)))</f>
        <v>955</v>
      </c>
      <c r="M326" s="5" t="b">
        <f>IF(ISBLANK($A326),"",RANDBETWEEN(1,100)&lt;=VLOOKUP($A326,Settings!$A:$H,7,FALSE)*100)</f>
        <v>0</v>
      </c>
      <c r="N326" s="5">
        <f>IF(ISBLANK($A326),"",VLOOKUP($A326,Settings!$A:$H,8,FALSE))</f>
        <v>39</v>
      </c>
      <c r="O326" s="5">
        <f>IF(ISBLANK($A326),"",IF($A326=$A325,$O325,INDIRECT("Settings!$H"&amp;MATCH($A326,Settings!$A:$A,0)+1)))</f>
        <v>30</v>
      </c>
      <c r="P326" s="5">
        <f t="shared" si="2"/>
        <v>38</v>
      </c>
      <c r="Q326" s="5">
        <f>IF(ISBLANK($A326),"",IF($A326=$A325,$Q325,VLOOKUP($A326,Settings!$A:$B,2,FALSE)))</f>
        <v>30</v>
      </c>
    </row>
    <row r="327">
      <c r="A327" s="17" t="str">
        <f>IFERROR(__xludf.DUMMYFUNCTION("""COMPUTED_VALUE"""),"November")</f>
        <v>November</v>
      </c>
      <c r="B327" s="15">
        <f t="shared" si="1"/>
        <v>22</v>
      </c>
      <c r="C327" s="16">
        <f>IF(ISBLANK($A327),"",RANDBETWEEN($P327-Settings!$E$19,$P327-Settings!$E$20))</f>
        <v>28</v>
      </c>
      <c r="D327" s="16">
        <f>IF(ISBLANK($A327),"",RANDBETWEEN($P327+Settings!$E$20,$P327+Settings!$E$19))</f>
        <v>48</v>
      </c>
      <c r="E327" t="str">
        <f t="array" ref="E327">IF(ISBLANK($A327),"",IF(M327,IF(AVERAGE(C327,D327)&gt;Settings!$E$18,INDEX(Precipitation!A:A,$L327),INDEX(Precipitation!B:B,$L327)),"None"))</f>
        <v>None</v>
      </c>
      <c r="F327" t="str">
        <f t="array" ref="F327">IF(ISBLANK($A327),"",IF(M327,INDEX(Precipitation!C:C,$L327),CHOOSE(RANDBETWEEN(1,4),"Clear","Clear","A few clouds","Mostly cloudy")))</f>
        <v>Mostly cloudy</v>
      </c>
      <c r="G327" t="str">
        <f t="array" ref="G327">IF(ISBLANK($A327),"",IF(AND(M327,AVERAGE(C327,D327)&gt;Settings!$E$18),INDEX(Precipitation!D:D,$L327),""))</f>
        <v/>
      </c>
      <c r="H327" t="str">
        <f t="array" ref="H327">IF(ISBLANK($A327),"",INDEX(Precipitation!E:E,$L327))</f>
        <v>Moderate breeze</v>
      </c>
      <c r="I327" s="16" t="str">
        <f t="array" ref="I327">IF(ISBLANK($A327),"",INDEX(Precipitation!F:F,$L327))</f>
        <v>13–18</v>
      </c>
      <c r="J327" s="16" t="str">
        <f t="array" ref="J327">IF(ISBLANK($A327),"",INDEX(Precipitation!G:G,$L327))</f>
        <v>SW</v>
      </c>
      <c r="K327" t="str">
        <f t="array" ref="K327">IF(ISBLANK($A327),"",INDEX(Precipitation!H:H,$L327))</f>
        <v>Small branches move, and dust and small branches are raised</v>
      </c>
      <c r="L327" s="5">
        <f>IF(ISBLANK($A327),"",RANDBETWEEN(2,COUNTA(Precipitation!A:A)))</f>
        <v>352</v>
      </c>
      <c r="M327" s="5" t="b">
        <f>IF(ISBLANK($A327),"",RANDBETWEEN(1,100)&lt;=VLOOKUP($A327,Settings!$A:$H,7,FALSE)*100)</f>
        <v>0</v>
      </c>
      <c r="N327" s="5">
        <f>IF(ISBLANK($A327),"",VLOOKUP($A327,Settings!$A:$H,8,FALSE))</f>
        <v>39</v>
      </c>
      <c r="O327" s="5">
        <f>IF(ISBLANK($A327),"",IF($A327=$A326,$O326,INDIRECT("Settings!$H"&amp;MATCH($A327,Settings!$A:$A,0)+1)))</f>
        <v>30</v>
      </c>
      <c r="P327" s="5">
        <f t="shared" si="2"/>
        <v>37</v>
      </c>
      <c r="Q327" s="5">
        <f>IF(ISBLANK($A327),"",IF($A327=$A326,$Q326,VLOOKUP($A327,Settings!$A:$B,2,FALSE)))</f>
        <v>30</v>
      </c>
    </row>
    <row r="328">
      <c r="A328" s="17" t="str">
        <f>IFERROR(__xludf.DUMMYFUNCTION("""COMPUTED_VALUE"""),"November")</f>
        <v>November</v>
      </c>
      <c r="B328" s="15">
        <f t="shared" si="1"/>
        <v>23</v>
      </c>
      <c r="C328" s="16">
        <f>IF(ISBLANK($A328),"",RANDBETWEEN($P328-Settings!$E$19,$P328-Settings!$E$20))</f>
        <v>25</v>
      </c>
      <c r="D328" s="16">
        <f>IF(ISBLANK($A328),"",RANDBETWEEN($P328+Settings!$E$20,$P328+Settings!$E$19))</f>
        <v>48</v>
      </c>
      <c r="E328" t="str">
        <f t="array" ref="E328">IF(ISBLANK($A328),"",IF(M328,IF(AVERAGE(C328,D328)&gt;Settings!$E$18,INDEX(Precipitation!A:A,$L328),INDEX(Precipitation!B:B,$L328)),"None"))</f>
        <v>None</v>
      </c>
      <c r="F328" t="str">
        <f t="array" ref="F328">IF(ISBLANK($A328),"",IF(M328,INDEX(Precipitation!C:C,$L328),CHOOSE(RANDBETWEEN(1,4),"Clear","Clear","A few clouds","Mostly cloudy")))</f>
        <v>A few clouds</v>
      </c>
      <c r="G328" t="str">
        <f t="array" ref="G328">IF(ISBLANK($A328),"",IF(AND(M328,AVERAGE(C328,D328)&gt;Settings!$E$18),INDEX(Precipitation!D:D,$L328),""))</f>
        <v/>
      </c>
      <c r="H328" t="str">
        <f t="array" ref="H328">IF(ISBLANK($A328),"",INDEX(Precipitation!E:E,$L328))</f>
        <v>Light breeze</v>
      </c>
      <c r="I328" s="16" t="str">
        <f t="array" ref="I328">IF(ISBLANK($A328),"",INDEX(Precipitation!F:F,$L328))</f>
        <v>4–7</v>
      </c>
      <c r="J328" s="16" t="str">
        <f t="array" ref="J328">IF(ISBLANK($A328),"",INDEX(Precipitation!G:G,$L328))</f>
        <v>NW</v>
      </c>
      <c r="K328" t="str">
        <f t="array" ref="K328">IF(ISBLANK($A328),"",INDEX(Precipitation!H:H,$L328))</f>
        <v>Wind felt on face, leaves rustle, vanes move</v>
      </c>
      <c r="L328" s="5">
        <f>IF(ISBLANK($A328),"",RANDBETWEEN(2,COUNTA(Precipitation!A:A)))</f>
        <v>198</v>
      </c>
      <c r="M328" s="5" t="b">
        <f>IF(ISBLANK($A328),"",RANDBETWEEN(1,100)&lt;=VLOOKUP($A328,Settings!$A:$H,7,FALSE)*100)</f>
        <v>0</v>
      </c>
      <c r="N328" s="5">
        <f>IF(ISBLANK($A328),"",VLOOKUP($A328,Settings!$A:$H,8,FALSE))</f>
        <v>39</v>
      </c>
      <c r="O328" s="5">
        <f>IF(ISBLANK($A328),"",IF($A328=$A327,$O327,INDIRECT("Settings!$H"&amp;MATCH($A328,Settings!$A:$A,0)+1)))</f>
        <v>30</v>
      </c>
      <c r="P328" s="5">
        <f t="shared" si="2"/>
        <v>36</v>
      </c>
      <c r="Q328" s="5">
        <f>IF(ISBLANK($A328),"",IF($A328=$A327,$Q327,VLOOKUP($A328,Settings!$A:$B,2,FALSE)))</f>
        <v>30</v>
      </c>
    </row>
    <row r="329">
      <c r="A329" s="17" t="str">
        <f>IFERROR(__xludf.DUMMYFUNCTION("""COMPUTED_VALUE"""),"November")</f>
        <v>November</v>
      </c>
      <c r="B329" s="15">
        <f t="shared" si="1"/>
        <v>24</v>
      </c>
      <c r="C329" s="16">
        <f>IF(ISBLANK($A329),"",RANDBETWEEN($P329-Settings!$E$19,$P329-Settings!$E$20))</f>
        <v>24</v>
      </c>
      <c r="D329" s="16">
        <f>IF(ISBLANK($A329),"",RANDBETWEEN($P329+Settings!$E$20,$P329+Settings!$E$19))</f>
        <v>47</v>
      </c>
      <c r="E329" t="str">
        <f t="array" ref="E329">IF(ISBLANK($A329),"",IF(M329,IF(AVERAGE(C329,D329)&gt;Settings!$E$18,INDEX(Precipitation!A:A,$L329),INDEX(Precipitation!B:B,$L329)),"None"))</f>
        <v>Drizzle</v>
      </c>
      <c r="F329" t="str">
        <f t="array" ref="F329">IF(ISBLANK($A329),"",IF(M329,INDEX(Precipitation!C:C,$L329),CHOOSE(RANDBETWEEN(1,4),"Clear","Clear","A few clouds","Mostly cloudy")))</f>
        <v>Mostly cloudy</v>
      </c>
      <c r="G329" t="str">
        <f t="array" ref="G329">IF(ISBLANK($A329),"",IF(AND(M329,AVERAGE(C329,D329)&gt;Settings!$E$18),INDEX(Precipitation!D:D,$L329),""))</f>
        <v/>
      </c>
      <c r="H329" t="str">
        <f t="array" ref="H329">IF(ISBLANK($A329),"",INDEX(Precipitation!E:E,$L329))</f>
        <v>Calm</v>
      </c>
      <c r="I329" s="16" t="str">
        <f t="array" ref="I329">IF(ISBLANK($A329),"",INDEX(Precipitation!F:F,$L329))</f>
        <v>&lt;1</v>
      </c>
      <c r="J329" s="16" t="str">
        <f t="array" ref="J329">IF(ISBLANK($A329),"",INDEX(Precipitation!G:G,$L329))</f>
        <v>SW</v>
      </c>
      <c r="K329" t="str">
        <f t="array" ref="K329">IF(ISBLANK($A329),"",INDEX(Precipitation!H:H,$L329))</f>
        <v>Smoke rises vertically</v>
      </c>
      <c r="L329" s="5">
        <f>IF(ISBLANK($A329),"",RANDBETWEEN(2,COUNTA(Precipitation!A:A)))</f>
        <v>465</v>
      </c>
      <c r="M329" s="5" t="b">
        <f>IF(ISBLANK($A329),"",RANDBETWEEN(1,100)&lt;=VLOOKUP($A329,Settings!$A:$H,7,FALSE)*100)</f>
        <v>1</v>
      </c>
      <c r="N329" s="5">
        <f>IF(ISBLANK($A329),"",VLOOKUP($A329,Settings!$A:$H,8,FALSE))</f>
        <v>39</v>
      </c>
      <c r="O329" s="5">
        <f>IF(ISBLANK($A329),"",IF($A329=$A328,$O328,INDIRECT("Settings!$H"&amp;MATCH($A329,Settings!$A:$A,0)+1)))</f>
        <v>30</v>
      </c>
      <c r="P329" s="5">
        <f t="shared" si="2"/>
        <v>35</v>
      </c>
      <c r="Q329" s="5">
        <f>IF(ISBLANK($A329),"",IF($A329=$A328,$Q328,VLOOKUP($A329,Settings!$A:$B,2,FALSE)))</f>
        <v>30</v>
      </c>
    </row>
    <row r="330">
      <c r="A330" s="17" t="str">
        <f>IFERROR(__xludf.DUMMYFUNCTION("""COMPUTED_VALUE"""),"November")</f>
        <v>November</v>
      </c>
      <c r="B330" s="15">
        <f t="shared" si="1"/>
        <v>25</v>
      </c>
      <c r="C330" s="16">
        <f>IF(ISBLANK($A330),"",RANDBETWEEN($P330-Settings!$E$19,$P330-Settings!$E$20))</f>
        <v>27</v>
      </c>
      <c r="D330" s="16">
        <f>IF(ISBLANK($A330),"",RANDBETWEEN($P330+Settings!$E$20,$P330+Settings!$E$19))</f>
        <v>46</v>
      </c>
      <c r="E330" t="str">
        <f t="array" ref="E330">IF(ISBLANK($A330),"",IF(M330,IF(AVERAGE(C330,D330)&gt;Settings!$E$18,INDEX(Precipitation!A:A,$L330),INDEX(Precipitation!B:B,$L330)),"None"))</f>
        <v>None</v>
      </c>
      <c r="F330" t="str">
        <f t="array" ref="F330">IF(ISBLANK($A330),"",IF(M330,INDEX(Precipitation!C:C,$L330),CHOOSE(RANDBETWEEN(1,4),"Clear","Clear","A few clouds","Mostly cloudy")))</f>
        <v>Clear</v>
      </c>
      <c r="G330" t="str">
        <f t="array" ref="G330">IF(ISBLANK($A330),"",IF(AND(M330,AVERAGE(C330,D330)&gt;Settings!$E$18),INDEX(Precipitation!D:D,$L330),""))</f>
        <v/>
      </c>
      <c r="H330" t="str">
        <f t="array" ref="H330">IF(ISBLANK($A330),"",INDEX(Precipitation!E:E,$L330))</f>
        <v>Moderate gale</v>
      </c>
      <c r="I330" s="16" t="str">
        <f t="array" ref="I330">IF(ISBLANK($A330),"",INDEX(Precipitation!F:F,$L330))</f>
        <v>32–38</v>
      </c>
      <c r="J330" s="16" t="str">
        <f t="array" ref="J330">IF(ISBLANK($A330),"",INDEX(Precipitation!G:G,$L330))</f>
        <v>NE</v>
      </c>
      <c r="K330" t="str">
        <f t="array" ref="K330">IF(ISBLANK($A330),"",INDEX(Precipitation!H:H,$L330))</f>
        <v>Whole trees sway and walking against wind takes some effort</v>
      </c>
      <c r="L330" s="5">
        <f>IF(ISBLANK($A330),"",RANDBETWEEN(2,COUNTA(Precipitation!A:A)))</f>
        <v>276</v>
      </c>
      <c r="M330" s="5" t="b">
        <f>IF(ISBLANK($A330),"",RANDBETWEEN(1,100)&lt;=VLOOKUP($A330,Settings!$A:$H,7,FALSE)*100)</f>
        <v>0</v>
      </c>
      <c r="N330" s="5">
        <f>IF(ISBLANK($A330),"",VLOOKUP($A330,Settings!$A:$H,8,FALSE))</f>
        <v>39</v>
      </c>
      <c r="O330" s="5">
        <f>IF(ISBLANK($A330),"",IF($A330=$A329,$O329,INDIRECT("Settings!$H"&amp;MATCH($A330,Settings!$A:$A,0)+1)))</f>
        <v>30</v>
      </c>
      <c r="P330" s="5">
        <f t="shared" si="2"/>
        <v>34</v>
      </c>
      <c r="Q330" s="5">
        <f>IF(ISBLANK($A330),"",IF($A330=$A329,$Q329,VLOOKUP($A330,Settings!$A:$B,2,FALSE)))</f>
        <v>30</v>
      </c>
    </row>
    <row r="331">
      <c r="A331" s="17" t="str">
        <f>IFERROR(__xludf.DUMMYFUNCTION("""COMPUTED_VALUE"""),"November")</f>
        <v>November</v>
      </c>
      <c r="B331" s="15">
        <f t="shared" si="1"/>
        <v>26</v>
      </c>
      <c r="C331" s="16">
        <f>IF(ISBLANK($A331),"",RANDBETWEEN($P331-Settings!$E$19,$P331-Settings!$E$20))</f>
        <v>22</v>
      </c>
      <c r="D331" s="16">
        <f>IF(ISBLANK($A331),"",RANDBETWEEN($P331+Settings!$E$20,$P331+Settings!$E$19))</f>
        <v>45</v>
      </c>
      <c r="E331" t="str">
        <f t="array" ref="E331">IF(ISBLANK($A331),"",IF(M331,IF(AVERAGE(C331,D331)&gt;Settings!$E$18,INDEX(Precipitation!A:A,$L331),INDEX(Precipitation!B:B,$L331)),"None"))</f>
        <v>None</v>
      </c>
      <c r="F331" t="str">
        <f t="array" ref="F331">IF(ISBLANK($A331),"",IF(M331,INDEX(Precipitation!C:C,$L331),CHOOSE(RANDBETWEEN(1,4),"Clear","Clear","A few clouds","Mostly cloudy")))</f>
        <v>A few clouds</v>
      </c>
      <c r="G331" t="str">
        <f t="array" ref="G331">IF(ISBLANK($A331),"",IF(AND(M331,AVERAGE(C331,D331)&gt;Settings!$E$18),INDEX(Precipitation!D:D,$L331),""))</f>
        <v/>
      </c>
      <c r="H331" t="str">
        <f t="array" ref="H331">IF(ISBLANK($A331),"",INDEX(Precipitation!E:E,$L331))</f>
        <v>Calm</v>
      </c>
      <c r="I331" s="16" t="str">
        <f t="array" ref="I331">IF(ISBLANK($A331),"",INDEX(Precipitation!F:F,$L331))</f>
        <v>&lt;1</v>
      </c>
      <c r="J331" s="16" t="str">
        <f t="array" ref="J331">IF(ISBLANK($A331),"",INDEX(Precipitation!G:G,$L331))</f>
        <v>N</v>
      </c>
      <c r="K331" t="str">
        <f t="array" ref="K331">IF(ISBLANK($A331),"",INDEX(Precipitation!H:H,$L331))</f>
        <v>Smoke rises vertically</v>
      </c>
      <c r="L331" s="5">
        <f>IF(ISBLANK($A331),"",RANDBETWEEN(2,COUNTA(Precipitation!A:A)))</f>
        <v>285</v>
      </c>
      <c r="M331" s="5" t="b">
        <f>IF(ISBLANK($A331),"",RANDBETWEEN(1,100)&lt;=VLOOKUP($A331,Settings!$A:$H,7,FALSE)*100)</f>
        <v>0</v>
      </c>
      <c r="N331" s="5">
        <f>IF(ISBLANK($A331),"",VLOOKUP($A331,Settings!$A:$H,8,FALSE))</f>
        <v>39</v>
      </c>
      <c r="O331" s="5">
        <f>IF(ISBLANK($A331),"",IF($A331=$A330,$O330,INDIRECT("Settings!$H"&amp;MATCH($A331,Settings!$A:$A,0)+1)))</f>
        <v>30</v>
      </c>
      <c r="P331" s="5">
        <f t="shared" si="2"/>
        <v>33</v>
      </c>
      <c r="Q331" s="5">
        <f>IF(ISBLANK($A331),"",IF($A331=$A330,$Q330,VLOOKUP($A331,Settings!$A:$B,2,FALSE)))</f>
        <v>30</v>
      </c>
    </row>
    <row r="332">
      <c r="A332" s="17" t="str">
        <f>IFERROR(__xludf.DUMMYFUNCTION("""COMPUTED_VALUE"""),"November")</f>
        <v>November</v>
      </c>
      <c r="B332" s="15">
        <f t="shared" si="1"/>
        <v>27</v>
      </c>
      <c r="C332" s="16">
        <f>IF(ISBLANK($A332),"",RANDBETWEEN($P332-Settings!$E$19,$P332-Settings!$E$20))</f>
        <v>23</v>
      </c>
      <c r="D332" s="16">
        <f>IF(ISBLANK($A332),"",RANDBETWEEN($P332+Settings!$E$20,$P332+Settings!$E$19))</f>
        <v>38</v>
      </c>
      <c r="E332" t="str">
        <f t="array" ref="E332">IF(ISBLANK($A332),"",IF(M332,IF(AVERAGE(C332,D332)&gt;Settings!$E$18,INDEX(Precipitation!A:A,$L332),INDEX(Precipitation!B:B,$L332)),"None"))</f>
        <v>None</v>
      </c>
      <c r="F332" t="str">
        <f t="array" ref="F332">IF(ISBLANK($A332),"",IF(M332,INDEX(Precipitation!C:C,$L332),CHOOSE(RANDBETWEEN(1,4),"Clear","Clear","A few clouds","Mostly cloudy")))</f>
        <v>Clear</v>
      </c>
      <c r="G332" t="str">
        <f t="array" ref="G332">IF(ISBLANK($A332),"",IF(AND(M332,AVERAGE(C332,D332)&gt;Settings!$E$18),INDEX(Precipitation!D:D,$L332),""))</f>
        <v/>
      </c>
      <c r="H332" t="str">
        <f t="array" ref="H332">IF(ISBLANK($A332),"",INDEX(Precipitation!E:E,$L332))</f>
        <v>Strong breeze</v>
      </c>
      <c r="I332" s="16" t="str">
        <f t="array" ref="I332">IF(ISBLANK($A332),"",INDEX(Precipitation!F:F,$L332))</f>
        <v>25–31</v>
      </c>
      <c r="J332" s="16" t="str">
        <f t="array" ref="J332">IF(ISBLANK($A332),"",INDEX(Precipitation!G:G,$L332))</f>
        <v>SW</v>
      </c>
      <c r="K332" t="str">
        <f t="array" ref="K332">IF(ISBLANK($A332),"",INDEX(Precipitation!H:H,$L332))</f>
        <v>Large branches move</v>
      </c>
      <c r="L332" s="5">
        <f>IF(ISBLANK($A332),"",RANDBETWEEN(2,COUNTA(Precipitation!A:A)))</f>
        <v>414</v>
      </c>
      <c r="M332" s="5" t="b">
        <f>IF(ISBLANK($A332),"",RANDBETWEEN(1,100)&lt;=VLOOKUP($A332,Settings!$A:$H,7,FALSE)*100)</f>
        <v>0</v>
      </c>
      <c r="N332" s="5">
        <f>IF(ISBLANK($A332),"",VLOOKUP($A332,Settings!$A:$H,8,FALSE))</f>
        <v>39</v>
      </c>
      <c r="O332" s="5">
        <f>IF(ISBLANK($A332),"",IF($A332=$A331,$O331,INDIRECT("Settings!$H"&amp;MATCH($A332,Settings!$A:$A,0)+1)))</f>
        <v>30</v>
      </c>
      <c r="P332" s="5">
        <f t="shared" si="2"/>
        <v>32</v>
      </c>
      <c r="Q332" s="5">
        <f>IF(ISBLANK($A332),"",IF($A332=$A331,$Q331,VLOOKUP($A332,Settings!$A:$B,2,FALSE)))</f>
        <v>30</v>
      </c>
    </row>
    <row r="333">
      <c r="A333" s="17" t="str">
        <f>IFERROR(__xludf.DUMMYFUNCTION("""COMPUTED_VALUE"""),"November")</f>
        <v>November</v>
      </c>
      <c r="B333" s="15">
        <f t="shared" si="1"/>
        <v>28</v>
      </c>
      <c r="C333" s="16">
        <f>IF(ISBLANK($A333),"",RANDBETWEEN($P333-Settings!$E$19,$P333-Settings!$E$20))</f>
        <v>25</v>
      </c>
      <c r="D333" s="16">
        <f>IF(ISBLANK($A333),"",RANDBETWEEN($P333+Settings!$E$20,$P333+Settings!$E$19))</f>
        <v>40</v>
      </c>
      <c r="E333" t="str">
        <f t="array" ref="E333">IF(ISBLANK($A333),"",IF(M333,IF(AVERAGE(C333,D333)&gt;Settings!$E$18,INDEX(Precipitation!A:A,$L333),INDEX(Precipitation!B:B,$L333)),"None"))</f>
        <v>None</v>
      </c>
      <c r="F333" t="str">
        <f t="array" ref="F333">IF(ISBLANK($A333),"",IF(M333,INDEX(Precipitation!C:C,$L333),CHOOSE(RANDBETWEEN(1,4),"Clear","Clear","A few clouds","Mostly cloudy")))</f>
        <v>Clear</v>
      </c>
      <c r="G333" t="str">
        <f t="array" ref="G333">IF(ISBLANK($A333),"",IF(AND(M333,AVERAGE(C333,D333)&gt;Settings!$E$18),INDEX(Precipitation!D:D,$L333),""))</f>
        <v/>
      </c>
      <c r="H333" t="str">
        <f t="array" ref="H333">IF(ISBLANK($A333),"",INDEX(Precipitation!E:E,$L333))</f>
        <v>Light air</v>
      </c>
      <c r="I333" s="16" t="str">
        <f t="array" ref="I333">IF(ISBLANK($A333),"",INDEX(Precipitation!F:F,$L333))</f>
        <v>1–3</v>
      </c>
      <c r="J333" s="16" t="str">
        <f t="array" ref="J333">IF(ISBLANK($A333),"",INDEX(Precipitation!G:G,$L333))</f>
        <v>W</v>
      </c>
      <c r="K333" t="str">
        <f t="array" ref="K333">IF(ISBLANK($A333),"",INDEX(Precipitation!H:H,$L333))</f>
        <v>Wind direction shown by smoke but not wind vanes</v>
      </c>
      <c r="L333" s="5">
        <f>IF(ISBLANK($A333),"",RANDBETWEEN(2,COUNTA(Precipitation!A:A)))</f>
        <v>993</v>
      </c>
      <c r="M333" s="5" t="b">
        <f>IF(ISBLANK($A333),"",RANDBETWEEN(1,100)&lt;=VLOOKUP($A333,Settings!$A:$H,7,FALSE)*100)</f>
        <v>0</v>
      </c>
      <c r="N333" s="5">
        <f>IF(ISBLANK($A333),"",VLOOKUP($A333,Settings!$A:$H,8,FALSE))</f>
        <v>39</v>
      </c>
      <c r="O333" s="5">
        <f>IF(ISBLANK($A333),"",IF($A333=$A332,$O332,INDIRECT("Settings!$H"&amp;MATCH($A333,Settings!$A:$A,0)+1)))</f>
        <v>30</v>
      </c>
      <c r="P333" s="5">
        <f t="shared" si="2"/>
        <v>31</v>
      </c>
      <c r="Q333" s="5">
        <f>IF(ISBLANK($A333),"",IF($A333=$A332,$Q332,VLOOKUP($A333,Settings!$A:$B,2,FALSE)))</f>
        <v>30</v>
      </c>
    </row>
    <row r="334">
      <c r="A334" s="17" t="str">
        <f>IFERROR(__xludf.DUMMYFUNCTION("""COMPUTED_VALUE"""),"November")</f>
        <v>November</v>
      </c>
      <c r="B334" s="15">
        <f t="shared" si="1"/>
        <v>29</v>
      </c>
      <c r="C334" s="16">
        <f>IF(ISBLANK($A334),"",RANDBETWEEN($P334-Settings!$E$19,$P334-Settings!$E$20))</f>
        <v>26</v>
      </c>
      <c r="D334" s="16">
        <f>IF(ISBLANK($A334),"",RANDBETWEEN($P334+Settings!$E$20,$P334+Settings!$E$19))</f>
        <v>36</v>
      </c>
      <c r="E334" t="str">
        <f t="array" ref="E334">IF(ISBLANK($A334),"",IF(M334,IF(AVERAGE(C334,D334)&gt;Settings!$E$18,INDEX(Precipitation!A:A,$L334),INDEX(Precipitation!B:B,$L334)),"None"))</f>
        <v>None</v>
      </c>
      <c r="F334" t="str">
        <f t="array" ref="F334">IF(ISBLANK($A334),"",IF(M334,INDEX(Precipitation!C:C,$L334),CHOOSE(RANDBETWEEN(1,4),"Clear","Clear","A few clouds","Mostly cloudy")))</f>
        <v>A few clouds</v>
      </c>
      <c r="G334" t="str">
        <f t="array" ref="G334">IF(ISBLANK($A334),"",IF(AND(M334,AVERAGE(C334,D334)&gt;Settings!$E$18),INDEX(Precipitation!D:D,$L334),""))</f>
        <v/>
      </c>
      <c r="H334" t="str">
        <f t="array" ref="H334">IF(ISBLANK($A334),"",INDEX(Precipitation!E:E,$L334))</f>
        <v>Calm</v>
      </c>
      <c r="I334" s="16" t="str">
        <f t="array" ref="I334">IF(ISBLANK($A334),"",INDEX(Precipitation!F:F,$L334))</f>
        <v>&lt;1</v>
      </c>
      <c r="J334" s="16" t="str">
        <f t="array" ref="J334">IF(ISBLANK($A334),"",INDEX(Precipitation!G:G,$L334))</f>
        <v>E</v>
      </c>
      <c r="K334" t="str">
        <f t="array" ref="K334">IF(ISBLANK($A334),"",INDEX(Precipitation!H:H,$L334))</f>
        <v>Smoke rises vertically</v>
      </c>
      <c r="L334" s="5">
        <f>IF(ISBLANK($A334),"",RANDBETWEEN(2,COUNTA(Precipitation!A:A)))</f>
        <v>561</v>
      </c>
      <c r="M334" s="5" t="b">
        <f>IF(ISBLANK($A334),"",RANDBETWEEN(1,100)&lt;=VLOOKUP($A334,Settings!$A:$H,7,FALSE)*100)</f>
        <v>0</v>
      </c>
      <c r="N334" s="5">
        <f>IF(ISBLANK($A334),"",VLOOKUP($A334,Settings!$A:$H,8,FALSE))</f>
        <v>39</v>
      </c>
      <c r="O334" s="5">
        <f>IF(ISBLANK($A334),"",IF($A334=$A333,$O333,INDIRECT("Settings!$H"&amp;MATCH($A334,Settings!$A:$A,0)+1)))</f>
        <v>30</v>
      </c>
      <c r="P334" s="5">
        <f t="shared" si="2"/>
        <v>30</v>
      </c>
      <c r="Q334" s="5">
        <f>IF(ISBLANK($A334),"",IF($A334=$A333,$Q333,VLOOKUP($A334,Settings!$A:$B,2,FALSE)))</f>
        <v>30</v>
      </c>
    </row>
    <row r="335">
      <c r="A335" s="17" t="str">
        <f>IFERROR(__xludf.DUMMYFUNCTION("""COMPUTED_VALUE"""),"November")</f>
        <v>November</v>
      </c>
      <c r="B335" s="15">
        <f t="shared" si="1"/>
        <v>30</v>
      </c>
      <c r="C335" s="16">
        <f>IF(ISBLANK($A335),"",RANDBETWEEN($P335-Settings!$E$19,$P335-Settings!$E$20))</f>
        <v>22</v>
      </c>
      <c r="D335" s="16">
        <f>IF(ISBLANK($A335),"",RANDBETWEEN($P335+Settings!$E$20,$P335+Settings!$E$19))</f>
        <v>36</v>
      </c>
      <c r="E335" t="str">
        <f t="array" ref="E335">IF(ISBLANK($A335),"",IF(M335,IF(AVERAGE(C335,D335)&gt;Settings!$E$18,INDEX(Precipitation!A:A,$L335),INDEX(Precipitation!B:B,$L335)),"None"))</f>
        <v>Flurries</v>
      </c>
      <c r="F335" t="str">
        <f t="array" ref="F335">IF(ISBLANK($A335),"",IF(M335,INDEX(Precipitation!C:C,$L335),CHOOSE(RANDBETWEEN(1,4),"Clear","Clear","A few clouds","Mostly cloudy")))</f>
        <v>Gray, slightly overcast</v>
      </c>
      <c r="G335" t="str">
        <f t="array" ref="G335">IF(ISBLANK($A335),"",IF(AND(M335,AVERAGE(C335,D335)&gt;Settings!$E$18),INDEX(Precipitation!D:D,$L335),""))</f>
        <v/>
      </c>
      <c r="H335" t="str">
        <f t="array" ref="H335">IF(ISBLANK($A335),"",INDEX(Precipitation!E:E,$L335))</f>
        <v>Light air</v>
      </c>
      <c r="I335" s="16" t="str">
        <f t="array" ref="I335">IF(ISBLANK($A335),"",INDEX(Precipitation!F:F,$L335))</f>
        <v>1–3</v>
      </c>
      <c r="J335" s="16" t="str">
        <f t="array" ref="J335">IF(ISBLANK($A335),"",INDEX(Precipitation!G:G,$L335))</f>
        <v>N</v>
      </c>
      <c r="K335" t="str">
        <f t="array" ref="K335">IF(ISBLANK($A335),"",INDEX(Precipitation!H:H,$L335))</f>
        <v>Wind direction shown by smoke but not wind vanes</v>
      </c>
      <c r="L335" s="5">
        <f>IF(ISBLANK($A335),"",RANDBETWEEN(2,COUNTA(Precipitation!A:A)))</f>
        <v>160</v>
      </c>
      <c r="M335" s="5" t="b">
        <f>IF(ISBLANK($A335),"",RANDBETWEEN(1,100)&lt;=VLOOKUP($A335,Settings!$A:$H,7,FALSE)*100)</f>
        <v>1</v>
      </c>
      <c r="N335" s="5">
        <f>IF(ISBLANK($A335),"",VLOOKUP($A335,Settings!$A:$H,8,FALSE))</f>
        <v>39</v>
      </c>
      <c r="O335" s="5">
        <f>IF(ISBLANK($A335),"",IF($A335=$A334,$O334,INDIRECT("Settings!$H"&amp;MATCH($A335,Settings!$A:$A,0)+1)))</f>
        <v>30</v>
      </c>
      <c r="P335" s="5">
        <f t="shared" si="2"/>
        <v>29</v>
      </c>
      <c r="Q335" s="5">
        <f>IF(ISBLANK($A335),"",IF($A335=$A334,$Q334,VLOOKUP($A335,Settings!$A:$B,2,FALSE)))</f>
        <v>30</v>
      </c>
    </row>
    <row r="336">
      <c r="A336" s="17" t="str">
        <f>IFERROR(__xludf.DUMMYFUNCTION("""COMPUTED_VALUE"""),"December")</f>
        <v>December</v>
      </c>
      <c r="B336" s="15">
        <f t="shared" si="1"/>
        <v>1</v>
      </c>
      <c r="C336" s="16">
        <f>IF(ISBLANK($A336),"",RANDBETWEEN($P336-Settings!$E$19,$P336-Settings!$E$20))</f>
        <v>19</v>
      </c>
      <c r="D336" s="16">
        <f>IF(ISBLANK($A336),"",RANDBETWEEN($P336+Settings!$E$20,$P336+Settings!$E$19))</f>
        <v>41</v>
      </c>
      <c r="E336" t="str">
        <f t="array" ref="E336">IF(ISBLANK($A336),"",IF(M336,IF(AVERAGE(C336,D336)&gt;Settings!$E$18,INDEX(Precipitation!A:A,$L336),INDEX(Precipitation!B:B,$L336)),"None"))</f>
        <v>None</v>
      </c>
      <c r="F336" t="str">
        <f t="array" ref="F336">IF(ISBLANK($A336),"",IF(M336,INDEX(Precipitation!C:C,$L336),CHOOSE(RANDBETWEEN(1,4),"Clear","Clear","A few clouds","Mostly cloudy")))</f>
        <v>Clear</v>
      </c>
      <c r="G336" t="str">
        <f t="array" ref="G336">IF(ISBLANK($A336),"",IF(AND(M336,AVERAGE(C336,D336)&gt;Settings!$E$18),INDEX(Precipitation!D:D,$L336),""))</f>
        <v/>
      </c>
      <c r="H336" t="str">
        <f t="array" ref="H336">IF(ISBLANK($A336),"",INDEX(Precipitation!E:E,$L336))</f>
        <v>Light breeze</v>
      </c>
      <c r="I336" s="16" t="str">
        <f t="array" ref="I336">IF(ISBLANK($A336),"",INDEX(Precipitation!F:F,$L336))</f>
        <v>4–7</v>
      </c>
      <c r="J336" s="16" t="str">
        <f t="array" ref="J336">IF(ISBLANK($A336),"",INDEX(Precipitation!G:G,$L336))</f>
        <v>N</v>
      </c>
      <c r="K336" t="str">
        <f t="array" ref="K336">IF(ISBLANK($A336),"",INDEX(Precipitation!H:H,$L336))</f>
        <v>Wind felt on face, leaves rustle, vanes move</v>
      </c>
      <c r="L336" s="5">
        <f>IF(ISBLANK($A336),"",RANDBETWEEN(2,COUNTA(Precipitation!A:A)))</f>
        <v>988</v>
      </c>
      <c r="M336" s="5" t="b">
        <f>IF(ISBLANK($A336),"",RANDBETWEEN(1,100)&lt;=VLOOKUP($A336,Settings!$A:$H,7,FALSE)*100)</f>
        <v>0</v>
      </c>
      <c r="N336" s="5">
        <f>IF(ISBLANK($A336),"",VLOOKUP($A336,Settings!$A:$H,8,FALSE))</f>
        <v>30</v>
      </c>
      <c r="O336" s="5" t="str">
        <f>IF(ISBLANK($A336),"",IF($A336=$A335,$O335,INDIRECT("Settings!$H"&amp;MATCH($A336,Settings!$A:$A,0)+1)))</f>
        <v/>
      </c>
      <c r="P336" s="5">
        <f t="shared" si="2"/>
        <v>30</v>
      </c>
      <c r="Q336" s="5">
        <f>IF(ISBLANK($A336),"",IF($A336=$A335,$Q335,VLOOKUP($A336,Settings!$A:$B,2,FALSE)))</f>
        <v>31</v>
      </c>
    </row>
    <row r="337">
      <c r="A337" s="17" t="str">
        <f>IFERROR(__xludf.DUMMYFUNCTION("""COMPUTED_VALUE"""),"December")</f>
        <v>December</v>
      </c>
      <c r="B337" s="15">
        <f t="shared" si="1"/>
        <v>2</v>
      </c>
      <c r="C337" s="16">
        <f>IF(ISBLANK($A337),"",RANDBETWEEN($P337-Settings!$E$19,$P337-Settings!$E$20))</f>
        <v>19</v>
      </c>
      <c r="D337" s="16">
        <f>IF(ISBLANK($A337),"",RANDBETWEEN($P337+Settings!$E$20,$P337+Settings!$E$19))</f>
        <v>41</v>
      </c>
      <c r="E337" t="str">
        <f t="array" ref="E337">IF(ISBLANK($A337),"",IF(M337,IF(AVERAGE(C337,D337)&gt;Settings!$E$18,INDEX(Precipitation!A:A,$L337),INDEX(Precipitation!B:B,$L337)),"None"))</f>
        <v>Blizzard</v>
      </c>
      <c r="F337" t="str">
        <f t="array" ref="F337">IF(ISBLANK($A337),"",IF(M337,INDEX(Precipitation!C:C,$L337),CHOOSE(RANDBETWEEN(1,4),"Clear","Clear","A few clouds","Mostly cloudy")))</f>
        <v>Dark storm clouds</v>
      </c>
      <c r="G337" t="str">
        <f t="array" ref="G337">IF(ISBLANK($A337),"",IF(AND(M337,AVERAGE(C337,D337)&gt;Settings!$E$18),INDEX(Precipitation!D:D,$L337),""))</f>
        <v/>
      </c>
      <c r="H337" t="str">
        <f t="array" ref="H337">IF(ISBLANK($A337),"",INDEX(Precipitation!E:E,$L337))</f>
        <v>Strong breeze</v>
      </c>
      <c r="I337" s="16" t="str">
        <f t="array" ref="I337">IF(ISBLANK($A337),"",INDEX(Precipitation!F:F,$L337))</f>
        <v>25–31</v>
      </c>
      <c r="J337" s="16" t="str">
        <f t="array" ref="J337">IF(ISBLANK($A337),"",INDEX(Precipitation!G:G,$L337))</f>
        <v>SE</v>
      </c>
      <c r="K337" t="str">
        <f t="array" ref="K337">IF(ISBLANK($A337),"",INDEX(Precipitation!H:H,$L337))</f>
        <v>Large branches move</v>
      </c>
      <c r="L337" s="5">
        <f>IF(ISBLANK($A337),"",RANDBETWEEN(2,COUNTA(Precipitation!A:A)))</f>
        <v>625</v>
      </c>
      <c r="M337" s="5" t="b">
        <f>IF(ISBLANK($A337),"",RANDBETWEEN(1,100)&lt;=VLOOKUP($A337,Settings!$A:$H,7,FALSE)*100)</f>
        <v>1</v>
      </c>
      <c r="N337" s="5">
        <f>IF(ISBLANK($A337),"",VLOOKUP($A337,Settings!$A:$H,8,FALSE))</f>
        <v>30</v>
      </c>
      <c r="O337" s="5" t="str">
        <f>IF(ISBLANK($A337),"",IF($A337=$A336,$O336,INDIRECT("Settings!$H"&amp;MATCH($A337,Settings!$A:$A,0)+1)))</f>
        <v/>
      </c>
      <c r="P337" s="5">
        <f t="shared" si="2"/>
        <v>30</v>
      </c>
      <c r="Q337" s="5">
        <f>IF(ISBLANK($A337),"",IF($A337=$A336,$Q336,VLOOKUP($A337,Settings!$A:$B,2,FALSE)))</f>
        <v>31</v>
      </c>
    </row>
    <row r="338">
      <c r="A338" s="17" t="str">
        <f>IFERROR(__xludf.DUMMYFUNCTION("""COMPUTED_VALUE"""),"December")</f>
        <v>December</v>
      </c>
      <c r="B338" s="15">
        <f t="shared" si="1"/>
        <v>3</v>
      </c>
      <c r="C338" s="16">
        <f>IF(ISBLANK($A338),"",RANDBETWEEN($P338-Settings!$E$19,$P338-Settings!$E$20))</f>
        <v>22</v>
      </c>
      <c r="D338" s="16">
        <f>IF(ISBLANK($A338),"",RANDBETWEEN($P338+Settings!$E$20,$P338+Settings!$E$19))</f>
        <v>42</v>
      </c>
      <c r="E338" t="str">
        <f t="array" ref="E338">IF(ISBLANK($A338),"",IF(M338,IF(AVERAGE(C338,D338)&gt;Settings!$E$18,INDEX(Precipitation!A:A,$L338),INDEX(Precipitation!B:B,$L338)),"None"))</f>
        <v>Flurries</v>
      </c>
      <c r="F338" t="str">
        <f t="array" ref="F338">IF(ISBLANK($A338),"",IF(M338,INDEX(Precipitation!C:C,$L338),CHOOSE(RANDBETWEEN(1,4),"Clear","Clear","A few clouds","Mostly cloudy")))</f>
        <v>Gray, slightly overcast</v>
      </c>
      <c r="G338" t="str">
        <f t="array" ref="G338">IF(ISBLANK($A338),"",IF(AND(M338,AVERAGE(C338,D338)&gt;Settings!$E$18),INDEX(Precipitation!D:D,$L338),""))</f>
        <v/>
      </c>
      <c r="H338" t="str">
        <f t="array" ref="H338">IF(ISBLANK($A338),"",INDEX(Precipitation!E:E,$L338))</f>
        <v>Light breeze</v>
      </c>
      <c r="I338" s="16" t="str">
        <f t="array" ref="I338">IF(ISBLANK($A338),"",INDEX(Precipitation!F:F,$L338))</f>
        <v>4–7</v>
      </c>
      <c r="J338" s="16" t="str">
        <f t="array" ref="J338">IF(ISBLANK($A338),"",INDEX(Precipitation!G:G,$L338))</f>
        <v>W</v>
      </c>
      <c r="K338" t="str">
        <f t="array" ref="K338">IF(ISBLANK($A338),"",INDEX(Precipitation!H:H,$L338))</f>
        <v>Wind felt on face, leaves rustle, vanes move</v>
      </c>
      <c r="L338" s="5">
        <f>IF(ISBLANK($A338),"",RANDBETWEEN(2,COUNTA(Precipitation!A:A)))</f>
        <v>616</v>
      </c>
      <c r="M338" s="5" t="b">
        <f>IF(ISBLANK($A338),"",RANDBETWEEN(1,100)&lt;=VLOOKUP($A338,Settings!$A:$H,7,FALSE)*100)</f>
        <v>1</v>
      </c>
      <c r="N338" s="5">
        <f>IF(ISBLANK($A338),"",VLOOKUP($A338,Settings!$A:$H,8,FALSE))</f>
        <v>30</v>
      </c>
      <c r="O338" s="5" t="str">
        <f>IF(ISBLANK($A338),"",IF($A338=$A337,$O337,INDIRECT("Settings!$H"&amp;MATCH($A338,Settings!$A:$A,0)+1)))</f>
        <v/>
      </c>
      <c r="P338" s="5">
        <f t="shared" si="2"/>
        <v>30</v>
      </c>
      <c r="Q338" s="5">
        <f>IF(ISBLANK($A338),"",IF($A338=$A337,$Q337,VLOOKUP($A338,Settings!$A:$B,2,FALSE)))</f>
        <v>31</v>
      </c>
    </row>
    <row r="339">
      <c r="A339" s="17" t="str">
        <f>IFERROR(__xludf.DUMMYFUNCTION("""COMPUTED_VALUE"""),"December")</f>
        <v>December</v>
      </c>
      <c r="B339" s="15">
        <f t="shared" si="1"/>
        <v>4</v>
      </c>
      <c r="C339" s="16">
        <f>IF(ISBLANK($A339),"",RANDBETWEEN($P339-Settings!$E$19,$P339-Settings!$E$20))</f>
        <v>22</v>
      </c>
      <c r="D339" s="16">
        <f>IF(ISBLANK($A339),"",RANDBETWEEN($P339+Settings!$E$20,$P339+Settings!$E$19))</f>
        <v>35</v>
      </c>
      <c r="E339" t="str">
        <f t="array" ref="E339">IF(ISBLANK($A339),"",IF(M339,IF(AVERAGE(C339,D339)&gt;Settings!$E$18,INDEX(Precipitation!A:A,$L339),INDEX(Precipitation!B:B,$L339)),"None"))</f>
        <v>None</v>
      </c>
      <c r="F339" t="str">
        <f t="array" ref="F339">IF(ISBLANK($A339),"",IF(M339,INDEX(Precipitation!C:C,$L339),CHOOSE(RANDBETWEEN(1,4),"Clear","Clear","A few clouds","Mostly cloudy")))</f>
        <v>Mostly cloudy</v>
      </c>
      <c r="G339" t="str">
        <f t="array" ref="G339">IF(ISBLANK($A339),"",IF(AND(M339,AVERAGE(C339,D339)&gt;Settings!$E$18),INDEX(Precipitation!D:D,$L339),""))</f>
        <v/>
      </c>
      <c r="H339" t="str">
        <f t="array" ref="H339">IF(ISBLANK($A339),"",INDEX(Precipitation!E:E,$L339))</f>
        <v>Moderate breeze</v>
      </c>
      <c r="I339" s="16" t="str">
        <f t="array" ref="I339">IF(ISBLANK($A339),"",INDEX(Precipitation!F:F,$L339))</f>
        <v>13–18</v>
      </c>
      <c r="J339" s="16" t="str">
        <f t="array" ref="J339">IF(ISBLANK($A339),"",INDEX(Precipitation!G:G,$L339))</f>
        <v>W</v>
      </c>
      <c r="K339" t="str">
        <f t="array" ref="K339">IF(ISBLANK($A339),"",INDEX(Precipitation!H:H,$L339))</f>
        <v>Small branches move, and dust and small branches are raised</v>
      </c>
      <c r="L339" s="5">
        <f>IF(ISBLANK($A339),"",RANDBETWEEN(2,COUNTA(Precipitation!A:A)))</f>
        <v>52</v>
      </c>
      <c r="M339" s="5" t="b">
        <f>IF(ISBLANK($A339),"",RANDBETWEEN(1,100)&lt;=VLOOKUP($A339,Settings!$A:$H,7,FALSE)*100)</f>
        <v>0</v>
      </c>
      <c r="N339" s="5">
        <f>IF(ISBLANK($A339),"",VLOOKUP($A339,Settings!$A:$H,8,FALSE))</f>
        <v>30</v>
      </c>
      <c r="O339" s="5" t="str">
        <f>IF(ISBLANK($A339),"",IF($A339=$A338,$O338,INDIRECT("Settings!$H"&amp;MATCH($A339,Settings!$A:$A,0)+1)))</f>
        <v/>
      </c>
      <c r="P339" s="5">
        <f t="shared" si="2"/>
        <v>30</v>
      </c>
      <c r="Q339" s="5">
        <f>IF(ISBLANK($A339),"",IF($A339=$A338,$Q338,VLOOKUP($A339,Settings!$A:$B,2,FALSE)))</f>
        <v>31</v>
      </c>
    </row>
    <row r="340">
      <c r="A340" s="17" t="str">
        <f>IFERROR(__xludf.DUMMYFUNCTION("""COMPUTED_VALUE"""),"December")</f>
        <v>December</v>
      </c>
      <c r="B340" s="15">
        <f t="shared" si="1"/>
        <v>5</v>
      </c>
      <c r="C340" s="16">
        <f>IF(ISBLANK($A340),"",RANDBETWEEN($P340-Settings!$E$19,$P340-Settings!$E$20))</f>
        <v>18</v>
      </c>
      <c r="D340" s="16">
        <f>IF(ISBLANK($A340),"",RANDBETWEEN($P340+Settings!$E$20,$P340+Settings!$E$19))</f>
        <v>38</v>
      </c>
      <c r="E340" t="str">
        <f t="array" ref="E340">IF(ISBLANK($A340),"",IF(M340,IF(AVERAGE(C340,D340)&gt;Settings!$E$18,INDEX(Precipitation!A:A,$L340),INDEX(Precipitation!B:B,$L340)),"None"))</f>
        <v>None</v>
      </c>
      <c r="F340" t="str">
        <f t="array" ref="F340">IF(ISBLANK($A340),"",IF(M340,INDEX(Precipitation!C:C,$L340),CHOOSE(RANDBETWEEN(1,4),"Clear","Clear","A few clouds","Mostly cloudy")))</f>
        <v>Clear</v>
      </c>
      <c r="G340" t="str">
        <f t="array" ref="G340">IF(ISBLANK($A340),"",IF(AND(M340,AVERAGE(C340,D340)&gt;Settings!$E$18),INDEX(Precipitation!D:D,$L340),""))</f>
        <v/>
      </c>
      <c r="H340" t="str">
        <f t="array" ref="H340">IF(ISBLANK($A340),"",INDEX(Precipitation!E:E,$L340))</f>
        <v>Light air</v>
      </c>
      <c r="I340" s="16" t="str">
        <f t="array" ref="I340">IF(ISBLANK($A340),"",INDEX(Precipitation!F:F,$L340))</f>
        <v>1–3</v>
      </c>
      <c r="J340" s="16" t="str">
        <f t="array" ref="J340">IF(ISBLANK($A340),"",INDEX(Precipitation!G:G,$L340))</f>
        <v>SE</v>
      </c>
      <c r="K340" t="str">
        <f t="array" ref="K340">IF(ISBLANK($A340),"",INDEX(Precipitation!H:H,$L340))</f>
        <v>Wind direction shown by smoke but not wind vanes</v>
      </c>
      <c r="L340" s="5">
        <f>IF(ISBLANK($A340),"",RANDBETWEEN(2,COUNTA(Precipitation!A:A)))</f>
        <v>326</v>
      </c>
      <c r="M340" s="5" t="b">
        <f>IF(ISBLANK($A340),"",RANDBETWEEN(1,100)&lt;=VLOOKUP($A340,Settings!$A:$H,7,FALSE)*100)</f>
        <v>0</v>
      </c>
      <c r="N340" s="5">
        <f>IF(ISBLANK($A340),"",VLOOKUP($A340,Settings!$A:$H,8,FALSE))</f>
        <v>30</v>
      </c>
      <c r="O340" s="5" t="str">
        <f>IF(ISBLANK($A340),"",IF($A340=$A339,$O339,INDIRECT("Settings!$H"&amp;MATCH($A340,Settings!$A:$A,0)+1)))</f>
        <v/>
      </c>
      <c r="P340" s="5">
        <f t="shared" si="2"/>
        <v>30</v>
      </c>
      <c r="Q340" s="5">
        <f>IF(ISBLANK($A340),"",IF($A340=$A339,$Q339,VLOOKUP($A340,Settings!$A:$B,2,FALSE)))</f>
        <v>31</v>
      </c>
    </row>
    <row r="341">
      <c r="A341" s="17" t="str">
        <f>IFERROR(__xludf.DUMMYFUNCTION("""COMPUTED_VALUE"""),"December")</f>
        <v>December</v>
      </c>
      <c r="B341" s="15">
        <f t="shared" si="1"/>
        <v>6</v>
      </c>
      <c r="C341" s="16">
        <f>IF(ISBLANK($A341),"",RANDBETWEEN($P341-Settings!$E$19,$P341-Settings!$E$20))</f>
        <v>21</v>
      </c>
      <c r="D341" s="16">
        <f>IF(ISBLANK($A341),"",RANDBETWEEN($P341+Settings!$E$20,$P341+Settings!$E$19))</f>
        <v>38</v>
      </c>
      <c r="E341" t="str">
        <f t="array" ref="E341">IF(ISBLANK($A341),"",IF(M341,IF(AVERAGE(C341,D341)&gt;Settings!$E$18,INDEX(Precipitation!A:A,$L341),INDEX(Precipitation!B:B,$L341)),"None"))</f>
        <v>A few flakes</v>
      </c>
      <c r="F341" t="str">
        <f t="array" ref="F341">IF(ISBLANK($A341),"",IF(M341,INDEX(Precipitation!C:C,$L341),CHOOSE(RANDBETWEEN(1,4),"Clear","Clear","A few clouds","Mostly cloudy")))</f>
        <v>A few clouds</v>
      </c>
      <c r="G341" t="str">
        <f t="array" ref="G341">IF(ISBLANK($A341),"",IF(AND(M341,AVERAGE(C341,D341)&gt;Settings!$E$18),INDEX(Precipitation!D:D,$L341),""))</f>
        <v/>
      </c>
      <c r="H341" t="str">
        <f t="array" ref="H341">IF(ISBLANK($A341),"",INDEX(Precipitation!E:E,$L341))</f>
        <v>Light air</v>
      </c>
      <c r="I341" s="16" t="str">
        <f t="array" ref="I341">IF(ISBLANK($A341),"",INDEX(Precipitation!F:F,$L341))</f>
        <v>1–3</v>
      </c>
      <c r="J341" s="16" t="str">
        <f t="array" ref="J341">IF(ISBLANK($A341),"",INDEX(Precipitation!G:G,$L341))</f>
        <v>S</v>
      </c>
      <c r="K341" t="str">
        <f t="array" ref="K341">IF(ISBLANK($A341),"",INDEX(Precipitation!H:H,$L341))</f>
        <v>Wind direction shown by smoke but not wind vanes</v>
      </c>
      <c r="L341" s="5">
        <f>IF(ISBLANK($A341),"",RANDBETWEEN(2,COUNTA(Precipitation!A:A)))</f>
        <v>248</v>
      </c>
      <c r="M341" s="5" t="b">
        <f>IF(ISBLANK($A341),"",RANDBETWEEN(1,100)&lt;=VLOOKUP($A341,Settings!$A:$H,7,FALSE)*100)</f>
        <v>1</v>
      </c>
      <c r="N341" s="5">
        <f>IF(ISBLANK($A341),"",VLOOKUP($A341,Settings!$A:$H,8,FALSE))</f>
        <v>30</v>
      </c>
      <c r="O341" s="5" t="str">
        <f>IF(ISBLANK($A341),"",IF($A341=$A340,$O340,INDIRECT("Settings!$H"&amp;MATCH($A341,Settings!$A:$A,0)+1)))</f>
        <v/>
      </c>
      <c r="P341" s="5">
        <f t="shared" si="2"/>
        <v>30</v>
      </c>
      <c r="Q341" s="5">
        <f>IF(ISBLANK($A341),"",IF($A341=$A340,$Q340,VLOOKUP($A341,Settings!$A:$B,2,FALSE)))</f>
        <v>31</v>
      </c>
    </row>
    <row r="342">
      <c r="A342" s="17" t="str">
        <f>IFERROR(__xludf.DUMMYFUNCTION("""COMPUTED_VALUE"""),"December")</f>
        <v>December</v>
      </c>
      <c r="B342" s="15">
        <f t="shared" si="1"/>
        <v>7</v>
      </c>
      <c r="C342" s="16">
        <f>IF(ISBLANK($A342),"",RANDBETWEEN($P342-Settings!$E$19,$P342-Settings!$E$20))</f>
        <v>21</v>
      </c>
      <c r="D342" s="16">
        <f>IF(ISBLANK($A342),"",RANDBETWEEN($P342+Settings!$E$20,$P342+Settings!$E$19))</f>
        <v>41</v>
      </c>
      <c r="E342" t="str">
        <f t="array" ref="E342">IF(ISBLANK($A342),"",IF(M342,IF(AVERAGE(C342,D342)&gt;Settings!$E$18,INDEX(Precipitation!A:A,$L342),INDEX(Precipitation!B:B,$L342)),"None"))</f>
        <v>None</v>
      </c>
      <c r="F342" t="str">
        <f t="array" ref="F342">IF(ISBLANK($A342),"",IF(M342,INDEX(Precipitation!C:C,$L342),CHOOSE(RANDBETWEEN(1,4),"Clear","Clear","A few clouds","Mostly cloudy")))</f>
        <v>A few clouds</v>
      </c>
      <c r="G342" t="str">
        <f t="array" ref="G342">IF(ISBLANK($A342),"",IF(AND(M342,AVERAGE(C342,D342)&gt;Settings!$E$18),INDEX(Precipitation!D:D,$L342),""))</f>
        <v/>
      </c>
      <c r="H342" t="str">
        <f t="array" ref="H342">IF(ISBLANK($A342),"",INDEX(Precipitation!E:E,$L342))</f>
        <v>Light air</v>
      </c>
      <c r="I342" s="16" t="str">
        <f t="array" ref="I342">IF(ISBLANK($A342),"",INDEX(Precipitation!F:F,$L342))</f>
        <v>1–3</v>
      </c>
      <c r="J342" s="16" t="str">
        <f t="array" ref="J342">IF(ISBLANK($A342),"",INDEX(Precipitation!G:G,$L342))</f>
        <v>SE</v>
      </c>
      <c r="K342" t="str">
        <f t="array" ref="K342">IF(ISBLANK($A342),"",INDEX(Precipitation!H:H,$L342))</f>
        <v>Wind direction shown by smoke but not wind vanes</v>
      </c>
      <c r="L342" s="5">
        <f>IF(ISBLANK($A342),"",RANDBETWEEN(2,COUNTA(Precipitation!A:A)))</f>
        <v>784</v>
      </c>
      <c r="M342" s="5" t="b">
        <f>IF(ISBLANK($A342),"",RANDBETWEEN(1,100)&lt;=VLOOKUP($A342,Settings!$A:$H,7,FALSE)*100)</f>
        <v>0</v>
      </c>
      <c r="N342" s="5">
        <f>IF(ISBLANK($A342),"",VLOOKUP($A342,Settings!$A:$H,8,FALSE))</f>
        <v>30</v>
      </c>
      <c r="O342" s="5" t="str">
        <f>IF(ISBLANK($A342),"",IF($A342=$A341,$O341,INDIRECT("Settings!$H"&amp;MATCH($A342,Settings!$A:$A,0)+1)))</f>
        <v/>
      </c>
      <c r="P342" s="5">
        <f t="shared" si="2"/>
        <v>30</v>
      </c>
      <c r="Q342" s="5">
        <f>IF(ISBLANK($A342),"",IF($A342=$A341,$Q341,VLOOKUP($A342,Settings!$A:$B,2,FALSE)))</f>
        <v>31</v>
      </c>
    </row>
    <row r="343">
      <c r="A343" s="17" t="str">
        <f>IFERROR(__xludf.DUMMYFUNCTION("""COMPUTED_VALUE"""),"December")</f>
        <v>December</v>
      </c>
      <c r="B343" s="15">
        <f t="shared" si="1"/>
        <v>8</v>
      </c>
      <c r="C343" s="16">
        <f>IF(ISBLANK($A343),"",RANDBETWEEN($P343-Settings!$E$19,$P343-Settings!$E$20))</f>
        <v>21</v>
      </c>
      <c r="D343" s="16">
        <f>IF(ISBLANK($A343),"",RANDBETWEEN($P343+Settings!$E$20,$P343+Settings!$E$19))</f>
        <v>34</v>
      </c>
      <c r="E343" t="str">
        <f t="array" ref="E343">IF(ISBLANK($A343),"",IF(M343,IF(AVERAGE(C343,D343)&gt;Settings!$E$18,INDEX(Precipitation!A:A,$L343),INDEX(Precipitation!B:B,$L343)),"None"))</f>
        <v>A few flakes</v>
      </c>
      <c r="F343" t="str">
        <f t="array" ref="F343">IF(ISBLANK($A343),"",IF(M343,INDEX(Precipitation!C:C,$L343),CHOOSE(RANDBETWEEN(1,4),"Clear","Clear","A few clouds","Mostly cloudy")))</f>
        <v>A few clouds</v>
      </c>
      <c r="G343" t="str">
        <f t="array" ref="G343">IF(ISBLANK($A343),"",IF(AND(M343,AVERAGE(C343,D343)&gt;Settings!$E$18),INDEX(Precipitation!D:D,$L343),""))</f>
        <v/>
      </c>
      <c r="H343" t="str">
        <f t="array" ref="H343">IF(ISBLANK($A343),"",INDEX(Precipitation!E:E,$L343))</f>
        <v>Light air</v>
      </c>
      <c r="I343" s="16" t="str">
        <f t="array" ref="I343">IF(ISBLANK($A343),"",INDEX(Precipitation!F:F,$L343))</f>
        <v>1–3</v>
      </c>
      <c r="J343" s="16" t="str">
        <f t="array" ref="J343">IF(ISBLANK($A343),"",INDEX(Precipitation!G:G,$L343))</f>
        <v>S</v>
      </c>
      <c r="K343" t="str">
        <f t="array" ref="K343">IF(ISBLANK($A343),"",INDEX(Precipitation!H:H,$L343))</f>
        <v>Wind direction shown by smoke but not wind vanes</v>
      </c>
      <c r="L343" s="5">
        <f>IF(ISBLANK($A343),"",RANDBETWEEN(2,COUNTA(Precipitation!A:A)))</f>
        <v>428</v>
      </c>
      <c r="M343" s="5" t="b">
        <f>IF(ISBLANK($A343),"",RANDBETWEEN(1,100)&lt;=VLOOKUP($A343,Settings!$A:$H,7,FALSE)*100)</f>
        <v>1</v>
      </c>
      <c r="N343" s="5">
        <f>IF(ISBLANK($A343),"",VLOOKUP($A343,Settings!$A:$H,8,FALSE))</f>
        <v>30</v>
      </c>
      <c r="O343" s="5" t="str">
        <f>IF(ISBLANK($A343),"",IF($A343=$A342,$O342,INDIRECT("Settings!$H"&amp;MATCH($A343,Settings!$A:$A,0)+1)))</f>
        <v/>
      </c>
      <c r="P343" s="5">
        <f t="shared" si="2"/>
        <v>30</v>
      </c>
      <c r="Q343" s="5">
        <f>IF(ISBLANK($A343),"",IF($A343=$A342,$Q342,VLOOKUP($A343,Settings!$A:$B,2,FALSE)))</f>
        <v>31</v>
      </c>
    </row>
    <row r="344">
      <c r="A344" s="17" t="str">
        <f>IFERROR(__xludf.DUMMYFUNCTION("""COMPUTED_VALUE"""),"December")</f>
        <v>December</v>
      </c>
      <c r="B344" s="15">
        <f t="shared" si="1"/>
        <v>9</v>
      </c>
      <c r="C344" s="16">
        <f>IF(ISBLANK($A344),"",RANDBETWEEN($P344-Settings!$E$19,$P344-Settings!$E$20))</f>
        <v>20</v>
      </c>
      <c r="D344" s="16">
        <f>IF(ISBLANK($A344),"",RANDBETWEEN($P344+Settings!$E$20,$P344+Settings!$E$19))</f>
        <v>41</v>
      </c>
      <c r="E344" t="str">
        <f t="array" ref="E344">IF(ISBLANK($A344),"",IF(M344,IF(AVERAGE(C344,D344)&gt;Settings!$E$18,INDEX(Precipitation!A:A,$L344),INDEX(Precipitation!B:B,$L344)),"None"))</f>
        <v>None</v>
      </c>
      <c r="F344" t="str">
        <f t="array" ref="F344">IF(ISBLANK($A344),"",IF(M344,INDEX(Precipitation!C:C,$L344),CHOOSE(RANDBETWEEN(1,4),"Clear","Clear","A few clouds","Mostly cloudy")))</f>
        <v>Clear</v>
      </c>
      <c r="G344" t="str">
        <f t="array" ref="G344">IF(ISBLANK($A344),"",IF(AND(M344,AVERAGE(C344,D344)&gt;Settings!$E$18),INDEX(Precipitation!D:D,$L344),""))</f>
        <v/>
      </c>
      <c r="H344" t="str">
        <f t="array" ref="H344">IF(ISBLANK($A344),"",INDEX(Precipitation!E:E,$L344))</f>
        <v>Light breeze</v>
      </c>
      <c r="I344" s="16" t="str">
        <f t="array" ref="I344">IF(ISBLANK($A344),"",INDEX(Precipitation!F:F,$L344))</f>
        <v>4–7</v>
      </c>
      <c r="J344" s="16" t="str">
        <f t="array" ref="J344">IF(ISBLANK($A344),"",INDEX(Precipitation!G:G,$L344))</f>
        <v>N</v>
      </c>
      <c r="K344" t="str">
        <f t="array" ref="K344">IF(ISBLANK($A344),"",INDEX(Precipitation!H:H,$L344))</f>
        <v>Wind felt on face, leaves rustle, vanes move</v>
      </c>
      <c r="L344" s="5">
        <f>IF(ISBLANK($A344),"",RANDBETWEEN(2,COUNTA(Precipitation!A:A)))</f>
        <v>502</v>
      </c>
      <c r="M344" s="5" t="b">
        <f>IF(ISBLANK($A344),"",RANDBETWEEN(1,100)&lt;=VLOOKUP($A344,Settings!$A:$H,7,FALSE)*100)</f>
        <v>0</v>
      </c>
      <c r="N344" s="5">
        <f>IF(ISBLANK($A344),"",VLOOKUP($A344,Settings!$A:$H,8,FALSE))</f>
        <v>30</v>
      </c>
      <c r="O344" s="5" t="str">
        <f>IF(ISBLANK($A344),"",IF($A344=$A343,$O343,INDIRECT("Settings!$H"&amp;MATCH($A344,Settings!$A:$A,0)+1)))</f>
        <v/>
      </c>
      <c r="P344" s="5">
        <f t="shared" si="2"/>
        <v>30</v>
      </c>
      <c r="Q344" s="5">
        <f>IF(ISBLANK($A344),"",IF($A344=$A343,$Q343,VLOOKUP($A344,Settings!$A:$B,2,FALSE)))</f>
        <v>31</v>
      </c>
    </row>
    <row r="345">
      <c r="A345" s="17" t="str">
        <f>IFERROR(__xludf.DUMMYFUNCTION("""COMPUTED_VALUE"""),"December")</f>
        <v>December</v>
      </c>
      <c r="B345" s="15">
        <f t="shared" si="1"/>
        <v>10</v>
      </c>
      <c r="C345" s="16">
        <f>IF(ISBLANK($A345),"",RANDBETWEEN($P345-Settings!$E$19,$P345-Settings!$E$20))</f>
        <v>20</v>
      </c>
      <c r="D345" s="16">
        <f>IF(ISBLANK($A345),"",RANDBETWEEN($P345+Settings!$E$20,$P345+Settings!$E$19))</f>
        <v>34</v>
      </c>
      <c r="E345" t="str">
        <f t="array" ref="E345">IF(ISBLANK($A345),"",IF(M345,IF(AVERAGE(C345,D345)&gt;Settings!$E$18,INDEX(Precipitation!A:A,$L345),INDEX(Precipitation!B:B,$L345)),"None"))</f>
        <v>Moderate snowfall</v>
      </c>
      <c r="F345" t="str">
        <f t="array" ref="F345">IF(ISBLANK($A345),"",IF(M345,INDEX(Precipitation!C:C,$L345),CHOOSE(RANDBETWEEN(1,4),"Clear","Clear","A few clouds","Mostly cloudy")))</f>
        <v>Gray, highly overcast</v>
      </c>
      <c r="G345" t="str">
        <f t="array" ref="G345">IF(ISBLANK($A345),"",IF(AND(M345,AVERAGE(C345,D345)&gt;Settings!$E$18),INDEX(Precipitation!D:D,$L345),""))</f>
        <v/>
      </c>
      <c r="H345" t="str">
        <f t="array" ref="H345">IF(ISBLANK($A345),"",INDEX(Precipitation!E:E,$L345))</f>
        <v>Moderate breeze</v>
      </c>
      <c r="I345" s="16" t="str">
        <f t="array" ref="I345">IF(ISBLANK($A345),"",INDEX(Precipitation!F:F,$L345))</f>
        <v>13–18</v>
      </c>
      <c r="J345" s="16" t="str">
        <f t="array" ref="J345">IF(ISBLANK($A345),"",INDEX(Precipitation!G:G,$L345))</f>
        <v>NW</v>
      </c>
      <c r="K345" t="str">
        <f t="array" ref="K345">IF(ISBLANK($A345),"",INDEX(Precipitation!H:H,$L345))</f>
        <v>Small branches move, and dust and small branches are raised</v>
      </c>
      <c r="L345" s="5">
        <f>IF(ISBLANK($A345),"",RANDBETWEEN(2,COUNTA(Precipitation!A:A)))</f>
        <v>803</v>
      </c>
      <c r="M345" s="5" t="b">
        <f>IF(ISBLANK($A345),"",RANDBETWEEN(1,100)&lt;=VLOOKUP($A345,Settings!$A:$H,7,FALSE)*100)</f>
        <v>1</v>
      </c>
      <c r="N345" s="5">
        <f>IF(ISBLANK($A345),"",VLOOKUP($A345,Settings!$A:$H,8,FALSE))</f>
        <v>30</v>
      </c>
      <c r="O345" s="5" t="str">
        <f>IF(ISBLANK($A345),"",IF($A345=$A344,$O344,INDIRECT("Settings!$H"&amp;MATCH($A345,Settings!$A:$A,0)+1)))</f>
        <v/>
      </c>
      <c r="P345" s="5">
        <f t="shared" si="2"/>
        <v>30</v>
      </c>
      <c r="Q345" s="5">
        <f>IF(ISBLANK($A345),"",IF($A345=$A344,$Q344,VLOOKUP($A345,Settings!$A:$B,2,FALSE)))</f>
        <v>31</v>
      </c>
    </row>
    <row r="346">
      <c r="A346" s="17" t="str">
        <f>IFERROR(__xludf.DUMMYFUNCTION("""COMPUTED_VALUE"""),"December")</f>
        <v>December</v>
      </c>
      <c r="B346" s="15">
        <f t="shared" si="1"/>
        <v>11</v>
      </c>
      <c r="C346" s="16">
        <f>IF(ISBLANK($A346),"",RANDBETWEEN($P346-Settings!$E$19,$P346-Settings!$E$20))</f>
        <v>21</v>
      </c>
      <c r="D346" s="16">
        <f>IF(ISBLANK($A346),"",RANDBETWEEN($P346+Settings!$E$20,$P346+Settings!$E$19))</f>
        <v>42</v>
      </c>
      <c r="E346" t="str">
        <f t="array" ref="E346">IF(ISBLANK($A346),"",IF(M346,IF(AVERAGE(C346,D346)&gt;Settings!$E$18,INDEX(Precipitation!A:A,$L346),INDEX(Precipitation!B:B,$L346)),"None"))</f>
        <v>None</v>
      </c>
      <c r="F346" t="str">
        <f t="array" ref="F346">IF(ISBLANK($A346),"",IF(M346,INDEX(Precipitation!C:C,$L346),CHOOSE(RANDBETWEEN(1,4),"Clear","Clear","A few clouds","Mostly cloudy")))</f>
        <v>A few clouds</v>
      </c>
      <c r="G346" t="str">
        <f t="array" ref="G346">IF(ISBLANK($A346),"",IF(AND(M346,AVERAGE(C346,D346)&gt;Settings!$E$18),INDEX(Precipitation!D:D,$L346),""))</f>
        <v/>
      </c>
      <c r="H346" t="str">
        <f t="array" ref="H346">IF(ISBLANK($A346),"",INDEX(Precipitation!E:E,$L346))</f>
        <v>Light breeze</v>
      </c>
      <c r="I346" s="16" t="str">
        <f t="array" ref="I346">IF(ISBLANK($A346),"",INDEX(Precipitation!F:F,$L346))</f>
        <v>4–7</v>
      </c>
      <c r="J346" s="16" t="str">
        <f t="array" ref="J346">IF(ISBLANK($A346),"",INDEX(Precipitation!G:G,$L346))</f>
        <v>W</v>
      </c>
      <c r="K346" t="str">
        <f t="array" ref="K346">IF(ISBLANK($A346),"",INDEX(Precipitation!H:H,$L346))</f>
        <v>Wind felt on face, leaves rustle, vanes move</v>
      </c>
      <c r="L346" s="5">
        <f>IF(ISBLANK($A346),"",RANDBETWEEN(2,COUNTA(Precipitation!A:A)))</f>
        <v>7</v>
      </c>
      <c r="M346" s="5" t="b">
        <f>IF(ISBLANK($A346),"",RANDBETWEEN(1,100)&lt;=VLOOKUP($A346,Settings!$A:$H,7,FALSE)*100)</f>
        <v>0</v>
      </c>
      <c r="N346" s="5">
        <f>IF(ISBLANK($A346),"",VLOOKUP($A346,Settings!$A:$H,8,FALSE))</f>
        <v>30</v>
      </c>
      <c r="O346" s="5" t="str">
        <f>IF(ISBLANK($A346),"",IF($A346=$A345,$O345,INDIRECT("Settings!$H"&amp;MATCH($A346,Settings!$A:$A,0)+1)))</f>
        <v/>
      </c>
      <c r="P346" s="5">
        <f t="shared" si="2"/>
        <v>30</v>
      </c>
      <c r="Q346" s="5">
        <f>IF(ISBLANK($A346),"",IF($A346=$A345,$Q345,VLOOKUP($A346,Settings!$A:$B,2,FALSE)))</f>
        <v>31</v>
      </c>
    </row>
    <row r="347">
      <c r="A347" s="17" t="str">
        <f>IFERROR(__xludf.DUMMYFUNCTION("""COMPUTED_VALUE"""),"December")</f>
        <v>December</v>
      </c>
      <c r="B347" s="15">
        <f t="shared" si="1"/>
        <v>12</v>
      </c>
      <c r="C347" s="16">
        <f>IF(ISBLANK($A347),"",RANDBETWEEN($P347-Settings!$E$19,$P347-Settings!$E$20))</f>
        <v>21</v>
      </c>
      <c r="D347" s="16">
        <f>IF(ISBLANK($A347),"",RANDBETWEEN($P347+Settings!$E$20,$P347+Settings!$E$19))</f>
        <v>42</v>
      </c>
      <c r="E347" t="str">
        <f t="array" ref="E347">IF(ISBLANK($A347),"",IF(M347,IF(AVERAGE(C347,D347)&gt;Settings!$E$18,INDEX(Precipitation!A:A,$L347),INDEX(Precipitation!B:B,$L347)),"None"))</f>
        <v>None</v>
      </c>
      <c r="F347" t="str">
        <f t="array" ref="F347">IF(ISBLANK($A347),"",IF(M347,INDEX(Precipitation!C:C,$L347),CHOOSE(RANDBETWEEN(1,4),"Clear","Clear","A few clouds","Mostly cloudy")))</f>
        <v>A few clouds</v>
      </c>
      <c r="G347" t="str">
        <f t="array" ref="G347">IF(ISBLANK($A347),"",IF(AND(M347,AVERAGE(C347,D347)&gt;Settings!$E$18),INDEX(Precipitation!D:D,$L347),""))</f>
        <v/>
      </c>
      <c r="H347" t="str">
        <f t="array" ref="H347">IF(ISBLANK($A347),"",INDEX(Precipitation!E:E,$L347))</f>
        <v>Moderate breeze</v>
      </c>
      <c r="I347" s="16" t="str">
        <f t="array" ref="I347">IF(ISBLANK($A347),"",INDEX(Precipitation!F:F,$L347))</f>
        <v>13–18</v>
      </c>
      <c r="J347" s="16" t="str">
        <f t="array" ref="J347">IF(ISBLANK($A347),"",INDEX(Precipitation!G:G,$L347))</f>
        <v>W</v>
      </c>
      <c r="K347" t="str">
        <f t="array" ref="K347">IF(ISBLANK($A347),"",INDEX(Precipitation!H:H,$L347))</f>
        <v>Small branches move, and dust and small branches are raised</v>
      </c>
      <c r="L347" s="5">
        <f>IF(ISBLANK($A347),"",RANDBETWEEN(2,COUNTA(Precipitation!A:A)))</f>
        <v>52</v>
      </c>
      <c r="M347" s="5" t="b">
        <f>IF(ISBLANK($A347),"",RANDBETWEEN(1,100)&lt;=VLOOKUP($A347,Settings!$A:$H,7,FALSE)*100)</f>
        <v>0</v>
      </c>
      <c r="N347" s="5">
        <f>IF(ISBLANK($A347),"",VLOOKUP($A347,Settings!$A:$H,8,FALSE))</f>
        <v>30</v>
      </c>
      <c r="O347" s="5" t="str">
        <f>IF(ISBLANK($A347),"",IF($A347=$A346,$O346,INDIRECT("Settings!$H"&amp;MATCH($A347,Settings!$A:$A,0)+1)))</f>
        <v/>
      </c>
      <c r="P347" s="5">
        <f t="shared" si="2"/>
        <v>30</v>
      </c>
      <c r="Q347" s="5">
        <f>IF(ISBLANK($A347),"",IF($A347=$A346,$Q346,VLOOKUP($A347,Settings!$A:$B,2,FALSE)))</f>
        <v>31</v>
      </c>
    </row>
    <row r="348">
      <c r="A348" s="17" t="str">
        <f>IFERROR(__xludf.DUMMYFUNCTION("""COMPUTED_VALUE"""),"December")</f>
        <v>December</v>
      </c>
      <c r="B348" s="15">
        <f t="shared" si="1"/>
        <v>13</v>
      </c>
      <c r="C348" s="16">
        <f>IF(ISBLANK($A348),"",RANDBETWEEN($P348-Settings!$E$19,$P348-Settings!$E$20))</f>
        <v>18</v>
      </c>
      <c r="D348" s="16">
        <f>IF(ISBLANK($A348),"",RANDBETWEEN($P348+Settings!$E$20,$P348+Settings!$E$19))</f>
        <v>36</v>
      </c>
      <c r="E348" t="str">
        <f t="array" ref="E348">IF(ISBLANK($A348),"",IF(M348,IF(AVERAGE(C348,D348)&gt;Settings!$E$18,INDEX(Precipitation!A:A,$L348),INDEX(Precipitation!B:B,$L348)),"None"))</f>
        <v>A few flakes</v>
      </c>
      <c r="F348" t="str">
        <f t="array" ref="F348">IF(ISBLANK($A348),"",IF(M348,INDEX(Precipitation!C:C,$L348),CHOOSE(RANDBETWEEN(1,4),"Clear","Clear","A few clouds","Mostly cloudy")))</f>
        <v>A few clouds</v>
      </c>
      <c r="G348" t="str">
        <f t="array" ref="G348">IF(ISBLANK($A348),"",IF(AND(M348,AVERAGE(C348,D348)&gt;Settings!$E$18),INDEX(Precipitation!D:D,$L348),""))</f>
        <v/>
      </c>
      <c r="H348" t="str">
        <f t="array" ref="H348">IF(ISBLANK($A348),"",INDEX(Precipitation!E:E,$L348))</f>
        <v>Light air</v>
      </c>
      <c r="I348" s="16" t="str">
        <f t="array" ref="I348">IF(ISBLANK($A348),"",INDEX(Precipitation!F:F,$L348))</f>
        <v>1–3</v>
      </c>
      <c r="J348" s="16" t="str">
        <f t="array" ref="J348">IF(ISBLANK($A348),"",INDEX(Precipitation!G:G,$L348))</f>
        <v>S</v>
      </c>
      <c r="K348" t="str">
        <f t="array" ref="K348">IF(ISBLANK($A348),"",INDEX(Precipitation!H:H,$L348))</f>
        <v>Wind direction shown by smoke but not wind vanes</v>
      </c>
      <c r="L348" s="5">
        <f>IF(ISBLANK($A348),"",RANDBETWEEN(2,COUNTA(Precipitation!A:A)))</f>
        <v>248</v>
      </c>
      <c r="M348" s="5" t="b">
        <f>IF(ISBLANK($A348),"",RANDBETWEEN(1,100)&lt;=VLOOKUP($A348,Settings!$A:$H,7,FALSE)*100)</f>
        <v>1</v>
      </c>
      <c r="N348" s="5">
        <f>IF(ISBLANK($A348),"",VLOOKUP($A348,Settings!$A:$H,8,FALSE))</f>
        <v>30</v>
      </c>
      <c r="O348" s="5" t="str">
        <f>IF(ISBLANK($A348),"",IF($A348=$A347,$O347,INDIRECT("Settings!$H"&amp;MATCH($A348,Settings!$A:$A,0)+1)))</f>
        <v/>
      </c>
      <c r="P348" s="5">
        <f t="shared" si="2"/>
        <v>30</v>
      </c>
      <c r="Q348" s="5">
        <f>IF(ISBLANK($A348),"",IF($A348=$A347,$Q347,VLOOKUP($A348,Settings!$A:$B,2,FALSE)))</f>
        <v>31</v>
      </c>
    </row>
    <row r="349">
      <c r="A349" s="17" t="str">
        <f>IFERROR(__xludf.DUMMYFUNCTION("""COMPUTED_VALUE"""),"December")</f>
        <v>December</v>
      </c>
      <c r="B349" s="15">
        <f t="shared" si="1"/>
        <v>14</v>
      </c>
      <c r="C349" s="16">
        <f>IF(ISBLANK($A349),"",RANDBETWEEN($P349-Settings!$E$19,$P349-Settings!$E$20))</f>
        <v>21</v>
      </c>
      <c r="D349" s="16">
        <f>IF(ISBLANK($A349),"",RANDBETWEEN($P349+Settings!$E$20,$P349+Settings!$E$19))</f>
        <v>37</v>
      </c>
      <c r="E349" t="str">
        <f t="array" ref="E349">IF(ISBLANK($A349),"",IF(M349,IF(AVERAGE(C349,D349)&gt;Settings!$E$18,INDEX(Precipitation!A:A,$L349),INDEX(Precipitation!B:B,$L349)),"None"))</f>
        <v>None</v>
      </c>
      <c r="F349" t="str">
        <f t="array" ref="F349">IF(ISBLANK($A349),"",IF(M349,INDEX(Precipitation!C:C,$L349),CHOOSE(RANDBETWEEN(1,4),"Clear","Clear","A few clouds","Mostly cloudy")))</f>
        <v>Clear</v>
      </c>
      <c r="G349" t="str">
        <f t="array" ref="G349">IF(ISBLANK($A349),"",IF(AND(M349,AVERAGE(C349,D349)&gt;Settings!$E$18),INDEX(Precipitation!D:D,$L349),""))</f>
        <v/>
      </c>
      <c r="H349" t="str">
        <f t="array" ref="H349">IF(ISBLANK($A349),"",INDEX(Precipitation!E:E,$L349))</f>
        <v>Moderate gale</v>
      </c>
      <c r="I349" s="16" t="str">
        <f t="array" ref="I349">IF(ISBLANK($A349),"",INDEX(Precipitation!F:F,$L349))</f>
        <v>32–38</v>
      </c>
      <c r="J349" s="16" t="str">
        <f t="array" ref="J349">IF(ISBLANK($A349),"",INDEX(Precipitation!G:G,$L349))</f>
        <v>NE</v>
      </c>
      <c r="K349" t="str">
        <f t="array" ref="K349">IF(ISBLANK($A349),"",INDEX(Precipitation!H:H,$L349))</f>
        <v>Whole trees sway and walking against wind takes some effort</v>
      </c>
      <c r="L349" s="5">
        <f>IF(ISBLANK($A349),"",RANDBETWEEN(2,COUNTA(Precipitation!A:A)))</f>
        <v>276</v>
      </c>
      <c r="M349" s="5" t="b">
        <f>IF(ISBLANK($A349),"",RANDBETWEEN(1,100)&lt;=VLOOKUP($A349,Settings!$A:$H,7,FALSE)*100)</f>
        <v>0</v>
      </c>
      <c r="N349" s="5">
        <f>IF(ISBLANK($A349),"",VLOOKUP($A349,Settings!$A:$H,8,FALSE))</f>
        <v>30</v>
      </c>
      <c r="O349" s="5" t="str">
        <f>IF(ISBLANK($A349),"",IF($A349=$A348,$O348,INDIRECT("Settings!$H"&amp;MATCH($A349,Settings!$A:$A,0)+1)))</f>
        <v/>
      </c>
      <c r="P349" s="5">
        <f t="shared" si="2"/>
        <v>30</v>
      </c>
      <c r="Q349" s="5">
        <f>IF(ISBLANK($A349),"",IF($A349=$A348,$Q348,VLOOKUP($A349,Settings!$A:$B,2,FALSE)))</f>
        <v>31</v>
      </c>
    </row>
    <row r="350">
      <c r="A350" s="17" t="str">
        <f>IFERROR(__xludf.DUMMYFUNCTION("""COMPUTED_VALUE"""),"December")</f>
        <v>December</v>
      </c>
      <c r="B350" s="15">
        <f t="shared" si="1"/>
        <v>15</v>
      </c>
      <c r="C350" s="16">
        <f>IF(ISBLANK($A350),"",RANDBETWEEN($P350-Settings!$E$19,$P350-Settings!$E$20))</f>
        <v>26</v>
      </c>
      <c r="D350" s="16">
        <f>IF(ISBLANK($A350),"",RANDBETWEEN($P350+Settings!$E$20,$P350+Settings!$E$19))</f>
        <v>40</v>
      </c>
      <c r="E350" t="str">
        <f t="array" ref="E350">IF(ISBLANK($A350),"",IF(M350,IF(AVERAGE(C350,D350)&gt;Settings!$E$18,INDEX(Precipitation!A:A,$L350),INDEX(Precipitation!B:B,$L350)),"None"))</f>
        <v>Steady rainfall</v>
      </c>
      <c r="F350" t="str">
        <f t="array" ref="F350">IF(ISBLANK($A350),"",IF(M350,INDEX(Precipitation!C:C,$L350),CHOOSE(RANDBETWEEN(1,4),"Clear","Clear","A few clouds","Mostly cloudy")))</f>
        <v>Gray, slightly overcast</v>
      </c>
      <c r="G350" t="str">
        <f t="array" ref="G350">IF(ISBLANK($A350),"",IF(AND(M350,AVERAGE(C350,D350)&gt;Settings!$E$18),INDEX(Precipitation!D:D,$L350),""))</f>
        <v/>
      </c>
      <c r="H350" t="str">
        <f t="array" ref="H350">IF(ISBLANK($A350),"",INDEX(Precipitation!E:E,$L350))</f>
        <v>Gentle breeze</v>
      </c>
      <c r="I350" s="16" t="str">
        <f t="array" ref="I350">IF(ISBLANK($A350),"",INDEX(Precipitation!F:F,$L350))</f>
        <v>8–12</v>
      </c>
      <c r="J350" s="16" t="str">
        <f t="array" ref="J350">IF(ISBLANK($A350),"",INDEX(Precipitation!G:G,$L350))</f>
        <v>NW</v>
      </c>
      <c r="K350" t="str">
        <f t="array" ref="K350">IF(ISBLANK($A350),"",INDEX(Precipitation!H:H,$L350))</f>
        <v>Leaves and small twigs sway and banners flap</v>
      </c>
      <c r="L350" s="5">
        <f>IF(ISBLANK($A350),"",RANDBETWEEN(2,COUNTA(Precipitation!A:A)))</f>
        <v>556</v>
      </c>
      <c r="M350" s="5" t="b">
        <f>IF(ISBLANK($A350),"",RANDBETWEEN(1,100)&lt;=VLOOKUP($A350,Settings!$A:$H,7,FALSE)*100)</f>
        <v>1</v>
      </c>
      <c r="N350" s="5">
        <f>IF(ISBLANK($A350),"",VLOOKUP($A350,Settings!$A:$H,8,FALSE))</f>
        <v>30</v>
      </c>
      <c r="O350" s="5" t="str">
        <f>IF(ISBLANK($A350),"",IF($A350=$A349,$O349,INDIRECT("Settings!$H"&amp;MATCH($A350,Settings!$A:$A,0)+1)))</f>
        <v/>
      </c>
      <c r="P350" s="5">
        <f t="shared" si="2"/>
        <v>30</v>
      </c>
      <c r="Q350" s="5">
        <f>IF(ISBLANK($A350),"",IF($A350=$A349,$Q349,VLOOKUP($A350,Settings!$A:$B,2,FALSE)))</f>
        <v>31</v>
      </c>
    </row>
    <row r="351">
      <c r="A351" s="17" t="str">
        <f>IFERROR(__xludf.DUMMYFUNCTION("""COMPUTED_VALUE"""),"December")</f>
        <v>December</v>
      </c>
      <c r="B351" s="15">
        <f t="shared" si="1"/>
        <v>16</v>
      </c>
      <c r="C351" s="16">
        <f>IF(ISBLANK($A351),"",RANDBETWEEN($P351-Settings!$E$19,$P351-Settings!$E$20))</f>
        <v>21</v>
      </c>
      <c r="D351" s="16">
        <f>IF(ISBLANK($A351),"",RANDBETWEEN($P351+Settings!$E$20,$P351+Settings!$E$19))</f>
        <v>42</v>
      </c>
      <c r="E351" t="str">
        <f t="array" ref="E351">IF(ISBLANK($A351),"",IF(M351,IF(AVERAGE(C351,D351)&gt;Settings!$E$18,INDEX(Precipitation!A:A,$L351),INDEX(Precipitation!B:B,$L351)),"None"))</f>
        <v>None</v>
      </c>
      <c r="F351" t="str">
        <f t="array" ref="F351">IF(ISBLANK($A351),"",IF(M351,INDEX(Precipitation!C:C,$L351),CHOOSE(RANDBETWEEN(1,4),"Clear","Clear","A few clouds","Mostly cloudy")))</f>
        <v>Clear</v>
      </c>
      <c r="G351" t="str">
        <f t="array" ref="G351">IF(ISBLANK($A351),"",IF(AND(M351,AVERAGE(C351,D351)&gt;Settings!$E$18),INDEX(Precipitation!D:D,$L351),""))</f>
        <v/>
      </c>
      <c r="H351" t="str">
        <f t="array" ref="H351">IF(ISBLANK($A351),"",INDEX(Precipitation!E:E,$L351))</f>
        <v>Strong breeze</v>
      </c>
      <c r="I351" s="16" t="str">
        <f t="array" ref="I351">IF(ISBLANK($A351),"",INDEX(Precipitation!F:F,$L351))</f>
        <v>25–31</v>
      </c>
      <c r="J351" s="16" t="str">
        <f t="array" ref="J351">IF(ISBLANK($A351),"",INDEX(Precipitation!G:G,$L351))</f>
        <v>SE</v>
      </c>
      <c r="K351" t="str">
        <f t="array" ref="K351">IF(ISBLANK($A351),"",INDEX(Precipitation!H:H,$L351))</f>
        <v>Large branches move</v>
      </c>
      <c r="L351" s="5">
        <f>IF(ISBLANK($A351),"",RANDBETWEEN(2,COUNTA(Precipitation!A:A)))</f>
        <v>625</v>
      </c>
      <c r="M351" s="5" t="b">
        <f>IF(ISBLANK($A351),"",RANDBETWEEN(1,100)&lt;=VLOOKUP($A351,Settings!$A:$H,7,FALSE)*100)</f>
        <v>0</v>
      </c>
      <c r="N351" s="5">
        <f>IF(ISBLANK($A351),"",VLOOKUP($A351,Settings!$A:$H,8,FALSE))</f>
        <v>30</v>
      </c>
      <c r="O351" s="5" t="str">
        <f>IF(ISBLANK($A351),"",IF($A351=$A350,$O350,INDIRECT("Settings!$H"&amp;MATCH($A351,Settings!$A:$A,0)+1)))</f>
        <v/>
      </c>
      <c r="P351" s="5">
        <f t="shared" si="2"/>
        <v>30</v>
      </c>
      <c r="Q351" s="5">
        <f>IF(ISBLANK($A351),"",IF($A351=$A350,$Q350,VLOOKUP($A351,Settings!$A:$B,2,FALSE)))</f>
        <v>31</v>
      </c>
    </row>
    <row r="352">
      <c r="A352" s="17" t="str">
        <f>IFERROR(__xludf.DUMMYFUNCTION("""COMPUTED_VALUE"""),"December")</f>
        <v>December</v>
      </c>
      <c r="B352" s="15">
        <f t="shared" si="1"/>
        <v>17</v>
      </c>
      <c r="C352" s="16">
        <f>IF(ISBLANK($A352),"",RANDBETWEEN($P352-Settings!$E$19,$P352-Settings!$E$20))</f>
        <v>18</v>
      </c>
      <c r="D352" s="16">
        <f>IF(ISBLANK($A352),"",RANDBETWEEN($P352+Settings!$E$20,$P352+Settings!$E$19))</f>
        <v>35</v>
      </c>
      <c r="E352" t="str">
        <f t="array" ref="E352">IF(ISBLANK($A352),"",IF(M352,IF(AVERAGE(C352,D352)&gt;Settings!$E$18,INDEX(Precipitation!A:A,$L352),INDEX(Precipitation!B:B,$L352)),"None"))</f>
        <v>None</v>
      </c>
      <c r="F352" t="str">
        <f t="array" ref="F352">IF(ISBLANK($A352),"",IF(M352,INDEX(Precipitation!C:C,$L352),CHOOSE(RANDBETWEEN(1,4),"Clear","Clear","A few clouds","Mostly cloudy")))</f>
        <v>Clear</v>
      </c>
      <c r="G352" t="str">
        <f t="array" ref="G352">IF(ISBLANK($A352),"",IF(AND(M352,AVERAGE(C352,D352)&gt;Settings!$E$18),INDEX(Precipitation!D:D,$L352),""))</f>
        <v/>
      </c>
      <c r="H352" t="str">
        <f t="array" ref="H352">IF(ISBLANK($A352),"",INDEX(Precipitation!E:E,$L352))</f>
        <v>Gentle breeze</v>
      </c>
      <c r="I352" s="16" t="str">
        <f t="array" ref="I352">IF(ISBLANK($A352),"",INDEX(Precipitation!F:F,$L352))</f>
        <v>8–12</v>
      </c>
      <c r="J352" s="16" t="str">
        <f t="array" ref="J352">IF(ISBLANK($A352),"",INDEX(Precipitation!G:G,$L352))</f>
        <v>N</v>
      </c>
      <c r="K352" t="str">
        <f t="array" ref="K352">IF(ISBLANK($A352),"",INDEX(Precipitation!H:H,$L352))</f>
        <v>Leaves and small twigs sway and banners flap</v>
      </c>
      <c r="L352" s="5">
        <f>IF(ISBLANK($A352),"",RANDBETWEEN(2,COUNTA(Precipitation!A:A)))</f>
        <v>121</v>
      </c>
      <c r="M352" s="5" t="b">
        <f>IF(ISBLANK($A352),"",RANDBETWEEN(1,100)&lt;=VLOOKUP($A352,Settings!$A:$H,7,FALSE)*100)</f>
        <v>0</v>
      </c>
      <c r="N352" s="5">
        <f>IF(ISBLANK($A352),"",VLOOKUP($A352,Settings!$A:$H,8,FALSE))</f>
        <v>30</v>
      </c>
      <c r="O352" s="5" t="str">
        <f>IF(ISBLANK($A352),"",IF($A352=$A351,$O351,INDIRECT("Settings!$H"&amp;MATCH($A352,Settings!$A:$A,0)+1)))</f>
        <v/>
      </c>
      <c r="P352" s="5">
        <f t="shared" si="2"/>
        <v>30</v>
      </c>
      <c r="Q352" s="5">
        <f>IF(ISBLANK($A352),"",IF($A352=$A351,$Q351,VLOOKUP($A352,Settings!$A:$B,2,FALSE)))</f>
        <v>31</v>
      </c>
    </row>
    <row r="353">
      <c r="A353" s="17" t="str">
        <f>IFERROR(__xludf.DUMMYFUNCTION("""COMPUTED_VALUE"""),"December")</f>
        <v>December</v>
      </c>
      <c r="B353" s="15">
        <f t="shared" si="1"/>
        <v>18</v>
      </c>
      <c r="C353" s="16">
        <f>IF(ISBLANK($A353),"",RANDBETWEEN($P353-Settings!$E$19,$P353-Settings!$E$20))</f>
        <v>19</v>
      </c>
      <c r="D353" s="16">
        <f>IF(ISBLANK($A353),"",RANDBETWEEN($P353+Settings!$E$20,$P353+Settings!$E$19))</f>
        <v>35</v>
      </c>
      <c r="E353" t="str">
        <f t="array" ref="E353">IF(ISBLANK($A353),"",IF(M353,IF(AVERAGE(C353,D353)&gt;Settings!$E$18,INDEX(Precipitation!A:A,$L353),INDEX(Precipitation!B:B,$L353)),"None"))</f>
        <v>None</v>
      </c>
      <c r="F353" t="str">
        <f t="array" ref="F353">IF(ISBLANK($A353),"",IF(M353,INDEX(Precipitation!C:C,$L353),CHOOSE(RANDBETWEEN(1,4),"Clear","Clear","A few clouds","Mostly cloudy")))</f>
        <v>A few clouds</v>
      </c>
      <c r="G353" t="str">
        <f t="array" ref="G353">IF(ISBLANK($A353),"",IF(AND(M353,AVERAGE(C353,D353)&gt;Settings!$E$18),INDEX(Precipitation!D:D,$L353),""))</f>
        <v/>
      </c>
      <c r="H353" t="str">
        <f t="array" ref="H353">IF(ISBLANK($A353),"",INDEX(Precipitation!E:E,$L353))</f>
        <v>Gentle breeze</v>
      </c>
      <c r="I353" s="16" t="str">
        <f t="array" ref="I353">IF(ISBLANK($A353),"",INDEX(Precipitation!F:F,$L353))</f>
        <v>8–12</v>
      </c>
      <c r="J353" s="16" t="str">
        <f t="array" ref="J353">IF(ISBLANK($A353),"",INDEX(Precipitation!G:G,$L353))</f>
        <v>NW</v>
      </c>
      <c r="K353" t="str">
        <f t="array" ref="K353">IF(ISBLANK($A353),"",INDEX(Precipitation!H:H,$L353))</f>
        <v>Leaves and small twigs sway and banners flap</v>
      </c>
      <c r="L353" s="5">
        <f>IF(ISBLANK($A353),"",RANDBETWEEN(2,COUNTA(Precipitation!A:A)))</f>
        <v>556</v>
      </c>
      <c r="M353" s="5" t="b">
        <f>IF(ISBLANK($A353),"",RANDBETWEEN(1,100)&lt;=VLOOKUP($A353,Settings!$A:$H,7,FALSE)*100)</f>
        <v>0</v>
      </c>
      <c r="N353" s="5">
        <f>IF(ISBLANK($A353),"",VLOOKUP($A353,Settings!$A:$H,8,FALSE))</f>
        <v>30</v>
      </c>
      <c r="O353" s="5" t="str">
        <f>IF(ISBLANK($A353),"",IF($A353=$A352,$O352,INDIRECT("Settings!$H"&amp;MATCH($A353,Settings!$A:$A,0)+1)))</f>
        <v/>
      </c>
      <c r="P353" s="5">
        <f t="shared" si="2"/>
        <v>30</v>
      </c>
      <c r="Q353" s="5">
        <f>IF(ISBLANK($A353),"",IF($A353=$A352,$Q352,VLOOKUP($A353,Settings!$A:$B,2,FALSE)))</f>
        <v>31</v>
      </c>
    </row>
    <row r="354">
      <c r="A354" s="17" t="str">
        <f>IFERROR(__xludf.DUMMYFUNCTION("""COMPUTED_VALUE"""),"December")</f>
        <v>December</v>
      </c>
      <c r="B354" s="15">
        <f t="shared" si="1"/>
        <v>19</v>
      </c>
      <c r="C354" s="16">
        <f>IF(ISBLANK($A354),"",RANDBETWEEN($P354-Settings!$E$19,$P354-Settings!$E$20))</f>
        <v>23</v>
      </c>
      <c r="D354" s="16">
        <f>IF(ISBLANK($A354),"",RANDBETWEEN($P354+Settings!$E$20,$P354+Settings!$E$19))</f>
        <v>37</v>
      </c>
      <c r="E354" t="str">
        <f t="array" ref="E354">IF(ISBLANK($A354),"",IF(M354,IF(AVERAGE(C354,D354)&gt;Settings!$E$18,INDEX(Precipitation!A:A,$L354),INDEX(Precipitation!B:B,$L354)),"None"))</f>
        <v>None</v>
      </c>
      <c r="F354" t="str">
        <f t="array" ref="F354">IF(ISBLANK($A354),"",IF(M354,INDEX(Precipitation!C:C,$L354),CHOOSE(RANDBETWEEN(1,4),"Clear","Clear","A few clouds","Mostly cloudy")))</f>
        <v>Clear</v>
      </c>
      <c r="G354" t="str">
        <f t="array" ref="G354">IF(ISBLANK($A354),"",IF(AND(M354,AVERAGE(C354,D354)&gt;Settings!$E$18),INDEX(Precipitation!D:D,$L354),""))</f>
        <v/>
      </c>
      <c r="H354" t="str">
        <f t="array" ref="H354">IF(ISBLANK($A354),"",INDEX(Precipitation!E:E,$L354))</f>
        <v>Light breeze</v>
      </c>
      <c r="I354" s="16" t="str">
        <f t="array" ref="I354">IF(ISBLANK($A354),"",INDEX(Precipitation!F:F,$L354))</f>
        <v>4–7</v>
      </c>
      <c r="J354" s="16" t="str">
        <f t="array" ref="J354">IF(ISBLANK($A354),"",INDEX(Precipitation!G:G,$L354))</f>
        <v>SE</v>
      </c>
      <c r="K354" t="str">
        <f t="array" ref="K354">IF(ISBLANK($A354),"",INDEX(Precipitation!H:H,$L354))</f>
        <v>Wind felt on face, leaves rustle, vanes move</v>
      </c>
      <c r="L354" s="5">
        <f>IF(ISBLANK($A354),"",RANDBETWEEN(2,COUNTA(Precipitation!A:A)))</f>
        <v>586</v>
      </c>
      <c r="M354" s="5" t="b">
        <f>IF(ISBLANK($A354),"",RANDBETWEEN(1,100)&lt;=VLOOKUP($A354,Settings!$A:$H,7,FALSE)*100)</f>
        <v>0</v>
      </c>
      <c r="N354" s="5">
        <f>IF(ISBLANK($A354),"",VLOOKUP($A354,Settings!$A:$H,8,FALSE))</f>
        <v>30</v>
      </c>
      <c r="O354" s="5" t="str">
        <f>IF(ISBLANK($A354),"",IF($A354=$A353,$O353,INDIRECT("Settings!$H"&amp;MATCH($A354,Settings!$A:$A,0)+1)))</f>
        <v/>
      </c>
      <c r="P354" s="5">
        <f t="shared" si="2"/>
        <v>30</v>
      </c>
      <c r="Q354" s="5">
        <f>IF(ISBLANK($A354),"",IF($A354=$A353,$Q353,VLOOKUP($A354,Settings!$A:$B,2,FALSE)))</f>
        <v>31</v>
      </c>
    </row>
    <row r="355">
      <c r="A355" s="17" t="str">
        <f>IFERROR(__xludf.DUMMYFUNCTION("""COMPUTED_VALUE"""),"December")</f>
        <v>December</v>
      </c>
      <c r="B355" s="15">
        <f t="shared" si="1"/>
        <v>20</v>
      </c>
      <c r="C355" s="16">
        <f>IF(ISBLANK($A355),"",RANDBETWEEN($P355-Settings!$E$19,$P355-Settings!$E$20))</f>
        <v>23</v>
      </c>
      <c r="D355" s="16">
        <f>IF(ISBLANK($A355),"",RANDBETWEEN($P355+Settings!$E$20,$P355+Settings!$E$19))</f>
        <v>34</v>
      </c>
      <c r="E355" t="str">
        <f t="array" ref="E355">IF(ISBLANK($A355),"",IF(M355,IF(AVERAGE(C355,D355)&gt;Settings!$E$18,INDEX(Precipitation!A:A,$L355),INDEX(Precipitation!B:B,$L355)),"None"))</f>
        <v>Dusting of snow</v>
      </c>
      <c r="F355" t="str">
        <f t="array" ref="F355">IF(ISBLANK($A355),"",IF(M355,INDEX(Precipitation!C:C,$L355),CHOOSE(RANDBETWEEN(1,4),"Clear","Clear","A few clouds","Mostly cloudy")))</f>
        <v>Mostly cloudy</v>
      </c>
      <c r="G355" t="str">
        <f t="array" ref="G355">IF(ISBLANK($A355),"",IF(AND(M355,AVERAGE(C355,D355)&gt;Settings!$E$18),INDEX(Precipitation!D:D,$L355),""))</f>
        <v/>
      </c>
      <c r="H355" t="str">
        <f t="array" ref="H355">IF(ISBLANK($A355),"",INDEX(Precipitation!E:E,$L355))</f>
        <v>Light air</v>
      </c>
      <c r="I355" s="16" t="str">
        <f t="array" ref="I355">IF(ISBLANK($A355),"",INDEX(Precipitation!F:F,$L355))</f>
        <v>1–3</v>
      </c>
      <c r="J355" s="16" t="str">
        <f t="array" ref="J355">IF(ISBLANK($A355),"",INDEX(Precipitation!G:G,$L355))</f>
        <v>W</v>
      </c>
      <c r="K355" t="str">
        <f t="array" ref="K355">IF(ISBLANK($A355),"",INDEX(Precipitation!H:H,$L355))</f>
        <v>Wind direction shown by smoke but not wind vanes</v>
      </c>
      <c r="L355" s="5">
        <f>IF(ISBLANK($A355),"",RANDBETWEEN(2,COUNTA(Precipitation!A:A)))</f>
        <v>405</v>
      </c>
      <c r="M355" s="5" t="b">
        <f>IF(ISBLANK($A355),"",RANDBETWEEN(1,100)&lt;=VLOOKUP($A355,Settings!$A:$H,7,FALSE)*100)</f>
        <v>1</v>
      </c>
      <c r="N355" s="5">
        <f>IF(ISBLANK($A355),"",VLOOKUP($A355,Settings!$A:$H,8,FALSE))</f>
        <v>30</v>
      </c>
      <c r="O355" s="5" t="str">
        <f>IF(ISBLANK($A355),"",IF($A355=$A354,$O354,INDIRECT("Settings!$H"&amp;MATCH($A355,Settings!$A:$A,0)+1)))</f>
        <v/>
      </c>
      <c r="P355" s="5">
        <f t="shared" si="2"/>
        <v>30</v>
      </c>
      <c r="Q355" s="5">
        <f>IF(ISBLANK($A355),"",IF($A355=$A354,$Q354,VLOOKUP($A355,Settings!$A:$B,2,FALSE)))</f>
        <v>31</v>
      </c>
    </row>
    <row r="356">
      <c r="A356" s="17" t="str">
        <f>IFERROR(__xludf.DUMMYFUNCTION("""COMPUTED_VALUE"""),"December")</f>
        <v>December</v>
      </c>
      <c r="B356" s="15">
        <f t="shared" si="1"/>
        <v>21</v>
      </c>
      <c r="C356" s="16">
        <f>IF(ISBLANK($A356),"",RANDBETWEEN($P356-Settings!$E$19,$P356-Settings!$E$20))</f>
        <v>23</v>
      </c>
      <c r="D356" s="16">
        <f>IF(ISBLANK($A356),"",RANDBETWEEN($P356+Settings!$E$20,$P356+Settings!$E$19))</f>
        <v>35</v>
      </c>
      <c r="E356" t="str">
        <f t="array" ref="E356">IF(ISBLANK($A356),"",IF(M356,IF(AVERAGE(C356,D356)&gt;Settings!$E$18,INDEX(Precipitation!A:A,$L356),INDEX(Precipitation!B:B,$L356)),"None"))</f>
        <v>None</v>
      </c>
      <c r="F356" t="str">
        <f t="array" ref="F356">IF(ISBLANK($A356),"",IF(M356,INDEX(Precipitation!C:C,$L356),CHOOSE(RANDBETWEEN(1,4),"Clear","Clear","A few clouds","Mostly cloudy")))</f>
        <v>Clear</v>
      </c>
      <c r="G356" t="str">
        <f t="array" ref="G356">IF(ISBLANK($A356),"",IF(AND(M356,AVERAGE(C356,D356)&gt;Settings!$E$18),INDEX(Precipitation!D:D,$L356),""))</f>
        <v/>
      </c>
      <c r="H356" t="str">
        <f t="array" ref="H356">IF(ISBLANK($A356),"",INDEX(Precipitation!E:E,$L356))</f>
        <v>Light air</v>
      </c>
      <c r="I356" s="16" t="str">
        <f t="array" ref="I356">IF(ISBLANK($A356),"",INDEX(Precipitation!F:F,$L356))</f>
        <v>1–3</v>
      </c>
      <c r="J356" s="16" t="str">
        <f t="array" ref="J356">IF(ISBLANK($A356),"",INDEX(Precipitation!G:G,$L356))</f>
        <v>E</v>
      </c>
      <c r="K356" t="str">
        <f t="array" ref="K356">IF(ISBLANK($A356),"",INDEX(Precipitation!H:H,$L356))</f>
        <v>Wind direction shown by smoke but not wind vanes</v>
      </c>
      <c r="L356" s="5">
        <f>IF(ISBLANK($A356),"",RANDBETWEEN(2,COUNTA(Precipitation!A:A)))</f>
        <v>250</v>
      </c>
      <c r="M356" s="5" t="b">
        <f>IF(ISBLANK($A356),"",RANDBETWEEN(1,100)&lt;=VLOOKUP($A356,Settings!$A:$H,7,FALSE)*100)</f>
        <v>0</v>
      </c>
      <c r="N356" s="5">
        <f>IF(ISBLANK($A356),"",VLOOKUP($A356,Settings!$A:$H,8,FALSE))</f>
        <v>30</v>
      </c>
      <c r="O356" s="5" t="str">
        <f>IF(ISBLANK($A356),"",IF($A356=$A355,$O355,INDIRECT("Settings!$H"&amp;MATCH($A356,Settings!$A:$A,0)+1)))</f>
        <v/>
      </c>
      <c r="P356" s="5">
        <f t="shared" si="2"/>
        <v>30</v>
      </c>
      <c r="Q356" s="5">
        <f>IF(ISBLANK($A356),"",IF($A356=$A355,$Q355,VLOOKUP($A356,Settings!$A:$B,2,FALSE)))</f>
        <v>31</v>
      </c>
    </row>
    <row r="357">
      <c r="A357" s="17" t="str">
        <f>IFERROR(__xludf.DUMMYFUNCTION("""COMPUTED_VALUE"""),"December")</f>
        <v>December</v>
      </c>
      <c r="B357" s="15">
        <f t="shared" si="1"/>
        <v>22</v>
      </c>
      <c r="C357" s="16">
        <f>IF(ISBLANK($A357),"",RANDBETWEEN($P357-Settings!$E$19,$P357-Settings!$E$20))</f>
        <v>24</v>
      </c>
      <c r="D357" s="16">
        <f>IF(ISBLANK($A357),"",RANDBETWEEN($P357+Settings!$E$20,$P357+Settings!$E$19))</f>
        <v>34</v>
      </c>
      <c r="E357" t="str">
        <f t="array" ref="E357">IF(ISBLANK($A357),"",IF(M357,IF(AVERAGE(C357,D357)&gt;Settings!$E$18,INDEX(Precipitation!A:A,$L357),INDEX(Precipitation!B:B,$L357)),"None"))</f>
        <v>Moderate snowfall</v>
      </c>
      <c r="F357" t="str">
        <f t="array" ref="F357">IF(ISBLANK($A357),"",IF(M357,INDEX(Precipitation!C:C,$L357),CHOOSE(RANDBETWEEN(1,4),"Clear","Clear","A few clouds","Mostly cloudy")))</f>
        <v>Gray, highly overcast</v>
      </c>
      <c r="G357" t="str">
        <f t="array" ref="G357">IF(ISBLANK($A357),"",IF(AND(M357,AVERAGE(C357,D357)&gt;Settings!$E$18),INDEX(Precipitation!D:D,$L357),""))</f>
        <v/>
      </c>
      <c r="H357" t="str">
        <f t="array" ref="H357">IF(ISBLANK($A357),"",INDEX(Precipitation!E:E,$L357))</f>
        <v>Light air</v>
      </c>
      <c r="I357" s="16" t="str">
        <f t="array" ref="I357">IF(ISBLANK($A357),"",INDEX(Precipitation!F:F,$L357))</f>
        <v>1–3</v>
      </c>
      <c r="J357" s="16" t="str">
        <f t="array" ref="J357">IF(ISBLANK($A357),"",INDEX(Precipitation!G:G,$L357))</f>
        <v>E</v>
      </c>
      <c r="K357" t="str">
        <f t="array" ref="K357">IF(ISBLANK($A357),"",INDEX(Precipitation!H:H,$L357))</f>
        <v>Wind direction shown by smoke but not wind vanes</v>
      </c>
      <c r="L357" s="5">
        <f>IF(ISBLANK($A357),"",RANDBETWEEN(2,COUNTA(Precipitation!A:A)))</f>
        <v>581</v>
      </c>
      <c r="M357" s="5" t="b">
        <f>IF(ISBLANK($A357),"",RANDBETWEEN(1,100)&lt;=VLOOKUP($A357,Settings!$A:$H,7,FALSE)*100)</f>
        <v>1</v>
      </c>
      <c r="N357" s="5">
        <f>IF(ISBLANK($A357),"",VLOOKUP($A357,Settings!$A:$H,8,FALSE))</f>
        <v>30</v>
      </c>
      <c r="O357" s="5" t="str">
        <f>IF(ISBLANK($A357),"",IF($A357=$A356,$O356,INDIRECT("Settings!$H"&amp;MATCH($A357,Settings!$A:$A,0)+1)))</f>
        <v/>
      </c>
      <c r="P357" s="5">
        <f t="shared" si="2"/>
        <v>30</v>
      </c>
      <c r="Q357" s="5">
        <f>IF(ISBLANK($A357),"",IF($A357=$A356,$Q356,VLOOKUP($A357,Settings!$A:$B,2,FALSE)))</f>
        <v>31</v>
      </c>
    </row>
    <row r="358">
      <c r="A358" s="17" t="str">
        <f>IFERROR(__xludf.DUMMYFUNCTION("""COMPUTED_VALUE"""),"December")</f>
        <v>December</v>
      </c>
      <c r="B358" s="15">
        <f t="shared" si="1"/>
        <v>23</v>
      </c>
      <c r="C358" s="16">
        <f>IF(ISBLANK($A358),"",RANDBETWEEN($P358-Settings!$E$19,$P358-Settings!$E$20))</f>
        <v>18</v>
      </c>
      <c r="D358" s="16">
        <f>IF(ISBLANK($A358),"",RANDBETWEEN($P358+Settings!$E$20,$P358+Settings!$E$19))</f>
        <v>40</v>
      </c>
      <c r="E358" t="str">
        <f t="array" ref="E358">IF(ISBLANK($A358),"",IF(M358,IF(AVERAGE(C358,D358)&gt;Settings!$E$18,INDEX(Precipitation!A:A,$L358),INDEX(Precipitation!B:B,$L358)),"None"))</f>
        <v>None</v>
      </c>
      <c r="F358" t="str">
        <f t="array" ref="F358">IF(ISBLANK($A358),"",IF(M358,INDEX(Precipitation!C:C,$L358),CHOOSE(RANDBETWEEN(1,4),"Clear","Clear","A few clouds","Mostly cloudy")))</f>
        <v>A few clouds</v>
      </c>
      <c r="G358" t="str">
        <f t="array" ref="G358">IF(ISBLANK($A358),"",IF(AND(M358,AVERAGE(C358,D358)&gt;Settings!$E$18),INDEX(Precipitation!D:D,$L358),""))</f>
        <v/>
      </c>
      <c r="H358" t="str">
        <f t="array" ref="H358">IF(ISBLANK($A358),"",INDEX(Precipitation!E:E,$L358))</f>
        <v>Light air</v>
      </c>
      <c r="I358" s="16" t="str">
        <f t="array" ref="I358">IF(ISBLANK($A358),"",INDEX(Precipitation!F:F,$L358))</f>
        <v>1–3</v>
      </c>
      <c r="J358" s="16" t="str">
        <f t="array" ref="J358">IF(ISBLANK($A358),"",INDEX(Precipitation!G:G,$L358))</f>
        <v>SE</v>
      </c>
      <c r="K358" t="str">
        <f t="array" ref="K358">IF(ISBLANK($A358),"",INDEX(Precipitation!H:H,$L358))</f>
        <v>Wind direction shown by smoke but not wind vanes</v>
      </c>
      <c r="L358" s="5">
        <f>IF(ISBLANK($A358),"",RANDBETWEEN(2,COUNTA(Precipitation!A:A)))</f>
        <v>784</v>
      </c>
      <c r="M358" s="5" t="b">
        <f>IF(ISBLANK($A358),"",RANDBETWEEN(1,100)&lt;=VLOOKUP($A358,Settings!$A:$H,7,FALSE)*100)</f>
        <v>0</v>
      </c>
      <c r="N358" s="5">
        <f>IF(ISBLANK($A358),"",VLOOKUP($A358,Settings!$A:$H,8,FALSE))</f>
        <v>30</v>
      </c>
      <c r="O358" s="5" t="str">
        <f>IF(ISBLANK($A358),"",IF($A358=$A357,$O357,INDIRECT("Settings!$H"&amp;MATCH($A358,Settings!$A:$A,0)+1)))</f>
        <v/>
      </c>
      <c r="P358" s="5">
        <f t="shared" si="2"/>
        <v>30</v>
      </c>
      <c r="Q358" s="5">
        <f>IF(ISBLANK($A358),"",IF($A358=$A357,$Q357,VLOOKUP($A358,Settings!$A:$B,2,FALSE)))</f>
        <v>31</v>
      </c>
    </row>
    <row r="359">
      <c r="A359" s="17" t="str">
        <f>IFERROR(__xludf.DUMMYFUNCTION("""COMPUTED_VALUE"""),"December")</f>
        <v>December</v>
      </c>
      <c r="B359" s="15">
        <f t="shared" si="1"/>
        <v>24</v>
      </c>
      <c r="C359" s="16">
        <f>IF(ISBLANK($A359),"",RANDBETWEEN($P359-Settings!$E$19,$P359-Settings!$E$20))</f>
        <v>25</v>
      </c>
      <c r="D359" s="16">
        <f>IF(ISBLANK($A359),"",RANDBETWEEN($P359+Settings!$E$20,$P359+Settings!$E$19))</f>
        <v>40</v>
      </c>
      <c r="E359" t="str">
        <f t="array" ref="E359">IF(ISBLANK($A359),"",IF(M359,IF(AVERAGE(C359,D359)&gt;Settings!$E$18,INDEX(Precipitation!A:A,$L359),INDEX(Precipitation!B:B,$L359)),"None"))</f>
        <v>Downpour</v>
      </c>
      <c r="F359" t="str">
        <f t="array" ref="F359">IF(ISBLANK($A359),"",IF(M359,INDEX(Precipitation!C:C,$L359),CHOOSE(RANDBETWEEN(1,4),"Clear","Clear","A few clouds","Mostly cloudy")))</f>
        <v>Dark storm clouds</v>
      </c>
      <c r="G359" t="str">
        <f t="array" ref="G359">IF(ISBLANK($A359),"",IF(AND(M359,AVERAGE(C359,D359)&gt;Settings!$E$18),INDEX(Precipitation!D:D,$L359),""))</f>
        <v/>
      </c>
      <c r="H359" t="str">
        <f t="array" ref="H359">IF(ISBLANK($A359),"",INDEX(Precipitation!E:E,$L359))</f>
        <v>Strong breeze</v>
      </c>
      <c r="I359" s="16" t="str">
        <f t="array" ref="I359">IF(ISBLANK($A359),"",INDEX(Precipitation!F:F,$L359))</f>
        <v>25–31</v>
      </c>
      <c r="J359" s="16" t="str">
        <f t="array" ref="J359">IF(ISBLANK($A359),"",INDEX(Precipitation!G:G,$L359))</f>
        <v>W</v>
      </c>
      <c r="K359" t="str">
        <f t="array" ref="K359">IF(ISBLANK($A359),"",INDEX(Precipitation!H:H,$L359))</f>
        <v>Large branches move</v>
      </c>
      <c r="L359" s="5">
        <f>IF(ISBLANK($A359),"",RANDBETWEEN(2,COUNTA(Precipitation!A:A)))</f>
        <v>181</v>
      </c>
      <c r="M359" s="5" t="b">
        <f>IF(ISBLANK($A359),"",RANDBETWEEN(1,100)&lt;=VLOOKUP($A359,Settings!$A:$H,7,FALSE)*100)</f>
        <v>1</v>
      </c>
      <c r="N359" s="5">
        <f>IF(ISBLANK($A359),"",VLOOKUP($A359,Settings!$A:$H,8,FALSE))</f>
        <v>30</v>
      </c>
      <c r="O359" s="5" t="str">
        <f>IF(ISBLANK($A359),"",IF($A359=$A358,$O358,INDIRECT("Settings!$H"&amp;MATCH($A359,Settings!$A:$A,0)+1)))</f>
        <v/>
      </c>
      <c r="P359" s="5">
        <f t="shared" si="2"/>
        <v>30</v>
      </c>
      <c r="Q359" s="5">
        <f>IF(ISBLANK($A359),"",IF($A359=$A358,$Q358,VLOOKUP($A359,Settings!$A:$B,2,FALSE)))</f>
        <v>31</v>
      </c>
    </row>
    <row r="360">
      <c r="A360" s="17" t="str">
        <f>IFERROR(__xludf.DUMMYFUNCTION("""COMPUTED_VALUE"""),"December")</f>
        <v>December</v>
      </c>
      <c r="B360" s="15">
        <f t="shared" si="1"/>
        <v>25</v>
      </c>
      <c r="C360" s="16">
        <f>IF(ISBLANK($A360),"",RANDBETWEEN($P360-Settings!$E$19,$P360-Settings!$E$20))</f>
        <v>24</v>
      </c>
      <c r="D360" s="16">
        <f>IF(ISBLANK($A360),"",RANDBETWEEN($P360+Settings!$E$20,$P360+Settings!$E$19))</f>
        <v>42</v>
      </c>
      <c r="E360" t="str">
        <f t="array" ref="E360">IF(ISBLANK($A360),"",IF(M360,IF(AVERAGE(C360,D360)&gt;Settings!$E$18,INDEX(Precipitation!A:A,$L360),INDEX(Precipitation!B:B,$L360)),"None"))</f>
        <v>Pounding rain</v>
      </c>
      <c r="F360" t="str">
        <f t="array" ref="F360">IF(ISBLANK($A360),"",IF(M360,INDEX(Precipitation!C:C,$L360),CHOOSE(RANDBETWEEN(1,4),"Clear","Clear","A few clouds","Mostly cloudy")))</f>
        <v>Dark storm clouds</v>
      </c>
      <c r="G360" t="str">
        <f t="array" ref="G360">IF(ISBLANK($A360),"",IF(AND(M360,AVERAGE(C360,D360)&gt;Settings!$E$18),INDEX(Precipitation!D:D,$L360),""))</f>
        <v/>
      </c>
      <c r="H360" t="str">
        <f t="array" ref="H360">IF(ISBLANK($A360),"",INDEX(Precipitation!E:E,$L360))</f>
        <v>Strong breeze</v>
      </c>
      <c r="I360" s="16" t="str">
        <f t="array" ref="I360">IF(ISBLANK($A360),"",INDEX(Precipitation!F:F,$L360))</f>
        <v>25–31</v>
      </c>
      <c r="J360" s="16" t="str">
        <f t="array" ref="J360">IF(ISBLANK($A360),"",INDEX(Precipitation!G:G,$L360))</f>
        <v>SE</v>
      </c>
      <c r="K360" t="str">
        <f t="array" ref="K360">IF(ISBLANK($A360),"",INDEX(Precipitation!H:H,$L360))</f>
        <v>Large branches move</v>
      </c>
      <c r="L360" s="5">
        <f>IF(ISBLANK($A360),"",RANDBETWEEN(2,COUNTA(Precipitation!A:A)))</f>
        <v>420</v>
      </c>
      <c r="M360" s="5" t="b">
        <f>IF(ISBLANK($A360),"",RANDBETWEEN(1,100)&lt;=VLOOKUP($A360,Settings!$A:$H,7,FALSE)*100)</f>
        <v>1</v>
      </c>
      <c r="N360" s="5">
        <f>IF(ISBLANK($A360),"",VLOOKUP($A360,Settings!$A:$H,8,FALSE))</f>
        <v>30</v>
      </c>
      <c r="O360" s="5" t="str">
        <f>IF(ISBLANK($A360),"",IF($A360=$A359,$O359,INDIRECT("Settings!$H"&amp;MATCH($A360,Settings!$A:$A,0)+1)))</f>
        <v/>
      </c>
      <c r="P360" s="5">
        <f t="shared" si="2"/>
        <v>30</v>
      </c>
      <c r="Q360" s="5">
        <f>IF(ISBLANK($A360),"",IF($A360=$A359,$Q359,VLOOKUP($A360,Settings!$A:$B,2,FALSE)))</f>
        <v>31</v>
      </c>
    </row>
    <row r="361">
      <c r="A361" s="17" t="str">
        <f>IFERROR(__xludf.DUMMYFUNCTION("""COMPUTED_VALUE"""),"December")</f>
        <v>December</v>
      </c>
      <c r="B361" s="15">
        <f t="shared" si="1"/>
        <v>26</v>
      </c>
      <c r="C361" s="16">
        <f>IF(ISBLANK($A361),"",RANDBETWEEN($P361-Settings!$E$19,$P361-Settings!$E$20))</f>
        <v>20</v>
      </c>
      <c r="D361" s="16">
        <f>IF(ISBLANK($A361),"",RANDBETWEEN($P361+Settings!$E$20,$P361+Settings!$E$19))</f>
        <v>38</v>
      </c>
      <c r="E361" t="str">
        <f t="array" ref="E361">IF(ISBLANK($A361),"",IF(M361,IF(AVERAGE(C361,D361)&gt;Settings!$E$18,INDEX(Precipitation!A:A,$L361),INDEX(Precipitation!B:B,$L361)),"None"))</f>
        <v>None</v>
      </c>
      <c r="F361" t="str">
        <f t="array" ref="F361">IF(ISBLANK($A361),"",IF(M361,INDEX(Precipitation!C:C,$L361),CHOOSE(RANDBETWEEN(1,4),"Clear","Clear","A few clouds","Mostly cloudy")))</f>
        <v>Mostly cloudy</v>
      </c>
      <c r="G361" t="str">
        <f t="array" ref="G361">IF(ISBLANK($A361),"",IF(AND(M361,AVERAGE(C361,D361)&gt;Settings!$E$18),INDEX(Precipitation!D:D,$L361),""))</f>
        <v/>
      </c>
      <c r="H361" t="str">
        <f t="array" ref="H361">IF(ISBLANK($A361),"",INDEX(Precipitation!E:E,$L361))</f>
        <v>Light breeze</v>
      </c>
      <c r="I361" s="16" t="str">
        <f t="array" ref="I361">IF(ISBLANK($A361),"",INDEX(Precipitation!F:F,$L361))</f>
        <v>4–7</v>
      </c>
      <c r="J361" s="16" t="str">
        <f t="array" ref="J361">IF(ISBLANK($A361),"",INDEX(Precipitation!G:G,$L361))</f>
        <v>SE</v>
      </c>
      <c r="K361" t="str">
        <f t="array" ref="K361">IF(ISBLANK($A361),"",INDEX(Precipitation!H:H,$L361))</f>
        <v>Wind felt on face, leaves rustle, vanes move</v>
      </c>
      <c r="L361" s="5">
        <f>IF(ISBLANK($A361),"",RANDBETWEEN(2,COUNTA(Precipitation!A:A)))</f>
        <v>57</v>
      </c>
      <c r="M361" s="5" t="b">
        <f>IF(ISBLANK($A361),"",RANDBETWEEN(1,100)&lt;=VLOOKUP($A361,Settings!$A:$H,7,FALSE)*100)</f>
        <v>0</v>
      </c>
      <c r="N361" s="5">
        <f>IF(ISBLANK($A361),"",VLOOKUP($A361,Settings!$A:$H,8,FALSE))</f>
        <v>30</v>
      </c>
      <c r="O361" s="5" t="str">
        <f>IF(ISBLANK($A361),"",IF($A361=$A360,$O360,INDIRECT("Settings!$H"&amp;MATCH($A361,Settings!$A:$A,0)+1)))</f>
        <v/>
      </c>
      <c r="P361" s="5">
        <f t="shared" si="2"/>
        <v>30</v>
      </c>
      <c r="Q361" s="5">
        <f>IF(ISBLANK($A361),"",IF($A361=$A360,$Q360,VLOOKUP($A361,Settings!$A:$B,2,FALSE)))</f>
        <v>31</v>
      </c>
    </row>
    <row r="362">
      <c r="A362" s="17" t="str">
        <f>IFERROR(__xludf.DUMMYFUNCTION("""COMPUTED_VALUE"""),"December")</f>
        <v>December</v>
      </c>
      <c r="B362" s="15">
        <f t="shared" si="1"/>
        <v>27</v>
      </c>
      <c r="C362" s="16">
        <f>IF(ISBLANK($A362),"",RANDBETWEEN($P362-Settings!$E$19,$P362-Settings!$E$20))</f>
        <v>23</v>
      </c>
      <c r="D362" s="16">
        <f>IF(ISBLANK($A362),"",RANDBETWEEN($P362+Settings!$E$20,$P362+Settings!$E$19))</f>
        <v>38</v>
      </c>
      <c r="E362" t="str">
        <f t="array" ref="E362">IF(ISBLANK($A362),"",IF(M362,IF(AVERAGE(C362,D362)&gt;Settings!$E$18,INDEX(Precipitation!A:A,$L362),INDEX(Precipitation!B:B,$L362)),"None"))</f>
        <v>None</v>
      </c>
      <c r="F362" t="str">
        <f t="array" ref="F362">IF(ISBLANK($A362),"",IF(M362,INDEX(Precipitation!C:C,$L362),CHOOSE(RANDBETWEEN(1,4),"Clear","Clear","A few clouds","Mostly cloudy")))</f>
        <v>Clear</v>
      </c>
      <c r="G362" t="str">
        <f t="array" ref="G362">IF(ISBLANK($A362),"",IF(AND(M362,AVERAGE(C362,D362)&gt;Settings!$E$18),INDEX(Precipitation!D:D,$L362),""))</f>
        <v/>
      </c>
      <c r="H362" t="str">
        <f t="array" ref="H362">IF(ISBLANK($A362),"",INDEX(Precipitation!E:E,$L362))</f>
        <v>Fresh gale</v>
      </c>
      <c r="I362" s="16" t="str">
        <f t="array" ref="I362">IF(ISBLANK($A362),"",INDEX(Precipitation!F:F,$L362))</f>
        <v>39–46</v>
      </c>
      <c r="J362" s="16" t="str">
        <f t="array" ref="J362">IF(ISBLANK($A362),"",INDEX(Precipitation!G:G,$L362))</f>
        <v>N</v>
      </c>
      <c r="K362" t="str">
        <f t="array" ref="K362">IF(ISBLANK($A362),"",INDEX(Precipitation!H:H,$L362))</f>
        <v>Twigs break off trees and general progress is impeded</v>
      </c>
      <c r="L362" s="5">
        <f>IF(ISBLANK($A362),"",RANDBETWEEN(2,COUNTA(Precipitation!A:A)))</f>
        <v>672</v>
      </c>
      <c r="M362" s="5" t="b">
        <f>IF(ISBLANK($A362),"",RANDBETWEEN(1,100)&lt;=VLOOKUP($A362,Settings!$A:$H,7,FALSE)*100)</f>
        <v>0</v>
      </c>
      <c r="N362" s="5">
        <f>IF(ISBLANK($A362),"",VLOOKUP($A362,Settings!$A:$H,8,FALSE))</f>
        <v>30</v>
      </c>
      <c r="O362" s="5" t="str">
        <f>IF(ISBLANK($A362),"",IF($A362=$A361,$O361,INDIRECT("Settings!$H"&amp;MATCH($A362,Settings!$A:$A,0)+1)))</f>
        <v/>
      </c>
      <c r="P362" s="5">
        <f t="shared" si="2"/>
        <v>30</v>
      </c>
      <c r="Q362" s="5">
        <f>IF(ISBLANK($A362),"",IF($A362=$A361,$Q361,VLOOKUP($A362,Settings!$A:$B,2,FALSE)))</f>
        <v>31</v>
      </c>
    </row>
    <row r="363">
      <c r="A363" s="17" t="str">
        <f>IFERROR(__xludf.DUMMYFUNCTION("""COMPUTED_VALUE"""),"December")</f>
        <v>December</v>
      </c>
      <c r="B363" s="15">
        <f t="shared" si="1"/>
        <v>28</v>
      </c>
      <c r="C363" s="16">
        <f>IF(ISBLANK($A363),"",RANDBETWEEN($P363-Settings!$E$19,$P363-Settings!$E$20))</f>
        <v>26</v>
      </c>
      <c r="D363" s="16">
        <f>IF(ISBLANK($A363),"",RANDBETWEEN($P363+Settings!$E$20,$P363+Settings!$E$19))</f>
        <v>38</v>
      </c>
      <c r="E363" t="str">
        <f t="array" ref="E363">IF(ISBLANK($A363),"",IF(M363,IF(AVERAGE(C363,D363)&gt;Settings!$E$18,INDEX(Precipitation!A:A,$L363),INDEX(Precipitation!B:B,$L363)),"None"))</f>
        <v>Flurries</v>
      </c>
      <c r="F363" t="str">
        <f t="array" ref="F363">IF(ISBLANK($A363),"",IF(M363,INDEX(Precipitation!C:C,$L363),CHOOSE(RANDBETWEEN(1,4),"Clear","Clear","A few clouds","Mostly cloudy")))</f>
        <v>Gray, slightly overcast</v>
      </c>
      <c r="G363" t="str">
        <f t="array" ref="G363">IF(ISBLANK($A363),"",IF(AND(M363,AVERAGE(C363,D363)&gt;Settings!$E$18),INDEX(Precipitation!D:D,$L363),""))</f>
        <v/>
      </c>
      <c r="H363" t="str">
        <f t="array" ref="H363">IF(ISBLANK($A363),"",INDEX(Precipitation!E:E,$L363))</f>
        <v>Light breeze</v>
      </c>
      <c r="I363" s="16" t="str">
        <f t="array" ref="I363">IF(ISBLANK($A363),"",INDEX(Precipitation!F:F,$L363))</f>
        <v>4–7</v>
      </c>
      <c r="J363" s="16" t="str">
        <f t="array" ref="J363">IF(ISBLANK($A363),"",INDEX(Precipitation!G:G,$L363))</f>
        <v>W</v>
      </c>
      <c r="K363" t="str">
        <f t="array" ref="K363">IF(ISBLANK($A363),"",INDEX(Precipitation!H:H,$L363))</f>
        <v>Wind felt on face, leaves rustle, vanes move</v>
      </c>
      <c r="L363" s="5">
        <f>IF(ISBLANK($A363),"",RANDBETWEEN(2,COUNTA(Precipitation!A:A)))</f>
        <v>820</v>
      </c>
      <c r="M363" s="5" t="b">
        <f>IF(ISBLANK($A363),"",RANDBETWEEN(1,100)&lt;=VLOOKUP($A363,Settings!$A:$H,7,FALSE)*100)</f>
        <v>1</v>
      </c>
      <c r="N363" s="5">
        <f>IF(ISBLANK($A363),"",VLOOKUP($A363,Settings!$A:$H,8,FALSE))</f>
        <v>30</v>
      </c>
      <c r="O363" s="5" t="str">
        <f>IF(ISBLANK($A363),"",IF($A363=$A362,$O362,INDIRECT("Settings!$H"&amp;MATCH($A363,Settings!$A:$A,0)+1)))</f>
        <v/>
      </c>
      <c r="P363" s="5">
        <f t="shared" si="2"/>
        <v>30</v>
      </c>
      <c r="Q363" s="5">
        <f>IF(ISBLANK($A363),"",IF($A363=$A362,$Q362,VLOOKUP($A363,Settings!$A:$B,2,FALSE)))</f>
        <v>31</v>
      </c>
    </row>
    <row r="364">
      <c r="A364" s="17" t="str">
        <f>IFERROR(__xludf.DUMMYFUNCTION("""COMPUTED_VALUE"""),"December")</f>
        <v>December</v>
      </c>
      <c r="B364" s="15">
        <f t="shared" si="1"/>
        <v>29</v>
      </c>
      <c r="C364" s="16">
        <f>IF(ISBLANK($A364),"",RANDBETWEEN($P364-Settings!$E$19,$P364-Settings!$E$20))</f>
        <v>26</v>
      </c>
      <c r="D364" s="16">
        <f>IF(ISBLANK($A364),"",RANDBETWEEN($P364+Settings!$E$20,$P364+Settings!$E$19))</f>
        <v>35</v>
      </c>
      <c r="E364" t="str">
        <f t="array" ref="E364">IF(ISBLANK($A364),"",IF(M364,IF(AVERAGE(C364,D364)&gt;Settings!$E$18,INDEX(Precipitation!A:A,$L364),INDEX(Precipitation!B:B,$L364)),"None"))</f>
        <v>A few flakes</v>
      </c>
      <c r="F364" t="str">
        <f t="array" ref="F364">IF(ISBLANK($A364),"",IF(M364,INDEX(Precipitation!C:C,$L364),CHOOSE(RANDBETWEEN(1,4),"Clear","Clear","A few clouds","Mostly cloudy")))</f>
        <v>A few clouds</v>
      </c>
      <c r="G364" t="str">
        <f t="array" ref="G364">IF(ISBLANK($A364),"",IF(AND(M364,AVERAGE(C364,D364)&gt;Settings!$E$18),INDEX(Precipitation!D:D,$L364),""))</f>
        <v/>
      </c>
      <c r="H364" t="str">
        <f t="array" ref="H364">IF(ISBLANK($A364),"",INDEX(Precipitation!E:E,$L364))</f>
        <v>Light air</v>
      </c>
      <c r="I364" s="16" t="str">
        <f t="array" ref="I364">IF(ISBLANK($A364),"",INDEX(Precipitation!F:F,$L364))</f>
        <v>1–3</v>
      </c>
      <c r="J364" s="16" t="str">
        <f t="array" ref="J364">IF(ISBLANK($A364),"",INDEX(Precipitation!G:G,$L364))</f>
        <v>SE</v>
      </c>
      <c r="K364" t="str">
        <f t="array" ref="K364">IF(ISBLANK($A364),"",INDEX(Precipitation!H:H,$L364))</f>
        <v>Wind direction shown by smoke but not wind vanes</v>
      </c>
      <c r="L364" s="5">
        <f>IF(ISBLANK($A364),"",RANDBETWEEN(2,COUNTA(Precipitation!A:A)))</f>
        <v>560</v>
      </c>
      <c r="M364" s="5" t="b">
        <f>IF(ISBLANK($A364),"",RANDBETWEEN(1,100)&lt;=VLOOKUP($A364,Settings!$A:$H,7,FALSE)*100)</f>
        <v>1</v>
      </c>
      <c r="N364" s="5">
        <f>IF(ISBLANK($A364),"",VLOOKUP($A364,Settings!$A:$H,8,FALSE))</f>
        <v>30</v>
      </c>
      <c r="O364" s="5" t="str">
        <f>IF(ISBLANK($A364),"",IF($A364=$A363,$O363,INDIRECT("Settings!$H"&amp;MATCH($A364,Settings!$A:$A,0)+1)))</f>
        <v/>
      </c>
      <c r="P364" s="5">
        <f t="shared" si="2"/>
        <v>30</v>
      </c>
      <c r="Q364" s="5">
        <f>IF(ISBLANK($A364),"",IF($A364=$A363,$Q363,VLOOKUP($A364,Settings!$A:$B,2,FALSE)))</f>
        <v>31</v>
      </c>
    </row>
    <row r="365">
      <c r="A365" s="17" t="str">
        <f>IFERROR(__xludf.DUMMYFUNCTION("""COMPUTED_VALUE"""),"December")</f>
        <v>December</v>
      </c>
      <c r="B365" s="15">
        <f t="shared" si="1"/>
        <v>30</v>
      </c>
      <c r="C365" s="16">
        <f>IF(ISBLANK($A365),"",RANDBETWEEN($P365-Settings!$E$19,$P365-Settings!$E$20))</f>
        <v>22</v>
      </c>
      <c r="D365" s="16">
        <f>IF(ISBLANK($A365),"",RANDBETWEEN($P365+Settings!$E$20,$P365+Settings!$E$19))</f>
        <v>37</v>
      </c>
      <c r="E365" t="str">
        <f t="array" ref="E365">IF(ISBLANK($A365),"",IF(M365,IF(AVERAGE(C365,D365)&gt;Settings!$E$18,INDEX(Precipitation!A:A,$L365),INDEX(Precipitation!B:B,$L365)),"None"))</f>
        <v>Flurries</v>
      </c>
      <c r="F365" t="str">
        <f t="array" ref="F365">IF(ISBLANK($A365),"",IF(M365,INDEX(Precipitation!C:C,$L365),CHOOSE(RANDBETWEEN(1,4),"Clear","Clear","A few clouds","Mostly cloudy")))</f>
        <v>Gray, slightly overcast</v>
      </c>
      <c r="G365" t="str">
        <f t="array" ref="G365">IF(ISBLANK($A365),"",IF(AND(M365,AVERAGE(C365,D365)&gt;Settings!$E$18),INDEX(Precipitation!D:D,$L365),""))</f>
        <v/>
      </c>
      <c r="H365" t="str">
        <f t="array" ref="H365">IF(ISBLANK($A365),"",INDEX(Precipitation!E:E,$L365))</f>
        <v>Light breeze</v>
      </c>
      <c r="I365" s="16" t="str">
        <f t="array" ref="I365">IF(ISBLANK($A365),"",INDEX(Precipitation!F:F,$L365))</f>
        <v>4–7</v>
      </c>
      <c r="J365" s="16" t="str">
        <f t="array" ref="J365">IF(ISBLANK($A365),"",INDEX(Precipitation!G:G,$L365))</f>
        <v>W</v>
      </c>
      <c r="K365" t="str">
        <f t="array" ref="K365">IF(ISBLANK($A365),"",INDEX(Precipitation!H:H,$L365))</f>
        <v>Wind felt on face, leaves rustle, vanes move</v>
      </c>
      <c r="L365" s="5">
        <f>IF(ISBLANK($A365),"",RANDBETWEEN(2,COUNTA(Precipitation!A:A)))</f>
        <v>460</v>
      </c>
      <c r="M365" s="5" t="b">
        <f>IF(ISBLANK($A365),"",RANDBETWEEN(1,100)&lt;=VLOOKUP($A365,Settings!$A:$H,7,FALSE)*100)</f>
        <v>1</v>
      </c>
      <c r="N365" s="5">
        <f>IF(ISBLANK($A365),"",VLOOKUP($A365,Settings!$A:$H,8,FALSE))</f>
        <v>30</v>
      </c>
      <c r="O365" s="5" t="str">
        <f>IF(ISBLANK($A365),"",IF($A365=$A364,$O364,INDIRECT("Settings!$H"&amp;MATCH($A365,Settings!$A:$A,0)+1)))</f>
        <v/>
      </c>
      <c r="P365" s="5">
        <f t="shared" si="2"/>
        <v>30</v>
      </c>
      <c r="Q365" s="5">
        <f>IF(ISBLANK($A365),"",IF($A365=$A364,$Q364,VLOOKUP($A365,Settings!$A:$B,2,FALSE)))</f>
        <v>31</v>
      </c>
    </row>
    <row r="366">
      <c r="A366" s="17" t="str">
        <f>IFERROR(__xludf.DUMMYFUNCTION("""COMPUTED_VALUE"""),"December")</f>
        <v>December</v>
      </c>
      <c r="B366" s="15">
        <f t="shared" si="1"/>
        <v>31</v>
      </c>
      <c r="C366" s="16">
        <f>IF(ISBLANK($A366),"",RANDBETWEEN($P366-Settings!$E$19,$P366-Settings!$E$20))</f>
        <v>23</v>
      </c>
      <c r="D366" s="16">
        <f>IF(ISBLANK($A366),"",RANDBETWEEN($P366+Settings!$E$20,$P366+Settings!$E$19))</f>
        <v>38</v>
      </c>
      <c r="E366" t="str">
        <f t="array" ref="E366">IF(ISBLANK($A366),"",IF(M366,IF(AVERAGE(C366,D366)&gt;Settings!$E$18,INDEX(Precipitation!A:A,$L366),INDEX(Precipitation!B:B,$L366)),"None"))</f>
        <v>Moderate snowfall</v>
      </c>
      <c r="F366" t="str">
        <f t="array" ref="F366">IF(ISBLANK($A366),"",IF(M366,INDEX(Precipitation!C:C,$L366),CHOOSE(RANDBETWEEN(1,4),"Clear","Clear","A few clouds","Mostly cloudy")))</f>
        <v>Gray, highly overcast</v>
      </c>
      <c r="G366" t="str">
        <f t="array" ref="G366">IF(ISBLANK($A366),"",IF(AND(M366,AVERAGE(C366,D366)&gt;Settings!$E$18),INDEX(Precipitation!D:D,$L366),""))</f>
        <v/>
      </c>
      <c r="H366" t="str">
        <f t="array" ref="H366">IF(ISBLANK($A366),"",INDEX(Precipitation!E:E,$L366))</f>
        <v>Light air</v>
      </c>
      <c r="I366" s="16" t="str">
        <f t="array" ref="I366">IF(ISBLANK($A366),"",INDEX(Precipitation!F:F,$L366))</f>
        <v>1–3</v>
      </c>
      <c r="J366" s="16" t="str">
        <f t="array" ref="J366">IF(ISBLANK($A366),"",INDEX(Precipitation!G:G,$L366))</f>
        <v>S</v>
      </c>
      <c r="K366" t="str">
        <f t="array" ref="K366">IF(ISBLANK($A366),"",INDEX(Precipitation!H:H,$L366))</f>
        <v>Wind direction shown by smoke but not wind vanes</v>
      </c>
      <c r="L366" s="5">
        <f>IF(ISBLANK($A366),"",RANDBETWEEN(2,COUNTA(Precipitation!A:A)))</f>
        <v>959</v>
      </c>
      <c r="M366" s="5" t="b">
        <f>IF(ISBLANK($A366),"",RANDBETWEEN(1,100)&lt;=VLOOKUP($A366,Settings!$A:$H,7,FALSE)*100)</f>
        <v>1</v>
      </c>
      <c r="N366" s="5">
        <f>IF(ISBLANK($A366),"",VLOOKUP($A366,Settings!$A:$H,8,FALSE))</f>
        <v>30</v>
      </c>
      <c r="O366" s="5" t="str">
        <f>IF(ISBLANK($A366),"",IF($A366=$A365,$O365,INDIRECT("Settings!$H"&amp;MATCH($A366,Settings!$A:$A,0)+1)))</f>
        <v/>
      </c>
      <c r="P366" s="5">
        <f t="shared" si="2"/>
        <v>30</v>
      </c>
      <c r="Q366" s="5">
        <f>IF(ISBLANK($A366),"",IF($A366=$A365,$Q365,VLOOKUP($A366,Settings!$A:$B,2,FALSE)))</f>
        <v>31</v>
      </c>
    </row>
    <row r="367">
      <c r="A367" s="17" t="str">
        <f>IFERROR(__xludf.DUMMYFUNCTION("""COMPUTED_VALUE"""),"#N/A")</f>
        <v>#N/A</v>
      </c>
      <c r="B367" s="15" t="str">
        <f t="shared" si="1"/>
        <v>#N/A</v>
      </c>
      <c r="C367" s="16" t="str">
        <f>IF(ISBLANK($A367),"",RANDBETWEEN($P367-Settings!$E$19,$P367-Settings!$E$20))</f>
        <v>#N/A</v>
      </c>
      <c r="D367" s="16" t="str">
        <f>IF(ISBLANK($A367),"",RANDBETWEEN($P367+Settings!$E$20,$P367+Settings!$E$19))</f>
        <v>#N/A</v>
      </c>
      <c r="E367" t="str">
        <f t="array" ref="E367">IF(ISBLANK($A367),"",IF(M367,IF(AVERAGE(C367,D367)&gt;Settings!$E$18,INDEX(Precipitation!A:A,$L367),INDEX(Precipitation!B:B,$L367)),"None"))</f>
        <v>#N/A</v>
      </c>
      <c r="F367" t="str">
        <f t="array" ref="F367">IF(ISBLANK($A367),"",IF(M367,INDEX(Precipitation!C:C,$L367),CHOOSE(RANDBETWEEN(1,4),"Clear","Clear","A few clouds","Mostly cloudy")))</f>
        <v>#N/A</v>
      </c>
      <c r="G367" t="str">
        <f t="array" ref="G367">IF(ISBLANK($A367),"",IF(AND(M367,AVERAGE(C367,D367)&gt;Settings!$E$18),INDEX(Precipitation!D:D,$L367),""))</f>
        <v>#N/A</v>
      </c>
      <c r="H367" t="str">
        <f t="array" ref="H367">IF(ISBLANK($A367),"",INDEX(Precipitation!E:E,$L367))</f>
        <v>Light breeze</v>
      </c>
      <c r="I367" s="16" t="str">
        <f t="array" ref="I367">IF(ISBLANK($A367),"",INDEX(Precipitation!F:F,$L367))</f>
        <v>4–7</v>
      </c>
      <c r="J367" s="16" t="str">
        <f t="array" ref="J367">IF(ISBLANK($A367),"",INDEX(Precipitation!G:G,$L367))</f>
        <v>SW</v>
      </c>
      <c r="K367" t="str">
        <f t="array" ref="K367">IF(ISBLANK($A367),"",INDEX(Precipitation!H:H,$L367))</f>
        <v>Wind felt on face, leaves rustle, vanes move</v>
      </c>
      <c r="L367" s="5">
        <f>IF(ISBLANK($A367),"",RANDBETWEEN(2,COUNTA(Precipitation!A:A)))</f>
        <v>915</v>
      </c>
      <c r="M367" s="5" t="str">
        <f>IF(ISBLANK($A367),"",RANDBETWEEN(1,100)&lt;=VLOOKUP($A367,Settings!$A:$H,7,FALSE)*100)</f>
        <v>#N/A</v>
      </c>
      <c r="N367" s="5" t="str">
        <f>IF(ISBLANK($A367),"",VLOOKUP($A367,Settings!$A:$H,8,FALSE))</f>
        <v>#N/A</v>
      </c>
      <c r="O367" s="5" t="str">
        <f>IF(ISBLANK($A367),"",IF($A367=$A366,$O366,INDIRECT("Settings!$H"&amp;MATCH($A367,Settings!$A:$A,0)+1)))</f>
        <v>#N/A</v>
      </c>
      <c r="P367" s="5" t="str">
        <f t="shared" si="2"/>
        <v>#N/A</v>
      </c>
      <c r="Q367" s="5" t="str">
        <f>IF(ISBLANK($A367),"",IF($A367=$A366,$Q366,VLOOKUP($A367,Settings!$A:$B,2,FALSE)))</f>
        <v>#N/A</v>
      </c>
    </row>
    <row r="368">
      <c r="A368" s="17"/>
      <c r="B368" s="15" t="str">
        <f t="shared" si="1"/>
        <v/>
      </c>
      <c r="C368" s="16" t="str">
        <f>IF(ISBLANK($A368),"",RANDBETWEEN($P368-Settings!$E$19,$P368-Settings!$E$20))</f>
        <v/>
      </c>
      <c r="D368" s="16" t="str">
        <f>IF(ISBLANK($A368),"",RANDBETWEEN($P368+Settings!$E$20,$P368+Settings!$E$19))</f>
        <v/>
      </c>
      <c r="E368" t="str">
        <f t="array" ref="E368">IF(ISBLANK($A368),"",IF(M368,IF(AVERAGE(C368,D368)&gt;Settings!$E$18,INDEX(Precipitation!A:A,$L368),INDEX(Precipitation!B:B,$L368)),"None"))</f>
        <v/>
      </c>
      <c r="F368" t="str">
        <f t="array" ref="F368">IF(ISBLANK($A368),"",IF(M368,INDEX(Precipitation!C:C,$L368),CHOOSE(RANDBETWEEN(1,4),"Clear","Clear","A few clouds","Mostly cloudy")))</f>
        <v/>
      </c>
      <c r="G368" t="str">
        <f t="array" ref="G368">IF(ISBLANK($A368),"",IF(AND(M368,AVERAGE(C368,D368)&gt;Settings!$E$18),INDEX(Precipitation!D:D,$L368),""))</f>
        <v/>
      </c>
      <c r="H368" t="str">
        <f t="array" ref="H368">IF(ISBLANK($A368),"",INDEX(Precipitation!E:E,$L368))</f>
        <v/>
      </c>
      <c r="I368" s="16" t="str">
        <f t="array" ref="I368">IF(ISBLANK($A368),"",INDEX(Precipitation!F:F,$L368))</f>
        <v/>
      </c>
      <c r="J368" s="16" t="str">
        <f t="array" ref="J368">IF(ISBLANK($A368),"",INDEX(Precipitation!G:G,$L368))</f>
        <v/>
      </c>
      <c r="K368" t="str">
        <f t="array" ref="K368">IF(ISBLANK($A368),"",INDEX(Precipitation!H:H,$L368))</f>
        <v/>
      </c>
      <c r="L368" s="5" t="str">
        <f>IF(ISBLANK($A368),"",RANDBETWEEN(2,COUNTA(Precipitation!A:A)))</f>
        <v/>
      </c>
      <c r="M368" s="5" t="str">
        <f>IF(ISBLANK($A368),"",RANDBETWEEN(1,100)&lt;=VLOOKUP($A368,Settings!$A:$H,7,FALSE)*100)</f>
        <v/>
      </c>
      <c r="N368" s="5" t="str">
        <f>IF(ISBLANK($A368),"",VLOOKUP($A368,Settings!$A:$H,8,FALSE))</f>
        <v/>
      </c>
      <c r="O368" s="5" t="str">
        <f>IF(ISBLANK($A368),"",IF($A368=$A367,$O367,INDIRECT("Settings!$H"&amp;MATCH($A368,Settings!$A:$A,0)+1)))</f>
        <v/>
      </c>
      <c r="P368" s="5" t="str">
        <f t="shared" si="2"/>
        <v/>
      </c>
      <c r="Q368" s="5" t="str">
        <f>IF(ISBLANK($A368),"",IF($A368=$A367,$Q367,VLOOKUP($A368,Settings!$A:$B,2,FALSE)))</f>
        <v/>
      </c>
    </row>
    <row r="369">
      <c r="A369" s="17"/>
      <c r="B369" s="15" t="str">
        <f t="shared" si="1"/>
        <v/>
      </c>
      <c r="C369" s="16" t="str">
        <f>IF(ISBLANK($A369),"",RANDBETWEEN($P369-Settings!$E$19,$P369-Settings!$E$20))</f>
        <v/>
      </c>
      <c r="D369" s="16" t="str">
        <f>IF(ISBLANK($A369),"",RANDBETWEEN($P369+Settings!$E$20,$P369+Settings!$E$19))</f>
        <v/>
      </c>
      <c r="E369" t="str">
        <f t="array" ref="E369">IF(ISBLANK($A369),"",IF(M369,IF(AVERAGE(C369,D369)&gt;Settings!$E$18,INDEX(Precipitation!A:A,$L369),INDEX(Precipitation!B:B,$L369)),"None"))</f>
        <v/>
      </c>
      <c r="F369" t="str">
        <f t="array" ref="F369">IF(ISBLANK($A369),"",IF(M369,INDEX(Precipitation!C:C,$L369),CHOOSE(RANDBETWEEN(1,4),"Clear","Clear","A few clouds","Mostly cloudy")))</f>
        <v/>
      </c>
      <c r="G369" t="str">
        <f t="array" ref="G369">IF(ISBLANK($A369),"",IF(AND(M369,AVERAGE(C369,D369)&gt;Settings!$E$18),INDEX(Precipitation!D:D,$L369),""))</f>
        <v/>
      </c>
      <c r="H369" t="str">
        <f t="array" ref="H369">IF(ISBLANK($A369),"",INDEX(Precipitation!E:E,$L369))</f>
        <v/>
      </c>
      <c r="I369" s="16" t="str">
        <f t="array" ref="I369">IF(ISBLANK($A369),"",INDEX(Precipitation!F:F,$L369))</f>
        <v/>
      </c>
      <c r="J369" s="16" t="str">
        <f t="array" ref="J369">IF(ISBLANK($A369),"",INDEX(Precipitation!G:G,$L369))</f>
        <v/>
      </c>
      <c r="K369" t="str">
        <f t="array" ref="K369">IF(ISBLANK($A369),"",INDEX(Precipitation!H:H,$L369))</f>
        <v/>
      </c>
      <c r="L369" s="5" t="str">
        <f>IF(ISBLANK($A369),"",RANDBETWEEN(2,COUNTA(Precipitation!A:A)))</f>
        <v/>
      </c>
      <c r="M369" s="5" t="str">
        <f>IF(ISBLANK($A369),"",RANDBETWEEN(1,100)&lt;=VLOOKUP($A369,Settings!$A:$H,7,FALSE)*100)</f>
        <v/>
      </c>
      <c r="N369" s="5" t="str">
        <f>IF(ISBLANK($A369),"",VLOOKUP($A369,Settings!$A:$H,8,FALSE))</f>
        <v/>
      </c>
      <c r="O369" s="5" t="str">
        <f>IF(ISBLANK($A369),"",IF($A369=$A368,$O368,INDIRECT("Settings!$H"&amp;MATCH($A369,Settings!$A:$A,0)+1)))</f>
        <v/>
      </c>
      <c r="P369" s="5" t="str">
        <f t="shared" si="2"/>
        <v/>
      </c>
      <c r="Q369" s="5" t="str">
        <f>IF(ISBLANK($A369),"",IF($A369=$A368,$Q368,VLOOKUP($A369,Settings!$A:$B,2,FALSE)))</f>
        <v/>
      </c>
    </row>
    <row r="370">
      <c r="A370" s="17"/>
      <c r="B370" s="15" t="str">
        <f t="shared" si="1"/>
        <v/>
      </c>
      <c r="C370" s="16" t="str">
        <f>IF(ISBLANK($A370),"",RANDBETWEEN($P370-Settings!$E$19,$P370-Settings!$E$20))</f>
        <v/>
      </c>
      <c r="D370" s="16" t="str">
        <f>IF(ISBLANK($A370),"",RANDBETWEEN($P370+Settings!$E$20,$P370+Settings!$E$19))</f>
        <v/>
      </c>
      <c r="E370" t="str">
        <f t="array" ref="E370">IF(ISBLANK($A370),"",IF(M370,IF(AVERAGE(C370,D370)&gt;Settings!$E$18,INDEX(Precipitation!A:A,$L370),INDEX(Precipitation!B:B,$L370)),"None"))</f>
        <v/>
      </c>
      <c r="F370" t="str">
        <f t="array" ref="F370">IF(ISBLANK($A370),"",IF(M370,INDEX(Precipitation!C:C,$L370),CHOOSE(RANDBETWEEN(1,4),"Clear","Clear","A few clouds","Mostly cloudy")))</f>
        <v/>
      </c>
      <c r="G370" t="str">
        <f t="array" ref="G370">IF(ISBLANK($A370),"",IF(AND(M370,AVERAGE(C370,D370)&gt;Settings!$E$18),INDEX(Precipitation!D:D,$L370),""))</f>
        <v/>
      </c>
      <c r="H370" t="str">
        <f t="array" ref="H370">IF(ISBLANK($A370),"",INDEX(Precipitation!E:E,$L370))</f>
        <v/>
      </c>
      <c r="I370" s="16" t="str">
        <f t="array" ref="I370">IF(ISBLANK($A370),"",INDEX(Precipitation!F:F,$L370))</f>
        <v/>
      </c>
      <c r="J370" s="16" t="str">
        <f t="array" ref="J370">IF(ISBLANK($A370),"",INDEX(Precipitation!G:G,$L370))</f>
        <v/>
      </c>
      <c r="K370" t="str">
        <f t="array" ref="K370">IF(ISBLANK($A370),"",INDEX(Precipitation!H:H,$L370))</f>
        <v/>
      </c>
      <c r="L370" s="5" t="str">
        <f>IF(ISBLANK($A370),"",RANDBETWEEN(2,COUNTA(Precipitation!A:A)))</f>
        <v/>
      </c>
      <c r="M370" s="5" t="str">
        <f>IF(ISBLANK($A370),"",RANDBETWEEN(1,100)&lt;=VLOOKUP($A370,Settings!$A:$H,7,FALSE)*100)</f>
        <v/>
      </c>
      <c r="N370" s="5" t="str">
        <f>IF(ISBLANK($A370),"",VLOOKUP($A370,Settings!$A:$H,8,FALSE))</f>
        <v/>
      </c>
      <c r="O370" s="5" t="str">
        <f>IF(ISBLANK($A370),"",IF($A370=$A369,$O369,INDIRECT("Settings!$H"&amp;MATCH($A370,Settings!$A:$A,0)+1)))</f>
        <v/>
      </c>
      <c r="P370" s="5" t="str">
        <f t="shared" si="2"/>
        <v/>
      </c>
      <c r="Q370" s="5" t="str">
        <f>IF(ISBLANK($A370),"",IF($A370=$A369,$Q369,VLOOKUP($A370,Settings!$A:$B,2,FALSE)))</f>
        <v/>
      </c>
    </row>
    <row r="371">
      <c r="A371" s="17"/>
      <c r="B371" s="15" t="str">
        <f t="shared" si="1"/>
        <v/>
      </c>
      <c r="C371" s="16" t="str">
        <f>IF(ISBLANK($A371),"",RANDBETWEEN($P371-Settings!$E$19,$P371-Settings!$E$20))</f>
        <v/>
      </c>
      <c r="D371" s="16" t="str">
        <f>IF(ISBLANK($A371),"",RANDBETWEEN($P371+Settings!$E$20,$P371+Settings!$E$19))</f>
        <v/>
      </c>
      <c r="E371" t="str">
        <f t="array" ref="E371">IF(ISBLANK($A371),"",IF(M371,IF(AVERAGE(C371,D371)&gt;Settings!$E$18,INDEX(Precipitation!A:A,$L371),INDEX(Precipitation!B:B,$L371)),"None"))</f>
        <v/>
      </c>
      <c r="F371" t="str">
        <f t="array" ref="F371">IF(ISBLANK($A371),"",IF(M371,INDEX(Precipitation!C:C,$L371),CHOOSE(RANDBETWEEN(1,4),"Clear","Clear","A few clouds","Mostly cloudy")))</f>
        <v/>
      </c>
      <c r="G371" t="str">
        <f t="array" ref="G371">IF(ISBLANK($A371),"",IF(AND(M371,AVERAGE(C371,D371)&gt;Settings!$E$18),INDEX(Precipitation!D:D,$L371),""))</f>
        <v/>
      </c>
      <c r="H371" t="str">
        <f t="array" ref="H371">IF(ISBLANK($A371),"",INDEX(Precipitation!E:E,$L371))</f>
        <v/>
      </c>
      <c r="I371" s="16" t="str">
        <f t="array" ref="I371">IF(ISBLANK($A371),"",INDEX(Precipitation!F:F,$L371))</f>
        <v/>
      </c>
      <c r="J371" s="16" t="str">
        <f t="array" ref="J371">IF(ISBLANK($A371),"",INDEX(Precipitation!G:G,$L371))</f>
        <v/>
      </c>
      <c r="K371" t="str">
        <f t="array" ref="K371">IF(ISBLANK($A371),"",INDEX(Precipitation!H:H,$L371))</f>
        <v/>
      </c>
      <c r="L371" s="5" t="str">
        <f>IF(ISBLANK($A371),"",RANDBETWEEN(2,COUNTA(Precipitation!A:A)))</f>
        <v/>
      </c>
      <c r="M371" s="5" t="str">
        <f>IF(ISBLANK($A371),"",RANDBETWEEN(1,100)&lt;=VLOOKUP($A371,Settings!$A:$H,7,FALSE)*100)</f>
        <v/>
      </c>
      <c r="N371" s="5" t="str">
        <f>IF(ISBLANK($A371),"",VLOOKUP($A371,Settings!$A:$H,8,FALSE))</f>
        <v/>
      </c>
      <c r="O371" s="5" t="str">
        <f>IF(ISBLANK($A371),"",IF($A371=$A370,$O370,INDIRECT("Settings!$H"&amp;MATCH($A371,Settings!$A:$A,0)+1)))</f>
        <v/>
      </c>
      <c r="P371" s="5" t="str">
        <f t="shared" si="2"/>
        <v/>
      </c>
      <c r="Q371" s="5" t="str">
        <f>IF(ISBLANK($A371),"",IF($A371=$A370,$Q370,VLOOKUP($A371,Settings!$A:$B,2,FALSE)))</f>
        <v/>
      </c>
    </row>
    <row r="372">
      <c r="A372" s="17"/>
      <c r="B372" s="15" t="str">
        <f t="shared" si="1"/>
        <v/>
      </c>
      <c r="C372" s="16" t="str">
        <f>IF(ISBLANK($A372),"",RANDBETWEEN($P372-Settings!$E$19,$P372-Settings!$E$20))</f>
        <v/>
      </c>
      <c r="D372" s="16" t="str">
        <f>IF(ISBLANK($A372),"",RANDBETWEEN($P372+Settings!$E$20,$P372+Settings!$E$19))</f>
        <v/>
      </c>
      <c r="E372" t="str">
        <f t="array" ref="E372">IF(ISBLANK($A372),"",IF(M372,IF(AVERAGE(C372,D372)&gt;Settings!$E$18,INDEX(Precipitation!A:A,$L372),INDEX(Precipitation!B:B,$L372)),"None"))</f>
        <v/>
      </c>
      <c r="F372" t="str">
        <f t="array" ref="F372">IF(ISBLANK($A372),"",IF(M372,INDEX(Precipitation!C:C,$L372),CHOOSE(RANDBETWEEN(1,4),"Clear","Clear","A few clouds","Mostly cloudy")))</f>
        <v/>
      </c>
      <c r="G372" t="str">
        <f t="array" ref="G372">IF(ISBLANK($A372),"",IF(AND(M372,AVERAGE(C372,D372)&gt;Settings!$E$18),INDEX(Precipitation!D:D,$L372),""))</f>
        <v/>
      </c>
      <c r="H372" t="str">
        <f t="array" ref="H372">IF(ISBLANK($A372),"",INDEX(Precipitation!E:E,$L372))</f>
        <v/>
      </c>
      <c r="I372" s="16" t="str">
        <f t="array" ref="I372">IF(ISBLANK($A372),"",INDEX(Precipitation!F:F,$L372))</f>
        <v/>
      </c>
      <c r="J372" s="16" t="str">
        <f t="array" ref="J372">IF(ISBLANK($A372),"",INDEX(Precipitation!G:G,$L372))</f>
        <v/>
      </c>
      <c r="K372" t="str">
        <f t="array" ref="K372">IF(ISBLANK($A372),"",INDEX(Precipitation!H:H,$L372))</f>
        <v/>
      </c>
      <c r="L372" s="5" t="str">
        <f>IF(ISBLANK($A372),"",RANDBETWEEN(2,COUNTA(Precipitation!A:A)))</f>
        <v/>
      </c>
      <c r="M372" s="5" t="str">
        <f>IF(ISBLANK($A372),"",RANDBETWEEN(1,100)&lt;=VLOOKUP($A372,Settings!$A:$H,7,FALSE)*100)</f>
        <v/>
      </c>
      <c r="N372" s="5" t="str">
        <f>IF(ISBLANK($A372),"",VLOOKUP($A372,Settings!$A:$H,8,FALSE))</f>
        <v/>
      </c>
      <c r="O372" s="5" t="str">
        <f>IF(ISBLANK($A372),"",IF($A372=$A371,$O371,INDIRECT("Settings!$H"&amp;MATCH($A372,Settings!$A:$A,0)+1)))</f>
        <v/>
      </c>
      <c r="P372" s="5" t="str">
        <f t="shared" si="2"/>
        <v/>
      </c>
      <c r="Q372" s="5" t="str">
        <f>IF(ISBLANK($A372),"",IF($A372=$A371,$Q371,VLOOKUP($A372,Settings!$A:$B,2,FALSE)))</f>
        <v/>
      </c>
    </row>
    <row r="373">
      <c r="A373" s="17"/>
      <c r="B373" s="15" t="str">
        <f t="shared" si="1"/>
        <v/>
      </c>
      <c r="C373" s="16" t="str">
        <f>IF(ISBLANK($A373),"",RANDBETWEEN($P373-Settings!$E$19,$P373-Settings!$E$20))</f>
        <v/>
      </c>
      <c r="D373" s="16" t="str">
        <f>IF(ISBLANK($A373),"",RANDBETWEEN($P373+Settings!$E$20,$P373+Settings!$E$19))</f>
        <v/>
      </c>
      <c r="E373" t="str">
        <f t="array" ref="E373">IF(ISBLANK($A373),"",IF(M373,IF(AVERAGE(C373,D373)&gt;Settings!$E$18,INDEX(Precipitation!A:A,$L373),INDEX(Precipitation!B:B,$L373)),"None"))</f>
        <v/>
      </c>
      <c r="F373" t="str">
        <f t="array" ref="F373">IF(ISBLANK($A373),"",IF(M373,INDEX(Precipitation!C:C,$L373),CHOOSE(RANDBETWEEN(1,4),"Clear","Clear","A few clouds","Mostly cloudy")))</f>
        <v/>
      </c>
      <c r="G373" t="str">
        <f t="array" ref="G373">IF(ISBLANK($A373),"",IF(AND(M373,AVERAGE(C373,D373)&gt;Settings!$E$18),INDEX(Precipitation!D:D,$L373),""))</f>
        <v/>
      </c>
      <c r="H373" t="str">
        <f t="array" ref="H373">IF(ISBLANK($A373),"",INDEX(Precipitation!E:E,$L373))</f>
        <v/>
      </c>
      <c r="I373" s="16" t="str">
        <f t="array" ref="I373">IF(ISBLANK($A373),"",INDEX(Precipitation!F:F,$L373))</f>
        <v/>
      </c>
      <c r="J373" s="16" t="str">
        <f t="array" ref="J373">IF(ISBLANK($A373),"",INDEX(Precipitation!G:G,$L373))</f>
        <v/>
      </c>
      <c r="K373" t="str">
        <f t="array" ref="K373">IF(ISBLANK($A373),"",INDEX(Precipitation!H:H,$L373))</f>
        <v/>
      </c>
      <c r="L373" s="5" t="str">
        <f>IF(ISBLANK($A373),"",RANDBETWEEN(2,COUNTA(Precipitation!A:A)))</f>
        <v/>
      </c>
      <c r="M373" s="5" t="str">
        <f>IF(ISBLANK($A373),"",RANDBETWEEN(1,100)&lt;=VLOOKUP($A373,Settings!$A:$H,7,FALSE)*100)</f>
        <v/>
      </c>
      <c r="N373" s="5" t="str">
        <f>IF(ISBLANK($A373),"",VLOOKUP($A373,Settings!$A:$H,8,FALSE))</f>
        <v/>
      </c>
      <c r="O373" s="5" t="str">
        <f>IF(ISBLANK($A373),"",IF($A373=$A372,$O372,INDIRECT("Settings!$H"&amp;MATCH($A373,Settings!$A:$A,0)+1)))</f>
        <v/>
      </c>
      <c r="P373" s="5" t="str">
        <f t="shared" si="2"/>
        <v/>
      </c>
      <c r="Q373" s="5" t="str">
        <f>IF(ISBLANK($A373),"",IF($A373=$A372,$Q372,VLOOKUP($A373,Settings!$A:$B,2,FALSE)))</f>
        <v/>
      </c>
    </row>
    <row r="374">
      <c r="A374" s="17"/>
      <c r="B374" s="15" t="str">
        <f t="shared" si="1"/>
        <v/>
      </c>
      <c r="C374" s="16" t="str">
        <f>IF(ISBLANK($A374),"",RANDBETWEEN($P374-Settings!$E$19,$P374-Settings!$E$20))</f>
        <v/>
      </c>
      <c r="D374" s="16" t="str">
        <f>IF(ISBLANK($A374),"",RANDBETWEEN($P374+Settings!$E$20,$P374+Settings!$E$19))</f>
        <v/>
      </c>
      <c r="E374" t="str">
        <f t="array" ref="E374">IF(ISBLANK($A374),"",IF(M374,IF(AVERAGE(C374,D374)&gt;Settings!$E$18,INDEX(Precipitation!A:A,$L374),INDEX(Precipitation!B:B,$L374)),"None"))</f>
        <v/>
      </c>
      <c r="F374" t="str">
        <f t="array" ref="F374">IF(ISBLANK($A374),"",IF(M374,INDEX(Precipitation!C:C,$L374),CHOOSE(RANDBETWEEN(1,4),"Clear","Clear","A few clouds","Mostly cloudy")))</f>
        <v/>
      </c>
      <c r="G374" t="str">
        <f t="array" ref="G374">IF(ISBLANK($A374),"",IF(AND(M374,AVERAGE(C374,D374)&gt;Settings!$E$18),INDEX(Precipitation!D:D,$L374),""))</f>
        <v/>
      </c>
      <c r="H374" t="str">
        <f t="array" ref="H374">IF(ISBLANK($A374),"",INDEX(Precipitation!E:E,$L374))</f>
        <v/>
      </c>
      <c r="I374" s="16" t="str">
        <f t="array" ref="I374">IF(ISBLANK($A374),"",INDEX(Precipitation!F:F,$L374))</f>
        <v/>
      </c>
      <c r="J374" s="16" t="str">
        <f t="array" ref="J374">IF(ISBLANK($A374),"",INDEX(Precipitation!G:G,$L374))</f>
        <v/>
      </c>
      <c r="K374" t="str">
        <f t="array" ref="K374">IF(ISBLANK($A374),"",INDEX(Precipitation!H:H,$L374))</f>
        <v/>
      </c>
      <c r="L374" s="5" t="str">
        <f>IF(ISBLANK($A374),"",RANDBETWEEN(2,COUNTA(Precipitation!A:A)))</f>
        <v/>
      </c>
      <c r="M374" s="5" t="str">
        <f>IF(ISBLANK($A374),"",RANDBETWEEN(1,100)&lt;=VLOOKUP($A374,Settings!$A:$H,7,FALSE)*100)</f>
        <v/>
      </c>
      <c r="N374" s="5" t="str">
        <f>IF(ISBLANK($A374),"",VLOOKUP($A374,Settings!$A:$H,8,FALSE))</f>
        <v/>
      </c>
      <c r="O374" s="5" t="str">
        <f>IF(ISBLANK($A374),"",IF($A374=$A373,$O373,INDIRECT("Settings!$H"&amp;MATCH($A374,Settings!$A:$A,0)+1)))</f>
        <v/>
      </c>
      <c r="P374" s="5" t="str">
        <f t="shared" si="2"/>
        <v/>
      </c>
      <c r="Q374" s="5" t="str">
        <f>IF(ISBLANK($A374),"",IF($A374=$A373,$Q373,VLOOKUP($A374,Settings!$A:$B,2,FALSE)))</f>
        <v/>
      </c>
    </row>
    <row r="375">
      <c r="A375" s="17"/>
      <c r="B375" s="15" t="str">
        <f t="shared" si="1"/>
        <v/>
      </c>
      <c r="C375" s="16" t="str">
        <f>IF(ISBLANK($A375),"",RANDBETWEEN($P375-Settings!$E$19,$P375-Settings!$E$20))</f>
        <v/>
      </c>
      <c r="D375" s="16" t="str">
        <f>IF(ISBLANK($A375),"",RANDBETWEEN($P375+Settings!$E$20,$P375+Settings!$E$19))</f>
        <v/>
      </c>
      <c r="E375" t="str">
        <f t="array" ref="E375">IF(ISBLANK($A375),"",IF(M375,IF(AVERAGE(C375,D375)&gt;Settings!$E$18,INDEX(Precipitation!A:A,$L375),INDEX(Precipitation!B:B,$L375)),"None"))</f>
        <v/>
      </c>
      <c r="F375" t="str">
        <f t="array" ref="F375">IF(ISBLANK($A375),"",IF(M375,INDEX(Precipitation!C:C,$L375),CHOOSE(RANDBETWEEN(1,4),"Clear","Clear","A few clouds","Mostly cloudy")))</f>
        <v/>
      </c>
      <c r="G375" t="str">
        <f t="array" ref="G375">IF(ISBLANK($A375),"",IF(AND(M375,AVERAGE(C375,D375)&gt;Settings!$E$18),INDEX(Precipitation!D:D,$L375),""))</f>
        <v/>
      </c>
      <c r="H375" t="str">
        <f t="array" ref="H375">IF(ISBLANK($A375),"",INDEX(Precipitation!E:E,$L375))</f>
        <v/>
      </c>
      <c r="I375" s="16" t="str">
        <f t="array" ref="I375">IF(ISBLANK($A375),"",INDEX(Precipitation!F:F,$L375))</f>
        <v/>
      </c>
      <c r="J375" s="16" t="str">
        <f t="array" ref="J375">IF(ISBLANK($A375),"",INDEX(Precipitation!G:G,$L375))</f>
        <v/>
      </c>
      <c r="K375" t="str">
        <f t="array" ref="K375">IF(ISBLANK($A375),"",INDEX(Precipitation!H:H,$L375))</f>
        <v/>
      </c>
      <c r="L375" s="5" t="str">
        <f>IF(ISBLANK($A375),"",RANDBETWEEN(2,COUNTA(Precipitation!A:A)))</f>
        <v/>
      </c>
      <c r="M375" s="5" t="str">
        <f>IF(ISBLANK($A375),"",RANDBETWEEN(1,100)&lt;=VLOOKUP($A375,Settings!$A:$H,7,FALSE)*100)</f>
        <v/>
      </c>
      <c r="N375" s="5" t="str">
        <f>IF(ISBLANK($A375),"",VLOOKUP($A375,Settings!$A:$H,8,FALSE))</f>
        <v/>
      </c>
      <c r="O375" s="5" t="str">
        <f>IF(ISBLANK($A375),"",IF($A375=$A374,$O374,INDIRECT("Settings!$H"&amp;MATCH($A375,Settings!$A:$A,0)+1)))</f>
        <v/>
      </c>
      <c r="P375" s="5" t="str">
        <f t="shared" si="2"/>
        <v/>
      </c>
      <c r="Q375" s="5" t="str">
        <f>IF(ISBLANK($A375),"",IF($A375=$A374,$Q374,VLOOKUP($A375,Settings!$A:$B,2,FALSE)))</f>
        <v/>
      </c>
    </row>
    <row r="376">
      <c r="A376" s="17"/>
      <c r="B376" s="15" t="str">
        <f t="shared" si="1"/>
        <v/>
      </c>
      <c r="C376" s="16" t="str">
        <f>IF(ISBLANK($A376),"",RANDBETWEEN($P376-Settings!$E$19,$P376-Settings!$E$20))</f>
        <v/>
      </c>
      <c r="D376" s="16" t="str">
        <f>IF(ISBLANK($A376),"",RANDBETWEEN($P376+Settings!$E$20,$P376+Settings!$E$19))</f>
        <v/>
      </c>
      <c r="E376" t="str">
        <f t="array" ref="E376">IF(ISBLANK($A376),"",IF(M376,IF(AVERAGE(C376,D376)&gt;Settings!$E$18,INDEX(Precipitation!A:A,$L376),INDEX(Precipitation!B:B,$L376)),"None"))</f>
        <v/>
      </c>
      <c r="F376" t="str">
        <f t="array" ref="F376">IF(ISBLANK($A376),"",IF(M376,INDEX(Precipitation!C:C,$L376),CHOOSE(RANDBETWEEN(1,4),"Clear","Clear","A few clouds","Mostly cloudy")))</f>
        <v/>
      </c>
      <c r="G376" t="str">
        <f t="array" ref="G376">IF(ISBLANK($A376),"",IF(AND(M376,AVERAGE(C376,D376)&gt;Settings!$E$18),INDEX(Precipitation!D:D,$L376),""))</f>
        <v/>
      </c>
      <c r="H376" t="str">
        <f t="array" ref="H376">IF(ISBLANK($A376),"",INDEX(Precipitation!E:E,$L376))</f>
        <v/>
      </c>
      <c r="I376" s="16" t="str">
        <f t="array" ref="I376">IF(ISBLANK($A376),"",INDEX(Precipitation!F:F,$L376))</f>
        <v/>
      </c>
      <c r="J376" s="16" t="str">
        <f t="array" ref="J376">IF(ISBLANK($A376),"",INDEX(Precipitation!G:G,$L376))</f>
        <v/>
      </c>
      <c r="K376" t="str">
        <f t="array" ref="K376">IF(ISBLANK($A376),"",INDEX(Precipitation!H:H,$L376))</f>
        <v/>
      </c>
      <c r="L376" s="5" t="str">
        <f>IF(ISBLANK($A376),"",RANDBETWEEN(2,COUNTA(Precipitation!A:A)))</f>
        <v/>
      </c>
      <c r="M376" s="5" t="str">
        <f>IF(ISBLANK($A376),"",RANDBETWEEN(1,100)&lt;=VLOOKUP($A376,Settings!$A:$H,7,FALSE)*100)</f>
        <v/>
      </c>
      <c r="N376" s="5" t="str">
        <f>IF(ISBLANK($A376),"",VLOOKUP($A376,Settings!$A:$H,8,FALSE))</f>
        <v/>
      </c>
      <c r="O376" s="5" t="str">
        <f>IF(ISBLANK($A376),"",IF($A376=$A375,$O375,INDIRECT("Settings!$H"&amp;MATCH($A376,Settings!$A:$A,0)+1)))</f>
        <v/>
      </c>
      <c r="P376" s="5" t="str">
        <f t="shared" si="2"/>
        <v/>
      </c>
      <c r="Q376" s="5" t="str">
        <f>IF(ISBLANK($A376),"",IF($A376=$A375,$Q375,VLOOKUP($A376,Settings!$A:$B,2,FALSE)))</f>
        <v/>
      </c>
    </row>
    <row r="377">
      <c r="A377" s="17"/>
      <c r="B377" s="15" t="str">
        <f t="shared" si="1"/>
        <v/>
      </c>
      <c r="C377" s="16" t="str">
        <f>IF(ISBLANK($A377),"",RANDBETWEEN($P377-Settings!$E$19,$P377-Settings!$E$20))</f>
        <v/>
      </c>
      <c r="D377" s="16" t="str">
        <f>IF(ISBLANK($A377),"",RANDBETWEEN($P377+Settings!$E$20,$P377+Settings!$E$19))</f>
        <v/>
      </c>
      <c r="E377" t="str">
        <f t="array" ref="E377">IF(ISBLANK($A377),"",IF(M377,IF(AVERAGE(C377,D377)&gt;Settings!$E$18,INDEX(Precipitation!A:A,$L377),INDEX(Precipitation!B:B,$L377)),"None"))</f>
        <v/>
      </c>
      <c r="F377" t="str">
        <f t="array" ref="F377">IF(ISBLANK($A377),"",IF(M377,INDEX(Precipitation!C:C,$L377),CHOOSE(RANDBETWEEN(1,4),"Clear","Clear","A few clouds","Mostly cloudy")))</f>
        <v/>
      </c>
      <c r="G377" t="str">
        <f t="array" ref="G377">IF(ISBLANK($A377),"",IF(AND(M377,AVERAGE(C377,D377)&gt;Settings!$E$18),INDEX(Precipitation!D:D,$L377),""))</f>
        <v/>
      </c>
      <c r="H377" t="str">
        <f t="array" ref="H377">IF(ISBLANK($A377),"",INDEX(Precipitation!E:E,$L377))</f>
        <v/>
      </c>
      <c r="I377" s="16" t="str">
        <f t="array" ref="I377">IF(ISBLANK($A377),"",INDEX(Precipitation!F:F,$L377))</f>
        <v/>
      </c>
      <c r="J377" s="16" t="str">
        <f t="array" ref="J377">IF(ISBLANK($A377),"",INDEX(Precipitation!G:G,$L377))</f>
        <v/>
      </c>
      <c r="K377" t="str">
        <f t="array" ref="K377">IF(ISBLANK($A377),"",INDEX(Precipitation!H:H,$L377))</f>
        <v/>
      </c>
      <c r="L377" s="5" t="str">
        <f>IF(ISBLANK($A377),"",RANDBETWEEN(2,COUNTA(Precipitation!A:A)))</f>
        <v/>
      </c>
      <c r="M377" s="5" t="str">
        <f>IF(ISBLANK($A377),"",RANDBETWEEN(1,100)&lt;=VLOOKUP($A377,Settings!$A:$H,7,FALSE)*100)</f>
        <v/>
      </c>
      <c r="N377" s="5" t="str">
        <f>IF(ISBLANK($A377),"",VLOOKUP($A377,Settings!$A:$H,8,FALSE))</f>
        <v/>
      </c>
      <c r="O377" s="5" t="str">
        <f>IF(ISBLANK($A377),"",IF($A377=$A376,$O376,INDIRECT("Settings!$H"&amp;MATCH($A377,Settings!$A:$A,0)+1)))</f>
        <v/>
      </c>
      <c r="P377" s="5" t="str">
        <f t="shared" si="2"/>
        <v/>
      </c>
      <c r="Q377" s="5" t="str">
        <f>IF(ISBLANK($A377),"",IF($A377=$A376,$Q376,VLOOKUP($A377,Settings!$A:$B,2,FALSE)))</f>
        <v/>
      </c>
    </row>
    <row r="378">
      <c r="A378" s="17"/>
      <c r="B378" s="15" t="str">
        <f t="shared" si="1"/>
        <v/>
      </c>
      <c r="C378" s="16" t="str">
        <f>IF(ISBLANK($A378),"",RANDBETWEEN($P378-Settings!$E$19,$P378-Settings!$E$20))</f>
        <v/>
      </c>
      <c r="D378" s="16" t="str">
        <f>IF(ISBLANK($A378),"",RANDBETWEEN($P378+Settings!$E$20,$P378+Settings!$E$19))</f>
        <v/>
      </c>
      <c r="E378" t="str">
        <f t="array" ref="E378">IF(ISBLANK($A378),"",IF(M378,IF(AVERAGE(C378,D378)&gt;Settings!$E$18,INDEX(Precipitation!A:A,$L378),INDEX(Precipitation!B:B,$L378)),"None"))</f>
        <v/>
      </c>
      <c r="F378" t="str">
        <f t="array" ref="F378">IF(ISBLANK($A378),"",IF(M378,INDEX(Precipitation!C:C,$L378),CHOOSE(RANDBETWEEN(1,4),"Clear","Clear","A few clouds","Mostly cloudy")))</f>
        <v/>
      </c>
      <c r="G378" t="str">
        <f t="array" ref="G378">IF(ISBLANK($A378),"",IF(AND(M378,AVERAGE(C378,D378)&gt;Settings!$E$18),INDEX(Precipitation!D:D,$L378),""))</f>
        <v/>
      </c>
      <c r="H378" t="str">
        <f t="array" ref="H378">IF(ISBLANK($A378),"",INDEX(Precipitation!E:E,$L378))</f>
        <v/>
      </c>
      <c r="I378" s="16" t="str">
        <f t="array" ref="I378">IF(ISBLANK($A378),"",INDEX(Precipitation!F:F,$L378))</f>
        <v/>
      </c>
      <c r="J378" s="16" t="str">
        <f t="array" ref="J378">IF(ISBLANK($A378),"",INDEX(Precipitation!G:G,$L378))</f>
        <v/>
      </c>
      <c r="K378" t="str">
        <f t="array" ref="K378">IF(ISBLANK($A378),"",INDEX(Precipitation!H:H,$L378))</f>
        <v/>
      </c>
      <c r="L378" s="5" t="str">
        <f>IF(ISBLANK($A378),"",RANDBETWEEN(2,COUNTA(Precipitation!A:A)))</f>
        <v/>
      </c>
      <c r="M378" s="5" t="str">
        <f>IF(ISBLANK($A378),"",RANDBETWEEN(1,100)&lt;=VLOOKUP($A378,Settings!$A:$H,7,FALSE)*100)</f>
        <v/>
      </c>
      <c r="N378" s="5" t="str">
        <f>IF(ISBLANK($A378),"",VLOOKUP($A378,Settings!$A:$H,8,FALSE))</f>
        <v/>
      </c>
      <c r="O378" s="5" t="str">
        <f>IF(ISBLANK($A378),"",IF($A378=$A377,$O377,INDIRECT("Settings!$H"&amp;MATCH($A378,Settings!$A:$A,0)+1)))</f>
        <v/>
      </c>
      <c r="P378" s="5" t="str">
        <f t="shared" si="2"/>
        <v/>
      </c>
      <c r="Q378" s="5" t="str">
        <f>IF(ISBLANK($A378),"",IF($A378=$A377,$Q377,VLOOKUP($A378,Settings!$A:$B,2,FALSE)))</f>
        <v/>
      </c>
    </row>
    <row r="379">
      <c r="A379" s="17"/>
      <c r="B379" s="15" t="str">
        <f t="shared" si="1"/>
        <v/>
      </c>
      <c r="C379" s="16" t="str">
        <f>IF(ISBLANK($A379),"",RANDBETWEEN($P379-Settings!$E$19,$P379-Settings!$E$20))</f>
        <v/>
      </c>
      <c r="D379" s="16" t="str">
        <f>IF(ISBLANK($A379),"",RANDBETWEEN($P379+Settings!$E$20,$P379+Settings!$E$19))</f>
        <v/>
      </c>
      <c r="E379" t="str">
        <f t="array" ref="E379">IF(ISBLANK($A379),"",IF(M379,IF(AVERAGE(C379,D379)&gt;Settings!$E$18,INDEX(Precipitation!A:A,$L379),INDEX(Precipitation!B:B,$L379)),"None"))</f>
        <v/>
      </c>
      <c r="F379" t="str">
        <f t="array" ref="F379">IF(ISBLANK($A379),"",IF(M379,INDEX(Precipitation!C:C,$L379),CHOOSE(RANDBETWEEN(1,4),"Clear","Clear","A few clouds","Mostly cloudy")))</f>
        <v/>
      </c>
      <c r="G379" t="str">
        <f t="array" ref="G379">IF(ISBLANK($A379),"",IF(AND(M379,AVERAGE(C379,D379)&gt;Settings!$E$18),INDEX(Precipitation!D:D,$L379),""))</f>
        <v/>
      </c>
      <c r="H379" t="str">
        <f t="array" ref="H379">IF(ISBLANK($A379),"",INDEX(Precipitation!E:E,$L379))</f>
        <v/>
      </c>
      <c r="I379" s="16" t="str">
        <f t="array" ref="I379">IF(ISBLANK($A379),"",INDEX(Precipitation!F:F,$L379))</f>
        <v/>
      </c>
      <c r="J379" s="16" t="str">
        <f t="array" ref="J379">IF(ISBLANK($A379),"",INDEX(Precipitation!G:G,$L379))</f>
        <v/>
      </c>
      <c r="K379" t="str">
        <f t="array" ref="K379">IF(ISBLANK($A379),"",INDEX(Precipitation!H:H,$L379))</f>
        <v/>
      </c>
      <c r="L379" s="5" t="str">
        <f>IF(ISBLANK($A379),"",RANDBETWEEN(2,COUNTA(Precipitation!A:A)))</f>
        <v/>
      </c>
      <c r="M379" s="5" t="str">
        <f>IF(ISBLANK($A379),"",RANDBETWEEN(1,100)&lt;=VLOOKUP($A379,Settings!$A:$H,7,FALSE)*100)</f>
        <v/>
      </c>
      <c r="N379" s="5" t="str">
        <f>IF(ISBLANK($A379),"",VLOOKUP($A379,Settings!$A:$H,8,FALSE))</f>
        <v/>
      </c>
      <c r="O379" s="5" t="str">
        <f>IF(ISBLANK($A379),"",IF($A379=$A378,$O378,INDIRECT("Settings!$H"&amp;MATCH($A379,Settings!$A:$A,0)+1)))</f>
        <v/>
      </c>
      <c r="P379" s="5" t="str">
        <f t="shared" si="2"/>
        <v/>
      </c>
      <c r="Q379" s="5" t="str">
        <f>IF(ISBLANK($A379),"",IF($A379=$A378,$Q378,VLOOKUP($A379,Settings!$A:$B,2,FALSE)))</f>
        <v/>
      </c>
    </row>
    <row r="380">
      <c r="A380" s="17"/>
      <c r="B380" s="15" t="str">
        <f t="shared" si="1"/>
        <v/>
      </c>
      <c r="C380" s="16" t="str">
        <f>IF(ISBLANK($A380),"",RANDBETWEEN($P380-Settings!$E$19,$P380-Settings!$E$20))</f>
        <v/>
      </c>
      <c r="D380" s="16" t="str">
        <f>IF(ISBLANK($A380),"",RANDBETWEEN($P380+Settings!$E$20,$P380+Settings!$E$19))</f>
        <v/>
      </c>
      <c r="E380" t="str">
        <f t="array" ref="E380">IF(ISBLANK($A380),"",IF(M380,IF(AVERAGE(C380,D380)&gt;Settings!$E$18,INDEX(Precipitation!A:A,$L380),INDEX(Precipitation!B:B,$L380)),"None"))</f>
        <v/>
      </c>
      <c r="F380" t="str">
        <f t="array" ref="F380">IF(ISBLANK($A380),"",IF(M380,INDEX(Precipitation!C:C,$L380),CHOOSE(RANDBETWEEN(1,4),"Clear","Clear","A few clouds","Mostly cloudy")))</f>
        <v/>
      </c>
      <c r="G380" t="str">
        <f t="array" ref="G380">IF(ISBLANK($A380),"",IF(AND(M380,AVERAGE(C380,D380)&gt;Settings!$E$18),INDEX(Precipitation!D:D,$L380),""))</f>
        <v/>
      </c>
      <c r="H380" t="str">
        <f t="array" ref="H380">IF(ISBLANK($A380),"",INDEX(Precipitation!E:E,$L380))</f>
        <v/>
      </c>
      <c r="I380" s="16" t="str">
        <f t="array" ref="I380">IF(ISBLANK($A380),"",INDEX(Precipitation!F:F,$L380))</f>
        <v/>
      </c>
      <c r="J380" s="16" t="str">
        <f t="array" ref="J380">IF(ISBLANK($A380),"",INDEX(Precipitation!G:G,$L380))</f>
        <v/>
      </c>
      <c r="K380" t="str">
        <f t="array" ref="K380">IF(ISBLANK($A380),"",INDEX(Precipitation!H:H,$L380))</f>
        <v/>
      </c>
      <c r="L380" s="5" t="str">
        <f>IF(ISBLANK($A380),"",RANDBETWEEN(2,COUNTA(Precipitation!A:A)))</f>
        <v/>
      </c>
      <c r="M380" s="5" t="str">
        <f>IF(ISBLANK($A380),"",RANDBETWEEN(1,100)&lt;=VLOOKUP($A380,Settings!$A:$H,7,FALSE)*100)</f>
        <v/>
      </c>
      <c r="N380" s="5" t="str">
        <f>IF(ISBLANK($A380),"",VLOOKUP($A380,Settings!$A:$H,8,FALSE))</f>
        <v/>
      </c>
      <c r="O380" s="5" t="str">
        <f>IF(ISBLANK($A380),"",IF($A380=$A379,$O379,INDIRECT("Settings!$H"&amp;MATCH($A380,Settings!$A:$A,0)+1)))</f>
        <v/>
      </c>
      <c r="P380" s="5" t="str">
        <f t="shared" si="2"/>
        <v/>
      </c>
      <c r="Q380" s="5" t="str">
        <f>IF(ISBLANK($A380),"",IF($A380=$A379,$Q379,VLOOKUP($A380,Settings!$A:$B,2,FALSE)))</f>
        <v/>
      </c>
    </row>
    <row r="381">
      <c r="A381" s="17"/>
      <c r="B381" s="15" t="str">
        <f t="shared" si="1"/>
        <v/>
      </c>
      <c r="C381" s="16" t="str">
        <f>IF(ISBLANK($A381),"",RANDBETWEEN($P381-Settings!$E$19,$P381-Settings!$E$20))</f>
        <v/>
      </c>
      <c r="D381" s="16" t="str">
        <f>IF(ISBLANK($A381),"",RANDBETWEEN($P381+Settings!$E$20,$P381+Settings!$E$19))</f>
        <v/>
      </c>
      <c r="E381" t="str">
        <f t="array" ref="E381">IF(ISBLANK($A381),"",IF(M381,IF(AVERAGE(C381,D381)&gt;Settings!$E$18,INDEX(Precipitation!A:A,$L381),INDEX(Precipitation!B:B,$L381)),"None"))</f>
        <v/>
      </c>
      <c r="F381" t="str">
        <f t="array" ref="F381">IF(ISBLANK($A381),"",IF(M381,INDEX(Precipitation!C:C,$L381),CHOOSE(RANDBETWEEN(1,4),"Clear","Clear","A few clouds","Mostly cloudy")))</f>
        <v/>
      </c>
      <c r="G381" t="str">
        <f t="array" ref="G381">IF(ISBLANK($A381),"",IF(AND(M381,AVERAGE(C381,D381)&gt;Settings!$E$18),INDEX(Precipitation!D:D,$L381),""))</f>
        <v/>
      </c>
      <c r="H381" t="str">
        <f t="array" ref="H381">IF(ISBLANK($A381),"",INDEX(Precipitation!E:E,$L381))</f>
        <v/>
      </c>
      <c r="I381" s="16" t="str">
        <f t="array" ref="I381">IF(ISBLANK($A381),"",INDEX(Precipitation!F:F,$L381))</f>
        <v/>
      </c>
      <c r="J381" s="16" t="str">
        <f t="array" ref="J381">IF(ISBLANK($A381),"",INDEX(Precipitation!G:G,$L381))</f>
        <v/>
      </c>
      <c r="K381" t="str">
        <f t="array" ref="K381">IF(ISBLANK($A381),"",INDEX(Precipitation!H:H,$L381))</f>
        <v/>
      </c>
      <c r="L381" s="5" t="str">
        <f>IF(ISBLANK($A381),"",RANDBETWEEN(2,COUNTA(Precipitation!A:A)))</f>
        <v/>
      </c>
      <c r="M381" s="5" t="str">
        <f>IF(ISBLANK($A381),"",RANDBETWEEN(1,100)&lt;=VLOOKUP($A381,Settings!$A:$H,7,FALSE)*100)</f>
        <v/>
      </c>
      <c r="N381" s="5" t="str">
        <f>IF(ISBLANK($A381),"",VLOOKUP($A381,Settings!$A:$H,8,FALSE))</f>
        <v/>
      </c>
      <c r="O381" s="5" t="str">
        <f>IF(ISBLANK($A381),"",IF($A381=$A380,$O380,INDIRECT("Settings!$H"&amp;MATCH($A381,Settings!$A:$A,0)+1)))</f>
        <v/>
      </c>
      <c r="P381" s="5" t="str">
        <f t="shared" si="2"/>
        <v/>
      </c>
      <c r="Q381" s="5" t="str">
        <f>IF(ISBLANK($A381),"",IF($A381=$A380,$Q380,VLOOKUP($A381,Settings!$A:$B,2,FALSE)))</f>
        <v/>
      </c>
    </row>
    <row r="382">
      <c r="A382" s="17"/>
      <c r="B382" s="15" t="str">
        <f t="shared" si="1"/>
        <v/>
      </c>
      <c r="C382" s="16" t="str">
        <f>IF(ISBLANK($A382),"",RANDBETWEEN($P382-Settings!$E$19,$P382-Settings!$E$20))</f>
        <v/>
      </c>
      <c r="D382" s="16" t="str">
        <f>IF(ISBLANK($A382),"",RANDBETWEEN($P382+Settings!$E$20,$P382+Settings!$E$19))</f>
        <v/>
      </c>
      <c r="E382" t="str">
        <f t="array" ref="E382">IF(ISBLANK($A382),"",IF(M382,IF(AVERAGE(C382,D382)&gt;Settings!$E$18,INDEX(Precipitation!A:A,$L382),INDEX(Precipitation!B:B,$L382)),"None"))</f>
        <v/>
      </c>
      <c r="F382" t="str">
        <f t="array" ref="F382">IF(ISBLANK($A382),"",IF(M382,INDEX(Precipitation!C:C,$L382),CHOOSE(RANDBETWEEN(1,4),"Clear","Clear","A few clouds","Mostly cloudy")))</f>
        <v/>
      </c>
      <c r="G382" t="str">
        <f t="array" ref="G382">IF(ISBLANK($A382),"",IF(AND(M382,AVERAGE(C382,D382)&gt;Settings!$E$18),INDEX(Precipitation!D:D,$L382),""))</f>
        <v/>
      </c>
      <c r="H382" t="str">
        <f t="array" ref="H382">IF(ISBLANK($A382),"",INDEX(Precipitation!E:E,$L382))</f>
        <v/>
      </c>
      <c r="I382" s="16" t="str">
        <f t="array" ref="I382">IF(ISBLANK($A382),"",INDEX(Precipitation!F:F,$L382))</f>
        <v/>
      </c>
      <c r="J382" s="16" t="str">
        <f t="array" ref="J382">IF(ISBLANK($A382),"",INDEX(Precipitation!G:G,$L382))</f>
        <v/>
      </c>
      <c r="K382" t="str">
        <f t="array" ref="K382">IF(ISBLANK($A382),"",INDEX(Precipitation!H:H,$L382))</f>
        <v/>
      </c>
      <c r="L382" s="5" t="str">
        <f>IF(ISBLANK($A382),"",RANDBETWEEN(2,COUNTA(Precipitation!A:A)))</f>
        <v/>
      </c>
      <c r="M382" s="5" t="str">
        <f>IF(ISBLANK($A382),"",RANDBETWEEN(1,100)&lt;=VLOOKUP($A382,Settings!$A:$H,7,FALSE)*100)</f>
        <v/>
      </c>
      <c r="N382" s="5" t="str">
        <f>IF(ISBLANK($A382),"",VLOOKUP($A382,Settings!$A:$H,8,FALSE))</f>
        <v/>
      </c>
      <c r="O382" s="5" t="str">
        <f>IF(ISBLANK($A382),"",IF($A382=$A381,$O381,INDIRECT("Settings!$H"&amp;MATCH($A382,Settings!$A:$A,0)+1)))</f>
        <v/>
      </c>
      <c r="P382" s="5" t="str">
        <f t="shared" si="2"/>
        <v/>
      </c>
      <c r="Q382" s="5" t="str">
        <f>IF(ISBLANK($A382),"",IF($A382=$A381,$Q381,VLOOKUP($A382,Settings!$A:$B,2,FALSE)))</f>
        <v/>
      </c>
    </row>
    <row r="383">
      <c r="A383" s="17"/>
      <c r="B383" s="15" t="str">
        <f t="shared" si="1"/>
        <v/>
      </c>
      <c r="C383" s="16" t="str">
        <f>IF(ISBLANK($A383),"",RANDBETWEEN($P383-Settings!$E$19,$P383-Settings!$E$20))</f>
        <v/>
      </c>
      <c r="D383" s="16" t="str">
        <f>IF(ISBLANK($A383),"",RANDBETWEEN($P383+Settings!$E$20,$P383+Settings!$E$19))</f>
        <v/>
      </c>
      <c r="E383" t="str">
        <f t="array" ref="E383">IF(ISBLANK($A383),"",IF(M383,IF(AVERAGE(C383,D383)&gt;Settings!$E$18,INDEX(Precipitation!A:A,$L383),INDEX(Precipitation!B:B,$L383)),"None"))</f>
        <v/>
      </c>
      <c r="F383" t="str">
        <f t="array" ref="F383">IF(ISBLANK($A383),"",IF(M383,INDEX(Precipitation!C:C,$L383),CHOOSE(RANDBETWEEN(1,4),"Clear","Clear","A few clouds","Mostly cloudy")))</f>
        <v/>
      </c>
      <c r="G383" t="str">
        <f t="array" ref="G383">IF(ISBLANK($A383),"",IF(AND(M383,AVERAGE(C383,D383)&gt;Settings!$E$18),INDEX(Precipitation!D:D,$L383),""))</f>
        <v/>
      </c>
      <c r="H383" t="str">
        <f t="array" ref="H383">IF(ISBLANK($A383),"",INDEX(Precipitation!E:E,$L383))</f>
        <v/>
      </c>
      <c r="I383" s="16" t="str">
        <f t="array" ref="I383">IF(ISBLANK($A383),"",INDEX(Precipitation!F:F,$L383))</f>
        <v/>
      </c>
      <c r="J383" s="16" t="str">
        <f t="array" ref="J383">IF(ISBLANK($A383),"",INDEX(Precipitation!G:G,$L383))</f>
        <v/>
      </c>
      <c r="K383" t="str">
        <f t="array" ref="K383">IF(ISBLANK($A383),"",INDEX(Precipitation!H:H,$L383))</f>
        <v/>
      </c>
      <c r="L383" s="5" t="str">
        <f>IF(ISBLANK($A383),"",RANDBETWEEN(2,COUNTA(Precipitation!A:A)))</f>
        <v/>
      </c>
      <c r="M383" s="5" t="str">
        <f>IF(ISBLANK($A383),"",RANDBETWEEN(1,100)&lt;=VLOOKUP($A383,Settings!$A:$H,7,FALSE)*100)</f>
        <v/>
      </c>
      <c r="N383" s="5" t="str">
        <f>IF(ISBLANK($A383),"",VLOOKUP($A383,Settings!$A:$H,8,FALSE))</f>
        <v/>
      </c>
      <c r="O383" s="5" t="str">
        <f>IF(ISBLANK($A383),"",IF($A383=$A382,$O382,INDIRECT("Settings!$H"&amp;MATCH($A383,Settings!$A:$A,0)+1)))</f>
        <v/>
      </c>
      <c r="P383" s="5" t="str">
        <f t="shared" si="2"/>
        <v/>
      </c>
      <c r="Q383" s="5" t="str">
        <f>IF(ISBLANK($A383),"",IF($A383=$A382,$Q382,VLOOKUP($A383,Settings!$A:$B,2,FALSE)))</f>
        <v/>
      </c>
    </row>
    <row r="384">
      <c r="A384" s="17"/>
      <c r="B384" s="15" t="str">
        <f t="shared" si="1"/>
        <v/>
      </c>
      <c r="C384" s="16" t="str">
        <f>IF(ISBLANK($A384),"",RANDBETWEEN($P384-Settings!$E$19,$P384-Settings!$E$20))</f>
        <v/>
      </c>
      <c r="D384" s="16" t="str">
        <f>IF(ISBLANK($A384),"",RANDBETWEEN($P384+Settings!$E$20,$P384+Settings!$E$19))</f>
        <v/>
      </c>
      <c r="E384" t="str">
        <f t="array" ref="E384">IF(ISBLANK($A384),"",IF(M384,IF(AVERAGE(C384,D384)&gt;Settings!$E$18,INDEX(Precipitation!A:A,$L384),INDEX(Precipitation!B:B,$L384)),"None"))</f>
        <v/>
      </c>
      <c r="F384" t="str">
        <f t="array" ref="F384">IF(ISBLANK($A384),"",IF(M384,INDEX(Precipitation!C:C,$L384),CHOOSE(RANDBETWEEN(1,4),"Clear","Clear","A few clouds","Mostly cloudy")))</f>
        <v/>
      </c>
      <c r="G384" t="str">
        <f t="array" ref="G384">IF(ISBLANK($A384),"",IF(AND(M384,AVERAGE(C384,D384)&gt;Settings!$E$18),INDEX(Precipitation!D:D,$L384),""))</f>
        <v/>
      </c>
      <c r="H384" t="str">
        <f t="array" ref="H384">IF(ISBLANK($A384),"",INDEX(Precipitation!E:E,$L384))</f>
        <v/>
      </c>
      <c r="I384" s="16" t="str">
        <f t="array" ref="I384">IF(ISBLANK($A384),"",INDEX(Precipitation!F:F,$L384))</f>
        <v/>
      </c>
      <c r="J384" s="16" t="str">
        <f t="array" ref="J384">IF(ISBLANK($A384),"",INDEX(Precipitation!G:G,$L384))</f>
        <v/>
      </c>
      <c r="K384" t="str">
        <f t="array" ref="K384">IF(ISBLANK($A384),"",INDEX(Precipitation!H:H,$L384))</f>
        <v/>
      </c>
      <c r="L384" s="5" t="str">
        <f>IF(ISBLANK($A384),"",RANDBETWEEN(2,COUNTA(Precipitation!A:A)))</f>
        <v/>
      </c>
      <c r="M384" s="5" t="str">
        <f>IF(ISBLANK($A384),"",RANDBETWEEN(1,100)&lt;=VLOOKUP($A384,Settings!$A:$H,7,FALSE)*100)</f>
        <v/>
      </c>
      <c r="N384" s="5" t="str">
        <f>IF(ISBLANK($A384),"",VLOOKUP($A384,Settings!$A:$H,8,FALSE))</f>
        <v/>
      </c>
      <c r="O384" s="5" t="str">
        <f>IF(ISBLANK($A384),"",IF($A384=$A383,$O383,INDIRECT("Settings!$H"&amp;MATCH($A384,Settings!$A:$A,0)+1)))</f>
        <v/>
      </c>
      <c r="P384" s="5" t="str">
        <f t="shared" si="2"/>
        <v/>
      </c>
      <c r="Q384" s="5" t="str">
        <f>IF(ISBLANK($A384),"",IF($A384=$A383,$Q383,VLOOKUP($A384,Settings!$A:$B,2,FALSE)))</f>
        <v/>
      </c>
    </row>
    <row r="385">
      <c r="A385" s="17"/>
      <c r="B385" s="15" t="str">
        <f t="shared" si="1"/>
        <v/>
      </c>
      <c r="C385" s="16" t="str">
        <f>IF(ISBLANK($A385),"",RANDBETWEEN($P385-Settings!$E$19,$P385-Settings!$E$20))</f>
        <v/>
      </c>
      <c r="D385" s="16" t="str">
        <f>IF(ISBLANK($A385),"",RANDBETWEEN($P385+Settings!$E$20,$P385+Settings!$E$19))</f>
        <v/>
      </c>
      <c r="E385" t="str">
        <f t="array" ref="E385">IF(ISBLANK($A385),"",IF(M385,IF(AVERAGE(C385,D385)&gt;Settings!$E$18,INDEX(Precipitation!A:A,$L385),INDEX(Precipitation!B:B,$L385)),"None"))</f>
        <v/>
      </c>
      <c r="F385" t="str">
        <f t="array" ref="F385">IF(ISBLANK($A385),"",IF(M385,INDEX(Precipitation!C:C,$L385),CHOOSE(RANDBETWEEN(1,4),"Clear","Clear","A few clouds","Mostly cloudy")))</f>
        <v/>
      </c>
      <c r="G385" t="str">
        <f t="array" ref="G385">IF(ISBLANK($A385),"",IF(AND(M385,AVERAGE(C385,D385)&gt;Settings!$E$18),INDEX(Precipitation!D:D,$L385),""))</f>
        <v/>
      </c>
      <c r="H385" t="str">
        <f t="array" ref="H385">IF(ISBLANK($A385),"",INDEX(Precipitation!E:E,$L385))</f>
        <v/>
      </c>
      <c r="I385" s="16" t="str">
        <f t="array" ref="I385">IF(ISBLANK($A385),"",INDEX(Precipitation!F:F,$L385))</f>
        <v/>
      </c>
      <c r="J385" s="16" t="str">
        <f t="array" ref="J385">IF(ISBLANK($A385),"",INDEX(Precipitation!G:G,$L385))</f>
        <v/>
      </c>
      <c r="K385" t="str">
        <f t="array" ref="K385">IF(ISBLANK($A385),"",INDEX(Precipitation!H:H,$L385))</f>
        <v/>
      </c>
      <c r="L385" s="5" t="str">
        <f>IF(ISBLANK($A385),"",RANDBETWEEN(2,COUNTA(Precipitation!A:A)))</f>
        <v/>
      </c>
      <c r="M385" s="5" t="str">
        <f>IF(ISBLANK($A385),"",RANDBETWEEN(1,100)&lt;=VLOOKUP($A385,Settings!$A:$H,7,FALSE)*100)</f>
        <v/>
      </c>
      <c r="N385" s="5" t="str">
        <f>IF(ISBLANK($A385),"",VLOOKUP($A385,Settings!$A:$H,8,FALSE))</f>
        <v/>
      </c>
      <c r="O385" s="5" t="str">
        <f>IF(ISBLANK($A385),"",IF($A385=$A384,$O384,INDIRECT("Settings!$H"&amp;MATCH($A385,Settings!$A:$A,0)+1)))</f>
        <v/>
      </c>
      <c r="P385" s="5" t="str">
        <f t="shared" si="2"/>
        <v/>
      </c>
      <c r="Q385" s="5" t="str">
        <f>IF(ISBLANK($A385),"",IF($A385=$A384,$Q384,VLOOKUP($A385,Settings!$A:$B,2,FALSE)))</f>
        <v/>
      </c>
    </row>
    <row r="386">
      <c r="A386" s="17"/>
      <c r="B386" s="15" t="str">
        <f t="shared" si="1"/>
        <v/>
      </c>
      <c r="C386" s="16" t="str">
        <f>IF(ISBLANK($A386),"",RANDBETWEEN($P386-Settings!$E$19,$P386-Settings!$E$20))</f>
        <v/>
      </c>
      <c r="D386" s="16" t="str">
        <f>IF(ISBLANK($A386),"",RANDBETWEEN($P386+Settings!$E$20,$P386+Settings!$E$19))</f>
        <v/>
      </c>
      <c r="E386" t="str">
        <f t="array" ref="E386">IF(ISBLANK($A386),"",IF(M386,IF(AVERAGE(C386,D386)&gt;Settings!$E$18,INDEX(Precipitation!A:A,$L386),INDEX(Precipitation!B:B,$L386)),"None"))</f>
        <v/>
      </c>
      <c r="F386" t="str">
        <f t="array" ref="F386">IF(ISBLANK($A386),"",IF(M386,INDEX(Precipitation!C:C,$L386),CHOOSE(RANDBETWEEN(1,4),"Clear","Clear","A few clouds","Mostly cloudy")))</f>
        <v/>
      </c>
      <c r="G386" t="str">
        <f t="array" ref="G386">IF(ISBLANK($A386),"",IF(AND(M386,AVERAGE(C386,D386)&gt;Settings!$E$18),INDEX(Precipitation!D:D,$L386),""))</f>
        <v/>
      </c>
      <c r="H386" t="str">
        <f t="array" ref="H386">IF(ISBLANK($A386),"",INDEX(Precipitation!E:E,$L386))</f>
        <v/>
      </c>
      <c r="I386" s="16" t="str">
        <f t="array" ref="I386">IF(ISBLANK($A386),"",INDEX(Precipitation!F:F,$L386))</f>
        <v/>
      </c>
      <c r="J386" s="16" t="str">
        <f t="array" ref="J386">IF(ISBLANK($A386),"",INDEX(Precipitation!G:G,$L386))</f>
        <v/>
      </c>
      <c r="K386" t="str">
        <f t="array" ref="K386">IF(ISBLANK($A386),"",INDEX(Precipitation!H:H,$L386))</f>
        <v/>
      </c>
      <c r="L386" s="5" t="str">
        <f>IF(ISBLANK($A386),"",RANDBETWEEN(2,COUNTA(Precipitation!A:A)))</f>
        <v/>
      </c>
      <c r="M386" s="5" t="str">
        <f>IF(ISBLANK($A386),"",RANDBETWEEN(1,100)&lt;=VLOOKUP($A386,Settings!$A:$H,7,FALSE)*100)</f>
        <v/>
      </c>
      <c r="N386" s="5" t="str">
        <f>IF(ISBLANK($A386),"",VLOOKUP($A386,Settings!$A:$H,8,FALSE))</f>
        <v/>
      </c>
      <c r="O386" s="5" t="str">
        <f>IF(ISBLANK($A386),"",IF($A386=$A385,$O385,INDIRECT("Settings!$H"&amp;MATCH($A386,Settings!$A:$A,0)+1)))</f>
        <v/>
      </c>
      <c r="P386" s="5" t="str">
        <f t="shared" si="2"/>
        <v/>
      </c>
      <c r="Q386" s="5" t="str">
        <f>IF(ISBLANK($A386),"",IF($A386=$A385,$Q385,VLOOKUP($A386,Settings!$A:$B,2,FALSE)))</f>
        <v/>
      </c>
    </row>
    <row r="387">
      <c r="A387" s="17"/>
      <c r="B387" s="15" t="str">
        <f t="shared" si="1"/>
        <v/>
      </c>
      <c r="C387" s="16" t="str">
        <f>IF(ISBLANK($A387),"",RANDBETWEEN($P387-Settings!$E$19,$P387-Settings!$E$20))</f>
        <v/>
      </c>
      <c r="D387" s="16" t="str">
        <f>IF(ISBLANK($A387),"",RANDBETWEEN($P387+Settings!$E$20,$P387+Settings!$E$19))</f>
        <v/>
      </c>
      <c r="E387" t="str">
        <f t="array" ref="E387">IF(ISBLANK($A387),"",IF(M387,IF(AVERAGE(C387,D387)&gt;Settings!$E$18,INDEX(Precipitation!A:A,$L387),INDEX(Precipitation!B:B,$L387)),"None"))</f>
        <v/>
      </c>
      <c r="F387" t="str">
        <f t="array" ref="F387">IF(ISBLANK($A387),"",IF(M387,INDEX(Precipitation!C:C,$L387),CHOOSE(RANDBETWEEN(1,4),"Clear","Clear","A few clouds","Mostly cloudy")))</f>
        <v/>
      </c>
      <c r="G387" t="str">
        <f t="array" ref="G387">IF(ISBLANK($A387),"",IF(AND(M387,AVERAGE(C387,D387)&gt;Settings!$E$18),INDEX(Precipitation!D:D,$L387),""))</f>
        <v/>
      </c>
      <c r="H387" t="str">
        <f t="array" ref="H387">IF(ISBLANK($A387),"",INDEX(Precipitation!E:E,$L387))</f>
        <v/>
      </c>
      <c r="I387" s="16" t="str">
        <f t="array" ref="I387">IF(ISBLANK($A387),"",INDEX(Precipitation!F:F,$L387))</f>
        <v/>
      </c>
      <c r="J387" s="16" t="str">
        <f t="array" ref="J387">IF(ISBLANK($A387),"",INDEX(Precipitation!G:G,$L387))</f>
        <v/>
      </c>
      <c r="K387" t="str">
        <f t="array" ref="K387">IF(ISBLANK($A387),"",INDEX(Precipitation!H:H,$L387))</f>
        <v/>
      </c>
      <c r="L387" s="5" t="str">
        <f>IF(ISBLANK($A387),"",RANDBETWEEN(2,COUNTA(Precipitation!A:A)))</f>
        <v/>
      </c>
      <c r="M387" s="5" t="str">
        <f>IF(ISBLANK($A387),"",RANDBETWEEN(1,100)&lt;=VLOOKUP($A387,Settings!$A:$H,7,FALSE)*100)</f>
        <v/>
      </c>
      <c r="N387" s="5" t="str">
        <f>IF(ISBLANK($A387),"",VLOOKUP($A387,Settings!$A:$H,8,FALSE))</f>
        <v/>
      </c>
      <c r="O387" s="5" t="str">
        <f>IF(ISBLANK($A387),"",IF($A387=$A386,$O386,INDIRECT("Settings!$H"&amp;MATCH($A387,Settings!$A:$A,0)+1)))</f>
        <v/>
      </c>
      <c r="P387" s="5" t="str">
        <f t="shared" si="2"/>
        <v/>
      </c>
      <c r="Q387" s="5" t="str">
        <f>IF(ISBLANK($A387),"",IF($A387=$A386,$Q386,VLOOKUP($A387,Settings!$A:$B,2,FALSE)))</f>
        <v/>
      </c>
    </row>
    <row r="388">
      <c r="A388" s="17"/>
      <c r="B388" s="15" t="str">
        <f t="shared" si="1"/>
        <v/>
      </c>
      <c r="C388" s="16" t="str">
        <f>IF(ISBLANK($A388),"",RANDBETWEEN($P388-Settings!$E$19,$P388-Settings!$E$20))</f>
        <v/>
      </c>
      <c r="D388" s="16" t="str">
        <f>IF(ISBLANK($A388),"",RANDBETWEEN($P388+Settings!$E$20,$P388+Settings!$E$19))</f>
        <v/>
      </c>
      <c r="E388" t="str">
        <f t="array" ref="E388">IF(ISBLANK($A388),"",IF(M388,IF(AVERAGE(C388,D388)&gt;Settings!$E$18,INDEX(Precipitation!A:A,$L388),INDEX(Precipitation!B:B,$L388)),"None"))</f>
        <v/>
      </c>
      <c r="F388" t="str">
        <f t="array" ref="F388">IF(ISBLANK($A388),"",IF(M388,INDEX(Precipitation!C:C,$L388),CHOOSE(RANDBETWEEN(1,4),"Clear","Clear","A few clouds","Mostly cloudy")))</f>
        <v/>
      </c>
      <c r="G388" t="str">
        <f t="array" ref="G388">IF(ISBLANK($A388),"",IF(AND(M388,AVERAGE(C388,D388)&gt;Settings!$E$18),INDEX(Precipitation!D:D,$L388),""))</f>
        <v/>
      </c>
      <c r="H388" t="str">
        <f t="array" ref="H388">IF(ISBLANK($A388),"",INDEX(Precipitation!E:E,$L388))</f>
        <v/>
      </c>
      <c r="I388" s="16" t="str">
        <f t="array" ref="I388">IF(ISBLANK($A388),"",INDEX(Precipitation!F:F,$L388))</f>
        <v/>
      </c>
      <c r="J388" s="16" t="str">
        <f t="array" ref="J388">IF(ISBLANK($A388),"",INDEX(Precipitation!G:G,$L388))</f>
        <v/>
      </c>
      <c r="K388" t="str">
        <f t="array" ref="K388">IF(ISBLANK($A388),"",INDEX(Precipitation!H:H,$L388))</f>
        <v/>
      </c>
      <c r="L388" s="5" t="str">
        <f>IF(ISBLANK($A388),"",RANDBETWEEN(2,COUNTA(Precipitation!A:A)))</f>
        <v/>
      </c>
      <c r="M388" s="5" t="str">
        <f>IF(ISBLANK($A388),"",RANDBETWEEN(1,100)&lt;=VLOOKUP($A388,Settings!$A:$H,7,FALSE)*100)</f>
        <v/>
      </c>
      <c r="N388" s="5" t="str">
        <f>IF(ISBLANK($A388),"",VLOOKUP($A388,Settings!$A:$H,8,FALSE))</f>
        <v/>
      </c>
      <c r="O388" s="5" t="str">
        <f>IF(ISBLANK($A388),"",IF($A388=$A387,$O387,INDIRECT("Settings!$H"&amp;MATCH($A388,Settings!$A:$A,0)+1)))</f>
        <v/>
      </c>
      <c r="P388" s="5" t="str">
        <f t="shared" si="2"/>
        <v/>
      </c>
      <c r="Q388" s="5" t="str">
        <f>IF(ISBLANK($A388),"",IF($A388=$A387,$Q387,VLOOKUP($A388,Settings!$A:$B,2,FALSE)))</f>
        <v/>
      </c>
    </row>
    <row r="389">
      <c r="A389" s="17"/>
      <c r="B389" s="15" t="str">
        <f t="shared" si="1"/>
        <v/>
      </c>
      <c r="C389" s="16" t="str">
        <f>IF(ISBLANK($A389),"",RANDBETWEEN($P389-Settings!$E$19,$P389-Settings!$E$20))</f>
        <v/>
      </c>
      <c r="D389" s="16" t="str">
        <f>IF(ISBLANK($A389),"",RANDBETWEEN($P389+Settings!$E$20,$P389+Settings!$E$19))</f>
        <v/>
      </c>
      <c r="E389" t="str">
        <f t="array" ref="E389">IF(ISBLANK($A389),"",IF(M389,IF(AVERAGE(C389,D389)&gt;Settings!$E$18,INDEX(Precipitation!A:A,$L389),INDEX(Precipitation!B:B,$L389)),"None"))</f>
        <v/>
      </c>
      <c r="F389" t="str">
        <f t="array" ref="F389">IF(ISBLANK($A389),"",IF(M389,INDEX(Precipitation!C:C,$L389),CHOOSE(RANDBETWEEN(1,4),"Clear","Clear","A few clouds","Mostly cloudy")))</f>
        <v/>
      </c>
      <c r="G389" t="str">
        <f t="array" ref="G389">IF(ISBLANK($A389),"",IF(AND(M389,AVERAGE(C389,D389)&gt;Settings!$E$18),INDEX(Precipitation!D:D,$L389),""))</f>
        <v/>
      </c>
      <c r="H389" t="str">
        <f t="array" ref="H389">IF(ISBLANK($A389),"",INDEX(Precipitation!E:E,$L389))</f>
        <v/>
      </c>
      <c r="I389" s="16" t="str">
        <f t="array" ref="I389">IF(ISBLANK($A389),"",INDEX(Precipitation!F:F,$L389))</f>
        <v/>
      </c>
      <c r="J389" s="16" t="str">
        <f t="array" ref="J389">IF(ISBLANK($A389),"",INDEX(Precipitation!G:G,$L389))</f>
        <v/>
      </c>
      <c r="K389" t="str">
        <f t="array" ref="K389">IF(ISBLANK($A389),"",INDEX(Precipitation!H:H,$L389))</f>
        <v/>
      </c>
      <c r="L389" s="5" t="str">
        <f>IF(ISBLANK($A389),"",RANDBETWEEN(2,COUNTA(Precipitation!A:A)))</f>
        <v/>
      </c>
      <c r="M389" s="5" t="str">
        <f>IF(ISBLANK($A389),"",RANDBETWEEN(1,100)&lt;=VLOOKUP($A389,Settings!$A:$H,7,FALSE)*100)</f>
        <v/>
      </c>
      <c r="N389" s="5" t="str">
        <f>IF(ISBLANK($A389),"",VLOOKUP($A389,Settings!$A:$H,8,FALSE))</f>
        <v/>
      </c>
      <c r="O389" s="5" t="str">
        <f>IF(ISBLANK($A389),"",IF($A389=$A388,$O388,INDIRECT("Settings!$H"&amp;MATCH($A389,Settings!$A:$A,0)+1)))</f>
        <v/>
      </c>
      <c r="P389" s="5" t="str">
        <f t="shared" si="2"/>
        <v/>
      </c>
      <c r="Q389" s="5" t="str">
        <f>IF(ISBLANK($A389),"",IF($A389=$A388,$Q388,VLOOKUP($A389,Settings!$A:$B,2,FALSE)))</f>
        <v/>
      </c>
    </row>
    <row r="390">
      <c r="A390" s="17"/>
      <c r="B390" s="15" t="str">
        <f t="shared" si="1"/>
        <v/>
      </c>
      <c r="C390" s="16" t="str">
        <f>IF(ISBLANK($A390),"",RANDBETWEEN($P390-Settings!$E$19,$P390-Settings!$E$20))</f>
        <v/>
      </c>
      <c r="D390" s="16" t="str">
        <f>IF(ISBLANK($A390),"",RANDBETWEEN($P390+Settings!$E$20,$P390+Settings!$E$19))</f>
        <v/>
      </c>
      <c r="E390" t="str">
        <f t="array" ref="E390">IF(ISBLANK($A390),"",IF(M390,IF(AVERAGE(C390,D390)&gt;Settings!$E$18,INDEX(Precipitation!A:A,$L390),INDEX(Precipitation!B:B,$L390)),"None"))</f>
        <v/>
      </c>
      <c r="F390" t="str">
        <f t="array" ref="F390">IF(ISBLANK($A390),"",IF(M390,INDEX(Precipitation!C:C,$L390),CHOOSE(RANDBETWEEN(1,4),"Clear","Clear","A few clouds","Mostly cloudy")))</f>
        <v/>
      </c>
      <c r="G390" t="str">
        <f t="array" ref="G390">IF(ISBLANK($A390),"",IF(AND(M390,AVERAGE(C390,D390)&gt;Settings!$E$18),INDEX(Precipitation!D:D,$L390),""))</f>
        <v/>
      </c>
      <c r="H390" t="str">
        <f t="array" ref="H390">IF(ISBLANK($A390),"",INDEX(Precipitation!E:E,$L390))</f>
        <v/>
      </c>
      <c r="I390" s="16" t="str">
        <f t="array" ref="I390">IF(ISBLANK($A390),"",INDEX(Precipitation!F:F,$L390))</f>
        <v/>
      </c>
      <c r="J390" s="16" t="str">
        <f t="array" ref="J390">IF(ISBLANK($A390),"",INDEX(Precipitation!G:G,$L390))</f>
        <v/>
      </c>
      <c r="K390" t="str">
        <f t="array" ref="K390">IF(ISBLANK($A390),"",INDEX(Precipitation!H:H,$L390))</f>
        <v/>
      </c>
      <c r="L390" s="5" t="str">
        <f>IF(ISBLANK($A390),"",RANDBETWEEN(2,COUNTA(Precipitation!A:A)))</f>
        <v/>
      </c>
      <c r="M390" s="5" t="str">
        <f>IF(ISBLANK($A390),"",RANDBETWEEN(1,100)&lt;=VLOOKUP($A390,Settings!$A:$H,7,FALSE)*100)</f>
        <v/>
      </c>
      <c r="N390" s="5" t="str">
        <f>IF(ISBLANK($A390),"",VLOOKUP($A390,Settings!$A:$H,8,FALSE))</f>
        <v/>
      </c>
      <c r="O390" s="5" t="str">
        <f>IF(ISBLANK($A390),"",IF($A390=$A389,$O389,INDIRECT("Settings!$H"&amp;MATCH($A390,Settings!$A:$A,0)+1)))</f>
        <v/>
      </c>
      <c r="P390" s="5" t="str">
        <f t="shared" si="2"/>
        <v/>
      </c>
      <c r="Q390" s="5" t="str">
        <f>IF(ISBLANK($A390),"",IF($A390=$A389,$Q389,VLOOKUP($A390,Settings!$A:$B,2,FALSE)))</f>
        <v/>
      </c>
    </row>
    <row r="391">
      <c r="A391" s="17"/>
      <c r="B391" s="15" t="str">
        <f t="shared" si="1"/>
        <v/>
      </c>
      <c r="C391" s="16" t="str">
        <f>IF(ISBLANK($A391),"",RANDBETWEEN($P391-Settings!$E$19,$P391-Settings!$E$20))</f>
        <v/>
      </c>
      <c r="D391" s="16" t="str">
        <f>IF(ISBLANK($A391),"",RANDBETWEEN($P391+Settings!$E$20,$P391+Settings!$E$19))</f>
        <v/>
      </c>
      <c r="E391" t="str">
        <f t="array" ref="E391">IF(ISBLANK($A391),"",IF(M391,IF(AVERAGE(C391,D391)&gt;Settings!$E$18,INDEX(Precipitation!A:A,$L391),INDEX(Precipitation!B:B,$L391)),"None"))</f>
        <v/>
      </c>
      <c r="F391" t="str">
        <f t="array" ref="F391">IF(ISBLANK($A391),"",IF(M391,INDEX(Precipitation!C:C,$L391),CHOOSE(RANDBETWEEN(1,4),"Clear","Clear","A few clouds","Mostly cloudy")))</f>
        <v/>
      </c>
      <c r="G391" t="str">
        <f t="array" ref="G391">IF(ISBLANK($A391),"",IF(AND(M391,AVERAGE(C391,D391)&gt;Settings!$E$18),INDEX(Precipitation!D:D,$L391),""))</f>
        <v/>
      </c>
      <c r="H391" t="str">
        <f t="array" ref="H391">IF(ISBLANK($A391),"",INDEX(Precipitation!E:E,$L391))</f>
        <v/>
      </c>
      <c r="I391" s="16" t="str">
        <f t="array" ref="I391">IF(ISBLANK($A391),"",INDEX(Precipitation!F:F,$L391))</f>
        <v/>
      </c>
      <c r="J391" s="16" t="str">
        <f t="array" ref="J391">IF(ISBLANK($A391),"",INDEX(Precipitation!G:G,$L391))</f>
        <v/>
      </c>
      <c r="K391" t="str">
        <f t="array" ref="K391">IF(ISBLANK($A391),"",INDEX(Precipitation!H:H,$L391))</f>
        <v/>
      </c>
      <c r="L391" s="5" t="str">
        <f>IF(ISBLANK($A391),"",RANDBETWEEN(2,COUNTA(Precipitation!A:A)))</f>
        <v/>
      </c>
      <c r="M391" s="5" t="str">
        <f>IF(ISBLANK($A391),"",RANDBETWEEN(1,100)&lt;=VLOOKUP($A391,Settings!$A:$H,7,FALSE)*100)</f>
        <v/>
      </c>
      <c r="N391" s="5" t="str">
        <f>IF(ISBLANK($A391),"",VLOOKUP($A391,Settings!$A:$H,8,FALSE))</f>
        <v/>
      </c>
      <c r="O391" s="5" t="str">
        <f>IF(ISBLANK($A391),"",IF($A391=$A390,$O390,INDIRECT("Settings!$H"&amp;MATCH($A391,Settings!$A:$A,0)+1)))</f>
        <v/>
      </c>
      <c r="P391" s="5" t="str">
        <f t="shared" si="2"/>
        <v/>
      </c>
      <c r="Q391" s="5" t="str">
        <f>IF(ISBLANK($A391),"",IF($A391=$A390,$Q390,VLOOKUP($A391,Settings!$A:$B,2,FALSE)))</f>
        <v/>
      </c>
    </row>
    <row r="392">
      <c r="A392" s="17"/>
      <c r="B392" s="15" t="str">
        <f t="shared" si="1"/>
        <v/>
      </c>
      <c r="C392" s="16" t="str">
        <f>IF(ISBLANK($A392),"",RANDBETWEEN($P392-Settings!$E$19,$P392-Settings!$E$20))</f>
        <v/>
      </c>
      <c r="D392" s="16" t="str">
        <f>IF(ISBLANK($A392),"",RANDBETWEEN($P392+Settings!$E$20,$P392+Settings!$E$19))</f>
        <v/>
      </c>
      <c r="E392" t="str">
        <f t="array" ref="E392">IF(ISBLANK($A392),"",IF(M392,IF(AVERAGE(C392,D392)&gt;Settings!$E$18,INDEX(Precipitation!A:A,$L392),INDEX(Precipitation!B:B,$L392)),"None"))</f>
        <v/>
      </c>
      <c r="F392" t="str">
        <f t="array" ref="F392">IF(ISBLANK($A392),"",IF(M392,INDEX(Precipitation!C:C,$L392),CHOOSE(RANDBETWEEN(1,4),"Clear","Clear","A few clouds","Mostly cloudy")))</f>
        <v/>
      </c>
      <c r="G392" t="str">
        <f t="array" ref="G392">IF(ISBLANK($A392),"",IF(AND(M392,AVERAGE(C392,D392)&gt;Settings!$E$18),INDEX(Precipitation!D:D,$L392),""))</f>
        <v/>
      </c>
      <c r="H392" t="str">
        <f t="array" ref="H392">IF(ISBLANK($A392),"",INDEX(Precipitation!E:E,$L392))</f>
        <v/>
      </c>
      <c r="I392" s="16" t="str">
        <f t="array" ref="I392">IF(ISBLANK($A392),"",INDEX(Precipitation!F:F,$L392))</f>
        <v/>
      </c>
      <c r="J392" s="16" t="str">
        <f t="array" ref="J392">IF(ISBLANK($A392),"",INDEX(Precipitation!G:G,$L392))</f>
        <v/>
      </c>
      <c r="K392" t="str">
        <f t="array" ref="K392">IF(ISBLANK($A392),"",INDEX(Precipitation!H:H,$L392))</f>
        <v/>
      </c>
      <c r="L392" s="5" t="str">
        <f>IF(ISBLANK($A392),"",RANDBETWEEN(2,COUNTA(Precipitation!A:A)))</f>
        <v/>
      </c>
      <c r="M392" s="5" t="str">
        <f>IF(ISBLANK($A392),"",RANDBETWEEN(1,100)&lt;=VLOOKUP($A392,Settings!$A:$H,7,FALSE)*100)</f>
        <v/>
      </c>
      <c r="N392" s="5" t="str">
        <f>IF(ISBLANK($A392),"",VLOOKUP($A392,Settings!$A:$H,8,FALSE))</f>
        <v/>
      </c>
      <c r="O392" s="5" t="str">
        <f>IF(ISBLANK($A392),"",IF($A392=$A391,$O391,INDIRECT("Settings!$H"&amp;MATCH($A392,Settings!$A:$A,0)+1)))</f>
        <v/>
      </c>
      <c r="P392" s="5" t="str">
        <f t="shared" si="2"/>
        <v/>
      </c>
      <c r="Q392" s="5" t="str">
        <f>IF(ISBLANK($A392),"",IF($A392=$A391,$Q391,VLOOKUP($A392,Settings!$A:$B,2,FALSE)))</f>
        <v/>
      </c>
    </row>
    <row r="393">
      <c r="A393" s="17"/>
      <c r="B393" s="15" t="str">
        <f t="shared" si="1"/>
        <v/>
      </c>
      <c r="C393" s="16" t="str">
        <f>IF(ISBLANK($A393),"",RANDBETWEEN($P393-Settings!$E$19,$P393-Settings!$E$20))</f>
        <v/>
      </c>
      <c r="D393" s="16" t="str">
        <f>IF(ISBLANK($A393),"",RANDBETWEEN($P393+Settings!$E$20,$P393+Settings!$E$19))</f>
        <v/>
      </c>
      <c r="E393" t="str">
        <f t="array" ref="E393">IF(ISBLANK($A393),"",IF(M393,IF(AVERAGE(C393,D393)&gt;Settings!$E$18,INDEX(Precipitation!A:A,$L393),INDEX(Precipitation!B:B,$L393)),"None"))</f>
        <v/>
      </c>
      <c r="F393" t="str">
        <f t="array" ref="F393">IF(ISBLANK($A393),"",IF(M393,INDEX(Precipitation!C:C,$L393),CHOOSE(RANDBETWEEN(1,4),"Clear","Clear","A few clouds","Mostly cloudy")))</f>
        <v/>
      </c>
      <c r="G393" t="str">
        <f t="array" ref="G393">IF(ISBLANK($A393),"",IF(AND(M393,AVERAGE(C393,D393)&gt;Settings!$E$18),INDEX(Precipitation!D:D,$L393),""))</f>
        <v/>
      </c>
      <c r="H393" t="str">
        <f t="array" ref="H393">IF(ISBLANK($A393),"",INDEX(Precipitation!E:E,$L393))</f>
        <v/>
      </c>
      <c r="I393" s="16" t="str">
        <f t="array" ref="I393">IF(ISBLANK($A393),"",INDEX(Precipitation!F:F,$L393))</f>
        <v/>
      </c>
      <c r="J393" s="16" t="str">
        <f t="array" ref="J393">IF(ISBLANK($A393),"",INDEX(Precipitation!G:G,$L393))</f>
        <v/>
      </c>
      <c r="K393" t="str">
        <f t="array" ref="K393">IF(ISBLANK($A393),"",INDEX(Precipitation!H:H,$L393))</f>
        <v/>
      </c>
      <c r="L393" s="5" t="str">
        <f>IF(ISBLANK($A393),"",RANDBETWEEN(2,COUNTA(Precipitation!A:A)))</f>
        <v/>
      </c>
      <c r="M393" s="5" t="str">
        <f>IF(ISBLANK($A393),"",RANDBETWEEN(1,100)&lt;=VLOOKUP($A393,Settings!$A:$H,7,FALSE)*100)</f>
        <v/>
      </c>
      <c r="N393" s="5" t="str">
        <f>IF(ISBLANK($A393),"",VLOOKUP($A393,Settings!$A:$H,8,FALSE))</f>
        <v/>
      </c>
      <c r="O393" s="5" t="str">
        <f>IF(ISBLANK($A393),"",IF($A393=$A392,$O392,INDIRECT("Settings!$H"&amp;MATCH($A393,Settings!$A:$A,0)+1)))</f>
        <v/>
      </c>
      <c r="P393" s="5" t="str">
        <f t="shared" si="2"/>
        <v/>
      </c>
      <c r="Q393" s="5" t="str">
        <f>IF(ISBLANK($A393),"",IF($A393=$A392,$Q392,VLOOKUP($A393,Settings!$A:$B,2,FALSE)))</f>
        <v/>
      </c>
    </row>
    <row r="394">
      <c r="A394" s="17"/>
      <c r="B394" s="15" t="str">
        <f t="shared" si="1"/>
        <v/>
      </c>
      <c r="C394" s="16" t="str">
        <f>IF(ISBLANK($A394),"",RANDBETWEEN($P394-Settings!$E$19,$P394-Settings!$E$20))</f>
        <v/>
      </c>
      <c r="D394" s="16" t="str">
        <f>IF(ISBLANK($A394),"",RANDBETWEEN($P394+Settings!$E$20,$P394+Settings!$E$19))</f>
        <v/>
      </c>
      <c r="E394" t="str">
        <f t="array" ref="E394">IF(ISBLANK($A394),"",IF(M394,IF(AVERAGE(C394,D394)&gt;Settings!$E$18,INDEX(Precipitation!A:A,$L394),INDEX(Precipitation!B:B,$L394)),"None"))</f>
        <v/>
      </c>
      <c r="F394" t="str">
        <f t="array" ref="F394">IF(ISBLANK($A394),"",IF(M394,INDEX(Precipitation!C:C,$L394),CHOOSE(RANDBETWEEN(1,4),"Clear","Clear","A few clouds","Mostly cloudy")))</f>
        <v/>
      </c>
      <c r="G394" t="str">
        <f t="array" ref="G394">IF(ISBLANK($A394),"",IF(AND(M394,AVERAGE(C394,D394)&gt;Settings!$E$18),INDEX(Precipitation!D:D,$L394),""))</f>
        <v/>
      </c>
      <c r="H394" t="str">
        <f t="array" ref="H394">IF(ISBLANK($A394),"",INDEX(Precipitation!E:E,$L394))</f>
        <v/>
      </c>
      <c r="I394" s="16" t="str">
        <f t="array" ref="I394">IF(ISBLANK($A394),"",INDEX(Precipitation!F:F,$L394))</f>
        <v/>
      </c>
      <c r="J394" s="16" t="str">
        <f t="array" ref="J394">IF(ISBLANK($A394),"",INDEX(Precipitation!G:G,$L394))</f>
        <v/>
      </c>
      <c r="K394" t="str">
        <f t="array" ref="K394">IF(ISBLANK($A394),"",INDEX(Precipitation!H:H,$L394))</f>
        <v/>
      </c>
      <c r="L394" s="5" t="str">
        <f>IF(ISBLANK($A394),"",RANDBETWEEN(2,COUNTA(Precipitation!A:A)))</f>
        <v/>
      </c>
      <c r="M394" s="5" t="str">
        <f>IF(ISBLANK($A394),"",RANDBETWEEN(1,100)&lt;=VLOOKUP($A394,Settings!$A:$H,7,FALSE)*100)</f>
        <v/>
      </c>
      <c r="N394" s="5" t="str">
        <f>IF(ISBLANK($A394),"",VLOOKUP($A394,Settings!$A:$H,8,FALSE))</f>
        <v/>
      </c>
      <c r="O394" s="5" t="str">
        <f>IF(ISBLANK($A394),"",IF($A394=$A393,$O393,INDIRECT("Settings!$H"&amp;MATCH($A394,Settings!$A:$A,0)+1)))</f>
        <v/>
      </c>
      <c r="P394" s="5" t="str">
        <f t="shared" si="2"/>
        <v/>
      </c>
      <c r="Q394" s="5" t="str">
        <f>IF(ISBLANK($A394),"",IF($A394=$A393,$Q393,VLOOKUP($A394,Settings!$A:$B,2,FALSE)))</f>
        <v/>
      </c>
    </row>
    <row r="395">
      <c r="A395" s="17"/>
      <c r="B395" s="15" t="str">
        <f t="shared" si="1"/>
        <v/>
      </c>
      <c r="C395" s="16" t="str">
        <f>IF(ISBLANK($A395),"",RANDBETWEEN($P395-Settings!$E$19,$P395-Settings!$E$20))</f>
        <v/>
      </c>
      <c r="D395" s="16" t="str">
        <f>IF(ISBLANK($A395),"",RANDBETWEEN($P395+Settings!$E$20,$P395+Settings!$E$19))</f>
        <v/>
      </c>
      <c r="E395" t="str">
        <f t="array" ref="E395">IF(ISBLANK($A395),"",IF(M395,IF(AVERAGE(C395,D395)&gt;Settings!$E$18,INDEX(Precipitation!A:A,$L395),INDEX(Precipitation!B:B,$L395)),"None"))</f>
        <v/>
      </c>
      <c r="F395" t="str">
        <f t="array" ref="F395">IF(ISBLANK($A395),"",IF(M395,INDEX(Precipitation!C:C,$L395),CHOOSE(RANDBETWEEN(1,4),"Clear","Clear","A few clouds","Mostly cloudy")))</f>
        <v/>
      </c>
      <c r="G395" t="str">
        <f t="array" ref="G395">IF(ISBLANK($A395),"",IF(AND(M395,AVERAGE(C395,D395)&gt;Settings!$E$18),INDEX(Precipitation!D:D,$L395),""))</f>
        <v/>
      </c>
      <c r="H395" t="str">
        <f t="array" ref="H395">IF(ISBLANK($A395),"",INDEX(Precipitation!E:E,$L395))</f>
        <v/>
      </c>
      <c r="I395" s="16" t="str">
        <f t="array" ref="I395">IF(ISBLANK($A395),"",INDEX(Precipitation!F:F,$L395))</f>
        <v/>
      </c>
      <c r="J395" s="16" t="str">
        <f t="array" ref="J395">IF(ISBLANK($A395),"",INDEX(Precipitation!G:G,$L395))</f>
        <v/>
      </c>
      <c r="K395" t="str">
        <f t="array" ref="K395">IF(ISBLANK($A395),"",INDEX(Precipitation!H:H,$L395))</f>
        <v/>
      </c>
      <c r="L395" s="5" t="str">
        <f>IF(ISBLANK($A395),"",RANDBETWEEN(2,COUNTA(Precipitation!A:A)))</f>
        <v/>
      </c>
      <c r="M395" s="5" t="str">
        <f>IF(ISBLANK($A395),"",RANDBETWEEN(1,100)&lt;=VLOOKUP($A395,Settings!$A:$H,7,FALSE)*100)</f>
        <v/>
      </c>
      <c r="N395" s="5" t="str">
        <f>IF(ISBLANK($A395),"",VLOOKUP($A395,Settings!$A:$H,8,FALSE))</f>
        <v/>
      </c>
      <c r="O395" s="5" t="str">
        <f>IF(ISBLANK($A395),"",IF($A395=$A394,$O394,INDIRECT("Settings!$H"&amp;MATCH($A395,Settings!$A:$A,0)+1)))</f>
        <v/>
      </c>
      <c r="P395" s="5" t="str">
        <f t="shared" si="2"/>
        <v/>
      </c>
      <c r="Q395" s="5" t="str">
        <f>IF(ISBLANK($A395),"",IF($A395=$A394,$Q394,VLOOKUP($A395,Settings!$A:$B,2,FALSE)))</f>
        <v/>
      </c>
    </row>
    <row r="396">
      <c r="A396" s="17"/>
      <c r="B396" s="15" t="str">
        <f t="shared" si="1"/>
        <v/>
      </c>
      <c r="C396" s="16" t="str">
        <f>IF(ISBLANK($A396),"",RANDBETWEEN($P396-Settings!$E$19,$P396-Settings!$E$20))</f>
        <v/>
      </c>
      <c r="D396" s="16" t="str">
        <f>IF(ISBLANK($A396),"",RANDBETWEEN($P396+Settings!$E$20,$P396+Settings!$E$19))</f>
        <v/>
      </c>
      <c r="E396" t="str">
        <f t="array" ref="E396">IF(ISBLANK($A396),"",IF(M396,IF(AVERAGE(C396,D396)&gt;Settings!$E$18,INDEX(Precipitation!A:A,$L396),INDEX(Precipitation!B:B,$L396)),"None"))</f>
        <v/>
      </c>
      <c r="F396" t="str">
        <f t="array" ref="F396">IF(ISBLANK($A396),"",IF(M396,INDEX(Precipitation!C:C,$L396),CHOOSE(RANDBETWEEN(1,4),"Clear","Clear","A few clouds","Mostly cloudy")))</f>
        <v/>
      </c>
      <c r="G396" t="str">
        <f t="array" ref="G396">IF(ISBLANK($A396),"",IF(AND(M396,AVERAGE(C396,D396)&gt;Settings!$E$18),INDEX(Precipitation!D:D,$L396),""))</f>
        <v/>
      </c>
      <c r="H396" t="str">
        <f t="array" ref="H396">IF(ISBLANK($A396),"",INDEX(Precipitation!E:E,$L396))</f>
        <v/>
      </c>
      <c r="I396" s="16" t="str">
        <f t="array" ref="I396">IF(ISBLANK($A396),"",INDEX(Precipitation!F:F,$L396))</f>
        <v/>
      </c>
      <c r="J396" s="16" t="str">
        <f t="array" ref="J396">IF(ISBLANK($A396),"",INDEX(Precipitation!G:G,$L396))</f>
        <v/>
      </c>
      <c r="K396" t="str">
        <f t="array" ref="K396">IF(ISBLANK($A396),"",INDEX(Precipitation!H:H,$L396))</f>
        <v/>
      </c>
      <c r="L396" s="5" t="str">
        <f>IF(ISBLANK($A396),"",RANDBETWEEN(2,COUNTA(Precipitation!A:A)))</f>
        <v/>
      </c>
      <c r="M396" s="5" t="str">
        <f>IF(ISBLANK($A396),"",RANDBETWEEN(1,100)&lt;=VLOOKUP($A396,Settings!$A:$H,7,FALSE)*100)</f>
        <v/>
      </c>
      <c r="N396" s="5" t="str">
        <f>IF(ISBLANK($A396),"",VLOOKUP($A396,Settings!$A:$H,8,FALSE))</f>
        <v/>
      </c>
      <c r="O396" s="5" t="str">
        <f>IF(ISBLANK($A396),"",IF($A396=$A395,$O395,INDIRECT("Settings!$H"&amp;MATCH($A396,Settings!$A:$A,0)+1)))</f>
        <v/>
      </c>
      <c r="P396" s="5" t="str">
        <f t="shared" si="2"/>
        <v/>
      </c>
      <c r="Q396" s="5" t="str">
        <f>IF(ISBLANK($A396),"",IF($A396=$A395,$Q395,VLOOKUP($A396,Settings!$A:$B,2,FALSE)))</f>
        <v/>
      </c>
    </row>
    <row r="397">
      <c r="A397" s="17"/>
      <c r="B397" s="15" t="str">
        <f t="shared" si="1"/>
        <v/>
      </c>
      <c r="C397" s="16" t="str">
        <f>IF(ISBLANK($A397),"",RANDBETWEEN($P397-Settings!$E$19,$P397-Settings!$E$20))</f>
        <v/>
      </c>
      <c r="D397" s="16" t="str">
        <f>IF(ISBLANK($A397),"",RANDBETWEEN($P397+Settings!$E$20,$P397+Settings!$E$19))</f>
        <v/>
      </c>
      <c r="E397" t="str">
        <f t="array" ref="E397">IF(ISBLANK($A397),"",IF(M397,IF(AVERAGE(C397,D397)&gt;Settings!$E$18,INDEX(Precipitation!A:A,$L397),INDEX(Precipitation!B:B,$L397)),"None"))</f>
        <v/>
      </c>
      <c r="F397" t="str">
        <f t="array" ref="F397">IF(ISBLANK($A397),"",IF(M397,INDEX(Precipitation!C:C,$L397),CHOOSE(RANDBETWEEN(1,4),"Clear","Clear","A few clouds","Mostly cloudy")))</f>
        <v/>
      </c>
      <c r="G397" t="str">
        <f t="array" ref="G397">IF(ISBLANK($A397),"",IF(AND(M397,AVERAGE(C397,D397)&gt;Settings!$E$18),INDEX(Precipitation!D:D,$L397),""))</f>
        <v/>
      </c>
      <c r="H397" t="str">
        <f t="array" ref="H397">IF(ISBLANK($A397),"",INDEX(Precipitation!E:E,$L397))</f>
        <v/>
      </c>
      <c r="I397" s="16" t="str">
        <f t="array" ref="I397">IF(ISBLANK($A397),"",INDEX(Precipitation!F:F,$L397))</f>
        <v/>
      </c>
      <c r="J397" s="16" t="str">
        <f t="array" ref="J397">IF(ISBLANK($A397),"",INDEX(Precipitation!G:G,$L397))</f>
        <v/>
      </c>
      <c r="K397" t="str">
        <f t="array" ref="K397">IF(ISBLANK($A397),"",INDEX(Precipitation!H:H,$L397))</f>
        <v/>
      </c>
      <c r="L397" s="5" t="str">
        <f>IF(ISBLANK($A397),"",RANDBETWEEN(2,COUNTA(Precipitation!A:A)))</f>
        <v/>
      </c>
      <c r="M397" s="5" t="str">
        <f>IF(ISBLANK($A397),"",RANDBETWEEN(1,100)&lt;=VLOOKUP($A397,Settings!$A:$H,7,FALSE)*100)</f>
        <v/>
      </c>
      <c r="N397" s="5" t="str">
        <f>IF(ISBLANK($A397),"",VLOOKUP($A397,Settings!$A:$H,8,FALSE))</f>
        <v/>
      </c>
      <c r="O397" s="5" t="str">
        <f>IF(ISBLANK($A397),"",IF($A397=$A396,$O396,INDIRECT("Settings!$H"&amp;MATCH($A397,Settings!$A:$A,0)+1)))</f>
        <v/>
      </c>
      <c r="P397" s="5" t="str">
        <f t="shared" si="2"/>
        <v/>
      </c>
      <c r="Q397" s="5" t="str">
        <f>IF(ISBLANK($A397),"",IF($A397=$A396,$Q396,VLOOKUP($A397,Settings!$A:$B,2,FALSE)))</f>
        <v/>
      </c>
    </row>
    <row r="398">
      <c r="A398" s="17"/>
      <c r="B398" s="15" t="str">
        <f t="shared" si="1"/>
        <v/>
      </c>
      <c r="C398" s="16" t="str">
        <f>IF(ISBLANK($A398),"",RANDBETWEEN($P398-Settings!$E$19,$P398-Settings!$E$20))</f>
        <v/>
      </c>
      <c r="D398" s="16" t="str">
        <f>IF(ISBLANK($A398),"",RANDBETWEEN($P398+Settings!$E$20,$P398+Settings!$E$19))</f>
        <v/>
      </c>
      <c r="E398" t="str">
        <f t="array" ref="E398">IF(ISBLANK($A398),"",IF(M398,IF(AVERAGE(C398,D398)&gt;Settings!$E$18,INDEX(Precipitation!A:A,$L398),INDEX(Precipitation!B:B,$L398)),"None"))</f>
        <v/>
      </c>
      <c r="F398" t="str">
        <f t="array" ref="F398">IF(ISBLANK($A398),"",IF(M398,INDEX(Precipitation!C:C,$L398),CHOOSE(RANDBETWEEN(1,4),"Clear","Clear","A few clouds","Mostly cloudy")))</f>
        <v/>
      </c>
      <c r="G398" t="str">
        <f t="array" ref="G398">IF(ISBLANK($A398),"",IF(AND(M398,AVERAGE(C398,D398)&gt;Settings!$E$18),INDEX(Precipitation!D:D,$L398),""))</f>
        <v/>
      </c>
      <c r="H398" t="str">
        <f t="array" ref="H398">IF(ISBLANK($A398),"",INDEX(Precipitation!E:E,$L398))</f>
        <v/>
      </c>
      <c r="I398" s="16" t="str">
        <f t="array" ref="I398">IF(ISBLANK($A398),"",INDEX(Precipitation!F:F,$L398))</f>
        <v/>
      </c>
      <c r="J398" s="16" t="str">
        <f t="array" ref="J398">IF(ISBLANK($A398),"",INDEX(Precipitation!G:G,$L398))</f>
        <v/>
      </c>
      <c r="K398" t="str">
        <f t="array" ref="K398">IF(ISBLANK($A398),"",INDEX(Precipitation!H:H,$L398))</f>
        <v/>
      </c>
      <c r="L398" s="5" t="str">
        <f>IF(ISBLANK($A398),"",RANDBETWEEN(2,COUNTA(Precipitation!A:A)))</f>
        <v/>
      </c>
      <c r="M398" s="5" t="str">
        <f>IF(ISBLANK($A398),"",RANDBETWEEN(1,100)&lt;=VLOOKUP($A398,Settings!$A:$H,7,FALSE)*100)</f>
        <v/>
      </c>
      <c r="N398" s="5" t="str">
        <f>IF(ISBLANK($A398),"",VLOOKUP($A398,Settings!$A:$H,8,FALSE))</f>
        <v/>
      </c>
      <c r="O398" s="5" t="str">
        <f>IF(ISBLANK($A398),"",IF($A398=$A397,$O397,INDIRECT("Settings!$H"&amp;MATCH($A398,Settings!$A:$A,0)+1)))</f>
        <v/>
      </c>
      <c r="P398" s="5" t="str">
        <f t="shared" si="2"/>
        <v/>
      </c>
      <c r="Q398" s="5" t="str">
        <f>IF(ISBLANK($A398),"",IF($A398=$A397,$Q397,VLOOKUP($A398,Settings!$A:$B,2,FALSE)))</f>
        <v/>
      </c>
    </row>
    <row r="399">
      <c r="A399" s="17"/>
      <c r="B399" s="15" t="str">
        <f t="shared" si="1"/>
        <v/>
      </c>
      <c r="C399" s="16" t="str">
        <f>IF(ISBLANK($A399),"",RANDBETWEEN($P399-Settings!$E$19,$P399-Settings!$E$20))</f>
        <v/>
      </c>
      <c r="D399" s="16" t="str">
        <f>IF(ISBLANK($A399),"",RANDBETWEEN($P399+Settings!$E$20,$P399+Settings!$E$19))</f>
        <v/>
      </c>
      <c r="E399" t="str">
        <f t="array" ref="E399">IF(ISBLANK($A399),"",IF(M399,IF(AVERAGE(C399,D399)&gt;Settings!$E$18,INDEX(Precipitation!A:A,$L399),INDEX(Precipitation!B:B,$L399)),"None"))</f>
        <v/>
      </c>
      <c r="F399" t="str">
        <f t="array" ref="F399">IF(ISBLANK($A399),"",IF(M399,INDEX(Precipitation!C:C,$L399),CHOOSE(RANDBETWEEN(1,4),"Clear","Clear","A few clouds","Mostly cloudy")))</f>
        <v/>
      </c>
      <c r="G399" t="str">
        <f t="array" ref="G399">IF(ISBLANK($A399),"",IF(AND(M399,AVERAGE(C399,D399)&gt;Settings!$E$18),INDEX(Precipitation!D:D,$L399),""))</f>
        <v/>
      </c>
      <c r="H399" t="str">
        <f t="array" ref="H399">IF(ISBLANK($A399),"",INDEX(Precipitation!E:E,$L399))</f>
        <v/>
      </c>
      <c r="I399" s="16" t="str">
        <f t="array" ref="I399">IF(ISBLANK($A399),"",INDEX(Precipitation!F:F,$L399))</f>
        <v/>
      </c>
      <c r="J399" s="16" t="str">
        <f t="array" ref="J399">IF(ISBLANK($A399),"",INDEX(Precipitation!G:G,$L399))</f>
        <v/>
      </c>
      <c r="K399" t="str">
        <f t="array" ref="K399">IF(ISBLANK($A399),"",INDEX(Precipitation!H:H,$L399))</f>
        <v/>
      </c>
      <c r="L399" s="5" t="str">
        <f>IF(ISBLANK($A399),"",RANDBETWEEN(2,COUNTA(Precipitation!A:A)))</f>
        <v/>
      </c>
      <c r="M399" s="5" t="str">
        <f>IF(ISBLANK($A399),"",RANDBETWEEN(1,100)&lt;=VLOOKUP($A399,Settings!$A:$H,7,FALSE)*100)</f>
        <v/>
      </c>
      <c r="N399" s="5" t="str">
        <f>IF(ISBLANK($A399),"",VLOOKUP($A399,Settings!$A:$H,8,FALSE))</f>
        <v/>
      </c>
      <c r="O399" s="5" t="str">
        <f>IF(ISBLANK($A399),"",IF($A399=$A398,$O398,INDIRECT("Settings!$H"&amp;MATCH($A399,Settings!$A:$A,0)+1)))</f>
        <v/>
      </c>
      <c r="P399" s="5" t="str">
        <f t="shared" si="2"/>
        <v/>
      </c>
      <c r="Q399" s="5" t="str">
        <f>IF(ISBLANK($A399),"",IF($A399=$A398,$Q398,VLOOKUP($A399,Settings!$A:$B,2,FALSE)))</f>
        <v/>
      </c>
    </row>
    <row r="400">
      <c r="A400" s="17"/>
      <c r="B400" s="15" t="str">
        <f t="shared" si="1"/>
        <v/>
      </c>
      <c r="C400" s="16" t="str">
        <f>IF(ISBLANK($A400),"",RANDBETWEEN($P400-Settings!$E$19,$P400-Settings!$E$20))</f>
        <v/>
      </c>
      <c r="D400" s="16" t="str">
        <f>IF(ISBLANK($A400),"",RANDBETWEEN($P400+Settings!$E$20,$P400+Settings!$E$19))</f>
        <v/>
      </c>
      <c r="E400" t="str">
        <f t="array" ref="E400">IF(ISBLANK($A400),"",IF(M400,IF(AVERAGE(C400,D400)&gt;Settings!$E$18,INDEX(Precipitation!A:A,$L400),INDEX(Precipitation!B:B,$L400)),"None"))</f>
        <v/>
      </c>
      <c r="F400" t="str">
        <f t="array" ref="F400">IF(ISBLANK($A400),"",IF(M400,INDEX(Precipitation!C:C,$L400),CHOOSE(RANDBETWEEN(1,4),"Clear","Clear","A few clouds","Mostly cloudy")))</f>
        <v/>
      </c>
      <c r="G400" t="str">
        <f t="array" ref="G400">IF(ISBLANK($A400),"",IF(AND(M400,AVERAGE(C400,D400)&gt;Settings!$E$18),INDEX(Precipitation!D:D,$L400),""))</f>
        <v/>
      </c>
      <c r="H400" t="str">
        <f t="array" ref="H400">IF(ISBLANK($A400),"",INDEX(Precipitation!E:E,$L400))</f>
        <v/>
      </c>
      <c r="I400" s="16" t="str">
        <f t="array" ref="I400">IF(ISBLANK($A400),"",INDEX(Precipitation!F:F,$L400))</f>
        <v/>
      </c>
      <c r="J400" s="16" t="str">
        <f t="array" ref="J400">IF(ISBLANK($A400),"",INDEX(Precipitation!G:G,$L400))</f>
        <v/>
      </c>
      <c r="K400" t="str">
        <f t="array" ref="K400">IF(ISBLANK($A400),"",INDEX(Precipitation!H:H,$L400))</f>
        <v/>
      </c>
      <c r="L400" s="5" t="str">
        <f>IF(ISBLANK($A400),"",RANDBETWEEN(2,COUNTA(Precipitation!A:A)))</f>
        <v/>
      </c>
      <c r="M400" s="5" t="str">
        <f>IF(ISBLANK($A400),"",RANDBETWEEN(1,100)&lt;=VLOOKUP($A400,Settings!$A:$H,7,FALSE)*100)</f>
        <v/>
      </c>
      <c r="N400" s="5" t="str">
        <f>IF(ISBLANK($A400),"",VLOOKUP($A400,Settings!$A:$H,8,FALSE))</f>
        <v/>
      </c>
      <c r="O400" s="5" t="str">
        <f>IF(ISBLANK($A400),"",IF($A400=$A399,$O399,INDIRECT("Settings!$H"&amp;MATCH($A400,Settings!$A:$A,0)+1)))</f>
        <v/>
      </c>
      <c r="P400" s="5" t="str">
        <f t="shared" si="2"/>
        <v/>
      </c>
      <c r="Q400" s="5" t="str">
        <f>IF(ISBLANK($A400),"",IF($A400=$A399,$Q399,VLOOKUP($A400,Settings!$A:$B,2,FALSE)))</f>
        <v/>
      </c>
    </row>
    <row r="401">
      <c r="A401" s="17"/>
      <c r="B401" s="15" t="str">
        <f t="shared" si="1"/>
        <v/>
      </c>
      <c r="C401" s="16" t="str">
        <f>IF(ISBLANK($A401),"",RANDBETWEEN($P401-Settings!$E$19,$P401-Settings!$E$20))</f>
        <v/>
      </c>
      <c r="D401" s="16" t="str">
        <f>IF(ISBLANK($A401),"",RANDBETWEEN($P401+Settings!$E$20,$P401+Settings!$E$19))</f>
        <v/>
      </c>
      <c r="E401" t="str">
        <f t="array" ref="E401">IF(ISBLANK($A401),"",IF(M401,IF(AVERAGE(C401,D401)&gt;Settings!$E$18,INDEX(Precipitation!A:A,$L401),INDEX(Precipitation!B:B,$L401)),"None"))</f>
        <v/>
      </c>
      <c r="F401" t="str">
        <f t="array" ref="F401">IF(ISBLANK($A401),"",IF(M401,INDEX(Precipitation!C:C,$L401),CHOOSE(RANDBETWEEN(1,4),"Clear","Clear","A few clouds","Mostly cloudy")))</f>
        <v/>
      </c>
      <c r="G401" t="str">
        <f t="array" ref="G401">IF(ISBLANK($A401),"",IF(AND(M401,AVERAGE(C401,D401)&gt;Settings!$E$18),INDEX(Precipitation!D:D,$L401),""))</f>
        <v/>
      </c>
      <c r="H401" t="str">
        <f t="array" ref="H401">IF(ISBLANK($A401),"",INDEX(Precipitation!E:E,$L401))</f>
        <v/>
      </c>
      <c r="I401" s="16" t="str">
        <f t="array" ref="I401">IF(ISBLANK($A401),"",INDEX(Precipitation!F:F,$L401))</f>
        <v/>
      </c>
      <c r="J401" s="16" t="str">
        <f t="array" ref="J401">IF(ISBLANK($A401),"",INDEX(Precipitation!G:G,$L401))</f>
        <v/>
      </c>
      <c r="K401" t="str">
        <f t="array" ref="K401">IF(ISBLANK($A401),"",INDEX(Precipitation!H:H,$L401))</f>
        <v/>
      </c>
      <c r="L401" s="5" t="str">
        <f>IF(ISBLANK($A401),"",RANDBETWEEN(2,COUNTA(Precipitation!A:A)))</f>
        <v/>
      </c>
      <c r="M401" s="5" t="str">
        <f>IF(ISBLANK($A401),"",RANDBETWEEN(1,100)&lt;=VLOOKUP($A401,Settings!$A:$H,7,FALSE)*100)</f>
        <v/>
      </c>
      <c r="N401" s="5" t="str">
        <f>IF(ISBLANK($A401),"",VLOOKUP($A401,Settings!$A:$H,8,FALSE))</f>
        <v/>
      </c>
      <c r="O401" s="5" t="str">
        <f>IF(ISBLANK($A401),"",IF($A401=$A400,$O400,INDIRECT("Settings!$H"&amp;MATCH($A401,Settings!$A:$A,0)+1)))</f>
        <v/>
      </c>
      <c r="P401" s="5" t="str">
        <f t="shared" si="2"/>
        <v/>
      </c>
      <c r="Q401" s="5" t="str">
        <f>IF(ISBLANK($A401),"",IF($A401=$A400,$Q400,VLOOKUP($A401,Settings!$A:$B,2,FALSE)))</f>
        <v/>
      </c>
    </row>
    <row r="402">
      <c r="A402" s="17"/>
      <c r="B402" s="15" t="str">
        <f t="shared" si="1"/>
        <v/>
      </c>
      <c r="C402" s="16" t="str">
        <f>IF(ISBLANK($A402),"",RANDBETWEEN($P402-Settings!$E$19,$P402-Settings!$E$20))</f>
        <v/>
      </c>
      <c r="D402" s="16" t="str">
        <f>IF(ISBLANK($A402),"",RANDBETWEEN($P402+Settings!$E$20,$P402+Settings!$E$19))</f>
        <v/>
      </c>
      <c r="E402" t="str">
        <f t="array" ref="E402">IF(ISBLANK($A402),"",IF(M402,IF(AVERAGE(C402,D402)&gt;Settings!$E$18,INDEX(Precipitation!A:A,$L402),INDEX(Precipitation!B:B,$L402)),"None"))</f>
        <v/>
      </c>
      <c r="F402" t="str">
        <f t="array" ref="F402">IF(ISBLANK($A402),"",IF(M402,INDEX(Precipitation!C:C,$L402),CHOOSE(RANDBETWEEN(1,4),"Clear","Clear","A few clouds","Mostly cloudy")))</f>
        <v/>
      </c>
      <c r="G402" t="str">
        <f t="array" ref="G402">IF(ISBLANK($A402),"",IF(AND(M402,AVERAGE(C402,D402)&gt;Settings!$E$18),INDEX(Precipitation!D:D,$L402),""))</f>
        <v/>
      </c>
      <c r="H402" t="str">
        <f t="array" ref="H402">IF(ISBLANK($A402),"",INDEX(Precipitation!E:E,$L402))</f>
        <v/>
      </c>
      <c r="I402" s="16" t="str">
        <f t="array" ref="I402">IF(ISBLANK($A402),"",INDEX(Precipitation!F:F,$L402))</f>
        <v/>
      </c>
      <c r="J402" s="16" t="str">
        <f t="array" ref="J402">IF(ISBLANK($A402),"",INDEX(Precipitation!G:G,$L402))</f>
        <v/>
      </c>
      <c r="K402" t="str">
        <f t="array" ref="K402">IF(ISBLANK($A402),"",INDEX(Precipitation!H:H,$L402))</f>
        <v/>
      </c>
      <c r="L402" s="5" t="str">
        <f>IF(ISBLANK($A402),"",RANDBETWEEN(2,COUNTA(Precipitation!A:A)))</f>
        <v/>
      </c>
      <c r="M402" s="5" t="str">
        <f>IF(ISBLANK($A402),"",RANDBETWEEN(1,100)&lt;=VLOOKUP($A402,Settings!$A:$H,7,FALSE)*100)</f>
        <v/>
      </c>
      <c r="N402" s="5" t="str">
        <f>IF(ISBLANK($A402),"",VLOOKUP($A402,Settings!$A:$H,8,FALSE))</f>
        <v/>
      </c>
      <c r="O402" s="5" t="str">
        <f>IF(ISBLANK($A402),"",IF($A402=$A401,$O401,INDIRECT("Settings!$H"&amp;MATCH($A402,Settings!$A:$A,0)+1)))</f>
        <v/>
      </c>
      <c r="P402" s="5" t="str">
        <f t="shared" si="2"/>
        <v/>
      </c>
      <c r="Q402" s="5" t="str">
        <f>IF(ISBLANK($A402),"",IF($A402=$A401,$Q401,VLOOKUP($A402,Settings!$A:$B,2,FALSE)))</f>
        <v/>
      </c>
    </row>
    <row r="403">
      <c r="A403" s="17"/>
      <c r="B403" s="15" t="str">
        <f t="shared" si="1"/>
        <v/>
      </c>
      <c r="C403" s="16" t="str">
        <f>IF(ISBLANK($A403),"",RANDBETWEEN($P403-Settings!$E$19,$P403-Settings!$E$20))</f>
        <v/>
      </c>
      <c r="D403" s="16" t="str">
        <f>IF(ISBLANK($A403),"",RANDBETWEEN($P403+Settings!$E$20,$P403+Settings!$E$19))</f>
        <v/>
      </c>
      <c r="E403" t="str">
        <f t="array" ref="E403">IF(ISBLANK($A403),"",IF(M403,IF(AVERAGE(C403,D403)&gt;Settings!$E$18,INDEX(Precipitation!A:A,$L403),INDEX(Precipitation!B:B,$L403)),"None"))</f>
        <v/>
      </c>
      <c r="F403" t="str">
        <f t="array" ref="F403">IF(ISBLANK($A403),"",IF(M403,INDEX(Precipitation!C:C,$L403),CHOOSE(RANDBETWEEN(1,4),"Clear","Clear","A few clouds","Mostly cloudy")))</f>
        <v/>
      </c>
      <c r="G403" t="str">
        <f t="array" ref="G403">IF(ISBLANK($A403),"",IF(AND(M403,AVERAGE(C403,D403)&gt;Settings!$E$18),INDEX(Precipitation!D:D,$L403),""))</f>
        <v/>
      </c>
      <c r="H403" t="str">
        <f t="array" ref="H403">IF(ISBLANK($A403),"",INDEX(Precipitation!E:E,$L403))</f>
        <v/>
      </c>
      <c r="I403" s="16" t="str">
        <f t="array" ref="I403">IF(ISBLANK($A403),"",INDEX(Precipitation!F:F,$L403))</f>
        <v/>
      </c>
      <c r="J403" s="16" t="str">
        <f t="array" ref="J403">IF(ISBLANK($A403),"",INDEX(Precipitation!G:G,$L403))</f>
        <v/>
      </c>
      <c r="K403" t="str">
        <f t="array" ref="K403">IF(ISBLANK($A403),"",INDEX(Precipitation!H:H,$L403))</f>
        <v/>
      </c>
      <c r="L403" s="5" t="str">
        <f>IF(ISBLANK($A403),"",RANDBETWEEN(2,COUNTA(Precipitation!A:A)))</f>
        <v/>
      </c>
      <c r="M403" s="5" t="str">
        <f>IF(ISBLANK($A403),"",RANDBETWEEN(1,100)&lt;=VLOOKUP($A403,Settings!$A:$H,7,FALSE)*100)</f>
        <v/>
      </c>
      <c r="N403" s="5" t="str">
        <f>IF(ISBLANK($A403),"",VLOOKUP($A403,Settings!$A:$H,8,FALSE))</f>
        <v/>
      </c>
      <c r="O403" s="5" t="str">
        <f>IF(ISBLANK($A403),"",IF($A403=$A402,$O402,INDIRECT("Settings!$H"&amp;MATCH($A403,Settings!$A:$A,0)+1)))</f>
        <v/>
      </c>
      <c r="P403" s="5" t="str">
        <f t="shared" si="2"/>
        <v/>
      </c>
      <c r="Q403" s="5" t="str">
        <f>IF(ISBLANK($A403),"",IF($A403=$A402,$Q402,VLOOKUP($A403,Settings!$A:$B,2,FALSE)))</f>
        <v/>
      </c>
    </row>
    <row r="404">
      <c r="A404" s="17"/>
      <c r="B404" s="15" t="str">
        <f t="shared" si="1"/>
        <v/>
      </c>
      <c r="C404" s="16" t="str">
        <f>IF(ISBLANK($A404),"",RANDBETWEEN($P404-Settings!$E$19,$P404-Settings!$E$20))</f>
        <v/>
      </c>
      <c r="D404" s="16" t="str">
        <f>IF(ISBLANK($A404),"",RANDBETWEEN($P404+Settings!$E$20,$P404+Settings!$E$19))</f>
        <v/>
      </c>
      <c r="E404" t="str">
        <f t="array" ref="E404">IF(ISBLANK($A404),"",IF(M404,IF(AVERAGE(C404,D404)&gt;Settings!$E$18,INDEX(Precipitation!A:A,$L404),INDEX(Precipitation!B:B,$L404)),"None"))</f>
        <v/>
      </c>
      <c r="F404" t="str">
        <f t="array" ref="F404">IF(ISBLANK($A404),"",IF(M404,INDEX(Precipitation!C:C,$L404),CHOOSE(RANDBETWEEN(1,4),"Clear","Clear","A few clouds","Mostly cloudy")))</f>
        <v/>
      </c>
      <c r="G404" t="str">
        <f t="array" ref="G404">IF(ISBLANK($A404),"",IF(AND(M404,AVERAGE(C404,D404)&gt;Settings!$E$18),INDEX(Precipitation!D:D,$L404),""))</f>
        <v/>
      </c>
      <c r="H404" t="str">
        <f t="array" ref="H404">IF(ISBLANK($A404),"",INDEX(Precipitation!E:E,$L404))</f>
        <v/>
      </c>
      <c r="I404" s="16" t="str">
        <f t="array" ref="I404">IF(ISBLANK($A404),"",INDEX(Precipitation!F:F,$L404))</f>
        <v/>
      </c>
      <c r="J404" s="16" t="str">
        <f t="array" ref="J404">IF(ISBLANK($A404),"",INDEX(Precipitation!G:G,$L404))</f>
        <v/>
      </c>
      <c r="K404" t="str">
        <f t="array" ref="K404">IF(ISBLANK($A404),"",INDEX(Precipitation!H:H,$L404))</f>
        <v/>
      </c>
      <c r="L404" s="5" t="str">
        <f>IF(ISBLANK($A404),"",RANDBETWEEN(2,COUNTA(Precipitation!A:A)))</f>
        <v/>
      </c>
      <c r="M404" s="5" t="str">
        <f>IF(ISBLANK($A404),"",RANDBETWEEN(1,100)&lt;=VLOOKUP($A404,Settings!$A:$H,7,FALSE)*100)</f>
        <v/>
      </c>
      <c r="N404" s="5" t="str">
        <f>IF(ISBLANK($A404),"",VLOOKUP($A404,Settings!$A:$H,8,FALSE))</f>
        <v/>
      </c>
      <c r="O404" s="5" t="str">
        <f>IF(ISBLANK($A404),"",IF($A404=$A403,$O403,INDIRECT("Settings!$H"&amp;MATCH($A404,Settings!$A:$A,0)+1)))</f>
        <v/>
      </c>
      <c r="P404" s="5" t="str">
        <f t="shared" si="2"/>
        <v/>
      </c>
      <c r="Q404" s="5" t="str">
        <f>IF(ISBLANK($A404),"",IF($A404=$A403,$Q403,VLOOKUP($A404,Settings!$A:$B,2,FALSE)))</f>
        <v/>
      </c>
    </row>
    <row r="405">
      <c r="A405" s="17"/>
      <c r="B405" s="15" t="str">
        <f t="shared" si="1"/>
        <v/>
      </c>
      <c r="C405" s="16" t="str">
        <f>IF(ISBLANK($A405),"",RANDBETWEEN($P405-Settings!$E$19,$P405-Settings!$E$20))</f>
        <v/>
      </c>
      <c r="D405" s="16" t="str">
        <f>IF(ISBLANK($A405),"",RANDBETWEEN($P405+Settings!$E$20,$P405+Settings!$E$19))</f>
        <v/>
      </c>
      <c r="E405" t="str">
        <f t="array" ref="E405">IF(ISBLANK($A405),"",IF(M405,IF(AVERAGE(C405,D405)&gt;Settings!$E$18,INDEX(Precipitation!A:A,$L405),INDEX(Precipitation!B:B,$L405)),"None"))</f>
        <v/>
      </c>
      <c r="F405" t="str">
        <f t="array" ref="F405">IF(ISBLANK($A405),"",IF(M405,INDEX(Precipitation!C:C,$L405),CHOOSE(RANDBETWEEN(1,4),"Clear","Clear","A few clouds","Mostly cloudy")))</f>
        <v/>
      </c>
      <c r="G405" t="str">
        <f t="array" ref="G405">IF(ISBLANK($A405),"",IF(AND(M405,AVERAGE(C405,D405)&gt;Settings!$E$18),INDEX(Precipitation!D:D,$L405),""))</f>
        <v/>
      </c>
      <c r="H405" t="str">
        <f t="array" ref="H405">IF(ISBLANK($A405),"",INDEX(Precipitation!E:E,$L405))</f>
        <v/>
      </c>
      <c r="I405" s="16" t="str">
        <f t="array" ref="I405">IF(ISBLANK($A405),"",INDEX(Precipitation!F:F,$L405))</f>
        <v/>
      </c>
      <c r="J405" s="16" t="str">
        <f t="array" ref="J405">IF(ISBLANK($A405),"",INDEX(Precipitation!G:G,$L405))</f>
        <v/>
      </c>
      <c r="K405" t="str">
        <f t="array" ref="K405">IF(ISBLANK($A405),"",INDEX(Precipitation!H:H,$L405))</f>
        <v/>
      </c>
      <c r="L405" s="5" t="str">
        <f>IF(ISBLANK($A405),"",RANDBETWEEN(2,COUNTA(Precipitation!A:A)))</f>
        <v/>
      </c>
      <c r="M405" s="5" t="str">
        <f>IF(ISBLANK($A405),"",RANDBETWEEN(1,100)&lt;=VLOOKUP($A405,Settings!$A:$H,7,FALSE)*100)</f>
        <v/>
      </c>
      <c r="N405" s="5" t="str">
        <f>IF(ISBLANK($A405),"",VLOOKUP($A405,Settings!$A:$H,8,FALSE))</f>
        <v/>
      </c>
      <c r="O405" s="5" t="str">
        <f>IF(ISBLANK($A405),"",IF($A405=$A404,$O404,INDIRECT("Settings!$H"&amp;MATCH($A405,Settings!$A:$A,0)+1)))</f>
        <v/>
      </c>
      <c r="P405" s="5" t="str">
        <f t="shared" si="2"/>
        <v/>
      </c>
      <c r="Q405" s="5" t="str">
        <f>IF(ISBLANK($A405),"",IF($A405=$A404,$Q404,VLOOKUP($A405,Settings!$A:$B,2,FALSE)))</f>
        <v/>
      </c>
    </row>
    <row r="406">
      <c r="A406" s="17"/>
      <c r="B406" s="15" t="str">
        <f t="shared" si="1"/>
        <v/>
      </c>
      <c r="C406" s="16" t="str">
        <f>IF(ISBLANK($A406),"",RANDBETWEEN($P406-Settings!$E$19,$P406-Settings!$E$20))</f>
        <v/>
      </c>
      <c r="D406" s="16" t="str">
        <f>IF(ISBLANK($A406),"",RANDBETWEEN($P406+Settings!$E$20,$P406+Settings!$E$19))</f>
        <v/>
      </c>
      <c r="E406" t="str">
        <f t="array" ref="E406">IF(ISBLANK($A406),"",IF(M406,IF(AVERAGE(C406,D406)&gt;Settings!$E$18,INDEX(Precipitation!A:A,$L406),INDEX(Precipitation!B:B,$L406)),"None"))</f>
        <v/>
      </c>
      <c r="F406" t="str">
        <f t="array" ref="F406">IF(ISBLANK($A406),"",IF(M406,INDEX(Precipitation!C:C,$L406),CHOOSE(RANDBETWEEN(1,4),"Clear","Clear","A few clouds","Mostly cloudy")))</f>
        <v/>
      </c>
      <c r="G406" t="str">
        <f t="array" ref="G406">IF(ISBLANK($A406),"",IF(AND(M406,AVERAGE(C406,D406)&gt;Settings!$E$18),INDEX(Precipitation!D:D,$L406),""))</f>
        <v/>
      </c>
      <c r="H406" t="str">
        <f t="array" ref="H406">IF(ISBLANK($A406),"",INDEX(Precipitation!E:E,$L406))</f>
        <v/>
      </c>
      <c r="I406" s="16" t="str">
        <f t="array" ref="I406">IF(ISBLANK($A406),"",INDEX(Precipitation!F:F,$L406))</f>
        <v/>
      </c>
      <c r="J406" s="16" t="str">
        <f t="array" ref="J406">IF(ISBLANK($A406),"",INDEX(Precipitation!G:G,$L406))</f>
        <v/>
      </c>
      <c r="K406" t="str">
        <f t="array" ref="K406">IF(ISBLANK($A406),"",INDEX(Precipitation!H:H,$L406))</f>
        <v/>
      </c>
      <c r="L406" s="5" t="str">
        <f>IF(ISBLANK($A406),"",RANDBETWEEN(2,COUNTA(Precipitation!A:A)))</f>
        <v/>
      </c>
      <c r="M406" s="5" t="str">
        <f>IF(ISBLANK($A406),"",RANDBETWEEN(1,100)&lt;=VLOOKUP($A406,Settings!$A:$H,7,FALSE)*100)</f>
        <v/>
      </c>
      <c r="N406" s="5" t="str">
        <f>IF(ISBLANK($A406),"",VLOOKUP($A406,Settings!$A:$H,8,FALSE))</f>
        <v/>
      </c>
      <c r="O406" s="5" t="str">
        <f>IF(ISBLANK($A406),"",IF($A406=$A405,$O405,INDIRECT("Settings!$H"&amp;MATCH($A406,Settings!$A:$A,0)+1)))</f>
        <v/>
      </c>
      <c r="P406" s="5" t="str">
        <f t="shared" si="2"/>
        <v/>
      </c>
      <c r="Q406" s="5" t="str">
        <f>IF(ISBLANK($A406),"",IF($A406=$A405,$Q405,VLOOKUP($A406,Settings!$A:$B,2,FALSE)))</f>
        <v/>
      </c>
    </row>
    <row r="407">
      <c r="A407" s="17"/>
      <c r="B407" s="15" t="str">
        <f t="shared" si="1"/>
        <v/>
      </c>
      <c r="C407" s="16" t="str">
        <f>IF(ISBLANK($A407),"",RANDBETWEEN($P407-Settings!$E$19,$P407-Settings!$E$20))</f>
        <v/>
      </c>
      <c r="D407" s="16" t="str">
        <f>IF(ISBLANK($A407),"",RANDBETWEEN($P407+Settings!$E$20,$P407+Settings!$E$19))</f>
        <v/>
      </c>
      <c r="E407" t="str">
        <f t="array" ref="E407">IF(ISBLANK($A407),"",IF(M407,IF(AVERAGE(C407,D407)&gt;Settings!$E$18,INDEX(Precipitation!A:A,$L407),INDEX(Precipitation!B:B,$L407)),"None"))</f>
        <v/>
      </c>
      <c r="F407" t="str">
        <f t="array" ref="F407">IF(ISBLANK($A407),"",IF(M407,INDEX(Precipitation!C:C,$L407),CHOOSE(RANDBETWEEN(1,4),"Clear","Clear","A few clouds","Mostly cloudy")))</f>
        <v/>
      </c>
      <c r="G407" t="str">
        <f t="array" ref="G407">IF(ISBLANK($A407),"",IF(AND(M407,AVERAGE(C407,D407)&gt;Settings!$E$18),INDEX(Precipitation!D:D,$L407),""))</f>
        <v/>
      </c>
      <c r="H407" t="str">
        <f t="array" ref="H407">IF(ISBLANK($A407),"",INDEX(Precipitation!E:E,$L407))</f>
        <v/>
      </c>
      <c r="I407" s="16" t="str">
        <f t="array" ref="I407">IF(ISBLANK($A407),"",INDEX(Precipitation!F:F,$L407))</f>
        <v/>
      </c>
      <c r="J407" s="16" t="str">
        <f t="array" ref="J407">IF(ISBLANK($A407),"",INDEX(Precipitation!G:G,$L407))</f>
        <v/>
      </c>
      <c r="K407" t="str">
        <f t="array" ref="K407">IF(ISBLANK($A407),"",INDEX(Precipitation!H:H,$L407))</f>
        <v/>
      </c>
      <c r="L407" s="5" t="str">
        <f>IF(ISBLANK($A407),"",RANDBETWEEN(2,COUNTA(Precipitation!A:A)))</f>
        <v/>
      </c>
      <c r="M407" s="5" t="str">
        <f>IF(ISBLANK($A407),"",RANDBETWEEN(1,100)&lt;=VLOOKUP($A407,Settings!$A:$H,7,FALSE)*100)</f>
        <v/>
      </c>
      <c r="N407" s="5" t="str">
        <f>IF(ISBLANK($A407),"",VLOOKUP($A407,Settings!$A:$H,8,FALSE))</f>
        <v/>
      </c>
      <c r="O407" s="5" t="str">
        <f>IF(ISBLANK($A407),"",IF($A407=$A406,$O406,INDIRECT("Settings!$H"&amp;MATCH($A407,Settings!$A:$A,0)+1)))</f>
        <v/>
      </c>
      <c r="P407" s="5" t="str">
        <f t="shared" si="2"/>
        <v/>
      </c>
      <c r="Q407" s="5" t="str">
        <f>IF(ISBLANK($A407),"",IF($A407=$A406,$Q406,VLOOKUP($A407,Settings!$A:$B,2,FALSE)))</f>
        <v/>
      </c>
    </row>
    <row r="408">
      <c r="A408" s="17"/>
      <c r="B408" s="15" t="str">
        <f t="shared" si="1"/>
        <v/>
      </c>
      <c r="C408" s="16" t="str">
        <f>IF(ISBLANK($A408),"",RANDBETWEEN($P408-Settings!$E$19,$P408-Settings!$E$20))</f>
        <v/>
      </c>
      <c r="D408" s="16" t="str">
        <f>IF(ISBLANK($A408),"",RANDBETWEEN($P408+Settings!$E$20,$P408+Settings!$E$19))</f>
        <v/>
      </c>
      <c r="E408" t="str">
        <f t="array" ref="E408">IF(ISBLANK($A408),"",IF(M408,IF(AVERAGE(C408,D408)&gt;Settings!$E$18,INDEX(Precipitation!A:A,$L408),INDEX(Precipitation!B:B,$L408)),"None"))</f>
        <v/>
      </c>
      <c r="F408" t="str">
        <f t="array" ref="F408">IF(ISBLANK($A408),"",IF(M408,INDEX(Precipitation!C:C,$L408),CHOOSE(RANDBETWEEN(1,4),"Clear","Clear","A few clouds","Mostly cloudy")))</f>
        <v/>
      </c>
      <c r="G408" t="str">
        <f t="array" ref="G408">IF(ISBLANK($A408),"",IF(AND(M408,AVERAGE(C408,D408)&gt;Settings!$E$18),INDEX(Precipitation!D:D,$L408),""))</f>
        <v/>
      </c>
      <c r="H408" t="str">
        <f t="array" ref="H408">IF(ISBLANK($A408),"",INDEX(Precipitation!E:E,$L408))</f>
        <v/>
      </c>
      <c r="I408" s="16" t="str">
        <f t="array" ref="I408">IF(ISBLANK($A408),"",INDEX(Precipitation!F:F,$L408))</f>
        <v/>
      </c>
      <c r="J408" s="16" t="str">
        <f t="array" ref="J408">IF(ISBLANK($A408),"",INDEX(Precipitation!G:G,$L408))</f>
        <v/>
      </c>
      <c r="K408" t="str">
        <f t="array" ref="K408">IF(ISBLANK($A408),"",INDEX(Precipitation!H:H,$L408))</f>
        <v/>
      </c>
      <c r="L408" s="5" t="str">
        <f>IF(ISBLANK($A408),"",RANDBETWEEN(2,COUNTA(Precipitation!A:A)))</f>
        <v/>
      </c>
      <c r="M408" s="5" t="str">
        <f>IF(ISBLANK($A408),"",RANDBETWEEN(1,100)&lt;=VLOOKUP($A408,Settings!$A:$H,7,FALSE)*100)</f>
        <v/>
      </c>
      <c r="N408" s="5" t="str">
        <f>IF(ISBLANK($A408),"",VLOOKUP($A408,Settings!$A:$H,8,FALSE))</f>
        <v/>
      </c>
      <c r="O408" s="5" t="str">
        <f>IF(ISBLANK($A408),"",IF($A408=$A407,$O407,INDIRECT("Settings!$H"&amp;MATCH($A408,Settings!$A:$A,0)+1)))</f>
        <v/>
      </c>
      <c r="P408" s="5" t="str">
        <f t="shared" si="2"/>
        <v/>
      </c>
      <c r="Q408" s="5" t="str">
        <f>IF(ISBLANK($A408),"",IF($A408=$A407,$Q407,VLOOKUP($A408,Settings!$A:$B,2,FALSE)))</f>
        <v/>
      </c>
    </row>
    <row r="409">
      <c r="A409" s="17"/>
      <c r="B409" s="15" t="str">
        <f t="shared" si="1"/>
        <v/>
      </c>
      <c r="C409" s="16" t="str">
        <f>IF(ISBLANK($A409),"",RANDBETWEEN($P409-Settings!$E$19,$P409-Settings!$E$20))</f>
        <v/>
      </c>
      <c r="D409" s="16" t="str">
        <f>IF(ISBLANK($A409),"",RANDBETWEEN($P409+Settings!$E$20,$P409+Settings!$E$19))</f>
        <v/>
      </c>
      <c r="E409" t="str">
        <f t="array" ref="E409">IF(ISBLANK($A409),"",IF(M409,IF(AVERAGE(C409,D409)&gt;Settings!$E$18,INDEX(Precipitation!A:A,$L409),INDEX(Precipitation!B:B,$L409)),"None"))</f>
        <v/>
      </c>
      <c r="F409" t="str">
        <f t="array" ref="F409">IF(ISBLANK($A409),"",IF(M409,INDEX(Precipitation!C:C,$L409),CHOOSE(RANDBETWEEN(1,4),"Clear","Clear","A few clouds","Mostly cloudy")))</f>
        <v/>
      </c>
      <c r="G409" t="str">
        <f t="array" ref="G409">IF(ISBLANK($A409),"",IF(AND(M409,AVERAGE(C409,D409)&gt;Settings!$E$18),INDEX(Precipitation!D:D,$L409),""))</f>
        <v/>
      </c>
      <c r="H409" t="str">
        <f t="array" ref="H409">IF(ISBLANK($A409),"",INDEX(Precipitation!E:E,$L409))</f>
        <v/>
      </c>
      <c r="I409" s="16" t="str">
        <f t="array" ref="I409">IF(ISBLANK($A409),"",INDEX(Precipitation!F:F,$L409))</f>
        <v/>
      </c>
      <c r="J409" s="16" t="str">
        <f t="array" ref="J409">IF(ISBLANK($A409),"",INDEX(Precipitation!G:G,$L409))</f>
        <v/>
      </c>
      <c r="K409" t="str">
        <f t="array" ref="K409">IF(ISBLANK($A409),"",INDEX(Precipitation!H:H,$L409))</f>
        <v/>
      </c>
      <c r="L409" s="5" t="str">
        <f>IF(ISBLANK($A409),"",RANDBETWEEN(2,COUNTA(Precipitation!A:A)))</f>
        <v/>
      </c>
      <c r="M409" s="5" t="str">
        <f>IF(ISBLANK($A409),"",RANDBETWEEN(1,100)&lt;=VLOOKUP($A409,Settings!$A:$H,7,FALSE)*100)</f>
        <v/>
      </c>
      <c r="N409" s="5" t="str">
        <f>IF(ISBLANK($A409),"",VLOOKUP($A409,Settings!$A:$H,8,FALSE))</f>
        <v/>
      </c>
      <c r="O409" s="5" t="str">
        <f>IF(ISBLANK($A409),"",IF($A409=$A408,$O408,INDIRECT("Settings!$H"&amp;MATCH($A409,Settings!$A:$A,0)+1)))</f>
        <v/>
      </c>
      <c r="P409" s="5" t="str">
        <f t="shared" si="2"/>
        <v/>
      </c>
      <c r="Q409" s="5" t="str">
        <f>IF(ISBLANK($A409),"",IF($A409=$A408,$Q408,VLOOKUP($A409,Settings!$A:$B,2,FALSE)))</f>
        <v/>
      </c>
    </row>
    <row r="410">
      <c r="A410" s="17"/>
      <c r="B410" s="15" t="str">
        <f t="shared" si="1"/>
        <v/>
      </c>
      <c r="C410" s="16" t="str">
        <f>IF(ISBLANK($A410),"",RANDBETWEEN($P410-Settings!$E$19,$P410-Settings!$E$20))</f>
        <v/>
      </c>
      <c r="D410" s="16" t="str">
        <f>IF(ISBLANK($A410),"",RANDBETWEEN($P410+Settings!$E$20,$P410+Settings!$E$19))</f>
        <v/>
      </c>
      <c r="E410" t="str">
        <f t="array" ref="E410">IF(ISBLANK($A410),"",IF(M410,IF(AVERAGE(C410,D410)&gt;Settings!$E$18,INDEX(Precipitation!A:A,$L410),INDEX(Precipitation!B:B,$L410)),"None"))</f>
        <v/>
      </c>
      <c r="F410" t="str">
        <f t="array" ref="F410">IF(ISBLANK($A410),"",IF(M410,INDEX(Precipitation!C:C,$L410),CHOOSE(RANDBETWEEN(1,4),"Clear","Clear","A few clouds","Mostly cloudy")))</f>
        <v/>
      </c>
      <c r="G410" t="str">
        <f t="array" ref="G410">IF(ISBLANK($A410),"",IF(AND(M410,AVERAGE(C410,D410)&gt;Settings!$E$18),INDEX(Precipitation!D:D,$L410),""))</f>
        <v/>
      </c>
      <c r="H410" t="str">
        <f t="array" ref="H410">IF(ISBLANK($A410),"",INDEX(Precipitation!E:E,$L410))</f>
        <v/>
      </c>
      <c r="I410" s="16" t="str">
        <f t="array" ref="I410">IF(ISBLANK($A410),"",INDEX(Precipitation!F:F,$L410))</f>
        <v/>
      </c>
      <c r="J410" s="16" t="str">
        <f t="array" ref="J410">IF(ISBLANK($A410),"",INDEX(Precipitation!G:G,$L410))</f>
        <v/>
      </c>
      <c r="K410" t="str">
        <f t="array" ref="K410">IF(ISBLANK($A410),"",INDEX(Precipitation!H:H,$L410))</f>
        <v/>
      </c>
      <c r="L410" s="5" t="str">
        <f>IF(ISBLANK($A410),"",RANDBETWEEN(2,COUNTA(Precipitation!A:A)))</f>
        <v/>
      </c>
      <c r="M410" s="5" t="str">
        <f>IF(ISBLANK($A410),"",RANDBETWEEN(1,100)&lt;=VLOOKUP($A410,Settings!$A:$H,7,FALSE)*100)</f>
        <v/>
      </c>
      <c r="N410" s="5" t="str">
        <f>IF(ISBLANK($A410),"",VLOOKUP($A410,Settings!$A:$H,8,FALSE))</f>
        <v/>
      </c>
      <c r="O410" s="5" t="str">
        <f>IF(ISBLANK($A410),"",IF($A410=$A409,$O409,INDIRECT("Settings!$H"&amp;MATCH($A410,Settings!$A:$A,0)+1)))</f>
        <v/>
      </c>
      <c r="P410" s="5" t="str">
        <f t="shared" si="2"/>
        <v/>
      </c>
      <c r="Q410" s="5" t="str">
        <f>IF(ISBLANK($A410),"",IF($A410=$A409,$Q409,VLOOKUP($A410,Settings!$A:$B,2,FALSE)))</f>
        <v/>
      </c>
    </row>
    <row r="411">
      <c r="A411" s="17"/>
      <c r="B411" s="15" t="str">
        <f t="shared" si="1"/>
        <v/>
      </c>
      <c r="C411" s="16" t="str">
        <f>IF(ISBLANK($A411),"",RANDBETWEEN($P411-Settings!$E$19,$P411-Settings!$E$20))</f>
        <v/>
      </c>
      <c r="D411" s="16" t="str">
        <f>IF(ISBLANK($A411),"",RANDBETWEEN($P411+Settings!$E$20,$P411+Settings!$E$19))</f>
        <v/>
      </c>
      <c r="E411" t="str">
        <f t="array" ref="E411">IF(ISBLANK($A411),"",IF(M411,IF(AVERAGE(C411,D411)&gt;Settings!$E$18,INDEX(Precipitation!A:A,$L411),INDEX(Precipitation!B:B,$L411)),"None"))</f>
        <v/>
      </c>
      <c r="F411" t="str">
        <f t="array" ref="F411">IF(ISBLANK($A411),"",IF(M411,INDEX(Precipitation!C:C,$L411),CHOOSE(RANDBETWEEN(1,4),"Clear","Clear","A few clouds","Mostly cloudy")))</f>
        <v/>
      </c>
      <c r="G411" t="str">
        <f t="array" ref="G411">IF(ISBLANK($A411),"",IF(AND(M411,AVERAGE(C411,D411)&gt;Settings!$E$18),INDEX(Precipitation!D:D,$L411),""))</f>
        <v/>
      </c>
      <c r="H411" t="str">
        <f t="array" ref="H411">IF(ISBLANK($A411),"",INDEX(Precipitation!E:E,$L411))</f>
        <v/>
      </c>
      <c r="I411" s="16" t="str">
        <f t="array" ref="I411">IF(ISBLANK($A411),"",INDEX(Precipitation!F:F,$L411))</f>
        <v/>
      </c>
      <c r="J411" s="16" t="str">
        <f t="array" ref="J411">IF(ISBLANK($A411),"",INDEX(Precipitation!G:G,$L411))</f>
        <v/>
      </c>
      <c r="K411" t="str">
        <f t="array" ref="K411">IF(ISBLANK($A411),"",INDEX(Precipitation!H:H,$L411))</f>
        <v/>
      </c>
      <c r="L411" s="5" t="str">
        <f>IF(ISBLANK($A411),"",RANDBETWEEN(2,COUNTA(Precipitation!A:A)))</f>
        <v/>
      </c>
      <c r="M411" s="5" t="str">
        <f>IF(ISBLANK($A411),"",RANDBETWEEN(1,100)&lt;=VLOOKUP($A411,Settings!$A:$H,7,FALSE)*100)</f>
        <v/>
      </c>
      <c r="N411" s="5" t="str">
        <f>IF(ISBLANK($A411),"",VLOOKUP($A411,Settings!$A:$H,8,FALSE))</f>
        <v/>
      </c>
      <c r="O411" s="5" t="str">
        <f>IF(ISBLANK($A411),"",IF($A411=$A410,$O410,INDIRECT("Settings!$H"&amp;MATCH($A411,Settings!$A:$A,0)+1)))</f>
        <v/>
      </c>
      <c r="P411" s="5" t="str">
        <f t="shared" si="2"/>
        <v/>
      </c>
      <c r="Q411" s="5" t="str">
        <f>IF(ISBLANK($A411),"",IF($A411=$A410,$Q410,VLOOKUP($A411,Settings!$A:$B,2,FALSE)))</f>
        <v/>
      </c>
    </row>
    <row r="412">
      <c r="A412" s="17"/>
      <c r="B412" s="15" t="str">
        <f t="shared" si="1"/>
        <v/>
      </c>
      <c r="C412" s="16" t="str">
        <f>IF(ISBLANK($A412),"",RANDBETWEEN($P412-Settings!$E$19,$P412-Settings!$E$20))</f>
        <v/>
      </c>
      <c r="D412" s="16" t="str">
        <f>IF(ISBLANK($A412),"",RANDBETWEEN($P412+Settings!$E$20,$P412+Settings!$E$19))</f>
        <v/>
      </c>
      <c r="E412" t="str">
        <f t="array" ref="E412">IF(ISBLANK($A412),"",IF(M412,IF(AVERAGE(C412,D412)&gt;Settings!$E$18,INDEX(Precipitation!A:A,$L412),INDEX(Precipitation!B:B,$L412)),"None"))</f>
        <v/>
      </c>
      <c r="F412" t="str">
        <f t="array" ref="F412">IF(ISBLANK($A412),"",IF(M412,INDEX(Precipitation!C:C,$L412),CHOOSE(RANDBETWEEN(1,4),"Clear","Clear","A few clouds","Mostly cloudy")))</f>
        <v/>
      </c>
      <c r="G412" t="str">
        <f t="array" ref="G412">IF(ISBLANK($A412),"",IF(AND(M412,AVERAGE(C412,D412)&gt;Settings!$E$18),INDEX(Precipitation!D:D,$L412),""))</f>
        <v/>
      </c>
      <c r="H412" t="str">
        <f t="array" ref="H412">IF(ISBLANK($A412),"",INDEX(Precipitation!E:E,$L412))</f>
        <v/>
      </c>
      <c r="I412" s="16" t="str">
        <f t="array" ref="I412">IF(ISBLANK($A412),"",INDEX(Precipitation!F:F,$L412))</f>
        <v/>
      </c>
      <c r="J412" s="16" t="str">
        <f t="array" ref="J412">IF(ISBLANK($A412),"",INDEX(Precipitation!G:G,$L412))</f>
        <v/>
      </c>
      <c r="K412" t="str">
        <f t="array" ref="K412">IF(ISBLANK($A412),"",INDEX(Precipitation!H:H,$L412))</f>
        <v/>
      </c>
      <c r="L412" s="5" t="str">
        <f>IF(ISBLANK($A412),"",RANDBETWEEN(2,COUNTA(Precipitation!A:A)))</f>
        <v/>
      </c>
      <c r="M412" s="5" t="str">
        <f>IF(ISBLANK($A412),"",RANDBETWEEN(1,100)&lt;=VLOOKUP($A412,Settings!$A:$H,7,FALSE)*100)</f>
        <v/>
      </c>
      <c r="N412" s="5" t="str">
        <f>IF(ISBLANK($A412),"",VLOOKUP($A412,Settings!$A:$H,8,FALSE))</f>
        <v/>
      </c>
      <c r="O412" s="5" t="str">
        <f>IF(ISBLANK($A412),"",IF($A412=$A411,$O411,INDIRECT("Settings!$H"&amp;MATCH($A412,Settings!$A:$A,0)+1)))</f>
        <v/>
      </c>
      <c r="P412" s="5" t="str">
        <f t="shared" si="2"/>
        <v/>
      </c>
      <c r="Q412" s="5" t="str">
        <f>IF(ISBLANK($A412),"",IF($A412=$A411,$Q411,VLOOKUP($A412,Settings!$A:$B,2,FALSE)))</f>
        <v/>
      </c>
    </row>
    <row r="413">
      <c r="A413" s="17"/>
      <c r="B413" s="15" t="str">
        <f t="shared" si="1"/>
        <v/>
      </c>
      <c r="C413" s="16" t="str">
        <f>IF(ISBLANK($A413),"",RANDBETWEEN($P413-Settings!$E$19,$P413-Settings!$E$20))</f>
        <v/>
      </c>
      <c r="D413" s="16" t="str">
        <f>IF(ISBLANK($A413),"",RANDBETWEEN($P413+Settings!$E$20,$P413+Settings!$E$19))</f>
        <v/>
      </c>
      <c r="E413" t="str">
        <f t="array" ref="E413">IF(ISBLANK($A413),"",IF(M413,IF(AVERAGE(C413,D413)&gt;Settings!$E$18,INDEX(Precipitation!A:A,$L413),INDEX(Precipitation!B:B,$L413)),"None"))</f>
        <v/>
      </c>
      <c r="F413" t="str">
        <f t="array" ref="F413">IF(ISBLANK($A413),"",IF(M413,INDEX(Precipitation!C:C,$L413),CHOOSE(RANDBETWEEN(1,4),"Clear","Clear","A few clouds","Mostly cloudy")))</f>
        <v/>
      </c>
      <c r="G413" t="str">
        <f t="array" ref="G413">IF(ISBLANK($A413),"",IF(AND(M413,AVERAGE(C413,D413)&gt;Settings!$E$18),INDEX(Precipitation!D:D,$L413),""))</f>
        <v/>
      </c>
      <c r="H413" t="str">
        <f t="array" ref="H413">IF(ISBLANK($A413),"",INDEX(Precipitation!E:E,$L413))</f>
        <v/>
      </c>
      <c r="I413" s="16" t="str">
        <f t="array" ref="I413">IF(ISBLANK($A413),"",INDEX(Precipitation!F:F,$L413))</f>
        <v/>
      </c>
      <c r="J413" s="16" t="str">
        <f t="array" ref="J413">IF(ISBLANK($A413),"",INDEX(Precipitation!G:G,$L413))</f>
        <v/>
      </c>
      <c r="K413" t="str">
        <f t="array" ref="K413">IF(ISBLANK($A413),"",INDEX(Precipitation!H:H,$L413))</f>
        <v/>
      </c>
      <c r="L413" s="5" t="str">
        <f>IF(ISBLANK($A413),"",RANDBETWEEN(2,COUNTA(Precipitation!A:A)))</f>
        <v/>
      </c>
      <c r="M413" s="5" t="str">
        <f>IF(ISBLANK($A413),"",RANDBETWEEN(1,100)&lt;=VLOOKUP($A413,Settings!$A:$H,7,FALSE)*100)</f>
        <v/>
      </c>
      <c r="N413" s="5" t="str">
        <f>IF(ISBLANK($A413),"",VLOOKUP($A413,Settings!$A:$H,8,FALSE))</f>
        <v/>
      </c>
      <c r="O413" s="5" t="str">
        <f>IF(ISBLANK($A413),"",IF($A413=$A412,$O412,INDIRECT("Settings!$H"&amp;MATCH($A413,Settings!$A:$A,0)+1)))</f>
        <v/>
      </c>
      <c r="P413" s="5" t="str">
        <f t="shared" si="2"/>
        <v/>
      </c>
      <c r="Q413" s="5" t="str">
        <f>IF(ISBLANK($A413),"",IF($A413=$A412,$Q412,VLOOKUP($A413,Settings!$A:$B,2,FALSE)))</f>
        <v/>
      </c>
    </row>
    <row r="414">
      <c r="A414" s="17"/>
      <c r="B414" s="15" t="str">
        <f t="shared" si="1"/>
        <v/>
      </c>
      <c r="C414" s="16" t="str">
        <f>IF(ISBLANK($A414),"",RANDBETWEEN($P414-Settings!$E$19,$P414-Settings!$E$20))</f>
        <v/>
      </c>
      <c r="D414" s="16" t="str">
        <f>IF(ISBLANK($A414),"",RANDBETWEEN($P414+Settings!$E$20,$P414+Settings!$E$19))</f>
        <v/>
      </c>
      <c r="E414" t="str">
        <f t="array" ref="E414">IF(ISBLANK($A414),"",IF(M414,IF(AVERAGE(C414,D414)&gt;Settings!$E$18,INDEX(Precipitation!A:A,$L414),INDEX(Precipitation!B:B,$L414)),"None"))</f>
        <v/>
      </c>
      <c r="F414" t="str">
        <f t="array" ref="F414">IF(ISBLANK($A414),"",IF(M414,INDEX(Precipitation!C:C,$L414),CHOOSE(RANDBETWEEN(1,4),"Clear","Clear","A few clouds","Mostly cloudy")))</f>
        <v/>
      </c>
      <c r="G414" t="str">
        <f t="array" ref="G414">IF(ISBLANK($A414),"",IF(AND(M414,AVERAGE(C414,D414)&gt;Settings!$E$18),INDEX(Precipitation!D:D,$L414),""))</f>
        <v/>
      </c>
      <c r="H414" t="str">
        <f t="array" ref="H414">IF(ISBLANK($A414),"",INDEX(Precipitation!E:E,$L414))</f>
        <v/>
      </c>
      <c r="I414" s="16" t="str">
        <f t="array" ref="I414">IF(ISBLANK($A414),"",INDEX(Precipitation!F:F,$L414))</f>
        <v/>
      </c>
      <c r="J414" s="16" t="str">
        <f t="array" ref="J414">IF(ISBLANK($A414),"",INDEX(Precipitation!G:G,$L414))</f>
        <v/>
      </c>
      <c r="K414" t="str">
        <f t="array" ref="K414">IF(ISBLANK($A414),"",INDEX(Precipitation!H:H,$L414))</f>
        <v/>
      </c>
      <c r="L414" s="5" t="str">
        <f>IF(ISBLANK($A414),"",RANDBETWEEN(2,COUNTA(Precipitation!A:A)))</f>
        <v/>
      </c>
      <c r="M414" s="5" t="str">
        <f>IF(ISBLANK($A414),"",RANDBETWEEN(1,100)&lt;=VLOOKUP($A414,Settings!$A:$H,7,FALSE)*100)</f>
        <v/>
      </c>
      <c r="N414" s="5" t="str">
        <f>IF(ISBLANK($A414),"",VLOOKUP($A414,Settings!$A:$H,8,FALSE))</f>
        <v/>
      </c>
      <c r="O414" s="5" t="str">
        <f>IF(ISBLANK($A414),"",IF($A414=$A413,$O413,INDIRECT("Settings!$H"&amp;MATCH($A414,Settings!$A:$A,0)+1)))</f>
        <v/>
      </c>
      <c r="P414" s="5" t="str">
        <f t="shared" si="2"/>
        <v/>
      </c>
      <c r="Q414" s="5" t="str">
        <f>IF(ISBLANK($A414),"",IF($A414=$A413,$Q413,VLOOKUP($A414,Settings!$A:$B,2,FALSE)))</f>
        <v/>
      </c>
    </row>
    <row r="415">
      <c r="A415" s="17"/>
      <c r="B415" s="15" t="str">
        <f t="shared" si="1"/>
        <v/>
      </c>
      <c r="C415" s="16" t="str">
        <f>IF(ISBLANK($A415),"",RANDBETWEEN($P415-Settings!$E$19,$P415-Settings!$E$20))</f>
        <v/>
      </c>
      <c r="D415" s="16" t="str">
        <f>IF(ISBLANK($A415),"",RANDBETWEEN($P415+Settings!$E$20,$P415+Settings!$E$19))</f>
        <v/>
      </c>
      <c r="E415" t="str">
        <f t="array" ref="E415">IF(ISBLANK($A415),"",IF(M415,IF(AVERAGE(C415,D415)&gt;Settings!$E$18,INDEX(Precipitation!A:A,$L415),INDEX(Precipitation!B:B,$L415)),"None"))</f>
        <v/>
      </c>
      <c r="F415" t="str">
        <f t="array" ref="F415">IF(ISBLANK($A415),"",IF(M415,INDEX(Precipitation!C:C,$L415),CHOOSE(RANDBETWEEN(1,4),"Clear","Clear","A few clouds","Mostly cloudy")))</f>
        <v/>
      </c>
      <c r="G415" t="str">
        <f t="array" ref="G415">IF(ISBLANK($A415),"",IF(AND(M415,AVERAGE(C415,D415)&gt;Settings!$E$18),INDEX(Precipitation!D:D,$L415),""))</f>
        <v/>
      </c>
      <c r="H415" t="str">
        <f t="array" ref="H415">IF(ISBLANK($A415),"",INDEX(Precipitation!E:E,$L415))</f>
        <v/>
      </c>
      <c r="I415" s="16" t="str">
        <f t="array" ref="I415">IF(ISBLANK($A415),"",INDEX(Precipitation!F:F,$L415))</f>
        <v/>
      </c>
      <c r="J415" s="16" t="str">
        <f t="array" ref="J415">IF(ISBLANK($A415),"",INDEX(Precipitation!G:G,$L415))</f>
        <v/>
      </c>
      <c r="K415" t="str">
        <f t="array" ref="K415">IF(ISBLANK($A415),"",INDEX(Precipitation!H:H,$L415))</f>
        <v/>
      </c>
      <c r="L415" s="5" t="str">
        <f>IF(ISBLANK($A415),"",RANDBETWEEN(2,COUNTA(Precipitation!A:A)))</f>
        <v/>
      </c>
      <c r="M415" s="5" t="str">
        <f>IF(ISBLANK($A415),"",RANDBETWEEN(1,100)&lt;=VLOOKUP($A415,Settings!$A:$H,7,FALSE)*100)</f>
        <v/>
      </c>
      <c r="N415" s="5" t="str">
        <f>IF(ISBLANK($A415),"",VLOOKUP($A415,Settings!$A:$H,8,FALSE))</f>
        <v/>
      </c>
      <c r="O415" s="5" t="str">
        <f>IF(ISBLANK($A415),"",IF($A415=$A414,$O414,INDIRECT("Settings!$H"&amp;MATCH($A415,Settings!$A:$A,0)+1)))</f>
        <v/>
      </c>
      <c r="P415" s="5" t="str">
        <f t="shared" si="2"/>
        <v/>
      </c>
      <c r="Q415" s="5" t="str">
        <f>IF(ISBLANK($A415),"",IF($A415=$A414,$Q414,VLOOKUP($A415,Settings!$A:$B,2,FALSE)))</f>
        <v/>
      </c>
    </row>
    <row r="416">
      <c r="A416" s="17"/>
      <c r="B416" s="15" t="str">
        <f t="shared" si="1"/>
        <v/>
      </c>
      <c r="C416" s="16" t="str">
        <f>IF(ISBLANK($A416),"",RANDBETWEEN($P416-Settings!$E$19,$P416-Settings!$E$20))</f>
        <v/>
      </c>
      <c r="D416" s="16" t="str">
        <f>IF(ISBLANK($A416),"",RANDBETWEEN($P416+Settings!$E$20,$P416+Settings!$E$19))</f>
        <v/>
      </c>
      <c r="E416" t="str">
        <f t="array" ref="E416">IF(ISBLANK($A416),"",IF(M416,IF(AVERAGE(C416,D416)&gt;Settings!$E$18,INDEX(Precipitation!A:A,$L416),INDEX(Precipitation!B:B,$L416)),"None"))</f>
        <v/>
      </c>
      <c r="F416" t="str">
        <f t="array" ref="F416">IF(ISBLANK($A416),"",IF(M416,INDEX(Precipitation!C:C,$L416),CHOOSE(RANDBETWEEN(1,4),"Clear","Clear","A few clouds","Mostly cloudy")))</f>
        <v/>
      </c>
      <c r="G416" t="str">
        <f t="array" ref="G416">IF(ISBLANK($A416),"",IF(AND(M416,AVERAGE(C416,D416)&gt;Settings!$E$18),INDEX(Precipitation!D:D,$L416),""))</f>
        <v/>
      </c>
      <c r="H416" t="str">
        <f t="array" ref="H416">IF(ISBLANK($A416),"",INDEX(Precipitation!E:E,$L416))</f>
        <v/>
      </c>
      <c r="I416" s="16" t="str">
        <f t="array" ref="I416">IF(ISBLANK($A416),"",INDEX(Precipitation!F:F,$L416))</f>
        <v/>
      </c>
      <c r="J416" s="16" t="str">
        <f t="array" ref="J416">IF(ISBLANK($A416),"",INDEX(Precipitation!G:G,$L416))</f>
        <v/>
      </c>
      <c r="K416" t="str">
        <f t="array" ref="K416">IF(ISBLANK($A416),"",INDEX(Precipitation!H:H,$L416))</f>
        <v/>
      </c>
      <c r="L416" s="5" t="str">
        <f>IF(ISBLANK($A416),"",RANDBETWEEN(2,COUNTA(Precipitation!A:A)))</f>
        <v/>
      </c>
      <c r="M416" s="5" t="str">
        <f>IF(ISBLANK($A416),"",RANDBETWEEN(1,100)&lt;=VLOOKUP($A416,Settings!$A:$H,7,FALSE)*100)</f>
        <v/>
      </c>
      <c r="N416" s="5" t="str">
        <f>IF(ISBLANK($A416),"",VLOOKUP($A416,Settings!$A:$H,8,FALSE))</f>
        <v/>
      </c>
      <c r="O416" s="5" t="str">
        <f>IF(ISBLANK($A416),"",IF($A416=$A415,$O415,INDIRECT("Settings!$H"&amp;MATCH($A416,Settings!$A:$A,0)+1)))</f>
        <v/>
      </c>
      <c r="P416" s="5" t="str">
        <f t="shared" si="2"/>
        <v/>
      </c>
      <c r="Q416" s="5" t="str">
        <f>IF(ISBLANK($A416),"",IF($A416=$A415,$Q415,VLOOKUP($A416,Settings!$A:$B,2,FALSE)))</f>
        <v/>
      </c>
    </row>
    <row r="417">
      <c r="A417" s="17"/>
      <c r="B417" s="15" t="str">
        <f t="shared" si="1"/>
        <v/>
      </c>
      <c r="C417" s="16" t="str">
        <f>IF(ISBLANK($A417),"",RANDBETWEEN($P417-Settings!$E$19,$P417-Settings!$E$20))</f>
        <v/>
      </c>
      <c r="D417" s="16" t="str">
        <f>IF(ISBLANK($A417),"",RANDBETWEEN($P417+Settings!$E$20,$P417+Settings!$E$19))</f>
        <v/>
      </c>
      <c r="E417" t="str">
        <f t="array" ref="E417">IF(ISBLANK($A417),"",IF(M417,IF(AVERAGE(C417,D417)&gt;Settings!$E$18,INDEX(Precipitation!A:A,$L417),INDEX(Precipitation!B:B,$L417)),"None"))</f>
        <v/>
      </c>
      <c r="F417" t="str">
        <f t="array" ref="F417">IF(ISBLANK($A417),"",IF(M417,INDEX(Precipitation!C:C,$L417),CHOOSE(RANDBETWEEN(1,4),"Clear","Clear","A few clouds","Mostly cloudy")))</f>
        <v/>
      </c>
      <c r="G417" t="str">
        <f t="array" ref="G417">IF(ISBLANK($A417),"",IF(AND(M417,AVERAGE(C417,D417)&gt;Settings!$E$18),INDEX(Precipitation!D:D,$L417),""))</f>
        <v/>
      </c>
      <c r="H417" t="str">
        <f t="array" ref="H417">IF(ISBLANK($A417),"",INDEX(Precipitation!E:E,$L417))</f>
        <v/>
      </c>
      <c r="I417" s="16" t="str">
        <f t="array" ref="I417">IF(ISBLANK($A417),"",INDEX(Precipitation!F:F,$L417))</f>
        <v/>
      </c>
      <c r="J417" s="16" t="str">
        <f t="array" ref="J417">IF(ISBLANK($A417),"",INDEX(Precipitation!G:G,$L417))</f>
        <v/>
      </c>
      <c r="K417" t="str">
        <f t="array" ref="K417">IF(ISBLANK($A417),"",INDEX(Precipitation!H:H,$L417))</f>
        <v/>
      </c>
      <c r="L417" s="5" t="str">
        <f>IF(ISBLANK($A417),"",RANDBETWEEN(2,COUNTA(Precipitation!A:A)))</f>
        <v/>
      </c>
      <c r="M417" s="5" t="str">
        <f>IF(ISBLANK($A417),"",RANDBETWEEN(1,100)&lt;=VLOOKUP($A417,Settings!$A:$H,7,FALSE)*100)</f>
        <v/>
      </c>
      <c r="N417" s="5" t="str">
        <f>IF(ISBLANK($A417),"",VLOOKUP($A417,Settings!$A:$H,8,FALSE))</f>
        <v/>
      </c>
      <c r="O417" s="5" t="str">
        <f>IF(ISBLANK($A417),"",IF($A417=$A416,$O416,INDIRECT("Settings!$H"&amp;MATCH($A417,Settings!$A:$A,0)+1)))</f>
        <v/>
      </c>
      <c r="P417" s="5" t="str">
        <f t="shared" si="2"/>
        <v/>
      </c>
      <c r="Q417" s="5" t="str">
        <f>IF(ISBLANK($A417),"",IF($A417=$A416,$Q416,VLOOKUP($A417,Settings!$A:$B,2,FALSE)))</f>
        <v/>
      </c>
    </row>
    <row r="418">
      <c r="A418" s="17"/>
      <c r="B418" s="15" t="str">
        <f t="shared" si="1"/>
        <v/>
      </c>
      <c r="C418" s="16" t="str">
        <f>IF(ISBLANK($A418),"",RANDBETWEEN($P418-Settings!$E$19,$P418-Settings!$E$20))</f>
        <v/>
      </c>
      <c r="D418" s="16" t="str">
        <f>IF(ISBLANK($A418),"",RANDBETWEEN($P418+Settings!$E$20,$P418+Settings!$E$19))</f>
        <v/>
      </c>
      <c r="E418" t="str">
        <f t="array" ref="E418">IF(ISBLANK($A418),"",IF(M418,IF(AVERAGE(C418,D418)&gt;Settings!$E$18,INDEX(Precipitation!A:A,$L418),INDEX(Precipitation!B:B,$L418)),"None"))</f>
        <v/>
      </c>
      <c r="F418" t="str">
        <f t="array" ref="F418">IF(ISBLANK($A418),"",IF(M418,INDEX(Precipitation!C:C,$L418),CHOOSE(RANDBETWEEN(1,4),"Clear","Clear","A few clouds","Mostly cloudy")))</f>
        <v/>
      </c>
      <c r="G418" t="str">
        <f t="array" ref="G418">IF(ISBLANK($A418),"",IF(AND(M418,AVERAGE(C418,D418)&gt;Settings!$E$18),INDEX(Precipitation!D:D,$L418),""))</f>
        <v/>
      </c>
      <c r="H418" t="str">
        <f t="array" ref="H418">IF(ISBLANK($A418),"",INDEX(Precipitation!E:E,$L418))</f>
        <v/>
      </c>
      <c r="I418" s="16" t="str">
        <f t="array" ref="I418">IF(ISBLANK($A418),"",INDEX(Precipitation!F:F,$L418))</f>
        <v/>
      </c>
      <c r="J418" s="16" t="str">
        <f t="array" ref="J418">IF(ISBLANK($A418),"",INDEX(Precipitation!G:G,$L418))</f>
        <v/>
      </c>
      <c r="K418" t="str">
        <f t="array" ref="K418">IF(ISBLANK($A418),"",INDEX(Precipitation!H:H,$L418))</f>
        <v/>
      </c>
      <c r="L418" s="5" t="str">
        <f>IF(ISBLANK($A418),"",RANDBETWEEN(2,COUNTA(Precipitation!A:A)))</f>
        <v/>
      </c>
      <c r="M418" s="5" t="str">
        <f>IF(ISBLANK($A418),"",RANDBETWEEN(1,100)&lt;=VLOOKUP($A418,Settings!$A:$H,7,FALSE)*100)</f>
        <v/>
      </c>
      <c r="N418" s="5" t="str">
        <f>IF(ISBLANK($A418),"",VLOOKUP($A418,Settings!$A:$H,8,FALSE))</f>
        <v/>
      </c>
      <c r="O418" s="5" t="str">
        <f>IF(ISBLANK($A418),"",IF($A418=$A417,$O417,INDIRECT("Settings!$H"&amp;MATCH($A418,Settings!$A:$A,0)+1)))</f>
        <v/>
      </c>
      <c r="P418" s="5" t="str">
        <f t="shared" si="2"/>
        <v/>
      </c>
      <c r="Q418" s="5" t="str">
        <f>IF(ISBLANK($A418),"",IF($A418=$A417,$Q417,VLOOKUP($A418,Settings!$A:$B,2,FALSE)))</f>
        <v/>
      </c>
    </row>
    <row r="419">
      <c r="A419" s="17"/>
      <c r="B419" s="15" t="str">
        <f t="shared" si="1"/>
        <v/>
      </c>
      <c r="C419" s="16" t="str">
        <f>IF(ISBLANK($A419),"",RANDBETWEEN($P419-Settings!$E$19,$P419-Settings!$E$20))</f>
        <v/>
      </c>
      <c r="D419" s="16" t="str">
        <f>IF(ISBLANK($A419),"",RANDBETWEEN($P419+Settings!$E$20,$P419+Settings!$E$19))</f>
        <v/>
      </c>
      <c r="E419" t="str">
        <f t="array" ref="E419">IF(ISBLANK($A419),"",IF(M419,IF(AVERAGE(C419,D419)&gt;Settings!$E$18,INDEX(Precipitation!A:A,$L419),INDEX(Precipitation!B:B,$L419)),"None"))</f>
        <v/>
      </c>
      <c r="F419" t="str">
        <f t="array" ref="F419">IF(ISBLANK($A419),"",IF(M419,INDEX(Precipitation!C:C,$L419),CHOOSE(RANDBETWEEN(1,4),"Clear","Clear","A few clouds","Mostly cloudy")))</f>
        <v/>
      </c>
      <c r="G419" t="str">
        <f t="array" ref="G419">IF(ISBLANK($A419),"",IF(AND(M419,AVERAGE(C419,D419)&gt;Settings!$E$18),INDEX(Precipitation!D:D,$L419),""))</f>
        <v/>
      </c>
      <c r="H419" t="str">
        <f t="array" ref="H419">IF(ISBLANK($A419),"",INDEX(Precipitation!E:E,$L419))</f>
        <v/>
      </c>
      <c r="I419" s="16" t="str">
        <f t="array" ref="I419">IF(ISBLANK($A419),"",INDEX(Precipitation!F:F,$L419))</f>
        <v/>
      </c>
      <c r="J419" s="16" t="str">
        <f t="array" ref="J419">IF(ISBLANK($A419),"",INDEX(Precipitation!G:G,$L419))</f>
        <v/>
      </c>
      <c r="K419" t="str">
        <f t="array" ref="K419">IF(ISBLANK($A419),"",INDEX(Precipitation!H:H,$L419))</f>
        <v/>
      </c>
      <c r="L419" s="5" t="str">
        <f>IF(ISBLANK($A419),"",RANDBETWEEN(2,COUNTA(Precipitation!A:A)))</f>
        <v/>
      </c>
      <c r="M419" s="5" t="str">
        <f>IF(ISBLANK($A419),"",RANDBETWEEN(1,100)&lt;=VLOOKUP($A419,Settings!$A:$H,7,FALSE)*100)</f>
        <v/>
      </c>
      <c r="N419" s="5" t="str">
        <f>IF(ISBLANK($A419),"",VLOOKUP($A419,Settings!$A:$H,8,FALSE))</f>
        <v/>
      </c>
      <c r="O419" s="5" t="str">
        <f>IF(ISBLANK($A419),"",IF($A419=$A418,$O418,INDIRECT("Settings!$H"&amp;MATCH($A419,Settings!$A:$A,0)+1)))</f>
        <v/>
      </c>
      <c r="P419" s="5" t="str">
        <f t="shared" si="2"/>
        <v/>
      </c>
      <c r="Q419" s="5" t="str">
        <f>IF(ISBLANK($A419),"",IF($A419=$A418,$Q418,VLOOKUP($A419,Settings!$A:$B,2,FALSE)))</f>
        <v/>
      </c>
    </row>
    <row r="420">
      <c r="A420" s="17"/>
      <c r="B420" s="15" t="str">
        <f t="shared" si="1"/>
        <v/>
      </c>
      <c r="C420" s="16" t="str">
        <f>IF(ISBLANK($A420),"",RANDBETWEEN($P420-Settings!$E$19,$P420-Settings!$E$20))</f>
        <v/>
      </c>
      <c r="D420" s="16" t="str">
        <f>IF(ISBLANK($A420),"",RANDBETWEEN($P420+Settings!$E$20,$P420+Settings!$E$19))</f>
        <v/>
      </c>
      <c r="E420" t="str">
        <f t="array" ref="E420">IF(ISBLANK($A420),"",IF(M420,IF(AVERAGE(C420,D420)&gt;Settings!$E$18,INDEX(Precipitation!A:A,$L420),INDEX(Precipitation!B:B,$L420)),"None"))</f>
        <v/>
      </c>
      <c r="F420" t="str">
        <f t="array" ref="F420">IF(ISBLANK($A420),"",IF(M420,INDEX(Precipitation!C:C,$L420),CHOOSE(RANDBETWEEN(1,4),"Clear","Clear","A few clouds","Mostly cloudy")))</f>
        <v/>
      </c>
      <c r="G420" t="str">
        <f t="array" ref="G420">IF(ISBLANK($A420),"",IF(AND(M420,AVERAGE(C420,D420)&gt;Settings!$E$18),INDEX(Precipitation!D:D,$L420),""))</f>
        <v/>
      </c>
      <c r="H420" t="str">
        <f t="array" ref="H420">IF(ISBLANK($A420),"",INDEX(Precipitation!E:E,$L420))</f>
        <v/>
      </c>
      <c r="I420" s="16" t="str">
        <f t="array" ref="I420">IF(ISBLANK($A420),"",INDEX(Precipitation!F:F,$L420))</f>
        <v/>
      </c>
      <c r="J420" s="16" t="str">
        <f t="array" ref="J420">IF(ISBLANK($A420),"",INDEX(Precipitation!G:G,$L420))</f>
        <v/>
      </c>
      <c r="K420" t="str">
        <f t="array" ref="K420">IF(ISBLANK($A420),"",INDEX(Precipitation!H:H,$L420))</f>
        <v/>
      </c>
      <c r="L420" s="5" t="str">
        <f>IF(ISBLANK($A420),"",RANDBETWEEN(2,COUNTA(Precipitation!A:A)))</f>
        <v/>
      </c>
      <c r="M420" s="5" t="str">
        <f>IF(ISBLANK($A420),"",RANDBETWEEN(1,100)&lt;=VLOOKUP($A420,Settings!$A:$H,7,FALSE)*100)</f>
        <v/>
      </c>
      <c r="N420" s="5" t="str">
        <f>IF(ISBLANK($A420),"",VLOOKUP($A420,Settings!$A:$H,8,FALSE))</f>
        <v/>
      </c>
      <c r="O420" s="5" t="str">
        <f>IF(ISBLANK($A420),"",IF($A420=$A419,$O419,INDIRECT("Settings!$H"&amp;MATCH($A420,Settings!$A:$A,0)+1)))</f>
        <v/>
      </c>
      <c r="P420" s="5" t="str">
        <f t="shared" si="2"/>
        <v/>
      </c>
      <c r="Q420" s="5" t="str">
        <f>IF(ISBLANK($A420),"",IF($A420=$A419,$Q419,VLOOKUP($A420,Settings!$A:$B,2,FALSE)))</f>
        <v/>
      </c>
    </row>
    <row r="421">
      <c r="A421" s="17"/>
      <c r="B421" s="15" t="str">
        <f t="shared" si="1"/>
        <v/>
      </c>
      <c r="C421" s="16" t="str">
        <f>IF(ISBLANK($A421),"",RANDBETWEEN($P421-Settings!$E$19,$P421-Settings!$E$20))</f>
        <v/>
      </c>
      <c r="D421" s="16" t="str">
        <f>IF(ISBLANK($A421),"",RANDBETWEEN($P421+Settings!$E$20,$P421+Settings!$E$19))</f>
        <v/>
      </c>
      <c r="E421" t="str">
        <f t="array" ref="E421">IF(ISBLANK($A421),"",IF(M421,IF(AVERAGE(C421,D421)&gt;Settings!$E$18,INDEX(Precipitation!A:A,$L421),INDEX(Precipitation!B:B,$L421)),"None"))</f>
        <v/>
      </c>
      <c r="F421" t="str">
        <f t="array" ref="F421">IF(ISBLANK($A421),"",IF(M421,INDEX(Precipitation!C:C,$L421),CHOOSE(RANDBETWEEN(1,4),"Clear","Clear","A few clouds","Mostly cloudy")))</f>
        <v/>
      </c>
      <c r="G421" t="str">
        <f t="array" ref="G421">IF(ISBLANK($A421),"",IF(AND(M421,AVERAGE(C421,D421)&gt;Settings!$E$18),INDEX(Precipitation!D:D,$L421),""))</f>
        <v/>
      </c>
      <c r="H421" t="str">
        <f t="array" ref="H421">IF(ISBLANK($A421),"",INDEX(Precipitation!E:E,$L421))</f>
        <v/>
      </c>
      <c r="I421" s="16" t="str">
        <f t="array" ref="I421">IF(ISBLANK($A421),"",INDEX(Precipitation!F:F,$L421))</f>
        <v/>
      </c>
      <c r="J421" s="16" t="str">
        <f t="array" ref="J421">IF(ISBLANK($A421),"",INDEX(Precipitation!G:G,$L421))</f>
        <v/>
      </c>
      <c r="K421" t="str">
        <f t="array" ref="K421">IF(ISBLANK($A421),"",INDEX(Precipitation!H:H,$L421))</f>
        <v/>
      </c>
      <c r="L421" s="5" t="str">
        <f>IF(ISBLANK($A421),"",RANDBETWEEN(2,COUNTA(Precipitation!A:A)))</f>
        <v/>
      </c>
      <c r="M421" s="5" t="str">
        <f>IF(ISBLANK($A421),"",RANDBETWEEN(1,100)&lt;=VLOOKUP($A421,Settings!$A:$H,7,FALSE)*100)</f>
        <v/>
      </c>
      <c r="N421" s="5" t="str">
        <f>IF(ISBLANK($A421),"",VLOOKUP($A421,Settings!$A:$H,8,FALSE))</f>
        <v/>
      </c>
      <c r="O421" s="5" t="str">
        <f>IF(ISBLANK($A421),"",IF($A421=$A420,$O420,INDIRECT("Settings!$H"&amp;MATCH($A421,Settings!$A:$A,0)+1)))</f>
        <v/>
      </c>
      <c r="P421" s="5" t="str">
        <f t="shared" si="2"/>
        <v/>
      </c>
      <c r="Q421" s="5" t="str">
        <f>IF(ISBLANK($A421),"",IF($A421=$A420,$Q420,VLOOKUP($A421,Settings!$A:$B,2,FALSE)))</f>
        <v/>
      </c>
    </row>
    <row r="422">
      <c r="A422" s="17"/>
      <c r="B422" s="15" t="str">
        <f t="shared" si="1"/>
        <v/>
      </c>
      <c r="C422" s="16" t="str">
        <f>IF(ISBLANK($A422),"",RANDBETWEEN($P422-Settings!$E$19,$P422-Settings!$E$20))</f>
        <v/>
      </c>
      <c r="D422" s="16" t="str">
        <f>IF(ISBLANK($A422),"",RANDBETWEEN($P422+Settings!$E$20,$P422+Settings!$E$19))</f>
        <v/>
      </c>
      <c r="E422" t="str">
        <f t="array" ref="E422">IF(ISBLANK($A422),"",IF(M422,IF(AVERAGE(C422,D422)&gt;Settings!$E$18,INDEX(Precipitation!A:A,$L422),INDEX(Precipitation!B:B,$L422)),"None"))</f>
        <v/>
      </c>
      <c r="F422" t="str">
        <f t="array" ref="F422">IF(ISBLANK($A422),"",IF(M422,INDEX(Precipitation!C:C,$L422),CHOOSE(RANDBETWEEN(1,4),"Clear","Clear","A few clouds","Mostly cloudy")))</f>
        <v/>
      </c>
      <c r="G422" t="str">
        <f t="array" ref="G422">IF(ISBLANK($A422),"",IF(AND(M422,AVERAGE(C422,D422)&gt;Settings!$E$18),INDEX(Precipitation!D:D,$L422),""))</f>
        <v/>
      </c>
      <c r="H422" t="str">
        <f t="array" ref="H422">IF(ISBLANK($A422),"",INDEX(Precipitation!E:E,$L422))</f>
        <v/>
      </c>
      <c r="I422" s="16" t="str">
        <f t="array" ref="I422">IF(ISBLANK($A422),"",INDEX(Precipitation!F:F,$L422))</f>
        <v/>
      </c>
      <c r="J422" s="16" t="str">
        <f t="array" ref="J422">IF(ISBLANK($A422),"",INDEX(Precipitation!G:G,$L422))</f>
        <v/>
      </c>
      <c r="K422" t="str">
        <f t="array" ref="K422">IF(ISBLANK($A422),"",INDEX(Precipitation!H:H,$L422))</f>
        <v/>
      </c>
      <c r="L422" s="5" t="str">
        <f>IF(ISBLANK($A422),"",RANDBETWEEN(2,COUNTA(Precipitation!A:A)))</f>
        <v/>
      </c>
      <c r="M422" s="5" t="str">
        <f>IF(ISBLANK($A422),"",RANDBETWEEN(1,100)&lt;=VLOOKUP($A422,Settings!$A:$H,7,FALSE)*100)</f>
        <v/>
      </c>
      <c r="N422" s="5" t="str">
        <f>IF(ISBLANK($A422),"",VLOOKUP($A422,Settings!$A:$H,8,FALSE))</f>
        <v/>
      </c>
      <c r="O422" s="5" t="str">
        <f>IF(ISBLANK($A422),"",IF($A422=$A421,$O421,INDIRECT("Settings!$H"&amp;MATCH($A422,Settings!$A:$A,0)+1)))</f>
        <v/>
      </c>
      <c r="P422" s="5" t="str">
        <f t="shared" si="2"/>
        <v/>
      </c>
      <c r="Q422" s="5" t="str">
        <f>IF(ISBLANK($A422),"",IF($A422=$A421,$Q421,VLOOKUP($A422,Settings!$A:$B,2,FALSE)))</f>
        <v/>
      </c>
    </row>
    <row r="423">
      <c r="A423" s="17"/>
      <c r="B423" s="15" t="str">
        <f t="shared" si="1"/>
        <v/>
      </c>
      <c r="C423" s="16" t="str">
        <f>IF(ISBLANK($A423),"",RANDBETWEEN($P423-Settings!$E$19,$P423-Settings!$E$20))</f>
        <v/>
      </c>
      <c r="D423" s="16" t="str">
        <f>IF(ISBLANK($A423),"",RANDBETWEEN($P423+Settings!$E$20,$P423+Settings!$E$19))</f>
        <v/>
      </c>
      <c r="E423" t="str">
        <f t="array" ref="E423">IF(ISBLANK($A423),"",IF(M423,IF(AVERAGE(C423,D423)&gt;Settings!$E$18,INDEX(Precipitation!A:A,$L423),INDEX(Precipitation!B:B,$L423)),"None"))</f>
        <v/>
      </c>
      <c r="F423" t="str">
        <f t="array" ref="F423">IF(ISBLANK($A423),"",IF(M423,INDEX(Precipitation!C:C,$L423),CHOOSE(RANDBETWEEN(1,4),"Clear","Clear","A few clouds","Mostly cloudy")))</f>
        <v/>
      </c>
      <c r="G423" t="str">
        <f t="array" ref="G423">IF(ISBLANK($A423),"",IF(AND(M423,AVERAGE(C423,D423)&gt;Settings!$E$18),INDEX(Precipitation!D:D,$L423),""))</f>
        <v/>
      </c>
      <c r="H423" t="str">
        <f t="array" ref="H423">IF(ISBLANK($A423),"",INDEX(Precipitation!E:E,$L423))</f>
        <v/>
      </c>
      <c r="I423" s="16" t="str">
        <f t="array" ref="I423">IF(ISBLANK($A423),"",INDEX(Precipitation!F:F,$L423))</f>
        <v/>
      </c>
      <c r="J423" s="16" t="str">
        <f t="array" ref="J423">IF(ISBLANK($A423),"",INDEX(Precipitation!G:G,$L423))</f>
        <v/>
      </c>
      <c r="K423" t="str">
        <f t="array" ref="K423">IF(ISBLANK($A423),"",INDEX(Precipitation!H:H,$L423))</f>
        <v/>
      </c>
      <c r="L423" s="5" t="str">
        <f>IF(ISBLANK($A423),"",RANDBETWEEN(2,COUNTA(Precipitation!A:A)))</f>
        <v/>
      </c>
      <c r="M423" s="5" t="str">
        <f>IF(ISBLANK($A423),"",RANDBETWEEN(1,100)&lt;=VLOOKUP($A423,Settings!$A:$H,7,FALSE)*100)</f>
        <v/>
      </c>
      <c r="N423" s="5" t="str">
        <f>IF(ISBLANK($A423),"",VLOOKUP($A423,Settings!$A:$H,8,FALSE))</f>
        <v/>
      </c>
      <c r="O423" s="5" t="str">
        <f>IF(ISBLANK($A423),"",IF($A423=$A422,$O422,INDIRECT("Settings!$H"&amp;MATCH($A423,Settings!$A:$A,0)+1)))</f>
        <v/>
      </c>
      <c r="P423" s="5" t="str">
        <f t="shared" si="2"/>
        <v/>
      </c>
      <c r="Q423" s="5" t="str">
        <f>IF(ISBLANK($A423),"",IF($A423=$A422,$Q422,VLOOKUP($A423,Settings!$A:$B,2,FALSE)))</f>
        <v/>
      </c>
    </row>
    <row r="424">
      <c r="A424" s="17"/>
      <c r="B424" s="15" t="str">
        <f t="shared" si="1"/>
        <v/>
      </c>
      <c r="C424" s="16" t="str">
        <f>IF(ISBLANK($A424),"",RANDBETWEEN($P424-Settings!$E$19,$P424-Settings!$E$20))</f>
        <v/>
      </c>
      <c r="D424" s="16" t="str">
        <f>IF(ISBLANK($A424),"",RANDBETWEEN($P424+Settings!$E$20,$P424+Settings!$E$19))</f>
        <v/>
      </c>
      <c r="E424" t="str">
        <f t="array" ref="E424">IF(ISBLANK($A424),"",IF(M424,IF(AVERAGE(C424,D424)&gt;Settings!$E$18,INDEX(Precipitation!A:A,$L424),INDEX(Precipitation!B:B,$L424)),"None"))</f>
        <v/>
      </c>
      <c r="F424" t="str">
        <f t="array" ref="F424">IF(ISBLANK($A424),"",IF(M424,INDEX(Precipitation!C:C,$L424),CHOOSE(RANDBETWEEN(1,4),"Clear","Clear","A few clouds","Mostly cloudy")))</f>
        <v/>
      </c>
      <c r="G424" t="str">
        <f t="array" ref="G424">IF(ISBLANK($A424),"",IF(AND(M424,AVERAGE(C424,D424)&gt;Settings!$E$18),INDEX(Precipitation!D:D,$L424),""))</f>
        <v/>
      </c>
      <c r="H424" t="str">
        <f t="array" ref="H424">IF(ISBLANK($A424),"",INDEX(Precipitation!E:E,$L424))</f>
        <v/>
      </c>
      <c r="I424" s="16" t="str">
        <f t="array" ref="I424">IF(ISBLANK($A424),"",INDEX(Precipitation!F:F,$L424))</f>
        <v/>
      </c>
      <c r="J424" s="16" t="str">
        <f t="array" ref="J424">IF(ISBLANK($A424),"",INDEX(Precipitation!G:G,$L424))</f>
        <v/>
      </c>
      <c r="K424" t="str">
        <f t="array" ref="K424">IF(ISBLANK($A424),"",INDEX(Precipitation!H:H,$L424))</f>
        <v/>
      </c>
      <c r="L424" s="5" t="str">
        <f>IF(ISBLANK($A424),"",RANDBETWEEN(2,COUNTA(Precipitation!A:A)))</f>
        <v/>
      </c>
      <c r="M424" s="5" t="str">
        <f>IF(ISBLANK($A424),"",RANDBETWEEN(1,100)&lt;=VLOOKUP($A424,Settings!$A:$H,7,FALSE)*100)</f>
        <v/>
      </c>
      <c r="N424" s="5" t="str">
        <f>IF(ISBLANK($A424),"",VLOOKUP($A424,Settings!$A:$H,8,FALSE))</f>
        <v/>
      </c>
      <c r="O424" s="5" t="str">
        <f>IF(ISBLANK($A424),"",IF($A424=$A423,$O423,INDIRECT("Settings!$H"&amp;MATCH($A424,Settings!$A:$A,0)+1)))</f>
        <v/>
      </c>
      <c r="P424" s="5" t="str">
        <f t="shared" si="2"/>
        <v/>
      </c>
      <c r="Q424" s="5" t="str">
        <f>IF(ISBLANK($A424),"",IF($A424=$A423,$Q423,VLOOKUP($A424,Settings!$A:$B,2,FALSE)))</f>
        <v/>
      </c>
    </row>
    <row r="425">
      <c r="A425" s="17"/>
      <c r="B425" s="15" t="str">
        <f t="shared" si="1"/>
        <v/>
      </c>
      <c r="C425" s="16" t="str">
        <f>IF(ISBLANK($A425),"",RANDBETWEEN($P425-Settings!$E$19,$P425-Settings!$E$20))</f>
        <v/>
      </c>
      <c r="D425" s="16" t="str">
        <f>IF(ISBLANK($A425),"",RANDBETWEEN($P425+Settings!$E$20,$P425+Settings!$E$19))</f>
        <v/>
      </c>
      <c r="E425" t="str">
        <f t="array" ref="E425">IF(ISBLANK($A425),"",IF(M425,IF(AVERAGE(C425,D425)&gt;Settings!$E$18,INDEX(Precipitation!A:A,$L425),INDEX(Precipitation!B:B,$L425)),"None"))</f>
        <v/>
      </c>
      <c r="F425" t="str">
        <f t="array" ref="F425">IF(ISBLANK($A425),"",IF(M425,INDEX(Precipitation!C:C,$L425),CHOOSE(RANDBETWEEN(1,4),"Clear","Clear","A few clouds","Mostly cloudy")))</f>
        <v/>
      </c>
      <c r="G425" t="str">
        <f t="array" ref="G425">IF(ISBLANK($A425),"",IF(AND(M425,AVERAGE(C425,D425)&gt;Settings!$E$18),INDEX(Precipitation!D:D,$L425),""))</f>
        <v/>
      </c>
      <c r="H425" t="str">
        <f t="array" ref="H425">IF(ISBLANK($A425),"",INDEX(Precipitation!E:E,$L425))</f>
        <v/>
      </c>
      <c r="I425" s="16" t="str">
        <f t="array" ref="I425">IF(ISBLANK($A425),"",INDEX(Precipitation!F:F,$L425))</f>
        <v/>
      </c>
      <c r="J425" s="16" t="str">
        <f t="array" ref="J425">IF(ISBLANK($A425),"",INDEX(Precipitation!G:G,$L425))</f>
        <v/>
      </c>
      <c r="K425" t="str">
        <f t="array" ref="K425">IF(ISBLANK($A425),"",INDEX(Precipitation!H:H,$L425))</f>
        <v/>
      </c>
      <c r="L425" s="5" t="str">
        <f>IF(ISBLANK($A425),"",RANDBETWEEN(2,COUNTA(Precipitation!A:A)))</f>
        <v/>
      </c>
      <c r="M425" s="5" t="str">
        <f>IF(ISBLANK($A425),"",RANDBETWEEN(1,100)&lt;=VLOOKUP($A425,Settings!$A:$H,7,FALSE)*100)</f>
        <v/>
      </c>
      <c r="N425" s="5" t="str">
        <f>IF(ISBLANK($A425),"",VLOOKUP($A425,Settings!$A:$H,8,FALSE))</f>
        <v/>
      </c>
      <c r="O425" s="5" t="str">
        <f>IF(ISBLANK($A425),"",IF($A425=$A424,$O424,INDIRECT("Settings!$H"&amp;MATCH($A425,Settings!$A:$A,0)+1)))</f>
        <v/>
      </c>
      <c r="P425" s="5" t="str">
        <f t="shared" si="2"/>
        <v/>
      </c>
      <c r="Q425" s="5" t="str">
        <f>IF(ISBLANK($A425),"",IF($A425=$A424,$Q424,VLOOKUP($A425,Settings!$A:$B,2,FALSE)))</f>
        <v/>
      </c>
    </row>
    <row r="426">
      <c r="A426" s="17"/>
      <c r="B426" s="15" t="str">
        <f t="shared" si="1"/>
        <v/>
      </c>
      <c r="C426" s="16" t="str">
        <f>IF(ISBLANK($A426),"",RANDBETWEEN($P426-Settings!$E$19,$P426-Settings!$E$20))</f>
        <v/>
      </c>
      <c r="D426" s="16" t="str">
        <f>IF(ISBLANK($A426),"",RANDBETWEEN($P426+Settings!$E$20,$P426+Settings!$E$19))</f>
        <v/>
      </c>
      <c r="E426" t="str">
        <f t="array" ref="E426">IF(ISBLANK($A426),"",IF(M426,IF(AVERAGE(C426,D426)&gt;Settings!$E$18,INDEX(Precipitation!A:A,$L426),INDEX(Precipitation!B:B,$L426)),"None"))</f>
        <v/>
      </c>
      <c r="F426" t="str">
        <f t="array" ref="F426">IF(ISBLANK($A426),"",IF(M426,INDEX(Precipitation!C:C,$L426),CHOOSE(RANDBETWEEN(1,4),"Clear","Clear","A few clouds","Mostly cloudy")))</f>
        <v/>
      </c>
      <c r="G426" t="str">
        <f t="array" ref="G426">IF(ISBLANK($A426),"",IF(AND(M426,AVERAGE(C426,D426)&gt;Settings!$E$18),INDEX(Precipitation!D:D,$L426),""))</f>
        <v/>
      </c>
      <c r="H426" t="str">
        <f t="array" ref="H426">IF(ISBLANK($A426),"",INDEX(Precipitation!E:E,$L426))</f>
        <v/>
      </c>
      <c r="I426" s="16" t="str">
        <f t="array" ref="I426">IF(ISBLANK($A426),"",INDEX(Precipitation!F:F,$L426))</f>
        <v/>
      </c>
      <c r="J426" s="16" t="str">
        <f t="array" ref="J426">IF(ISBLANK($A426),"",INDEX(Precipitation!G:G,$L426))</f>
        <v/>
      </c>
      <c r="K426" t="str">
        <f t="array" ref="K426">IF(ISBLANK($A426),"",INDEX(Precipitation!H:H,$L426))</f>
        <v/>
      </c>
      <c r="L426" s="5" t="str">
        <f>IF(ISBLANK($A426),"",RANDBETWEEN(2,COUNTA(Precipitation!A:A)))</f>
        <v/>
      </c>
      <c r="M426" s="5" t="str">
        <f>IF(ISBLANK($A426),"",RANDBETWEEN(1,100)&lt;=VLOOKUP($A426,Settings!$A:$H,7,FALSE)*100)</f>
        <v/>
      </c>
      <c r="N426" s="5" t="str">
        <f>IF(ISBLANK($A426),"",VLOOKUP($A426,Settings!$A:$H,8,FALSE))</f>
        <v/>
      </c>
      <c r="O426" s="5" t="str">
        <f>IF(ISBLANK($A426),"",IF($A426=$A425,$O425,INDIRECT("Settings!$H"&amp;MATCH($A426,Settings!$A:$A,0)+1)))</f>
        <v/>
      </c>
      <c r="P426" s="5" t="str">
        <f t="shared" si="2"/>
        <v/>
      </c>
      <c r="Q426" s="5" t="str">
        <f>IF(ISBLANK($A426),"",IF($A426=$A425,$Q425,VLOOKUP($A426,Settings!$A:$B,2,FALSE)))</f>
        <v/>
      </c>
    </row>
    <row r="427">
      <c r="A427" s="17"/>
      <c r="B427" s="15" t="str">
        <f t="shared" si="1"/>
        <v/>
      </c>
      <c r="C427" s="16" t="str">
        <f>IF(ISBLANK($A427),"",RANDBETWEEN($P427-Settings!$E$19,$P427-Settings!$E$20))</f>
        <v/>
      </c>
      <c r="D427" s="16" t="str">
        <f>IF(ISBLANK($A427),"",RANDBETWEEN($P427+Settings!$E$20,$P427+Settings!$E$19))</f>
        <v/>
      </c>
      <c r="E427" t="str">
        <f t="array" ref="E427">IF(ISBLANK($A427),"",IF(M427,IF(AVERAGE(C427,D427)&gt;Settings!$E$18,INDEX(Precipitation!A:A,$L427),INDEX(Precipitation!B:B,$L427)),"None"))</f>
        <v/>
      </c>
      <c r="F427" t="str">
        <f t="array" ref="F427">IF(ISBLANK($A427),"",IF(M427,INDEX(Precipitation!C:C,$L427),CHOOSE(RANDBETWEEN(1,4),"Clear","Clear","A few clouds","Mostly cloudy")))</f>
        <v/>
      </c>
      <c r="G427" t="str">
        <f t="array" ref="G427">IF(ISBLANK($A427),"",IF(AND(M427,AVERAGE(C427,D427)&gt;Settings!$E$18),INDEX(Precipitation!D:D,$L427),""))</f>
        <v/>
      </c>
      <c r="H427" t="str">
        <f t="array" ref="H427">IF(ISBLANK($A427),"",INDEX(Precipitation!E:E,$L427))</f>
        <v/>
      </c>
      <c r="I427" s="16" t="str">
        <f t="array" ref="I427">IF(ISBLANK($A427),"",INDEX(Precipitation!F:F,$L427))</f>
        <v/>
      </c>
      <c r="J427" s="16" t="str">
        <f t="array" ref="J427">IF(ISBLANK($A427),"",INDEX(Precipitation!G:G,$L427))</f>
        <v/>
      </c>
      <c r="K427" t="str">
        <f t="array" ref="K427">IF(ISBLANK($A427),"",INDEX(Precipitation!H:H,$L427))</f>
        <v/>
      </c>
      <c r="L427" s="5" t="str">
        <f>IF(ISBLANK($A427),"",RANDBETWEEN(2,COUNTA(Precipitation!A:A)))</f>
        <v/>
      </c>
      <c r="M427" s="5" t="str">
        <f>IF(ISBLANK($A427),"",RANDBETWEEN(1,100)&lt;=VLOOKUP($A427,Settings!$A:$H,7,FALSE)*100)</f>
        <v/>
      </c>
      <c r="N427" s="5" t="str">
        <f>IF(ISBLANK($A427),"",VLOOKUP($A427,Settings!$A:$H,8,FALSE))</f>
        <v/>
      </c>
      <c r="O427" s="5" t="str">
        <f>IF(ISBLANK($A427),"",IF($A427=$A426,$O426,INDIRECT("Settings!$H"&amp;MATCH($A427,Settings!$A:$A,0)+1)))</f>
        <v/>
      </c>
      <c r="P427" s="5" t="str">
        <f t="shared" si="2"/>
        <v/>
      </c>
      <c r="Q427" s="5" t="str">
        <f>IF(ISBLANK($A427),"",IF($A427=$A426,$Q426,VLOOKUP($A427,Settings!$A:$B,2,FALSE)))</f>
        <v/>
      </c>
    </row>
    <row r="428">
      <c r="A428" s="17"/>
      <c r="B428" s="15" t="str">
        <f t="shared" si="1"/>
        <v/>
      </c>
      <c r="C428" s="16" t="str">
        <f>IF(ISBLANK($A428),"",RANDBETWEEN($P428-Settings!$E$19,$P428-Settings!$E$20))</f>
        <v/>
      </c>
      <c r="D428" s="16" t="str">
        <f>IF(ISBLANK($A428),"",RANDBETWEEN($P428+Settings!$E$20,$P428+Settings!$E$19))</f>
        <v/>
      </c>
      <c r="E428" t="str">
        <f t="array" ref="E428">IF(ISBLANK($A428),"",IF(M428,IF(AVERAGE(C428,D428)&gt;Settings!$E$18,INDEX(Precipitation!A:A,$L428),INDEX(Precipitation!B:B,$L428)),"None"))</f>
        <v/>
      </c>
      <c r="F428" t="str">
        <f t="array" ref="F428">IF(ISBLANK($A428),"",IF(M428,INDEX(Precipitation!C:C,$L428),CHOOSE(RANDBETWEEN(1,4),"Clear","Clear","A few clouds","Mostly cloudy")))</f>
        <v/>
      </c>
      <c r="G428" t="str">
        <f t="array" ref="G428">IF(ISBLANK($A428),"",IF(AND(M428,AVERAGE(C428,D428)&gt;Settings!$E$18),INDEX(Precipitation!D:D,$L428),""))</f>
        <v/>
      </c>
      <c r="H428" t="str">
        <f t="array" ref="H428">IF(ISBLANK($A428),"",INDEX(Precipitation!E:E,$L428))</f>
        <v/>
      </c>
      <c r="I428" s="16" t="str">
        <f t="array" ref="I428">IF(ISBLANK($A428),"",INDEX(Precipitation!F:F,$L428))</f>
        <v/>
      </c>
      <c r="J428" s="16" t="str">
        <f t="array" ref="J428">IF(ISBLANK($A428),"",INDEX(Precipitation!G:G,$L428))</f>
        <v/>
      </c>
      <c r="K428" t="str">
        <f t="array" ref="K428">IF(ISBLANK($A428),"",INDEX(Precipitation!H:H,$L428))</f>
        <v/>
      </c>
      <c r="L428" s="5" t="str">
        <f>IF(ISBLANK($A428),"",RANDBETWEEN(2,COUNTA(Precipitation!A:A)))</f>
        <v/>
      </c>
      <c r="M428" s="5" t="str">
        <f>IF(ISBLANK($A428),"",RANDBETWEEN(1,100)&lt;=VLOOKUP($A428,Settings!$A:$H,7,FALSE)*100)</f>
        <v/>
      </c>
      <c r="N428" s="5" t="str">
        <f>IF(ISBLANK($A428),"",VLOOKUP($A428,Settings!$A:$H,8,FALSE))</f>
        <v/>
      </c>
      <c r="O428" s="5" t="str">
        <f>IF(ISBLANK($A428),"",IF($A428=$A427,$O427,INDIRECT("Settings!$H"&amp;MATCH($A428,Settings!$A:$A,0)+1)))</f>
        <v/>
      </c>
      <c r="P428" s="5" t="str">
        <f t="shared" si="2"/>
        <v/>
      </c>
      <c r="Q428" s="5" t="str">
        <f>IF(ISBLANK($A428),"",IF($A428=$A427,$Q427,VLOOKUP($A428,Settings!$A:$B,2,FALSE)))</f>
        <v/>
      </c>
    </row>
    <row r="429">
      <c r="A429" s="17"/>
      <c r="B429" s="15" t="str">
        <f t="shared" si="1"/>
        <v/>
      </c>
      <c r="C429" s="16" t="str">
        <f>IF(ISBLANK($A429),"",RANDBETWEEN($P429-Settings!$E$19,$P429-Settings!$E$20))</f>
        <v/>
      </c>
      <c r="D429" s="16" t="str">
        <f>IF(ISBLANK($A429),"",RANDBETWEEN($P429+Settings!$E$20,$P429+Settings!$E$19))</f>
        <v/>
      </c>
      <c r="E429" t="str">
        <f t="array" ref="E429">IF(ISBLANK($A429),"",IF(M429,IF(AVERAGE(C429,D429)&gt;Settings!$E$18,INDEX(Precipitation!A:A,$L429),INDEX(Precipitation!B:B,$L429)),"None"))</f>
        <v/>
      </c>
      <c r="F429" t="str">
        <f t="array" ref="F429">IF(ISBLANK($A429),"",IF(M429,INDEX(Precipitation!C:C,$L429),CHOOSE(RANDBETWEEN(1,4),"Clear","Clear","A few clouds","Mostly cloudy")))</f>
        <v/>
      </c>
      <c r="G429" t="str">
        <f t="array" ref="G429">IF(ISBLANK($A429),"",IF(AND(M429,AVERAGE(C429,D429)&gt;Settings!$E$18),INDEX(Precipitation!D:D,$L429),""))</f>
        <v/>
      </c>
      <c r="H429" t="str">
        <f t="array" ref="H429">IF(ISBLANK($A429),"",INDEX(Precipitation!E:E,$L429))</f>
        <v/>
      </c>
      <c r="I429" s="16" t="str">
        <f t="array" ref="I429">IF(ISBLANK($A429),"",INDEX(Precipitation!F:F,$L429))</f>
        <v/>
      </c>
      <c r="J429" s="16" t="str">
        <f t="array" ref="J429">IF(ISBLANK($A429),"",INDEX(Precipitation!G:G,$L429))</f>
        <v/>
      </c>
      <c r="K429" t="str">
        <f t="array" ref="K429">IF(ISBLANK($A429),"",INDEX(Precipitation!H:H,$L429))</f>
        <v/>
      </c>
      <c r="L429" s="5" t="str">
        <f>IF(ISBLANK($A429),"",RANDBETWEEN(2,COUNTA(Precipitation!A:A)))</f>
        <v/>
      </c>
      <c r="M429" s="5" t="str">
        <f>IF(ISBLANK($A429),"",RANDBETWEEN(1,100)&lt;=VLOOKUP($A429,Settings!$A:$H,7,FALSE)*100)</f>
        <v/>
      </c>
      <c r="N429" s="5" t="str">
        <f>IF(ISBLANK($A429),"",VLOOKUP($A429,Settings!$A:$H,8,FALSE))</f>
        <v/>
      </c>
      <c r="O429" s="5" t="str">
        <f>IF(ISBLANK($A429),"",IF($A429=$A428,$O428,INDIRECT("Settings!$H"&amp;MATCH($A429,Settings!$A:$A,0)+1)))</f>
        <v/>
      </c>
      <c r="P429" s="5" t="str">
        <f t="shared" si="2"/>
        <v/>
      </c>
      <c r="Q429" s="5" t="str">
        <f>IF(ISBLANK($A429),"",IF($A429=$A428,$Q428,VLOOKUP($A429,Settings!$A:$B,2,FALSE)))</f>
        <v/>
      </c>
    </row>
    <row r="430">
      <c r="A430" s="17"/>
      <c r="B430" s="15" t="str">
        <f t="shared" si="1"/>
        <v/>
      </c>
      <c r="C430" s="16" t="str">
        <f>IF(ISBLANK($A430),"",RANDBETWEEN($P430-Settings!$E$19,$P430-Settings!$E$20))</f>
        <v/>
      </c>
      <c r="D430" s="16" t="str">
        <f>IF(ISBLANK($A430),"",RANDBETWEEN($P430+Settings!$E$20,$P430+Settings!$E$19))</f>
        <v/>
      </c>
      <c r="E430" t="str">
        <f t="array" ref="E430">IF(ISBLANK($A430),"",IF(M430,IF(AVERAGE(C430,D430)&gt;Settings!$E$18,INDEX(Precipitation!A:A,$L430),INDEX(Precipitation!B:B,$L430)),"None"))</f>
        <v/>
      </c>
      <c r="F430" t="str">
        <f t="array" ref="F430">IF(ISBLANK($A430),"",IF(M430,INDEX(Precipitation!C:C,$L430),CHOOSE(RANDBETWEEN(1,4),"Clear","Clear","A few clouds","Mostly cloudy")))</f>
        <v/>
      </c>
      <c r="G430" t="str">
        <f t="array" ref="G430">IF(ISBLANK($A430),"",IF(AND(M430,AVERAGE(C430,D430)&gt;Settings!$E$18),INDEX(Precipitation!D:D,$L430),""))</f>
        <v/>
      </c>
      <c r="H430" t="str">
        <f t="array" ref="H430">IF(ISBLANK($A430),"",INDEX(Precipitation!E:E,$L430))</f>
        <v/>
      </c>
      <c r="I430" s="16" t="str">
        <f t="array" ref="I430">IF(ISBLANK($A430),"",INDEX(Precipitation!F:F,$L430))</f>
        <v/>
      </c>
      <c r="J430" s="16" t="str">
        <f t="array" ref="J430">IF(ISBLANK($A430),"",INDEX(Precipitation!G:G,$L430))</f>
        <v/>
      </c>
      <c r="K430" t="str">
        <f t="array" ref="K430">IF(ISBLANK($A430),"",INDEX(Precipitation!H:H,$L430))</f>
        <v/>
      </c>
      <c r="L430" s="5" t="str">
        <f>IF(ISBLANK($A430),"",RANDBETWEEN(2,COUNTA(Precipitation!A:A)))</f>
        <v/>
      </c>
      <c r="M430" s="5" t="str">
        <f>IF(ISBLANK($A430),"",RANDBETWEEN(1,100)&lt;=VLOOKUP($A430,Settings!$A:$H,7,FALSE)*100)</f>
        <v/>
      </c>
      <c r="N430" s="5" t="str">
        <f>IF(ISBLANK($A430),"",VLOOKUP($A430,Settings!$A:$H,8,FALSE))</f>
        <v/>
      </c>
      <c r="O430" s="5" t="str">
        <f>IF(ISBLANK($A430),"",IF($A430=$A429,$O429,INDIRECT("Settings!$H"&amp;MATCH($A430,Settings!$A:$A,0)+1)))</f>
        <v/>
      </c>
      <c r="P430" s="5" t="str">
        <f t="shared" si="2"/>
        <v/>
      </c>
      <c r="Q430" s="5" t="str">
        <f>IF(ISBLANK($A430),"",IF($A430=$A429,$Q429,VLOOKUP($A430,Settings!$A:$B,2,FALSE)))</f>
        <v/>
      </c>
    </row>
    <row r="431">
      <c r="A431" s="17"/>
      <c r="B431" s="15" t="str">
        <f t="shared" si="1"/>
        <v/>
      </c>
      <c r="C431" s="16" t="str">
        <f>IF(ISBLANK($A431),"",RANDBETWEEN($P431-Settings!$E$19,$P431-Settings!$E$20))</f>
        <v/>
      </c>
      <c r="D431" s="16" t="str">
        <f>IF(ISBLANK($A431),"",RANDBETWEEN($P431+Settings!$E$20,$P431+Settings!$E$19))</f>
        <v/>
      </c>
      <c r="E431" t="str">
        <f t="array" ref="E431">IF(ISBLANK($A431),"",IF(M431,IF(AVERAGE(C431,D431)&gt;Settings!$E$18,INDEX(Precipitation!A:A,$L431),INDEX(Precipitation!B:B,$L431)),"None"))</f>
        <v/>
      </c>
      <c r="F431" t="str">
        <f t="array" ref="F431">IF(ISBLANK($A431),"",IF(M431,INDEX(Precipitation!C:C,$L431),CHOOSE(RANDBETWEEN(1,4),"Clear","Clear","A few clouds","Mostly cloudy")))</f>
        <v/>
      </c>
      <c r="G431" t="str">
        <f t="array" ref="G431">IF(ISBLANK($A431),"",IF(AND(M431,AVERAGE(C431,D431)&gt;Settings!$E$18),INDEX(Precipitation!D:D,$L431),""))</f>
        <v/>
      </c>
      <c r="H431" t="str">
        <f t="array" ref="H431">IF(ISBLANK($A431),"",INDEX(Precipitation!E:E,$L431))</f>
        <v/>
      </c>
      <c r="I431" s="16" t="str">
        <f t="array" ref="I431">IF(ISBLANK($A431),"",INDEX(Precipitation!F:F,$L431))</f>
        <v/>
      </c>
      <c r="J431" s="16" t="str">
        <f t="array" ref="J431">IF(ISBLANK($A431),"",INDEX(Precipitation!G:G,$L431))</f>
        <v/>
      </c>
      <c r="K431" t="str">
        <f t="array" ref="K431">IF(ISBLANK($A431),"",INDEX(Precipitation!H:H,$L431))</f>
        <v/>
      </c>
      <c r="L431" s="5" t="str">
        <f>IF(ISBLANK($A431),"",RANDBETWEEN(2,COUNTA(Precipitation!A:A)))</f>
        <v/>
      </c>
      <c r="M431" s="5" t="str">
        <f>IF(ISBLANK($A431),"",RANDBETWEEN(1,100)&lt;=VLOOKUP($A431,Settings!$A:$H,7,FALSE)*100)</f>
        <v/>
      </c>
      <c r="N431" s="5" t="str">
        <f>IF(ISBLANK($A431),"",VLOOKUP($A431,Settings!$A:$H,8,FALSE))</f>
        <v/>
      </c>
      <c r="O431" s="5" t="str">
        <f>IF(ISBLANK($A431),"",IF($A431=$A430,$O430,INDIRECT("Settings!$H"&amp;MATCH($A431,Settings!$A:$A,0)+1)))</f>
        <v/>
      </c>
      <c r="P431" s="5" t="str">
        <f t="shared" si="2"/>
        <v/>
      </c>
      <c r="Q431" s="5" t="str">
        <f>IF(ISBLANK($A431),"",IF($A431=$A430,$Q430,VLOOKUP($A431,Settings!$A:$B,2,FALSE)))</f>
        <v/>
      </c>
    </row>
    <row r="432">
      <c r="A432" s="17"/>
      <c r="B432" s="15" t="str">
        <f t="shared" si="1"/>
        <v/>
      </c>
      <c r="C432" s="16" t="str">
        <f>IF(ISBLANK($A432),"",RANDBETWEEN($P432-Settings!$E$19,$P432-Settings!$E$20))</f>
        <v/>
      </c>
      <c r="D432" s="16" t="str">
        <f>IF(ISBLANK($A432),"",RANDBETWEEN($P432+Settings!$E$20,$P432+Settings!$E$19))</f>
        <v/>
      </c>
      <c r="E432" t="str">
        <f t="array" ref="E432">IF(ISBLANK($A432),"",IF(M432,IF(AVERAGE(C432,D432)&gt;Settings!$E$18,INDEX(Precipitation!A:A,$L432),INDEX(Precipitation!B:B,$L432)),"None"))</f>
        <v/>
      </c>
      <c r="F432" t="str">
        <f t="array" ref="F432">IF(ISBLANK($A432),"",IF(M432,INDEX(Precipitation!C:C,$L432),CHOOSE(RANDBETWEEN(1,4),"Clear","Clear","A few clouds","Mostly cloudy")))</f>
        <v/>
      </c>
      <c r="G432" t="str">
        <f t="array" ref="G432">IF(ISBLANK($A432),"",IF(AND(M432,AVERAGE(C432,D432)&gt;Settings!$E$18),INDEX(Precipitation!D:D,$L432),""))</f>
        <v/>
      </c>
      <c r="H432" t="str">
        <f t="array" ref="H432">IF(ISBLANK($A432),"",INDEX(Precipitation!E:E,$L432))</f>
        <v/>
      </c>
      <c r="I432" s="16" t="str">
        <f t="array" ref="I432">IF(ISBLANK($A432),"",INDEX(Precipitation!F:F,$L432))</f>
        <v/>
      </c>
      <c r="J432" s="16" t="str">
        <f t="array" ref="J432">IF(ISBLANK($A432),"",INDEX(Precipitation!G:G,$L432))</f>
        <v/>
      </c>
      <c r="K432" t="str">
        <f t="array" ref="K432">IF(ISBLANK($A432),"",INDEX(Precipitation!H:H,$L432))</f>
        <v/>
      </c>
      <c r="L432" s="5" t="str">
        <f>IF(ISBLANK($A432),"",RANDBETWEEN(2,COUNTA(Precipitation!A:A)))</f>
        <v/>
      </c>
      <c r="M432" s="5" t="str">
        <f>IF(ISBLANK($A432),"",RANDBETWEEN(1,100)&lt;=VLOOKUP($A432,Settings!$A:$H,7,FALSE)*100)</f>
        <v/>
      </c>
      <c r="N432" s="5" t="str">
        <f>IF(ISBLANK($A432),"",VLOOKUP($A432,Settings!$A:$H,8,FALSE))</f>
        <v/>
      </c>
      <c r="O432" s="5" t="str">
        <f>IF(ISBLANK($A432),"",IF($A432=$A431,$O431,INDIRECT("Settings!$H"&amp;MATCH($A432,Settings!$A:$A,0)+1)))</f>
        <v/>
      </c>
      <c r="P432" s="5" t="str">
        <f t="shared" si="2"/>
        <v/>
      </c>
      <c r="Q432" s="5" t="str">
        <f>IF(ISBLANK($A432),"",IF($A432=$A431,$Q431,VLOOKUP($A432,Settings!$A:$B,2,FALSE)))</f>
        <v/>
      </c>
    </row>
    <row r="433">
      <c r="A433" s="17"/>
      <c r="B433" s="15" t="str">
        <f t="shared" si="1"/>
        <v/>
      </c>
      <c r="C433" s="16" t="str">
        <f>IF(ISBLANK($A433),"",RANDBETWEEN($P433-Settings!$E$19,$P433-Settings!$E$20))</f>
        <v/>
      </c>
      <c r="D433" s="16" t="str">
        <f>IF(ISBLANK($A433),"",RANDBETWEEN($P433+Settings!$E$20,$P433+Settings!$E$19))</f>
        <v/>
      </c>
      <c r="E433" t="str">
        <f t="array" ref="E433">IF(ISBLANK($A433),"",IF(M433,IF(AVERAGE(C433,D433)&gt;Settings!$E$18,INDEX(Precipitation!A:A,$L433),INDEX(Precipitation!B:B,$L433)),"None"))</f>
        <v/>
      </c>
      <c r="F433" t="str">
        <f t="array" ref="F433">IF(ISBLANK($A433),"",IF(M433,INDEX(Precipitation!C:C,$L433),CHOOSE(RANDBETWEEN(1,4),"Clear","Clear","A few clouds","Mostly cloudy")))</f>
        <v/>
      </c>
      <c r="G433" t="str">
        <f t="array" ref="G433">IF(ISBLANK($A433),"",IF(AND(M433,AVERAGE(C433,D433)&gt;Settings!$E$18),INDEX(Precipitation!D:D,$L433),""))</f>
        <v/>
      </c>
      <c r="H433" t="str">
        <f t="array" ref="H433">IF(ISBLANK($A433),"",INDEX(Precipitation!E:E,$L433))</f>
        <v/>
      </c>
      <c r="I433" s="16" t="str">
        <f t="array" ref="I433">IF(ISBLANK($A433),"",INDEX(Precipitation!F:F,$L433))</f>
        <v/>
      </c>
      <c r="J433" s="16" t="str">
        <f t="array" ref="J433">IF(ISBLANK($A433),"",INDEX(Precipitation!G:G,$L433))</f>
        <v/>
      </c>
      <c r="K433" t="str">
        <f t="array" ref="K433">IF(ISBLANK($A433),"",INDEX(Precipitation!H:H,$L433))</f>
        <v/>
      </c>
      <c r="L433" s="5" t="str">
        <f>IF(ISBLANK($A433),"",RANDBETWEEN(2,COUNTA(Precipitation!A:A)))</f>
        <v/>
      </c>
      <c r="M433" s="5" t="str">
        <f>IF(ISBLANK($A433),"",RANDBETWEEN(1,100)&lt;=VLOOKUP($A433,Settings!$A:$H,7,FALSE)*100)</f>
        <v/>
      </c>
      <c r="N433" s="5" t="str">
        <f>IF(ISBLANK($A433),"",VLOOKUP($A433,Settings!$A:$H,8,FALSE))</f>
        <v/>
      </c>
      <c r="O433" s="5" t="str">
        <f>IF(ISBLANK($A433),"",IF($A433=$A432,$O432,INDIRECT("Settings!$H"&amp;MATCH($A433,Settings!$A:$A,0)+1)))</f>
        <v/>
      </c>
      <c r="P433" s="5" t="str">
        <f t="shared" si="2"/>
        <v/>
      </c>
      <c r="Q433" s="5" t="str">
        <f>IF(ISBLANK($A433),"",IF($A433=$A432,$Q432,VLOOKUP($A433,Settings!$A:$B,2,FALSE)))</f>
        <v/>
      </c>
    </row>
    <row r="434">
      <c r="A434" s="17"/>
      <c r="B434" s="15" t="str">
        <f t="shared" si="1"/>
        <v/>
      </c>
      <c r="C434" s="16" t="str">
        <f>IF(ISBLANK($A434),"",RANDBETWEEN($P434-Settings!$E$19,$P434-Settings!$E$20))</f>
        <v/>
      </c>
      <c r="D434" s="16" t="str">
        <f>IF(ISBLANK($A434),"",RANDBETWEEN($P434+Settings!$E$20,$P434+Settings!$E$19))</f>
        <v/>
      </c>
      <c r="E434" t="str">
        <f t="array" ref="E434">IF(ISBLANK($A434),"",IF(M434,IF(AVERAGE(C434,D434)&gt;Settings!$E$18,INDEX(Precipitation!A:A,$L434),INDEX(Precipitation!B:B,$L434)),"None"))</f>
        <v/>
      </c>
      <c r="F434" t="str">
        <f t="array" ref="F434">IF(ISBLANK($A434),"",IF(M434,INDEX(Precipitation!C:C,$L434),CHOOSE(RANDBETWEEN(1,4),"Clear","Clear","A few clouds","Mostly cloudy")))</f>
        <v/>
      </c>
      <c r="G434" t="str">
        <f t="array" ref="G434">IF(ISBLANK($A434),"",IF(AND(M434,AVERAGE(C434,D434)&gt;Settings!$E$18),INDEX(Precipitation!D:D,$L434),""))</f>
        <v/>
      </c>
      <c r="H434" t="str">
        <f t="array" ref="H434">IF(ISBLANK($A434),"",INDEX(Precipitation!E:E,$L434))</f>
        <v/>
      </c>
      <c r="I434" s="16" t="str">
        <f t="array" ref="I434">IF(ISBLANK($A434),"",INDEX(Precipitation!F:F,$L434))</f>
        <v/>
      </c>
      <c r="J434" s="16" t="str">
        <f t="array" ref="J434">IF(ISBLANK($A434),"",INDEX(Precipitation!G:G,$L434))</f>
        <v/>
      </c>
      <c r="K434" t="str">
        <f t="array" ref="K434">IF(ISBLANK($A434),"",INDEX(Precipitation!H:H,$L434))</f>
        <v/>
      </c>
      <c r="L434" s="5" t="str">
        <f>IF(ISBLANK($A434),"",RANDBETWEEN(2,COUNTA(Precipitation!A:A)))</f>
        <v/>
      </c>
      <c r="M434" s="5" t="str">
        <f>IF(ISBLANK($A434),"",RANDBETWEEN(1,100)&lt;=VLOOKUP($A434,Settings!$A:$H,7,FALSE)*100)</f>
        <v/>
      </c>
      <c r="N434" s="5" t="str">
        <f>IF(ISBLANK($A434),"",VLOOKUP($A434,Settings!$A:$H,8,FALSE))</f>
        <v/>
      </c>
      <c r="O434" s="5" t="str">
        <f>IF(ISBLANK($A434),"",IF($A434=$A433,$O433,INDIRECT("Settings!$H"&amp;MATCH($A434,Settings!$A:$A,0)+1)))</f>
        <v/>
      </c>
      <c r="P434" s="5" t="str">
        <f t="shared" si="2"/>
        <v/>
      </c>
      <c r="Q434" s="5" t="str">
        <f>IF(ISBLANK($A434),"",IF($A434=$A433,$Q433,VLOOKUP($A434,Settings!$A:$B,2,FALSE)))</f>
        <v/>
      </c>
    </row>
    <row r="435">
      <c r="A435" s="17"/>
      <c r="B435" s="15" t="str">
        <f t="shared" si="1"/>
        <v/>
      </c>
      <c r="C435" s="16" t="str">
        <f>IF(ISBLANK($A435),"",RANDBETWEEN($P435-Settings!$E$19,$P435-Settings!$E$20))</f>
        <v/>
      </c>
      <c r="D435" s="16" t="str">
        <f>IF(ISBLANK($A435),"",RANDBETWEEN($P435+Settings!$E$20,$P435+Settings!$E$19))</f>
        <v/>
      </c>
      <c r="E435" t="str">
        <f t="array" ref="E435">IF(ISBLANK($A435),"",IF(M435,IF(AVERAGE(C435,D435)&gt;Settings!$E$18,INDEX(Precipitation!A:A,$L435),INDEX(Precipitation!B:B,$L435)),"None"))</f>
        <v/>
      </c>
      <c r="F435" t="str">
        <f t="array" ref="F435">IF(ISBLANK($A435),"",IF(M435,INDEX(Precipitation!C:C,$L435),CHOOSE(RANDBETWEEN(1,4),"Clear","Clear","A few clouds","Mostly cloudy")))</f>
        <v/>
      </c>
      <c r="G435" t="str">
        <f t="array" ref="G435">IF(ISBLANK($A435),"",IF(AND(M435,AVERAGE(C435,D435)&gt;Settings!$E$18),INDEX(Precipitation!D:D,$L435),""))</f>
        <v/>
      </c>
      <c r="H435" t="str">
        <f t="array" ref="H435">IF(ISBLANK($A435),"",INDEX(Precipitation!E:E,$L435))</f>
        <v/>
      </c>
      <c r="I435" s="16" t="str">
        <f t="array" ref="I435">IF(ISBLANK($A435),"",INDEX(Precipitation!F:F,$L435))</f>
        <v/>
      </c>
      <c r="J435" s="16" t="str">
        <f t="array" ref="J435">IF(ISBLANK($A435),"",INDEX(Precipitation!G:G,$L435))</f>
        <v/>
      </c>
      <c r="K435" t="str">
        <f t="array" ref="K435">IF(ISBLANK($A435),"",INDEX(Precipitation!H:H,$L435))</f>
        <v/>
      </c>
      <c r="L435" s="5" t="str">
        <f>IF(ISBLANK($A435),"",RANDBETWEEN(2,COUNTA(Precipitation!A:A)))</f>
        <v/>
      </c>
      <c r="M435" s="5" t="str">
        <f>IF(ISBLANK($A435),"",RANDBETWEEN(1,100)&lt;=VLOOKUP($A435,Settings!$A:$H,7,FALSE)*100)</f>
        <v/>
      </c>
      <c r="N435" s="5" t="str">
        <f>IF(ISBLANK($A435),"",VLOOKUP($A435,Settings!$A:$H,8,FALSE))</f>
        <v/>
      </c>
      <c r="O435" s="5" t="str">
        <f>IF(ISBLANK($A435),"",IF($A435=$A434,$O434,INDIRECT("Settings!$H"&amp;MATCH($A435,Settings!$A:$A,0)+1)))</f>
        <v/>
      </c>
      <c r="P435" s="5" t="str">
        <f t="shared" si="2"/>
        <v/>
      </c>
      <c r="Q435" s="5" t="str">
        <f>IF(ISBLANK($A435),"",IF($A435=$A434,$Q434,VLOOKUP($A435,Settings!$A:$B,2,FALSE)))</f>
        <v/>
      </c>
    </row>
    <row r="436">
      <c r="A436" s="17"/>
      <c r="B436" s="15" t="str">
        <f t="shared" si="1"/>
        <v/>
      </c>
      <c r="C436" s="16" t="str">
        <f>IF(ISBLANK($A436),"",RANDBETWEEN($P436-Settings!$E$19,$P436-Settings!$E$20))</f>
        <v/>
      </c>
      <c r="D436" s="16" t="str">
        <f>IF(ISBLANK($A436),"",RANDBETWEEN($P436+Settings!$E$20,$P436+Settings!$E$19))</f>
        <v/>
      </c>
      <c r="E436" t="str">
        <f t="array" ref="E436">IF(ISBLANK($A436),"",IF(M436,IF(AVERAGE(C436,D436)&gt;Settings!$E$18,INDEX(Precipitation!A:A,$L436),INDEX(Precipitation!B:B,$L436)),"None"))</f>
        <v/>
      </c>
      <c r="F436" t="str">
        <f t="array" ref="F436">IF(ISBLANK($A436),"",IF(M436,INDEX(Precipitation!C:C,$L436),CHOOSE(RANDBETWEEN(1,4),"Clear","Clear","A few clouds","Mostly cloudy")))</f>
        <v/>
      </c>
      <c r="G436" t="str">
        <f t="array" ref="G436">IF(ISBLANK($A436),"",IF(AND(M436,AVERAGE(C436,D436)&gt;Settings!$E$18),INDEX(Precipitation!D:D,$L436),""))</f>
        <v/>
      </c>
      <c r="H436" t="str">
        <f t="array" ref="H436">IF(ISBLANK($A436),"",INDEX(Precipitation!E:E,$L436))</f>
        <v/>
      </c>
      <c r="I436" s="16" t="str">
        <f t="array" ref="I436">IF(ISBLANK($A436),"",INDEX(Precipitation!F:F,$L436))</f>
        <v/>
      </c>
      <c r="J436" s="16" t="str">
        <f t="array" ref="J436">IF(ISBLANK($A436),"",INDEX(Precipitation!G:G,$L436))</f>
        <v/>
      </c>
      <c r="K436" t="str">
        <f t="array" ref="K436">IF(ISBLANK($A436),"",INDEX(Precipitation!H:H,$L436))</f>
        <v/>
      </c>
      <c r="L436" s="5" t="str">
        <f>IF(ISBLANK($A436),"",RANDBETWEEN(2,COUNTA(Precipitation!A:A)))</f>
        <v/>
      </c>
      <c r="M436" s="5" t="str">
        <f>IF(ISBLANK($A436),"",RANDBETWEEN(1,100)&lt;=VLOOKUP($A436,Settings!$A:$H,7,FALSE)*100)</f>
        <v/>
      </c>
      <c r="N436" s="5" t="str">
        <f>IF(ISBLANK($A436),"",VLOOKUP($A436,Settings!$A:$H,8,FALSE))</f>
        <v/>
      </c>
      <c r="O436" s="5" t="str">
        <f>IF(ISBLANK($A436),"",IF($A436=$A435,$O435,INDIRECT("Settings!$H"&amp;MATCH($A436,Settings!$A:$A,0)+1)))</f>
        <v/>
      </c>
      <c r="P436" s="5" t="str">
        <f t="shared" si="2"/>
        <v/>
      </c>
      <c r="Q436" s="5" t="str">
        <f>IF(ISBLANK($A436),"",IF($A436=$A435,$Q435,VLOOKUP($A436,Settings!$A:$B,2,FALSE)))</f>
        <v/>
      </c>
    </row>
    <row r="437">
      <c r="A437" s="17"/>
      <c r="B437" s="15" t="str">
        <f t="shared" si="1"/>
        <v/>
      </c>
      <c r="C437" s="16" t="str">
        <f>IF(ISBLANK($A437),"",RANDBETWEEN($P437-Settings!$E$19,$P437-Settings!$E$20))</f>
        <v/>
      </c>
      <c r="D437" s="16" t="str">
        <f>IF(ISBLANK($A437),"",RANDBETWEEN($P437+Settings!$E$20,$P437+Settings!$E$19))</f>
        <v/>
      </c>
      <c r="E437" t="str">
        <f t="array" ref="E437">IF(ISBLANK($A437),"",IF(M437,IF(AVERAGE(C437,D437)&gt;Settings!$E$18,INDEX(Precipitation!A:A,$L437),INDEX(Precipitation!B:B,$L437)),"None"))</f>
        <v/>
      </c>
      <c r="F437" t="str">
        <f t="array" ref="F437">IF(ISBLANK($A437),"",IF(M437,INDEX(Precipitation!C:C,$L437),CHOOSE(RANDBETWEEN(1,4),"Clear","Clear","A few clouds","Mostly cloudy")))</f>
        <v/>
      </c>
      <c r="G437" t="str">
        <f t="array" ref="G437">IF(ISBLANK($A437),"",IF(AND(M437,AVERAGE(C437,D437)&gt;Settings!$E$18),INDEX(Precipitation!D:D,$L437),""))</f>
        <v/>
      </c>
      <c r="H437" t="str">
        <f t="array" ref="H437">IF(ISBLANK($A437),"",INDEX(Precipitation!E:E,$L437))</f>
        <v/>
      </c>
      <c r="I437" s="16" t="str">
        <f t="array" ref="I437">IF(ISBLANK($A437),"",INDEX(Precipitation!F:F,$L437))</f>
        <v/>
      </c>
      <c r="J437" s="16" t="str">
        <f t="array" ref="J437">IF(ISBLANK($A437),"",INDEX(Precipitation!G:G,$L437))</f>
        <v/>
      </c>
      <c r="K437" t="str">
        <f t="array" ref="K437">IF(ISBLANK($A437),"",INDEX(Precipitation!H:H,$L437))</f>
        <v/>
      </c>
      <c r="L437" s="5" t="str">
        <f>IF(ISBLANK($A437),"",RANDBETWEEN(2,COUNTA(Precipitation!A:A)))</f>
        <v/>
      </c>
      <c r="M437" s="5" t="str">
        <f>IF(ISBLANK($A437),"",RANDBETWEEN(1,100)&lt;=VLOOKUP($A437,Settings!$A:$H,7,FALSE)*100)</f>
        <v/>
      </c>
      <c r="N437" s="5" t="str">
        <f>IF(ISBLANK($A437),"",VLOOKUP($A437,Settings!$A:$H,8,FALSE))</f>
        <v/>
      </c>
      <c r="O437" s="5" t="str">
        <f>IF(ISBLANK($A437),"",IF($A437=$A436,$O436,INDIRECT("Settings!$H"&amp;MATCH($A437,Settings!$A:$A,0)+1)))</f>
        <v/>
      </c>
      <c r="P437" s="5" t="str">
        <f t="shared" si="2"/>
        <v/>
      </c>
      <c r="Q437" s="5" t="str">
        <f>IF(ISBLANK($A437),"",IF($A437=$A436,$Q436,VLOOKUP($A437,Settings!$A:$B,2,FALSE)))</f>
        <v/>
      </c>
    </row>
    <row r="438">
      <c r="A438" s="17"/>
      <c r="B438" s="15" t="str">
        <f t="shared" si="1"/>
        <v/>
      </c>
      <c r="C438" s="16" t="str">
        <f>IF(ISBLANK($A438),"",RANDBETWEEN($P438-Settings!$E$19,$P438-Settings!$E$20))</f>
        <v/>
      </c>
      <c r="D438" s="16" t="str">
        <f>IF(ISBLANK($A438),"",RANDBETWEEN($P438+Settings!$E$20,$P438+Settings!$E$19))</f>
        <v/>
      </c>
      <c r="E438" t="str">
        <f t="array" ref="E438">IF(ISBLANK($A438),"",IF(M438,IF(AVERAGE(C438,D438)&gt;Settings!$E$18,INDEX(Precipitation!A:A,$L438),INDEX(Precipitation!B:B,$L438)),"None"))</f>
        <v/>
      </c>
      <c r="F438" t="str">
        <f t="array" ref="F438">IF(ISBLANK($A438),"",IF(M438,INDEX(Precipitation!C:C,$L438),CHOOSE(RANDBETWEEN(1,4),"Clear","Clear","A few clouds","Mostly cloudy")))</f>
        <v/>
      </c>
      <c r="G438" t="str">
        <f t="array" ref="G438">IF(ISBLANK($A438),"",IF(AND(M438,AVERAGE(C438,D438)&gt;Settings!$E$18),INDEX(Precipitation!D:D,$L438),""))</f>
        <v/>
      </c>
      <c r="H438" t="str">
        <f t="array" ref="H438">IF(ISBLANK($A438),"",INDEX(Precipitation!E:E,$L438))</f>
        <v/>
      </c>
      <c r="I438" s="16" t="str">
        <f t="array" ref="I438">IF(ISBLANK($A438),"",INDEX(Precipitation!F:F,$L438))</f>
        <v/>
      </c>
      <c r="J438" s="16" t="str">
        <f t="array" ref="J438">IF(ISBLANK($A438),"",INDEX(Precipitation!G:G,$L438))</f>
        <v/>
      </c>
      <c r="K438" t="str">
        <f t="array" ref="K438">IF(ISBLANK($A438),"",INDEX(Precipitation!H:H,$L438))</f>
        <v/>
      </c>
      <c r="L438" s="5" t="str">
        <f>IF(ISBLANK($A438),"",RANDBETWEEN(2,COUNTA(Precipitation!A:A)))</f>
        <v/>
      </c>
      <c r="M438" s="5" t="str">
        <f>IF(ISBLANK($A438),"",RANDBETWEEN(1,100)&lt;=VLOOKUP($A438,Settings!$A:$H,7,FALSE)*100)</f>
        <v/>
      </c>
      <c r="N438" s="5" t="str">
        <f>IF(ISBLANK($A438),"",VLOOKUP($A438,Settings!$A:$H,8,FALSE))</f>
        <v/>
      </c>
      <c r="O438" s="5" t="str">
        <f>IF(ISBLANK($A438),"",IF($A438=$A437,$O437,INDIRECT("Settings!$H"&amp;MATCH($A438,Settings!$A:$A,0)+1)))</f>
        <v/>
      </c>
      <c r="P438" s="5" t="str">
        <f t="shared" si="2"/>
        <v/>
      </c>
      <c r="Q438" s="5" t="str">
        <f>IF(ISBLANK($A438),"",IF($A438=$A437,$Q437,VLOOKUP($A438,Settings!$A:$B,2,FALSE)))</f>
        <v/>
      </c>
    </row>
    <row r="439">
      <c r="A439" s="17"/>
      <c r="B439" s="15" t="str">
        <f t="shared" si="1"/>
        <v/>
      </c>
      <c r="C439" s="16" t="str">
        <f>IF(ISBLANK($A439),"",RANDBETWEEN($P439-Settings!$E$19,$P439-Settings!$E$20))</f>
        <v/>
      </c>
      <c r="D439" s="16" t="str">
        <f>IF(ISBLANK($A439),"",RANDBETWEEN($P439+Settings!$E$20,$P439+Settings!$E$19))</f>
        <v/>
      </c>
      <c r="E439" t="str">
        <f t="array" ref="E439">IF(ISBLANK($A439),"",IF(M439,IF(AVERAGE(C439,D439)&gt;Settings!$E$18,INDEX(Precipitation!A:A,$L439),INDEX(Precipitation!B:B,$L439)),"None"))</f>
        <v/>
      </c>
      <c r="F439" t="str">
        <f t="array" ref="F439">IF(ISBLANK($A439),"",IF(M439,INDEX(Precipitation!C:C,$L439),CHOOSE(RANDBETWEEN(1,4),"Clear","Clear","A few clouds","Mostly cloudy")))</f>
        <v/>
      </c>
      <c r="G439" t="str">
        <f t="array" ref="G439">IF(ISBLANK($A439),"",IF(AND(M439,AVERAGE(C439,D439)&gt;Settings!$E$18),INDEX(Precipitation!D:D,$L439),""))</f>
        <v/>
      </c>
      <c r="H439" t="str">
        <f t="array" ref="H439">IF(ISBLANK($A439),"",INDEX(Precipitation!E:E,$L439))</f>
        <v/>
      </c>
      <c r="I439" s="16" t="str">
        <f t="array" ref="I439">IF(ISBLANK($A439),"",INDEX(Precipitation!F:F,$L439))</f>
        <v/>
      </c>
      <c r="J439" s="16" t="str">
        <f t="array" ref="J439">IF(ISBLANK($A439),"",INDEX(Precipitation!G:G,$L439))</f>
        <v/>
      </c>
      <c r="K439" t="str">
        <f t="array" ref="K439">IF(ISBLANK($A439),"",INDEX(Precipitation!H:H,$L439))</f>
        <v/>
      </c>
      <c r="L439" s="5" t="str">
        <f>IF(ISBLANK($A439),"",RANDBETWEEN(2,COUNTA(Precipitation!A:A)))</f>
        <v/>
      </c>
      <c r="M439" s="5" t="str">
        <f>IF(ISBLANK($A439),"",RANDBETWEEN(1,100)&lt;=VLOOKUP($A439,Settings!$A:$H,7,FALSE)*100)</f>
        <v/>
      </c>
      <c r="N439" s="5" t="str">
        <f>IF(ISBLANK($A439),"",VLOOKUP($A439,Settings!$A:$H,8,FALSE))</f>
        <v/>
      </c>
      <c r="O439" s="5" t="str">
        <f>IF(ISBLANK($A439),"",IF($A439=$A438,$O438,INDIRECT("Settings!$H"&amp;MATCH($A439,Settings!$A:$A,0)+1)))</f>
        <v/>
      </c>
      <c r="P439" s="5" t="str">
        <f t="shared" si="2"/>
        <v/>
      </c>
      <c r="Q439" s="5" t="str">
        <f>IF(ISBLANK($A439),"",IF($A439=$A438,$Q438,VLOOKUP($A439,Settings!$A:$B,2,FALSE)))</f>
        <v/>
      </c>
    </row>
    <row r="440">
      <c r="A440" s="17"/>
      <c r="B440" s="15" t="str">
        <f t="shared" si="1"/>
        <v/>
      </c>
      <c r="C440" s="16" t="str">
        <f>IF(ISBLANK($A440),"",RANDBETWEEN($P440-Settings!$E$19,$P440-Settings!$E$20))</f>
        <v/>
      </c>
      <c r="D440" s="16" t="str">
        <f>IF(ISBLANK($A440),"",RANDBETWEEN($P440+Settings!$E$20,$P440+Settings!$E$19))</f>
        <v/>
      </c>
      <c r="E440" t="str">
        <f t="array" ref="E440">IF(ISBLANK($A440),"",IF(M440,IF(AVERAGE(C440,D440)&gt;Settings!$E$18,INDEX(Precipitation!A:A,$L440),INDEX(Precipitation!B:B,$L440)),"None"))</f>
        <v/>
      </c>
      <c r="F440" t="str">
        <f t="array" ref="F440">IF(ISBLANK($A440),"",IF(M440,INDEX(Precipitation!C:C,$L440),CHOOSE(RANDBETWEEN(1,4),"Clear","Clear","A few clouds","Mostly cloudy")))</f>
        <v/>
      </c>
      <c r="G440" t="str">
        <f t="array" ref="G440">IF(ISBLANK($A440),"",IF(AND(M440,AVERAGE(C440,D440)&gt;Settings!$E$18),INDEX(Precipitation!D:D,$L440),""))</f>
        <v/>
      </c>
      <c r="H440" t="str">
        <f t="array" ref="H440">IF(ISBLANK($A440),"",INDEX(Precipitation!E:E,$L440))</f>
        <v/>
      </c>
      <c r="I440" s="16" t="str">
        <f t="array" ref="I440">IF(ISBLANK($A440),"",INDEX(Precipitation!F:F,$L440))</f>
        <v/>
      </c>
      <c r="J440" s="16" t="str">
        <f t="array" ref="J440">IF(ISBLANK($A440),"",INDEX(Precipitation!G:G,$L440))</f>
        <v/>
      </c>
      <c r="K440" t="str">
        <f t="array" ref="K440">IF(ISBLANK($A440),"",INDEX(Precipitation!H:H,$L440))</f>
        <v/>
      </c>
      <c r="L440" s="5" t="str">
        <f>IF(ISBLANK($A440),"",RANDBETWEEN(2,COUNTA(Precipitation!A:A)))</f>
        <v/>
      </c>
      <c r="M440" s="5" t="str">
        <f>IF(ISBLANK($A440),"",RANDBETWEEN(1,100)&lt;=VLOOKUP($A440,Settings!$A:$H,7,FALSE)*100)</f>
        <v/>
      </c>
      <c r="N440" s="5" t="str">
        <f>IF(ISBLANK($A440),"",VLOOKUP($A440,Settings!$A:$H,8,FALSE))</f>
        <v/>
      </c>
      <c r="O440" s="5" t="str">
        <f>IF(ISBLANK($A440),"",IF($A440=$A439,$O439,INDIRECT("Settings!$H"&amp;MATCH($A440,Settings!$A:$A,0)+1)))</f>
        <v/>
      </c>
      <c r="P440" s="5" t="str">
        <f t="shared" si="2"/>
        <v/>
      </c>
      <c r="Q440" s="5" t="str">
        <f>IF(ISBLANK($A440),"",IF($A440=$A439,$Q439,VLOOKUP($A440,Settings!$A:$B,2,FALSE)))</f>
        <v/>
      </c>
    </row>
    <row r="441">
      <c r="A441" s="17"/>
      <c r="B441" s="15" t="str">
        <f t="shared" si="1"/>
        <v/>
      </c>
      <c r="C441" s="16" t="str">
        <f>IF(ISBLANK($A441),"",RANDBETWEEN($P441-Settings!$E$19,$P441-Settings!$E$20))</f>
        <v/>
      </c>
      <c r="D441" s="16" t="str">
        <f>IF(ISBLANK($A441),"",RANDBETWEEN($P441+Settings!$E$20,$P441+Settings!$E$19))</f>
        <v/>
      </c>
      <c r="E441" t="str">
        <f t="array" ref="E441">IF(ISBLANK($A441),"",IF(M441,IF(AVERAGE(C441,D441)&gt;Settings!$E$18,INDEX(Precipitation!A:A,$L441),INDEX(Precipitation!B:B,$L441)),"None"))</f>
        <v/>
      </c>
      <c r="F441" t="str">
        <f t="array" ref="F441">IF(ISBLANK($A441),"",IF(M441,INDEX(Precipitation!C:C,$L441),CHOOSE(RANDBETWEEN(1,4),"Clear","Clear","A few clouds","Mostly cloudy")))</f>
        <v/>
      </c>
      <c r="G441" t="str">
        <f t="array" ref="G441">IF(ISBLANK($A441),"",IF(AND(M441,AVERAGE(C441,D441)&gt;Settings!$E$18),INDEX(Precipitation!D:D,$L441),""))</f>
        <v/>
      </c>
      <c r="H441" t="str">
        <f t="array" ref="H441">IF(ISBLANK($A441),"",INDEX(Precipitation!E:E,$L441))</f>
        <v/>
      </c>
      <c r="I441" s="16" t="str">
        <f t="array" ref="I441">IF(ISBLANK($A441),"",INDEX(Precipitation!F:F,$L441))</f>
        <v/>
      </c>
      <c r="J441" s="16" t="str">
        <f t="array" ref="J441">IF(ISBLANK($A441),"",INDEX(Precipitation!G:G,$L441))</f>
        <v/>
      </c>
      <c r="K441" t="str">
        <f t="array" ref="K441">IF(ISBLANK($A441),"",INDEX(Precipitation!H:H,$L441))</f>
        <v/>
      </c>
      <c r="L441" s="5" t="str">
        <f>IF(ISBLANK($A441),"",RANDBETWEEN(2,COUNTA(Precipitation!A:A)))</f>
        <v/>
      </c>
      <c r="M441" s="5" t="str">
        <f>IF(ISBLANK($A441),"",RANDBETWEEN(1,100)&lt;=VLOOKUP($A441,Settings!$A:$H,7,FALSE)*100)</f>
        <v/>
      </c>
      <c r="N441" s="5" t="str">
        <f>IF(ISBLANK($A441),"",VLOOKUP($A441,Settings!$A:$H,8,FALSE))</f>
        <v/>
      </c>
      <c r="O441" s="5" t="str">
        <f>IF(ISBLANK($A441),"",IF($A441=$A440,$O440,INDIRECT("Settings!$H"&amp;MATCH($A441,Settings!$A:$A,0)+1)))</f>
        <v/>
      </c>
      <c r="P441" s="5" t="str">
        <f t="shared" si="2"/>
        <v/>
      </c>
      <c r="Q441" s="5" t="str">
        <f>IF(ISBLANK($A441),"",IF($A441=$A440,$Q440,VLOOKUP($A441,Settings!$A:$B,2,FALSE)))</f>
        <v/>
      </c>
    </row>
    <row r="442">
      <c r="A442" s="17"/>
      <c r="B442" s="15" t="str">
        <f t="shared" si="1"/>
        <v/>
      </c>
      <c r="C442" s="16" t="str">
        <f>IF(ISBLANK($A442),"",RANDBETWEEN($P442-Settings!$E$19,$P442-Settings!$E$20))</f>
        <v/>
      </c>
      <c r="D442" s="16" t="str">
        <f>IF(ISBLANK($A442),"",RANDBETWEEN($P442+Settings!$E$20,$P442+Settings!$E$19))</f>
        <v/>
      </c>
      <c r="E442" t="str">
        <f t="array" ref="E442">IF(ISBLANK($A442),"",IF(M442,IF(AVERAGE(C442,D442)&gt;Settings!$E$18,INDEX(Precipitation!A:A,$L442),INDEX(Precipitation!B:B,$L442)),"None"))</f>
        <v/>
      </c>
      <c r="F442" t="str">
        <f t="array" ref="F442">IF(ISBLANK($A442),"",IF(M442,INDEX(Precipitation!C:C,$L442),CHOOSE(RANDBETWEEN(1,4),"Clear","Clear","A few clouds","Mostly cloudy")))</f>
        <v/>
      </c>
      <c r="G442" t="str">
        <f t="array" ref="G442">IF(ISBLANK($A442),"",IF(AND(M442,AVERAGE(C442,D442)&gt;Settings!$E$18),INDEX(Precipitation!D:D,$L442),""))</f>
        <v/>
      </c>
      <c r="H442" t="str">
        <f t="array" ref="H442">IF(ISBLANK($A442),"",INDEX(Precipitation!E:E,$L442))</f>
        <v/>
      </c>
      <c r="I442" s="16" t="str">
        <f t="array" ref="I442">IF(ISBLANK($A442),"",INDEX(Precipitation!F:F,$L442))</f>
        <v/>
      </c>
      <c r="J442" s="16" t="str">
        <f t="array" ref="J442">IF(ISBLANK($A442),"",INDEX(Precipitation!G:G,$L442))</f>
        <v/>
      </c>
      <c r="K442" t="str">
        <f t="array" ref="K442">IF(ISBLANK($A442),"",INDEX(Precipitation!H:H,$L442))</f>
        <v/>
      </c>
      <c r="L442" s="5" t="str">
        <f>IF(ISBLANK($A442),"",RANDBETWEEN(2,COUNTA(Precipitation!A:A)))</f>
        <v/>
      </c>
      <c r="M442" s="5" t="str">
        <f>IF(ISBLANK($A442),"",RANDBETWEEN(1,100)&lt;=VLOOKUP($A442,Settings!$A:$H,7,FALSE)*100)</f>
        <v/>
      </c>
      <c r="N442" s="5" t="str">
        <f>IF(ISBLANK($A442),"",VLOOKUP($A442,Settings!$A:$H,8,FALSE))</f>
        <v/>
      </c>
      <c r="O442" s="5" t="str">
        <f>IF(ISBLANK($A442),"",IF($A442=$A441,$O441,INDIRECT("Settings!$H"&amp;MATCH($A442,Settings!$A:$A,0)+1)))</f>
        <v/>
      </c>
      <c r="P442" s="5" t="str">
        <f t="shared" si="2"/>
        <v/>
      </c>
      <c r="Q442" s="5" t="str">
        <f>IF(ISBLANK($A442),"",IF($A442=$A441,$Q441,VLOOKUP($A442,Settings!$A:$B,2,FALSE)))</f>
        <v/>
      </c>
    </row>
    <row r="443">
      <c r="A443" s="17"/>
      <c r="B443" s="15" t="str">
        <f t="shared" si="1"/>
        <v/>
      </c>
      <c r="C443" s="16" t="str">
        <f>IF(ISBLANK($A443),"",RANDBETWEEN($P443-Settings!$E$19,$P443-Settings!$E$20))</f>
        <v/>
      </c>
      <c r="D443" s="16" t="str">
        <f>IF(ISBLANK($A443),"",RANDBETWEEN($P443+Settings!$E$20,$P443+Settings!$E$19))</f>
        <v/>
      </c>
      <c r="E443" t="str">
        <f t="array" ref="E443">IF(ISBLANK($A443),"",IF(M443,IF(AVERAGE(C443,D443)&gt;Settings!$E$18,INDEX(Precipitation!A:A,$L443),INDEX(Precipitation!B:B,$L443)),"None"))</f>
        <v/>
      </c>
      <c r="F443" t="str">
        <f t="array" ref="F443">IF(ISBLANK($A443),"",IF(M443,INDEX(Precipitation!C:C,$L443),CHOOSE(RANDBETWEEN(1,4),"Clear","Clear","A few clouds","Mostly cloudy")))</f>
        <v/>
      </c>
      <c r="G443" t="str">
        <f t="array" ref="G443">IF(ISBLANK($A443),"",IF(AND(M443,AVERAGE(C443,D443)&gt;Settings!$E$18),INDEX(Precipitation!D:D,$L443),""))</f>
        <v/>
      </c>
      <c r="H443" t="str">
        <f t="array" ref="H443">IF(ISBLANK($A443),"",INDEX(Precipitation!E:E,$L443))</f>
        <v/>
      </c>
      <c r="I443" s="16" t="str">
        <f t="array" ref="I443">IF(ISBLANK($A443),"",INDEX(Precipitation!F:F,$L443))</f>
        <v/>
      </c>
      <c r="J443" s="16" t="str">
        <f t="array" ref="J443">IF(ISBLANK($A443),"",INDEX(Precipitation!G:G,$L443))</f>
        <v/>
      </c>
      <c r="K443" t="str">
        <f t="array" ref="K443">IF(ISBLANK($A443),"",INDEX(Precipitation!H:H,$L443))</f>
        <v/>
      </c>
      <c r="L443" s="5" t="str">
        <f>IF(ISBLANK($A443),"",RANDBETWEEN(2,COUNTA(Precipitation!A:A)))</f>
        <v/>
      </c>
      <c r="M443" s="5" t="str">
        <f>IF(ISBLANK($A443),"",RANDBETWEEN(1,100)&lt;=VLOOKUP($A443,Settings!$A:$H,7,FALSE)*100)</f>
        <v/>
      </c>
      <c r="N443" s="5" t="str">
        <f>IF(ISBLANK($A443),"",VLOOKUP($A443,Settings!$A:$H,8,FALSE))</f>
        <v/>
      </c>
      <c r="O443" s="5" t="str">
        <f>IF(ISBLANK($A443),"",IF($A443=$A442,$O442,INDIRECT("Settings!$H"&amp;MATCH($A443,Settings!$A:$A,0)+1)))</f>
        <v/>
      </c>
      <c r="P443" s="5" t="str">
        <f t="shared" si="2"/>
        <v/>
      </c>
      <c r="Q443" s="5" t="str">
        <f>IF(ISBLANK($A443),"",IF($A443=$A442,$Q442,VLOOKUP($A443,Settings!$A:$B,2,FALSE)))</f>
        <v/>
      </c>
    </row>
    <row r="444">
      <c r="A444" s="17"/>
      <c r="B444" s="15" t="str">
        <f t="shared" si="1"/>
        <v/>
      </c>
      <c r="C444" s="16" t="str">
        <f>IF(ISBLANK($A444),"",RANDBETWEEN($P444-Settings!$E$19,$P444-Settings!$E$20))</f>
        <v/>
      </c>
      <c r="D444" s="16" t="str">
        <f>IF(ISBLANK($A444),"",RANDBETWEEN($P444+Settings!$E$20,$P444+Settings!$E$19))</f>
        <v/>
      </c>
      <c r="E444" t="str">
        <f t="array" ref="E444">IF(ISBLANK($A444),"",IF(M444,IF(AVERAGE(C444,D444)&gt;Settings!$E$18,INDEX(Precipitation!A:A,$L444),INDEX(Precipitation!B:B,$L444)),"None"))</f>
        <v/>
      </c>
      <c r="F444" t="str">
        <f t="array" ref="F444">IF(ISBLANK($A444),"",IF(M444,INDEX(Precipitation!C:C,$L444),CHOOSE(RANDBETWEEN(1,4),"Clear","Clear","A few clouds","Mostly cloudy")))</f>
        <v/>
      </c>
      <c r="G444" t="str">
        <f t="array" ref="G444">IF(ISBLANK($A444),"",IF(AND(M444,AVERAGE(C444,D444)&gt;Settings!$E$18),INDEX(Precipitation!D:D,$L444),""))</f>
        <v/>
      </c>
      <c r="H444" t="str">
        <f t="array" ref="H444">IF(ISBLANK($A444),"",INDEX(Precipitation!E:E,$L444))</f>
        <v/>
      </c>
      <c r="I444" s="16" t="str">
        <f t="array" ref="I444">IF(ISBLANK($A444),"",INDEX(Precipitation!F:F,$L444))</f>
        <v/>
      </c>
      <c r="J444" s="16" t="str">
        <f t="array" ref="J444">IF(ISBLANK($A444),"",INDEX(Precipitation!G:G,$L444))</f>
        <v/>
      </c>
      <c r="K444" t="str">
        <f t="array" ref="K444">IF(ISBLANK($A444),"",INDEX(Precipitation!H:H,$L444))</f>
        <v/>
      </c>
      <c r="L444" s="5" t="str">
        <f>IF(ISBLANK($A444),"",RANDBETWEEN(2,COUNTA(Precipitation!A:A)))</f>
        <v/>
      </c>
      <c r="M444" s="5" t="str">
        <f>IF(ISBLANK($A444),"",RANDBETWEEN(1,100)&lt;=VLOOKUP($A444,Settings!$A:$H,7,FALSE)*100)</f>
        <v/>
      </c>
      <c r="N444" s="5" t="str">
        <f>IF(ISBLANK($A444),"",VLOOKUP($A444,Settings!$A:$H,8,FALSE))</f>
        <v/>
      </c>
      <c r="O444" s="5" t="str">
        <f>IF(ISBLANK($A444),"",IF($A444=$A443,$O443,INDIRECT("Settings!$H"&amp;MATCH($A444,Settings!$A:$A,0)+1)))</f>
        <v/>
      </c>
      <c r="P444" s="5" t="str">
        <f t="shared" si="2"/>
        <v/>
      </c>
      <c r="Q444" s="5" t="str">
        <f>IF(ISBLANK($A444),"",IF($A444=$A443,$Q443,VLOOKUP($A444,Settings!$A:$B,2,FALSE)))</f>
        <v/>
      </c>
    </row>
    <row r="445">
      <c r="A445" s="17"/>
      <c r="B445" s="15" t="str">
        <f t="shared" si="1"/>
        <v/>
      </c>
      <c r="C445" s="16" t="str">
        <f>IF(ISBLANK($A445),"",RANDBETWEEN($P445-Settings!$E$19,$P445-Settings!$E$20))</f>
        <v/>
      </c>
      <c r="D445" s="16" t="str">
        <f>IF(ISBLANK($A445),"",RANDBETWEEN($P445+Settings!$E$20,$P445+Settings!$E$19))</f>
        <v/>
      </c>
      <c r="E445" t="str">
        <f t="array" ref="E445">IF(ISBLANK($A445),"",IF(M445,IF(AVERAGE(C445,D445)&gt;Settings!$E$18,INDEX(Precipitation!A:A,$L445),INDEX(Precipitation!B:B,$L445)),"None"))</f>
        <v/>
      </c>
      <c r="F445" t="str">
        <f t="array" ref="F445">IF(ISBLANK($A445),"",IF(M445,INDEX(Precipitation!C:C,$L445),CHOOSE(RANDBETWEEN(1,4),"Clear","Clear","A few clouds","Mostly cloudy")))</f>
        <v/>
      </c>
      <c r="G445" t="str">
        <f t="array" ref="G445">IF(ISBLANK($A445),"",IF(AND(M445,AVERAGE(C445,D445)&gt;Settings!$E$18),INDEX(Precipitation!D:D,$L445),""))</f>
        <v/>
      </c>
      <c r="H445" t="str">
        <f t="array" ref="H445">IF(ISBLANK($A445),"",INDEX(Precipitation!E:E,$L445))</f>
        <v/>
      </c>
      <c r="I445" s="16" t="str">
        <f t="array" ref="I445">IF(ISBLANK($A445),"",INDEX(Precipitation!F:F,$L445))</f>
        <v/>
      </c>
      <c r="J445" s="16" t="str">
        <f t="array" ref="J445">IF(ISBLANK($A445),"",INDEX(Precipitation!G:G,$L445))</f>
        <v/>
      </c>
      <c r="K445" t="str">
        <f t="array" ref="K445">IF(ISBLANK($A445),"",INDEX(Precipitation!H:H,$L445))</f>
        <v/>
      </c>
      <c r="L445" s="5" t="str">
        <f>IF(ISBLANK($A445),"",RANDBETWEEN(2,COUNTA(Precipitation!A:A)))</f>
        <v/>
      </c>
      <c r="M445" s="5" t="str">
        <f>IF(ISBLANK($A445),"",RANDBETWEEN(1,100)&lt;=VLOOKUP($A445,Settings!$A:$H,7,FALSE)*100)</f>
        <v/>
      </c>
      <c r="N445" s="5" t="str">
        <f>IF(ISBLANK($A445),"",VLOOKUP($A445,Settings!$A:$H,8,FALSE))</f>
        <v/>
      </c>
      <c r="O445" s="5" t="str">
        <f>IF(ISBLANK($A445),"",IF($A445=$A444,$O444,INDIRECT("Settings!$H"&amp;MATCH($A445,Settings!$A:$A,0)+1)))</f>
        <v/>
      </c>
      <c r="P445" s="5" t="str">
        <f t="shared" si="2"/>
        <v/>
      </c>
      <c r="Q445" s="5" t="str">
        <f>IF(ISBLANK($A445),"",IF($A445=$A444,$Q444,VLOOKUP($A445,Settings!$A:$B,2,FALSE)))</f>
        <v/>
      </c>
    </row>
    <row r="446">
      <c r="A446" s="17"/>
      <c r="B446" s="15" t="str">
        <f t="shared" si="1"/>
        <v/>
      </c>
      <c r="C446" s="16" t="str">
        <f>IF(ISBLANK($A446),"",RANDBETWEEN($P446-Settings!$E$19,$P446-Settings!$E$20))</f>
        <v/>
      </c>
      <c r="D446" s="16" t="str">
        <f>IF(ISBLANK($A446),"",RANDBETWEEN($P446+Settings!$E$20,$P446+Settings!$E$19))</f>
        <v/>
      </c>
      <c r="E446" t="str">
        <f t="array" ref="E446">IF(ISBLANK($A446),"",IF(M446,IF(AVERAGE(C446,D446)&gt;Settings!$E$18,INDEX(Precipitation!A:A,$L446),INDEX(Precipitation!B:B,$L446)),"None"))</f>
        <v/>
      </c>
      <c r="F446" t="str">
        <f t="array" ref="F446">IF(ISBLANK($A446),"",IF(M446,INDEX(Precipitation!C:C,$L446),CHOOSE(RANDBETWEEN(1,4),"Clear","Clear","A few clouds","Mostly cloudy")))</f>
        <v/>
      </c>
      <c r="G446" t="str">
        <f t="array" ref="G446">IF(ISBLANK($A446),"",IF(AND(M446,AVERAGE(C446,D446)&gt;Settings!$E$18),INDEX(Precipitation!D:D,$L446),""))</f>
        <v/>
      </c>
      <c r="H446" t="str">
        <f t="array" ref="H446">IF(ISBLANK($A446),"",INDEX(Precipitation!E:E,$L446))</f>
        <v/>
      </c>
      <c r="I446" s="16" t="str">
        <f t="array" ref="I446">IF(ISBLANK($A446),"",INDEX(Precipitation!F:F,$L446))</f>
        <v/>
      </c>
      <c r="J446" s="16" t="str">
        <f t="array" ref="J446">IF(ISBLANK($A446),"",INDEX(Precipitation!G:G,$L446))</f>
        <v/>
      </c>
      <c r="K446" t="str">
        <f t="array" ref="K446">IF(ISBLANK($A446),"",INDEX(Precipitation!H:H,$L446))</f>
        <v/>
      </c>
      <c r="L446" s="5" t="str">
        <f>IF(ISBLANK($A446),"",RANDBETWEEN(2,COUNTA(Precipitation!A:A)))</f>
        <v/>
      </c>
      <c r="M446" s="5" t="str">
        <f>IF(ISBLANK($A446),"",RANDBETWEEN(1,100)&lt;=VLOOKUP($A446,Settings!$A:$H,7,FALSE)*100)</f>
        <v/>
      </c>
      <c r="N446" s="5" t="str">
        <f>IF(ISBLANK($A446),"",VLOOKUP($A446,Settings!$A:$H,8,FALSE))</f>
        <v/>
      </c>
      <c r="O446" s="5" t="str">
        <f>IF(ISBLANK($A446),"",IF($A446=$A445,$O445,INDIRECT("Settings!$H"&amp;MATCH($A446,Settings!$A:$A,0)+1)))</f>
        <v/>
      </c>
      <c r="P446" s="5" t="str">
        <f t="shared" si="2"/>
        <v/>
      </c>
      <c r="Q446" s="5" t="str">
        <f>IF(ISBLANK($A446),"",IF($A446=$A445,$Q445,VLOOKUP($A446,Settings!$A:$B,2,FALSE)))</f>
        <v/>
      </c>
    </row>
    <row r="447">
      <c r="A447" s="17"/>
      <c r="B447" s="15" t="str">
        <f t="shared" si="1"/>
        <v/>
      </c>
      <c r="C447" s="16" t="str">
        <f>IF(ISBLANK($A447),"",RANDBETWEEN($P447-Settings!$E$19,$P447-Settings!$E$20))</f>
        <v/>
      </c>
      <c r="D447" s="16" t="str">
        <f>IF(ISBLANK($A447),"",RANDBETWEEN($P447+Settings!$E$20,$P447+Settings!$E$19))</f>
        <v/>
      </c>
      <c r="E447" t="str">
        <f t="array" ref="E447">IF(ISBLANK($A447),"",IF(M447,IF(AVERAGE(C447,D447)&gt;Settings!$E$18,INDEX(Precipitation!A:A,$L447),INDEX(Precipitation!B:B,$L447)),"None"))</f>
        <v/>
      </c>
      <c r="F447" t="str">
        <f t="array" ref="F447">IF(ISBLANK($A447),"",IF(M447,INDEX(Precipitation!C:C,$L447),CHOOSE(RANDBETWEEN(1,4),"Clear","Clear","A few clouds","Mostly cloudy")))</f>
        <v/>
      </c>
      <c r="G447" t="str">
        <f t="array" ref="G447">IF(ISBLANK($A447),"",IF(AND(M447,AVERAGE(C447,D447)&gt;Settings!$E$18),INDEX(Precipitation!D:D,$L447),""))</f>
        <v/>
      </c>
      <c r="H447" t="str">
        <f t="array" ref="H447">IF(ISBLANK($A447),"",INDEX(Precipitation!E:E,$L447))</f>
        <v/>
      </c>
      <c r="I447" s="16" t="str">
        <f t="array" ref="I447">IF(ISBLANK($A447),"",INDEX(Precipitation!F:F,$L447))</f>
        <v/>
      </c>
      <c r="J447" s="16" t="str">
        <f t="array" ref="J447">IF(ISBLANK($A447),"",INDEX(Precipitation!G:G,$L447))</f>
        <v/>
      </c>
      <c r="K447" t="str">
        <f t="array" ref="K447">IF(ISBLANK($A447),"",INDEX(Precipitation!H:H,$L447))</f>
        <v/>
      </c>
      <c r="L447" s="5" t="str">
        <f>IF(ISBLANK($A447),"",RANDBETWEEN(2,COUNTA(Precipitation!A:A)))</f>
        <v/>
      </c>
      <c r="M447" s="5" t="str">
        <f>IF(ISBLANK($A447),"",RANDBETWEEN(1,100)&lt;=VLOOKUP($A447,Settings!$A:$H,7,FALSE)*100)</f>
        <v/>
      </c>
      <c r="N447" s="5" t="str">
        <f>IF(ISBLANK($A447),"",VLOOKUP($A447,Settings!$A:$H,8,FALSE))</f>
        <v/>
      </c>
      <c r="O447" s="5" t="str">
        <f>IF(ISBLANK($A447),"",IF($A447=$A446,$O446,INDIRECT("Settings!$H"&amp;MATCH($A447,Settings!$A:$A,0)+1)))</f>
        <v/>
      </c>
      <c r="P447" s="5" t="str">
        <f t="shared" si="2"/>
        <v/>
      </c>
      <c r="Q447" s="5" t="str">
        <f>IF(ISBLANK($A447),"",IF($A447=$A446,$Q446,VLOOKUP($A447,Settings!$A:$B,2,FALSE)))</f>
        <v/>
      </c>
    </row>
    <row r="448">
      <c r="A448" s="17"/>
      <c r="B448" s="15" t="str">
        <f t="shared" si="1"/>
        <v/>
      </c>
      <c r="C448" s="16" t="str">
        <f>IF(ISBLANK($A448),"",RANDBETWEEN($P448-Settings!$E$19,$P448-Settings!$E$20))</f>
        <v/>
      </c>
      <c r="D448" s="16" t="str">
        <f>IF(ISBLANK($A448),"",RANDBETWEEN($P448+Settings!$E$20,$P448+Settings!$E$19))</f>
        <v/>
      </c>
      <c r="E448" t="str">
        <f t="array" ref="E448">IF(ISBLANK($A448),"",IF(M448,IF(AVERAGE(C448,D448)&gt;Settings!$E$18,INDEX(Precipitation!A:A,$L448),INDEX(Precipitation!B:B,$L448)),"None"))</f>
        <v/>
      </c>
      <c r="F448" t="str">
        <f t="array" ref="F448">IF(ISBLANK($A448),"",IF(M448,INDEX(Precipitation!C:C,$L448),CHOOSE(RANDBETWEEN(1,4),"Clear","Clear","A few clouds","Mostly cloudy")))</f>
        <v/>
      </c>
      <c r="G448" t="str">
        <f t="array" ref="G448">IF(ISBLANK($A448),"",IF(AND(M448,AVERAGE(C448,D448)&gt;Settings!$E$18),INDEX(Precipitation!D:D,$L448),""))</f>
        <v/>
      </c>
      <c r="H448" t="str">
        <f t="array" ref="H448">IF(ISBLANK($A448),"",INDEX(Precipitation!E:E,$L448))</f>
        <v/>
      </c>
      <c r="I448" s="16" t="str">
        <f t="array" ref="I448">IF(ISBLANK($A448),"",INDEX(Precipitation!F:F,$L448))</f>
        <v/>
      </c>
      <c r="J448" s="16" t="str">
        <f t="array" ref="J448">IF(ISBLANK($A448),"",INDEX(Precipitation!G:G,$L448))</f>
        <v/>
      </c>
      <c r="K448" t="str">
        <f t="array" ref="K448">IF(ISBLANK($A448),"",INDEX(Precipitation!H:H,$L448))</f>
        <v/>
      </c>
      <c r="L448" s="5" t="str">
        <f>IF(ISBLANK($A448),"",RANDBETWEEN(2,COUNTA(Precipitation!A:A)))</f>
        <v/>
      </c>
      <c r="M448" s="5" t="str">
        <f>IF(ISBLANK($A448),"",RANDBETWEEN(1,100)&lt;=VLOOKUP($A448,Settings!$A:$H,7,FALSE)*100)</f>
        <v/>
      </c>
      <c r="N448" s="5" t="str">
        <f>IF(ISBLANK($A448),"",VLOOKUP($A448,Settings!$A:$H,8,FALSE))</f>
        <v/>
      </c>
      <c r="O448" s="5" t="str">
        <f>IF(ISBLANK($A448),"",IF($A448=$A447,$O447,INDIRECT("Settings!$H"&amp;MATCH($A448,Settings!$A:$A,0)+1)))</f>
        <v/>
      </c>
      <c r="P448" s="5" t="str">
        <f t="shared" si="2"/>
        <v/>
      </c>
      <c r="Q448" s="5" t="str">
        <f>IF(ISBLANK($A448),"",IF($A448=$A447,$Q447,VLOOKUP($A448,Settings!$A:$B,2,FALSE)))</f>
        <v/>
      </c>
    </row>
    <row r="449">
      <c r="A449" s="17"/>
      <c r="B449" s="15" t="str">
        <f t="shared" si="1"/>
        <v/>
      </c>
      <c r="C449" s="16" t="str">
        <f>IF(ISBLANK($A449),"",RANDBETWEEN($P449-Settings!$E$19,$P449-Settings!$E$20))</f>
        <v/>
      </c>
      <c r="D449" s="16" t="str">
        <f>IF(ISBLANK($A449),"",RANDBETWEEN($P449+Settings!$E$20,$P449+Settings!$E$19))</f>
        <v/>
      </c>
      <c r="E449" t="str">
        <f t="array" ref="E449">IF(ISBLANK($A449),"",IF(M449,IF(AVERAGE(C449,D449)&gt;Settings!$E$18,INDEX(Precipitation!A:A,$L449),INDEX(Precipitation!B:B,$L449)),"None"))</f>
        <v/>
      </c>
      <c r="F449" t="str">
        <f t="array" ref="F449">IF(ISBLANK($A449),"",IF(M449,INDEX(Precipitation!C:C,$L449),CHOOSE(RANDBETWEEN(1,4),"Clear","Clear","A few clouds","Mostly cloudy")))</f>
        <v/>
      </c>
      <c r="G449" t="str">
        <f t="array" ref="G449">IF(ISBLANK($A449),"",IF(AND(M449,AVERAGE(C449,D449)&gt;Settings!$E$18),INDEX(Precipitation!D:D,$L449),""))</f>
        <v/>
      </c>
      <c r="H449" t="str">
        <f t="array" ref="H449">IF(ISBLANK($A449),"",INDEX(Precipitation!E:E,$L449))</f>
        <v/>
      </c>
      <c r="I449" s="16" t="str">
        <f t="array" ref="I449">IF(ISBLANK($A449),"",INDEX(Precipitation!F:F,$L449))</f>
        <v/>
      </c>
      <c r="J449" s="16" t="str">
        <f t="array" ref="J449">IF(ISBLANK($A449),"",INDEX(Precipitation!G:G,$L449))</f>
        <v/>
      </c>
      <c r="K449" t="str">
        <f t="array" ref="K449">IF(ISBLANK($A449),"",INDEX(Precipitation!H:H,$L449))</f>
        <v/>
      </c>
      <c r="L449" s="5" t="str">
        <f>IF(ISBLANK($A449),"",RANDBETWEEN(2,COUNTA(Precipitation!A:A)))</f>
        <v/>
      </c>
      <c r="M449" s="5" t="str">
        <f>IF(ISBLANK($A449),"",RANDBETWEEN(1,100)&lt;=VLOOKUP($A449,Settings!$A:$H,7,FALSE)*100)</f>
        <v/>
      </c>
      <c r="N449" s="5" t="str">
        <f>IF(ISBLANK($A449),"",VLOOKUP($A449,Settings!$A:$H,8,FALSE))</f>
        <v/>
      </c>
      <c r="O449" s="5" t="str">
        <f>IF(ISBLANK($A449),"",IF($A449=$A448,$O448,INDIRECT("Settings!$H"&amp;MATCH($A449,Settings!$A:$A,0)+1)))</f>
        <v/>
      </c>
      <c r="P449" s="5" t="str">
        <f t="shared" si="2"/>
        <v/>
      </c>
      <c r="Q449" s="5" t="str">
        <f>IF(ISBLANK($A449),"",IF($A449=$A448,$Q448,VLOOKUP($A449,Settings!$A:$B,2,FALSE)))</f>
        <v/>
      </c>
    </row>
    <row r="450">
      <c r="A450" s="17"/>
      <c r="B450" s="15" t="str">
        <f t="shared" si="1"/>
        <v/>
      </c>
      <c r="C450" s="16" t="str">
        <f>IF(ISBLANK($A450),"",RANDBETWEEN($P450-Settings!$E$19,$P450-Settings!$E$20))</f>
        <v/>
      </c>
      <c r="D450" s="16" t="str">
        <f>IF(ISBLANK($A450),"",RANDBETWEEN($P450+Settings!$E$20,$P450+Settings!$E$19))</f>
        <v/>
      </c>
      <c r="E450" t="str">
        <f t="array" ref="E450">IF(ISBLANK($A450),"",IF(M450,IF(AVERAGE(C450,D450)&gt;Settings!$E$18,INDEX(Precipitation!A:A,$L450),INDEX(Precipitation!B:B,$L450)),"None"))</f>
        <v/>
      </c>
      <c r="F450" t="str">
        <f t="array" ref="F450">IF(ISBLANK($A450),"",IF(M450,INDEX(Precipitation!C:C,$L450),CHOOSE(RANDBETWEEN(1,4),"Clear","Clear","A few clouds","Mostly cloudy")))</f>
        <v/>
      </c>
      <c r="G450" t="str">
        <f t="array" ref="G450">IF(ISBLANK($A450),"",IF(AND(M450,AVERAGE(C450,D450)&gt;Settings!$E$18),INDEX(Precipitation!D:D,$L450),""))</f>
        <v/>
      </c>
      <c r="H450" t="str">
        <f t="array" ref="H450">IF(ISBLANK($A450),"",INDEX(Precipitation!E:E,$L450))</f>
        <v/>
      </c>
      <c r="I450" s="16" t="str">
        <f t="array" ref="I450">IF(ISBLANK($A450),"",INDEX(Precipitation!F:F,$L450))</f>
        <v/>
      </c>
      <c r="J450" s="16" t="str">
        <f t="array" ref="J450">IF(ISBLANK($A450),"",INDEX(Precipitation!G:G,$L450))</f>
        <v/>
      </c>
      <c r="K450" t="str">
        <f t="array" ref="K450">IF(ISBLANK($A450),"",INDEX(Precipitation!H:H,$L450))</f>
        <v/>
      </c>
      <c r="L450" s="5" t="str">
        <f>IF(ISBLANK($A450),"",RANDBETWEEN(2,COUNTA(Precipitation!A:A)))</f>
        <v/>
      </c>
      <c r="M450" s="5" t="str">
        <f>IF(ISBLANK($A450),"",RANDBETWEEN(1,100)&lt;=VLOOKUP($A450,Settings!$A:$H,7,FALSE)*100)</f>
        <v/>
      </c>
      <c r="N450" s="5" t="str">
        <f>IF(ISBLANK($A450),"",VLOOKUP($A450,Settings!$A:$H,8,FALSE))</f>
        <v/>
      </c>
      <c r="O450" s="5" t="str">
        <f>IF(ISBLANK($A450),"",IF($A450=$A449,$O449,INDIRECT("Settings!$H"&amp;MATCH($A450,Settings!$A:$A,0)+1)))</f>
        <v/>
      </c>
      <c r="P450" s="5" t="str">
        <f t="shared" si="2"/>
        <v/>
      </c>
      <c r="Q450" s="5" t="str">
        <f>IF(ISBLANK($A450),"",IF($A450=$A449,$Q449,VLOOKUP($A450,Settings!$A:$B,2,FALSE)))</f>
        <v/>
      </c>
    </row>
    <row r="451">
      <c r="A451" s="17"/>
      <c r="B451" s="15" t="str">
        <f t="shared" si="1"/>
        <v/>
      </c>
      <c r="C451" s="16" t="str">
        <f>IF(ISBLANK($A451),"",RANDBETWEEN($P451-Settings!$E$19,$P451-Settings!$E$20))</f>
        <v/>
      </c>
      <c r="D451" s="16" t="str">
        <f>IF(ISBLANK($A451),"",RANDBETWEEN($P451+Settings!$E$20,$P451+Settings!$E$19))</f>
        <v/>
      </c>
      <c r="E451" t="str">
        <f t="array" ref="E451">IF(ISBLANK($A451),"",IF(M451,IF(AVERAGE(C451,D451)&gt;Settings!$E$18,INDEX(Precipitation!A:A,$L451),INDEX(Precipitation!B:B,$L451)),"None"))</f>
        <v/>
      </c>
      <c r="F451" t="str">
        <f t="array" ref="F451">IF(ISBLANK($A451),"",IF(M451,INDEX(Precipitation!C:C,$L451),CHOOSE(RANDBETWEEN(1,4),"Clear","Clear","A few clouds","Mostly cloudy")))</f>
        <v/>
      </c>
      <c r="G451" t="str">
        <f t="array" ref="G451">IF(ISBLANK($A451),"",IF(AND(M451,AVERAGE(C451,D451)&gt;Settings!$E$18),INDEX(Precipitation!D:D,$L451),""))</f>
        <v/>
      </c>
      <c r="H451" t="str">
        <f t="array" ref="H451">IF(ISBLANK($A451),"",INDEX(Precipitation!E:E,$L451))</f>
        <v/>
      </c>
      <c r="I451" s="16" t="str">
        <f t="array" ref="I451">IF(ISBLANK($A451),"",INDEX(Precipitation!F:F,$L451))</f>
        <v/>
      </c>
      <c r="J451" s="16" t="str">
        <f t="array" ref="J451">IF(ISBLANK($A451),"",INDEX(Precipitation!G:G,$L451))</f>
        <v/>
      </c>
      <c r="K451" t="str">
        <f t="array" ref="K451">IF(ISBLANK($A451),"",INDEX(Precipitation!H:H,$L451))</f>
        <v/>
      </c>
      <c r="L451" s="5" t="str">
        <f>IF(ISBLANK($A451),"",RANDBETWEEN(2,COUNTA(Precipitation!A:A)))</f>
        <v/>
      </c>
      <c r="M451" s="5" t="str">
        <f>IF(ISBLANK($A451),"",RANDBETWEEN(1,100)&lt;=VLOOKUP($A451,Settings!$A:$H,7,FALSE)*100)</f>
        <v/>
      </c>
      <c r="N451" s="5" t="str">
        <f>IF(ISBLANK($A451),"",VLOOKUP($A451,Settings!$A:$H,8,FALSE))</f>
        <v/>
      </c>
      <c r="O451" s="5" t="str">
        <f>IF(ISBLANK($A451),"",IF($A451=$A450,$O450,INDIRECT("Settings!$H"&amp;MATCH($A451,Settings!$A:$A,0)+1)))</f>
        <v/>
      </c>
      <c r="P451" s="5" t="str">
        <f t="shared" si="2"/>
        <v/>
      </c>
      <c r="Q451" s="5" t="str">
        <f>IF(ISBLANK($A451),"",IF($A451=$A450,$Q450,VLOOKUP($A451,Settings!$A:$B,2,FALSE)))</f>
        <v/>
      </c>
    </row>
    <row r="452">
      <c r="A452" s="17"/>
      <c r="B452" s="15" t="str">
        <f t="shared" si="1"/>
        <v/>
      </c>
      <c r="C452" s="16" t="str">
        <f>IF(ISBLANK($A452),"",RANDBETWEEN($P452-Settings!$E$19,$P452-Settings!$E$20))</f>
        <v/>
      </c>
      <c r="D452" s="16" t="str">
        <f>IF(ISBLANK($A452),"",RANDBETWEEN($P452+Settings!$E$20,$P452+Settings!$E$19))</f>
        <v/>
      </c>
      <c r="E452" t="str">
        <f t="array" ref="E452">IF(ISBLANK($A452),"",IF(M452,IF(AVERAGE(C452,D452)&gt;Settings!$E$18,INDEX(Precipitation!A:A,$L452),INDEX(Precipitation!B:B,$L452)),"None"))</f>
        <v/>
      </c>
      <c r="F452" t="str">
        <f t="array" ref="F452">IF(ISBLANK($A452),"",IF(M452,INDEX(Precipitation!C:C,$L452),CHOOSE(RANDBETWEEN(1,4),"Clear","Clear","A few clouds","Mostly cloudy")))</f>
        <v/>
      </c>
      <c r="G452" t="str">
        <f t="array" ref="G452">IF(ISBLANK($A452),"",IF(AND(M452,AVERAGE(C452,D452)&gt;Settings!$E$18),INDEX(Precipitation!D:D,$L452),""))</f>
        <v/>
      </c>
      <c r="H452" t="str">
        <f t="array" ref="H452">IF(ISBLANK($A452),"",INDEX(Precipitation!E:E,$L452))</f>
        <v/>
      </c>
      <c r="I452" s="16" t="str">
        <f t="array" ref="I452">IF(ISBLANK($A452),"",INDEX(Precipitation!F:F,$L452))</f>
        <v/>
      </c>
      <c r="J452" s="16" t="str">
        <f t="array" ref="J452">IF(ISBLANK($A452),"",INDEX(Precipitation!G:G,$L452))</f>
        <v/>
      </c>
      <c r="K452" t="str">
        <f t="array" ref="K452">IF(ISBLANK($A452),"",INDEX(Precipitation!H:H,$L452))</f>
        <v/>
      </c>
      <c r="L452" s="5" t="str">
        <f>IF(ISBLANK($A452),"",RANDBETWEEN(2,COUNTA(Precipitation!A:A)))</f>
        <v/>
      </c>
      <c r="M452" s="5" t="str">
        <f>IF(ISBLANK($A452),"",RANDBETWEEN(1,100)&lt;=VLOOKUP($A452,Settings!$A:$H,7,FALSE)*100)</f>
        <v/>
      </c>
      <c r="N452" s="5" t="str">
        <f>IF(ISBLANK($A452),"",VLOOKUP($A452,Settings!$A:$H,8,FALSE))</f>
        <v/>
      </c>
      <c r="O452" s="5" t="str">
        <f>IF(ISBLANK($A452),"",IF($A452=$A451,$O451,INDIRECT("Settings!$H"&amp;MATCH($A452,Settings!$A:$A,0)+1)))</f>
        <v/>
      </c>
      <c r="P452" s="5" t="str">
        <f t="shared" si="2"/>
        <v/>
      </c>
      <c r="Q452" s="5" t="str">
        <f>IF(ISBLANK($A452),"",IF($A452=$A451,$Q451,VLOOKUP($A452,Settings!$A:$B,2,FALSE)))</f>
        <v/>
      </c>
    </row>
    <row r="453">
      <c r="A453" s="17"/>
      <c r="B453" s="15" t="str">
        <f t="shared" si="1"/>
        <v/>
      </c>
      <c r="C453" s="16" t="str">
        <f>IF(ISBLANK($A453),"",RANDBETWEEN($P453-Settings!$E$19,$P453-Settings!$E$20))</f>
        <v/>
      </c>
      <c r="D453" s="16" t="str">
        <f>IF(ISBLANK($A453),"",RANDBETWEEN($P453+Settings!$E$20,$P453+Settings!$E$19))</f>
        <v/>
      </c>
      <c r="E453" t="str">
        <f t="array" ref="E453">IF(ISBLANK($A453),"",IF(M453,IF(AVERAGE(C453,D453)&gt;Settings!$E$18,INDEX(Precipitation!A:A,$L453),INDEX(Precipitation!B:B,$L453)),"None"))</f>
        <v/>
      </c>
      <c r="F453" t="str">
        <f t="array" ref="F453">IF(ISBLANK($A453),"",IF(M453,INDEX(Precipitation!C:C,$L453),CHOOSE(RANDBETWEEN(1,4),"Clear","Clear","A few clouds","Mostly cloudy")))</f>
        <v/>
      </c>
      <c r="G453" t="str">
        <f t="array" ref="G453">IF(ISBLANK($A453),"",IF(AND(M453,AVERAGE(C453,D453)&gt;Settings!$E$18),INDEX(Precipitation!D:D,$L453),""))</f>
        <v/>
      </c>
      <c r="H453" t="str">
        <f t="array" ref="H453">IF(ISBLANK($A453),"",INDEX(Precipitation!E:E,$L453))</f>
        <v/>
      </c>
      <c r="I453" s="16" t="str">
        <f t="array" ref="I453">IF(ISBLANK($A453),"",INDEX(Precipitation!F:F,$L453))</f>
        <v/>
      </c>
      <c r="J453" s="16" t="str">
        <f t="array" ref="J453">IF(ISBLANK($A453),"",INDEX(Precipitation!G:G,$L453))</f>
        <v/>
      </c>
      <c r="K453" t="str">
        <f t="array" ref="K453">IF(ISBLANK($A453),"",INDEX(Precipitation!H:H,$L453))</f>
        <v/>
      </c>
      <c r="L453" s="5" t="str">
        <f>IF(ISBLANK($A453),"",RANDBETWEEN(2,COUNTA(Precipitation!A:A)))</f>
        <v/>
      </c>
      <c r="M453" s="5" t="str">
        <f>IF(ISBLANK($A453),"",RANDBETWEEN(1,100)&lt;=VLOOKUP($A453,Settings!$A:$H,7,FALSE)*100)</f>
        <v/>
      </c>
      <c r="N453" s="5" t="str">
        <f>IF(ISBLANK($A453),"",VLOOKUP($A453,Settings!$A:$H,8,FALSE))</f>
        <v/>
      </c>
      <c r="O453" s="5" t="str">
        <f>IF(ISBLANK($A453),"",IF($A453=$A452,$O452,INDIRECT("Settings!$H"&amp;MATCH($A453,Settings!$A:$A,0)+1)))</f>
        <v/>
      </c>
      <c r="P453" s="5" t="str">
        <f t="shared" si="2"/>
        <v/>
      </c>
      <c r="Q453" s="5" t="str">
        <f>IF(ISBLANK($A453),"",IF($A453=$A452,$Q452,VLOOKUP($A453,Settings!$A:$B,2,FALSE)))</f>
        <v/>
      </c>
    </row>
    <row r="454">
      <c r="A454" s="17"/>
      <c r="B454" s="15" t="str">
        <f t="shared" si="1"/>
        <v/>
      </c>
      <c r="C454" s="16" t="str">
        <f>IF(ISBLANK($A454),"",RANDBETWEEN($P454-Settings!$E$19,$P454-Settings!$E$20))</f>
        <v/>
      </c>
      <c r="D454" s="16" t="str">
        <f>IF(ISBLANK($A454),"",RANDBETWEEN($P454+Settings!$E$20,$P454+Settings!$E$19))</f>
        <v/>
      </c>
      <c r="E454" t="str">
        <f t="array" ref="E454">IF(ISBLANK($A454),"",IF(M454,IF(AVERAGE(C454,D454)&gt;Settings!$E$18,INDEX(Precipitation!A:A,$L454),INDEX(Precipitation!B:B,$L454)),"None"))</f>
        <v/>
      </c>
      <c r="F454" t="str">
        <f t="array" ref="F454">IF(ISBLANK($A454),"",IF(M454,INDEX(Precipitation!C:C,$L454),CHOOSE(RANDBETWEEN(1,4),"Clear","Clear","A few clouds","Mostly cloudy")))</f>
        <v/>
      </c>
      <c r="G454" t="str">
        <f t="array" ref="G454">IF(ISBLANK($A454),"",IF(AND(M454,AVERAGE(C454,D454)&gt;Settings!$E$18),INDEX(Precipitation!D:D,$L454),""))</f>
        <v/>
      </c>
      <c r="H454" t="str">
        <f t="array" ref="H454">IF(ISBLANK($A454),"",INDEX(Precipitation!E:E,$L454))</f>
        <v/>
      </c>
      <c r="I454" s="16" t="str">
        <f t="array" ref="I454">IF(ISBLANK($A454),"",INDEX(Precipitation!F:F,$L454))</f>
        <v/>
      </c>
      <c r="J454" s="16" t="str">
        <f t="array" ref="J454">IF(ISBLANK($A454),"",INDEX(Precipitation!G:G,$L454))</f>
        <v/>
      </c>
      <c r="K454" t="str">
        <f t="array" ref="K454">IF(ISBLANK($A454),"",INDEX(Precipitation!H:H,$L454))</f>
        <v/>
      </c>
      <c r="L454" s="5" t="str">
        <f>IF(ISBLANK($A454),"",RANDBETWEEN(2,COUNTA(Precipitation!A:A)))</f>
        <v/>
      </c>
      <c r="M454" s="5" t="str">
        <f>IF(ISBLANK($A454),"",RANDBETWEEN(1,100)&lt;=VLOOKUP($A454,Settings!$A:$H,7,FALSE)*100)</f>
        <v/>
      </c>
      <c r="N454" s="5" t="str">
        <f>IF(ISBLANK($A454),"",VLOOKUP($A454,Settings!$A:$H,8,FALSE))</f>
        <v/>
      </c>
      <c r="O454" s="5" t="str">
        <f>IF(ISBLANK($A454),"",IF($A454=$A453,$O453,INDIRECT("Settings!$H"&amp;MATCH($A454,Settings!$A:$A,0)+1)))</f>
        <v/>
      </c>
      <c r="P454" s="5" t="str">
        <f t="shared" si="2"/>
        <v/>
      </c>
      <c r="Q454" s="5" t="str">
        <f>IF(ISBLANK($A454),"",IF($A454=$A453,$Q453,VLOOKUP($A454,Settings!$A:$B,2,FALSE)))</f>
        <v/>
      </c>
    </row>
    <row r="455">
      <c r="A455" s="17"/>
      <c r="B455" s="15" t="str">
        <f t="shared" si="1"/>
        <v/>
      </c>
      <c r="C455" s="16" t="str">
        <f>IF(ISBLANK($A455),"",RANDBETWEEN($P455-Settings!$E$19,$P455-Settings!$E$20))</f>
        <v/>
      </c>
      <c r="D455" s="16" t="str">
        <f>IF(ISBLANK($A455),"",RANDBETWEEN($P455+Settings!$E$20,$P455+Settings!$E$19))</f>
        <v/>
      </c>
      <c r="E455" t="str">
        <f t="array" ref="E455">IF(ISBLANK($A455),"",IF(M455,IF(AVERAGE(C455,D455)&gt;Settings!$E$18,INDEX(Precipitation!A:A,$L455),INDEX(Precipitation!B:B,$L455)),"None"))</f>
        <v/>
      </c>
      <c r="F455" t="str">
        <f t="array" ref="F455">IF(ISBLANK($A455),"",IF(M455,INDEX(Precipitation!C:C,$L455),CHOOSE(RANDBETWEEN(1,4),"Clear","Clear","A few clouds","Mostly cloudy")))</f>
        <v/>
      </c>
      <c r="G455" t="str">
        <f t="array" ref="G455">IF(ISBLANK($A455),"",IF(AND(M455,AVERAGE(C455,D455)&gt;Settings!$E$18),INDEX(Precipitation!D:D,$L455),""))</f>
        <v/>
      </c>
      <c r="H455" t="str">
        <f t="array" ref="H455">IF(ISBLANK($A455),"",INDEX(Precipitation!E:E,$L455))</f>
        <v/>
      </c>
      <c r="I455" s="16" t="str">
        <f t="array" ref="I455">IF(ISBLANK($A455),"",INDEX(Precipitation!F:F,$L455))</f>
        <v/>
      </c>
      <c r="J455" s="16" t="str">
        <f t="array" ref="J455">IF(ISBLANK($A455),"",INDEX(Precipitation!G:G,$L455))</f>
        <v/>
      </c>
      <c r="K455" t="str">
        <f t="array" ref="K455">IF(ISBLANK($A455),"",INDEX(Precipitation!H:H,$L455))</f>
        <v/>
      </c>
      <c r="L455" s="5" t="str">
        <f>IF(ISBLANK($A455),"",RANDBETWEEN(2,COUNTA(Precipitation!A:A)))</f>
        <v/>
      </c>
      <c r="M455" s="5" t="str">
        <f>IF(ISBLANK($A455),"",RANDBETWEEN(1,100)&lt;=VLOOKUP($A455,Settings!$A:$H,7,FALSE)*100)</f>
        <v/>
      </c>
      <c r="N455" s="5" t="str">
        <f>IF(ISBLANK($A455),"",VLOOKUP($A455,Settings!$A:$H,8,FALSE))</f>
        <v/>
      </c>
      <c r="O455" s="5" t="str">
        <f>IF(ISBLANK($A455),"",IF($A455=$A454,$O454,INDIRECT("Settings!$H"&amp;MATCH($A455,Settings!$A:$A,0)+1)))</f>
        <v/>
      </c>
      <c r="P455" s="5" t="str">
        <f t="shared" si="2"/>
        <v/>
      </c>
      <c r="Q455" s="5" t="str">
        <f>IF(ISBLANK($A455),"",IF($A455=$A454,$Q454,VLOOKUP($A455,Settings!$A:$B,2,FALSE)))</f>
        <v/>
      </c>
    </row>
    <row r="456">
      <c r="A456" s="17"/>
      <c r="B456" s="15" t="str">
        <f t="shared" si="1"/>
        <v/>
      </c>
      <c r="C456" s="16" t="str">
        <f>IF(ISBLANK($A456),"",RANDBETWEEN($P456-Settings!$E$19,$P456-Settings!$E$20))</f>
        <v/>
      </c>
      <c r="D456" s="16" t="str">
        <f>IF(ISBLANK($A456),"",RANDBETWEEN($P456+Settings!$E$20,$P456+Settings!$E$19))</f>
        <v/>
      </c>
      <c r="E456" t="str">
        <f t="array" ref="E456">IF(ISBLANK($A456),"",IF(M456,IF(AVERAGE(C456,D456)&gt;Settings!$E$18,INDEX(Precipitation!A:A,$L456),INDEX(Precipitation!B:B,$L456)),"None"))</f>
        <v/>
      </c>
      <c r="F456" t="str">
        <f t="array" ref="F456">IF(ISBLANK($A456),"",IF(M456,INDEX(Precipitation!C:C,$L456),CHOOSE(RANDBETWEEN(1,4),"Clear","Clear","A few clouds","Mostly cloudy")))</f>
        <v/>
      </c>
      <c r="G456" t="str">
        <f t="array" ref="G456">IF(ISBLANK($A456),"",IF(AND(M456,AVERAGE(C456,D456)&gt;Settings!$E$18),INDEX(Precipitation!D:D,$L456),""))</f>
        <v/>
      </c>
      <c r="H456" t="str">
        <f t="array" ref="H456">IF(ISBLANK($A456),"",INDEX(Precipitation!E:E,$L456))</f>
        <v/>
      </c>
      <c r="I456" s="16" t="str">
        <f t="array" ref="I456">IF(ISBLANK($A456),"",INDEX(Precipitation!F:F,$L456))</f>
        <v/>
      </c>
      <c r="J456" s="16" t="str">
        <f t="array" ref="J456">IF(ISBLANK($A456),"",INDEX(Precipitation!G:G,$L456))</f>
        <v/>
      </c>
      <c r="K456" t="str">
        <f t="array" ref="K456">IF(ISBLANK($A456),"",INDEX(Precipitation!H:H,$L456))</f>
        <v/>
      </c>
      <c r="L456" s="5" t="str">
        <f>IF(ISBLANK($A456),"",RANDBETWEEN(2,COUNTA(Precipitation!A:A)))</f>
        <v/>
      </c>
      <c r="M456" s="5" t="str">
        <f>IF(ISBLANK($A456),"",RANDBETWEEN(1,100)&lt;=VLOOKUP($A456,Settings!$A:$H,7,FALSE)*100)</f>
        <v/>
      </c>
      <c r="N456" s="5" t="str">
        <f>IF(ISBLANK($A456),"",VLOOKUP($A456,Settings!$A:$H,8,FALSE))</f>
        <v/>
      </c>
      <c r="O456" s="5" t="str">
        <f>IF(ISBLANK($A456),"",IF($A456=$A455,$O455,INDIRECT("Settings!$H"&amp;MATCH($A456,Settings!$A:$A,0)+1)))</f>
        <v/>
      </c>
      <c r="P456" s="5" t="str">
        <f t="shared" si="2"/>
        <v/>
      </c>
      <c r="Q456" s="5" t="str">
        <f>IF(ISBLANK($A456),"",IF($A456=$A455,$Q455,VLOOKUP($A456,Settings!$A:$B,2,FALSE)))</f>
        <v/>
      </c>
    </row>
    <row r="457">
      <c r="A457" s="17"/>
      <c r="B457" s="15" t="str">
        <f t="shared" si="1"/>
        <v/>
      </c>
      <c r="C457" s="16" t="str">
        <f>IF(ISBLANK($A457),"",RANDBETWEEN($P457-Settings!$E$19,$P457-Settings!$E$20))</f>
        <v/>
      </c>
      <c r="D457" s="16" t="str">
        <f>IF(ISBLANK($A457),"",RANDBETWEEN($P457+Settings!$E$20,$P457+Settings!$E$19))</f>
        <v/>
      </c>
      <c r="E457" t="str">
        <f t="array" ref="E457">IF(ISBLANK($A457),"",IF(M457,IF(AVERAGE(C457,D457)&gt;Settings!$E$18,INDEX(Precipitation!A:A,$L457),INDEX(Precipitation!B:B,$L457)),"None"))</f>
        <v/>
      </c>
      <c r="F457" t="str">
        <f t="array" ref="F457">IF(ISBLANK($A457),"",IF(M457,INDEX(Precipitation!C:C,$L457),CHOOSE(RANDBETWEEN(1,4),"Clear","Clear","A few clouds","Mostly cloudy")))</f>
        <v/>
      </c>
      <c r="G457" t="str">
        <f t="array" ref="G457">IF(ISBLANK($A457),"",IF(AND(M457,AVERAGE(C457,D457)&gt;Settings!$E$18),INDEX(Precipitation!D:D,$L457),""))</f>
        <v/>
      </c>
      <c r="H457" t="str">
        <f t="array" ref="H457">IF(ISBLANK($A457),"",INDEX(Precipitation!E:E,$L457))</f>
        <v/>
      </c>
      <c r="I457" s="16" t="str">
        <f t="array" ref="I457">IF(ISBLANK($A457),"",INDEX(Precipitation!F:F,$L457))</f>
        <v/>
      </c>
      <c r="J457" s="16" t="str">
        <f t="array" ref="J457">IF(ISBLANK($A457),"",INDEX(Precipitation!G:G,$L457))</f>
        <v/>
      </c>
      <c r="K457" t="str">
        <f t="array" ref="K457">IF(ISBLANK($A457),"",INDEX(Precipitation!H:H,$L457))</f>
        <v/>
      </c>
      <c r="L457" s="5" t="str">
        <f>IF(ISBLANK($A457),"",RANDBETWEEN(2,COUNTA(Precipitation!A:A)))</f>
        <v/>
      </c>
      <c r="M457" s="5" t="str">
        <f>IF(ISBLANK($A457),"",RANDBETWEEN(1,100)&lt;=VLOOKUP($A457,Settings!$A:$H,7,FALSE)*100)</f>
        <v/>
      </c>
      <c r="N457" s="5" t="str">
        <f>IF(ISBLANK($A457),"",VLOOKUP($A457,Settings!$A:$H,8,FALSE))</f>
        <v/>
      </c>
      <c r="O457" s="5" t="str">
        <f>IF(ISBLANK($A457),"",IF($A457=$A456,$O456,INDIRECT("Settings!$H"&amp;MATCH($A457,Settings!$A:$A,0)+1)))</f>
        <v/>
      </c>
      <c r="P457" s="5" t="str">
        <f t="shared" si="2"/>
        <v/>
      </c>
      <c r="Q457" s="5" t="str">
        <f>IF(ISBLANK($A457),"",IF($A457=$A456,$Q456,VLOOKUP($A457,Settings!$A:$B,2,FALSE)))</f>
        <v/>
      </c>
    </row>
    <row r="458">
      <c r="A458" s="17"/>
      <c r="B458" s="15" t="str">
        <f t="shared" si="1"/>
        <v/>
      </c>
      <c r="C458" s="16" t="str">
        <f>IF(ISBLANK($A458),"",RANDBETWEEN($P458-Settings!$E$19,$P458-Settings!$E$20))</f>
        <v/>
      </c>
      <c r="D458" s="16" t="str">
        <f>IF(ISBLANK($A458),"",RANDBETWEEN($P458+Settings!$E$20,$P458+Settings!$E$19))</f>
        <v/>
      </c>
      <c r="E458" t="str">
        <f t="array" ref="E458">IF(ISBLANK($A458),"",IF(M458,IF(AVERAGE(C458,D458)&gt;Settings!$E$18,INDEX(Precipitation!A:A,$L458),INDEX(Precipitation!B:B,$L458)),"None"))</f>
        <v/>
      </c>
      <c r="F458" t="str">
        <f t="array" ref="F458">IF(ISBLANK($A458),"",IF(M458,INDEX(Precipitation!C:C,$L458),CHOOSE(RANDBETWEEN(1,4),"Clear","Clear","A few clouds","Mostly cloudy")))</f>
        <v/>
      </c>
      <c r="G458" t="str">
        <f t="array" ref="G458">IF(ISBLANK($A458),"",IF(AND(M458,AVERAGE(C458,D458)&gt;Settings!$E$18),INDEX(Precipitation!D:D,$L458),""))</f>
        <v/>
      </c>
      <c r="H458" t="str">
        <f t="array" ref="H458">IF(ISBLANK($A458),"",INDEX(Precipitation!E:E,$L458))</f>
        <v/>
      </c>
      <c r="I458" s="16" t="str">
        <f t="array" ref="I458">IF(ISBLANK($A458),"",INDEX(Precipitation!F:F,$L458))</f>
        <v/>
      </c>
      <c r="J458" s="16" t="str">
        <f t="array" ref="J458">IF(ISBLANK($A458),"",INDEX(Precipitation!G:G,$L458))</f>
        <v/>
      </c>
      <c r="K458" t="str">
        <f t="array" ref="K458">IF(ISBLANK($A458),"",INDEX(Precipitation!H:H,$L458))</f>
        <v/>
      </c>
      <c r="L458" s="5" t="str">
        <f>IF(ISBLANK($A458),"",RANDBETWEEN(2,COUNTA(Precipitation!A:A)))</f>
        <v/>
      </c>
      <c r="M458" s="5" t="str">
        <f>IF(ISBLANK($A458),"",RANDBETWEEN(1,100)&lt;=VLOOKUP($A458,Settings!$A:$H,7,FALSE)*100)</f>
        <v/>
      </c>
      <c r="N458" s="5" t="str">
        <f>IF(ISBLANK($A458),"",VLOOKUP($A458,Settings!$A:$H,8,FALSE))</f>
        <v/>
      </c>
      <c r="O458" s="5" t="str">
        <f>IF(ISBLANK($A458),"",IF($A458=$A457,$O457,INDIRECT("Settings!$H"&amp;MATCH($A458,Settings!$A:$A,0)+1)))</f>
        <v/>
      </c>
      <c r="P458" s="5" t="str">
        <f t="shared" si="2"/>
        <v/>
      </c>
      <c r="Q458" s="5" t="str">
        <f>IF(ISBLANK($A458),"",IF($A458=$A457,$Q457,VLOOKUP($A458,Settings!$A:$B,2,FALSE)))</f>
        <v/>
      </c>
    </row>
    <row r="459">
      <c r="A459" s="17"/>
      <c r="B459" s="15" t="str">
        <f t="shared" si="1"/>
        <v/>
      </c>
      <c r="C459" s="16" t="str">
        <f>IF(ISBLANK($A459),"",RANDBETWEEN($P459-Settings!$E$19,$P459-Settings!$E$20))</f>
        <v/>
      </c>
      <c r="D459" s="16" t="str">
        <f>IF(ISBLANK($A459),"",RANDBETWEEN($P459+Settings!$E$20,$P459+Settings!$E$19))</f>
        <v/>
      </c>
      <c r="E459" t="str">
        <f t="array" ref="E459">IF(ISBLANK($A459),"",IF(M459,IF(AVERAGE(C459,D459)&gt;Settings!$E$18,INDEX(Precipitation!A:A,$L459),INDEX(Precipitation!B:B,$L459)),"None"))</f>
        <v/>
      </c>
      <c r="F459" t="str">
        <f t="array" ref="F459">IF(ISBLANK($A459),"",IF(M459,INDEX(Precipitation!C:C,$L459),CHOOSE(RANDBETWEEN(1,4),"Clear","Clear","A few clouds","Mostly cloudy")))</f>
        <v/>
      </c>
      <c r="G459" t="str">
        <f t="array" ref="G459">IF(ISBLANK($A459),"",IF(AND(M459,AVERAGE(C459,D459)&gt;Settings!$E$18),INDEX(Precipitation!D:D,$L459),""))</f>
        <v/>
      </c>
      <c r="H459" t="str">
        <f t="array" ref="H459">IF(ISBLANK($A459),"",INDEX(Precipitation!E:E,$L459))</f>
        <v/>
      </c>
      <c r="I459" s="16" t="str">
        <f t="array" ref="I459">IF(ISBLANK($A459),"",INDEX(Precipitation!F:F,$L459))</f>
        <v/>
      </c>
      <c r="J459" s="16" t="str">
        <f t="array" ref="J459">IF(ISBLANK($A459),"",INDEX(Precipitation!G:G,$L459))</f>
        <v/>
      </c>
      <c r="K459" t="str">
        <f t="array" ref="K459">IF(ISBLANK($A459),"",INDEX(Precipitation!H:H,$L459))</f>
        <v/>
      </c>
      <c r="L459" s="5" t="str">
        <f>IF(ISBLANK($A459),"",RANDBETWEEN(2,COUNTA(Precipitation!A:A)))</f>
        <v/>
      </c>
      <c r="M459" s="5" t="str">
        <f>IF(ISBLANK($A459),"",RANDBETWEEN(1,100)&lt;=VLOOKUP($A459,Settings!$A:$H,7,FALSE)*100)</f>
        <v/>
      </c>
      <c r="N459" s="5" t="str">
        <f>IF(ISBLANK($A459),"",VLOOKUP($A459,Settings!$A:$H,8,FALSE))</f>
        <v/>
      </c>
      <c r="O459" s="5" t="str">
        <f>IF(ISBLANK($A459),"",IF($A459=$A458,$O458,INDIRECT("Settings!$H"&amp;MATCH($A459,Settings!$A:$A,0)+1)))</f>
        <v/>
      </c>
      <c r="P459" s="5" t="str">
        <f t="shared" si="2"/>
        <v/>
      </c>
      <c r="Q459" s="5" t="str">
        <f>IF(ISBLANK($A459),"",IF($A459=$A458,$Q458,VLOOKUP($A459,Settings!$A:$B,2,FALSE)))</f>
        <v/>
      </c>
    </row>
    <row r="460">
      <c r="A460" s="17"/>
      <c r="B460" s="15" t="str">
        <f t="shared" si="1"/>
        <v/>
      </c>
      <c r="C460" s="16" t="str">
        <f>IF(ISBLANK($A460),"",RANDBETWEEN($P460-Settings!$E$19,$P460-Settings!$E$20))</f>
        <v/>
      </c>
      <c r="D460" s="16" t="str">
        <f>IF(ISBLANK($A460),"",RANDBETWEEN($P460+Settings!$E$20,$P460+Settings!$E$19))</f>
        <v/>
      </c>
      <c r="E460" t="str">
        <f t="array" ref="E460">IF(ISBLANK($A460),"",IF(M460,IF(AVERAGE(C460,D460)&gt;Settings!$E$18,INDEX(Precipitation!A:A,$L460),INDEX(Precipitation!B:B,$L460)),"None"))</f>
        <v/>
      </c>
      <c r="F460" t="str">
        <f t="array" ref="F460">IF(ISBLANK($A460),"",IF(M460,INDEX(Precipitation!C:C,$L460),CHOOSE(RANDBETWEEN(1,4),"Clear","Clear","A few clouds","Mostly cloudy")))</f>
        <v/>
      </c>
      <c r="G460" t="str">
        <f t="array" ref="G460">IF(ISBLANK($A460),"",IF(AND(M460,AVERAGE(C460,D460)&gt;Settings!$E$18),INDEX(Precipitation!D:D,$L460),""))</f>
        <v/>
      </c>
      <c r="H460" t="str">
        <f t="array" ref="H460">IF(ISBLANK($A460),"",INDEX(Precipitation!E:E,$L460))</f>
        <v/>
      </c>
      <c r="I460" s="16" t="str">
        <f t="array" ref="I460">IF(ISBLANK($A460),"",INDEX(Precipitation!F:F,$L460))</f>
        <v/>
      </c>
      <c r="J460" s="16" t="str">
        <f t="array" ref="J460">IF(ISBLANK($A460),"",INDEX(Precipitation!G:G,$L460))</f>
        <v/>
      </c>
      <c r="K460" t="str">
        <f t="array" ref="K460">IF(ISBLANK($A460),"",INDEX(Precipitation!H:H,$L460))</f>
        <v/>
      </c>
      <c r="L460" s="5" t="str">
        <f>IF(ISBLANK($A460),"",RANDBETWEEN(2,COUNTA(Precipitation!A:A)))</f>
        <v/>
      </c>
      <c r="M460" s="5" t="str">
        <f>IF(ISBLANK($A460),"",RANDBETWEEN(1,100)&lt;=VLOOKUP($A460,Settings!$A:$H,7,FALSE)*100)</f>
        <v/>
      </c>
      <c r="N460" s="5" t="str">
        <f>IF(ISBLANK($A460),"",VLOOKUP($A460,Settings!$A:$H,8,FALSE))</f>
        <v/>
      </c>
      <c r="O460" s="5" t="str">
        <f>IF(ISBLANK($A460),"",IF($A460=$A459,$O459,INDIRECT("Settings!$H"&amp;MATCH($A460,Settings!$A:$A,0)+1)))</f>
        <v/>
      </c>
      <c r="P460" s="5" t="str">
        <f t="shared" si="2"/>
        <v/>
      </c>
      <c r="Q460" s="5" t="str">
        <f>IF(ISBLANK($A460),"",IF($A460=$A459,$Q459,VLOOKUP($A460,Settings!$A:$B,2,FALSE)))</f>
        <v/>
      </c>
    </row>
    <row r="461">
      <c r="A461" s="17"/>
      <c r="B461" s="15" t="str">
        <f t="shared" si="1"/>
        <v/>
      </c>
      <c r="C461" s="16" t="str">
        <f>IF(ISBLANK($A461),"",RANDBETWEEN($P461-Settings!$E$19,$P461-Settings!$E$20))</f>
        <v/>
      </c>
      <c r="D461" s="16" t="str">
        <f>IF(ISBLANK($A461),"",RANDBETWEEN($P461+Settings!$E$20,$P461+Settings!$E$19))</f>
        <v/>
      </c>
      <c r="E461" t="str">
        <f t="array" ref="E461">IF(ISBLANK($A461),"",IF(M461,IF(AVERAGE(C461,D461)&gt;Settings!$E$18,INDEX(Precipitation!A:A,$L461),INDEX(Precipitation!B:B,$L461)),"None"))</f>
        <v/>
      </c>
      <c r="F461" t="str">
        <f t="array" ref="F461">IF(ISBLANK($A461),"",IF(M461,INDEX(Precipitation!C:C,$L461),CHOOSE(RANDBETWEEN(1,4),"Clear","Clear","A few clouds","Mostly cloudy")))</f>
        <v/>
      </c>
      <c r="G461" t="str">
        <f t="array" ref="G461">IF(ISBLANK($A461),"",IF(AND(M461,AVERAGE(C461,D461)&gt;Settings!$E$18),INDEX(Precipitation!D:D,$L461),""))</f>
        <v/>
      </c>
      <c r="H461" t="str">
        <f t="array" ref="H461">IF(ISBLANK($A461),"",INDEX(Precipitation!E:E,$L461))</f>
        <v/>
      </c>
      <c r="I461" s="16" t="str">
        <f t="array" ref="I461">IF(ISBLANK($A461),"",INDEX(Precipitation!F:F,$L461))</f>
        <v/>
      </c>
      <c r="J461" s="16" t="str">
        <f t="array" ref="J461">IF(ISBLANK($A461),"",INDEX(Precipitation!G:G,$L461))</f>
        <v/>
      </c>
      <c r="K461" t="str">
        <f t="array" ref="K461">IF(ISBLANK($A461),"",INDEX(Precipitation!H:H,$L461))</f>
        <v/>
      </c>
      <c r="L461" s="5" t="str">
        <f>IF(ISBLANK($A461),"",RANDBETWEEN(2,COUNTA(Precipitation!A:A)))</f>
        <v/>
      </c>
      <c r="M461" s="5" t="str">
        <f>IF(ISBLANK($A461),"",RANDBETWEEN(1,100)&lt;=VLOOKUP($A461,Settings!$A:$H,7,FALSE)*100)</f>
        <v/>
      </c>
      <c r="N461" s="5" t="str">
        <f>IF(ISBLANK($A461),"",VLOOKUP($A461,Settings!$A:$H,8,FALSE))</f>
        <v/>
      </c>
      <c r="O461" s="5" t="str">
        <f>IF(ISBLANK($A461),"",IF($A461=$A460,$O460,INDIRECT("Settings!$H"&amp;MATCH($A461,Settings!$A:$A,0)+1)))</f>
        <v/>
      </c>
      <c r="P461" s="5" t="str">
        <f t="shared" si="2"/>
        <v/>
      </c>
      <c r="Q461" s="5" t="str">
        <f>IF(ISBLANK($A461),"",IF($A461=$A460,$Q460,VLOOKUP($A461,Settings!$A:$B,2,FALSE)))</f>
        <v/>
      </c>
    </row>
    <row r="462">
      <c r="A462" s="17"/>
      <c r="B462" s="15" t="str">
        <f t="shared" si="1"/>
        <v/>
      </c>
      <c r="C462" s="16" t="str">
        <f>IF(ISBLANK($A462),"",RANDBETWEEN($P462-Settings!$E$19,$P462-Settings!$E$20))</f>
        <v/>
      </c>
      <c r="D462" s="16" t="str">
        <f>IF(ISBLANK($A462),"",RANDBETWEEN($P462+Settings!$E$20,$P462+Settings!$E$19))</f>
        <v/>
      </c>
      <c r="E462" t="str">
        <f t="array" ref="E462">IF(ISBLANK($A462),"",IF(M462,IF(AVERAGE(C462,D462)&gt;Settings!$E$18,INDEX(Precipitation!A:A,$L462),INDEX(Precipitation!B:B,$L462)),"None"))</f>
        <v/>
      </c>
      <c r="F462" t="str">
        <f t="array" ref="F462">IF(ISBLANK($A462),"",IF(M462,INDEX(Precipitation!C:C,$L462),CHOOSE(RANDBETWEEN(1,4),"Clear","Clear","A few clouds","Mostly cloudy")))</f>
        <v/>
      </c>
      <c r="G462" t="str">
        <f t="array" ref="G462">IF(ISBLANK($A462),"",IF(AND(M462,AVERAGE(C462,D462)&gt;Settings!$E$18),INDEX(Precipitation!D:D,$L462),""))</f>
        <v/>
      </c>
      <c r="H462" t="str">
        <f t="array" ref="H462">IF(ISBLANK($A462),"",INDEX(Precipitation!E:E,$L462))</f>
        <v/>
      </c>
      <c r="I462" s="16" t="str">
        <f t="array" ref="I462">IF(ISBLANK($A462),"",INDEX(Precipitation!F:F,$L462))</f>
        <v/>
      </c>
      <c r="J462" s="16" t="str">
        <f t="array" ref="J462">IF(ISBLANK($A462),"",INDEX(Precipitation!G:G,$L462))</f>
        <v/>
      </c>
      <c r="K462" t="str">
        <f t="array" ref="K462">IF(ISBLANK($A462),"",INDEX(Precipitation!H:H,$L462))</f>
        <v/>
      </c>
      <c r="L462" s="5" t="str">
        <f>IF(ISBLANK($A462),"",RANDBETWEEN(2,COUNTA(Precipitation!A:A)))</f>
        <v/>
      </c>
      <c r="M462" s="5" t="str">
        <f>IF(ISBLANK($A462),"",RANDBETWEEN(1,100)&lt;=VLOOKUP($A462,Settings!$A:$H,7,FALSE)*100)</f>
        <v/>
      </c>
      <c r="N462" s="5" t="str">
        <f>IF(ISBLANK($A462),"",VLOOKUP($A462,Settings!$A:$H,8,FALSE))</f>
        <v/>
      </c>
      <c r="O462" s="5" t="str">
        <f>IF(ISBLANK($A462),"",IF($A462=$A461,$O461,INDIRECT("Settings!$H"&amp;MATCH($A462,Settings!$A:$A,0)+1)))</f>
        <v/>
      </c>
      <c r="P462" s="5" t="str">
        <f t="shared" si="2"/>
        <v/>
      </c>
      <c r="Q462" s="5" t="str">
        <f>IF(ISBLANK($A462),"",IF($A462=$A461,$Q461,VLOOKUP($A462,Settings!$A:$B,2,FALSE)))</f>
        <v/>
      </c>
    </row>
    <row r="463">
      <c r="A463" s="17"/>
      <c r="B463" s="15" t="str">
        <f t="shared" si="1"/>
        <v/>
      </c>
      <c r="C463" s="16" t="str">
        <f>IF(ISBLANK($A463),"",RANDBETWEEN($P463-Settings!$E$19,$P463-Settings!$E$20))</f>
        <v/>
      </c>
      <c r="D463" s="16" t="str">
        <f>IF(ISBLANK($A463),"",RANDBETWEEN($P463+Settings!$E$20,$P463+Settings!$E$19))</f>
        <v/>
      </c>
      <c r="E463" t="str">
        <f t="array" ref="E463">IF(ISBLANK($A463),"",IF(M463,IF(AVERAGE(C463,D463)&gt;Settings!$E$18,INDEX(Precipitation!A:A,$L463),INDEX(Precipitation!B:B,$L463)),"None"))</f>
        <v/>
      </c>
      <c r="F463" t="str">
        <f t="array" ref="F463">IF(ISBLANK($A463),"",IF(M463,INDEX(Precipitation!C:C,$L463),CHOOSE(RANDBETWEEN(1,4),"Clear","Clear","A few clouds","Mostly cloudy")))</f>
        <v/>
      </c>
      <c r="G463" t="str">
        <f t="array" ref="G463">IF(ISBLANK($A463),"",IF(AND(M463,AVERAGE(C463,D463)&gt;Settings!$E$18),INDEX(Precipitation!D:D,$L463),""))</f>
        <v/>
      </c>
      <c r="H463" t="str">
        <f t="array" ref="H463">IF(ISBLANK($A463),"",INDEX(Precipitation!E:E,$L463))</f>
        <v/>
      </c>
      <c r="I463" s="16" t="str">
        <f t="array" ref="I463">IF(ISBLANK($A463),"",INDEX(Precipitation!F:F,$L463))</f>
        <v/>
      </c>
      <c r="J463" s="16" t="str">
        <f t="array" ref="J463">IF(ISBLANK($A463),"",INDEX(Precipitation!G:G,$L463))</f>
        <v/>
      </c>
      <c r="K463" t="str">
        <f t="array" ref="K463">IF(ISBLANK($A463),"",INDEX(Precipitation!H:H,$L463))</f>
        <v/>
      </c>
      <c r="L463" s="5" t="str">
        <f>IF(ISBLANK($A463),"",RANDBETWEEN(2,COUNTA(Precipitation!A:A)))</f>
        <v/>
      </c>
      <c r="M463" s="5" t="str">
        <f>IF(ISBLANK($A463),"",RANDBETWEEN(1,100)&lt;=VLOOKUP($A463,Settings!$A:$H,7,FALSE)*100)</f>
        <v/>
      </c>
      <c r="N463" s="5" t="str">
        <f>IF(ISBLANK($A463),"",VLOOKUP($A463,Settings!$A:$H,8,FALSE))</f>
        <v/>
      </c>
      <c r="O463" s="5" t="str">
        <f>IF(ISBLANK($A463),"",IF($A463=$A462,$O462,INDIRECT("Settings!$H"&amp;MATCH($A463,Settings!$A:$A,0)+1)))</f>
        <v/>
      </c>
      <c r="P463" s="5" t="str">
        <f t="shared" si="2"/>
        <v/>
      </c>
      <c r="Q463" s="5" t="str">
        <f>IF(ISBLANK($A463),"",IF($A463=$A462,$Q462,VLOOKUP($A463,Settings!$A:$B,2,FALSE)))</f>
        <v/>
      </c>
    </row>
    <row r="464">
      <c r="A464" s="17"/>
      <c r="B464" s="15" t="str">
        <f t="shared" si="1"/>
        <v/>
      </c>
      <c r="C464" s="16" t="str">
        <f>IF(ISBLANK($A464),"",RANDBETWEEN($P464-Settings!$E$19,$P464-Settings!$E$20))</f>
        <v/>
      </c>
      <c r="D464" s="16" t="str">
        <f>IF(ISBLANK($A464),"",RANDBETWEEN($P464+Settings!$E$20,$P464+Settings!$E$19))</f>
        <v/>
      </c>
      <c r="E464" t="str">
        <f t="array" ref="E464">IF(ISBLANK($A464),"",IF(M464,IF(AVERAGE(C464,D464)&gt;Settings!$E$18,INDEX(Precipitation!A:A,$L464),INDEX(Precipitation!B:B,$L464)),"None"))</f>
        <v/>
      </c>
      <c r="F464" t="str">
        <f t="array" ref="F464">IF(ISBLANK($A464),"",IF(M464,INDEX(Precipitation!C:C,$L464),CHOOSE(RANDBETWEEN(1,4),"Clear","Clear","A few clouds","Mostly cloudy")))</f>
        <v/>
      </c>
      <c r="G464" t="str">
        <f t="array" ref="G464">IF(ISBLANK($A464),"",IF(AND(M464,AVERAGE(C464,D464)&gt;Settings!$E$18),INDEX(Precipitation!D:D,$L464),""))</f>
        <v/>
      </c>
      <c r="H464" t="str">
        <f t="array" ref="H464">IF(ISBLANK($A464),"",INDEX(Precipitation!E:E,$L464))</f>
        <v/>
      </c>
      <c r="I464" s="16" t="str">
        <f t="array" ref="I464">IF(ISBLANK($A464),"",INDEX(Precipitation!F:F,$L464))</f>
        <v/>
      </c>
      <c r="J464" s="16" t="str">
        <f t="array" ref="J464">IF(ISBLANK($A464),"",INDEX(Precipitation!G:G,$L464))</f>
        <v/>
      </c>
      <c r="K464" t="str">
        <f t="array" ref="K464">IF(ISBLANK($A464),"",INDEX(Precipitation!H:H,$L464))</f>
        <v/>
      </c>
      <c r="L464" s="5" t="str">
        <f>IF(ISBLANK($A464),"",RANDBETWEEN(2,COUNTA(Precipitation!A:A)))</f>
        <v/>
      </c>
      <c r="M464" s="5" t="str">
        <f>IF(ISBLANK($A464),"",RANDBETWEEN(1,100)&lt;=VLOOKUP($A464,Settings!$A:$H,7,FALSE)*100)</f>
        <v/>
      </c>
      <c r="N464" s="5" t="str">
        <f>IF(ISBLANK($A464),"",VLOOKUP($A464,Settings!$A:$H,8,FALSE))</f>
        <v/>
      </c>
      <c r="O464" s="5" t="str">
        <f>IF(ISBLANK($A464),"",IF($A464=$A463,$O463,INDIRECT("Settings!$H"&amp;MATCH($A464,Settings!$A:$A,0)+1)))</f>
        <v/>
      </c>
      <c r="P464" s="5" t="str">
        <f t="shared" si="2"/>
        <v/>
      </c>
      <c r="Q464" s="5" t="str">
        <f>IF(ISBLANK($A464),"",IF($A464=$A463,$Q463,VLOOKUP($A464,Settings!$A:$B,2,FALSE)))</f>
        <v/>
      </c>
    </row>
    <row r="465">
      <c r="A465" s="17"/>
      <c r="B465" s="15" t="str">
        <f t="shared" si="1"/>
        <v/>
      </c>
      <c r="C465" s="16" t="str">
        <f>IF(ISBLANK($A465),"",RANDBETWEEN($P465-Settings!$E$19,$P465-Settings!$E$20))</f>
        <v/>
      </c>
      <c r="D465" s="16" t="str">
        <f>IF(ISBLANK($A465),"",RANDBETWEEN($P465+Settings!$E$20,$P465+Settings!$E$19))</f>
        <v/>
      </c>
      <c r="E465" t="str">
        <f t="array" ref="E465">IF(ISBLANK($A465),"",IF(M465,IF(AVERAGE(C465,D465)&gt;Settings!$E$18,INDEX(Precipitation!A:A,$L465),INDEX(Precipitation!B:B,$L465)),"None"))</f>
        <v/>
      </c>
      <c r="F465" t="str">
        <f t="array" ref="F465">IF(ISBLANK($A465),"",IF(M465,INDEX(Precipitation!C:C,$L465),CHOOSE(RANDBETWEEN(1,4),"Clear","Clear","A few clouds","Mostly cloudy")))</f>
        <v/>
      </c>
      <c r="G465" t="str">
        <f t="array" ref="G465">IF(ISBLANK($A465),"",IF(AND(M465,AVERAGE(C465,D465)&gt;Settings!$E$18),INDEX(Precipitation!D:D,$L465),""))</f>
        <v/>
      </c>
      <c r="H465" t="str">
        <f t="array" ref="H465">IF(ISBLANK($A465),"",INDEX(Precipitation!E:E,$L465))</f>
        <v/>
      </c>
      <c r="I465" s="16" t="str">
        <f t="array" ref="I465">IF(ISBLANK($A465),"",INDEX(Precipitation!F:F,$L465))</f>
        <v/>
      </c>
      <c r="J465" s="16" t="str">
        <f t="array" ref="J465">IF(ISBLANK($A465),"",INDEX(Precipitation!G:G,$L465))</f>
        <v/>
      </c>
      <c r="K465" t="str">
        <f t="array" ref="K465">IF(ISBLANK($A465),"",INDEX(Precipitation!H:H,$L465))</f>
        <v/>
      </c>
      <c r="L465" s="5" t="str">
        <f>IF(ISBLANK($A465),"",RANDBETWEEN(2,COUNTA(Precipitation!A:A)))</f>
        <v/>
      </c>
      <c r="M465" s="5" t="str">
        <f>IF(ISBLANK($A465),"",RANDBETWEEN(1,100)&lt;=VLOOKUP($A465,Settings!$A:$H,7,FALSE)*100)</f>
        <v/>
      </c>
      <c r="N465" s="5" t="str">
        <f>IF(ISBLANK($A465),"",VLOOKUP($A465,Settings!$A:$H,8,FALSE))</f>
        <v/>
      </c>
      <c r="O465" s="5" t="str">
        <f>IF(ISBLANK($A465),"",IF($A465=$A464,$O464,INDIRECT("Settings!$H"&amp;MATCH($A465,Settings!$A:$A,0)+1)))</f>
        <v/>
      </c>
      <c r="P465" s="5" t="str">
        <f t="shared" si="2"/>
        <v/>
      </c>
      <c r="Q465" s="5" t="str">
        <f>IF(ISBLANK($A465),"",IF($A465=$A464,$Q464,VLOOKUP($A465,Settings!$A:$B,2,FALSE)))</f>
        <v/>
      </c>
    </row>
    <row r="466">
      <c r="A466" s="17"/>
      <c r="B466" s="15" t="str">
        <f t="shared" si="1"/>
        <v/>
      </c>
      <c r="C466" s="16" t="str">
        <f>IF(ISBLANK($A466),"",RANDBETWEEN($P466-Settings!$E$19,$P466-Settings!$E$20))</f>
        <v/>
      </c>
      <c r="D466" s="16" t="str">
        <f>IF(ISBLANK($A466),"",RANDBETWEEN($P466+Settings!$E$20,$P466+Settings!$E$19))</f>
        <v/>
      </c>
      <c r="E466" t="str">
        <f t="array" ref="E466">IF(ISBLANK($A466),"",IF(M466,IF(AVERAGE(C466,D466)&gt;Settings!$E$18,INDEX(Precipitation!A:A,$L466),INDEX(Precipitation!B:B,$L466)),"None"))</f>
        <v/>
      </c>
      <c r="F466" t="str">
        <f t="array" ref="F466">IF(ISBLANK($A466),"",IF(M466,INDEX(Precipitation!C:C,$L466),CHOOSE(RANDBETWEEN(1,4),"Clear","Clear","A few clouds","Mostly cloudy")))</f>
        <v/>
      </c>
      <c r="G466" t="str">
        <f t="array" ref="G466">IF(ISBLANK($A466),"",IF(AND(M466,AVERAGE(C466,D466)&gt;Settings!$E$18),INDEX(Precipitation!D:D,$L466),""))</f>
        <v/>
      </c>
      <c r="H466" t="str">
        <f t="array" ref="H466">IF(ISBLANK($A466),"",INDEX(Precipitation!E:E,$L466))</f>
        <v/>
      </c>
      <c r="I466" s="16" t="str">
        <f t="array" ref="I466">IF(ISBLANK($A466),"",INDEX(Precipitation!F:F,$L466))</f>
        <v/>
      </c>
      <c r="J466" s="16" t="str">
        <f t="array" ref="J466">IF(ISBLANK($A466),"",INDEX(Precipitation!G:G,$L466))</f>
        <v/>
      </c>
      <c r="K466" t="str">
        <f t="array" ref="K466">IF(ISBLANK($A466),"",INDEX(Precipitation!H:H,$L466))</f>
        <v/>
      </c>
      <c r="L466" s="5" t="str">
        <f>IF(ISBLANK($A466),"",RANDBETWEEN(2,COUNTA(Precipitation!A:A)))</f>
        <v/>
      </c>
      <c r="M466" s="5" t="str">
        <f>IF(ISBLANK($A466),"",RANDBETWEEN(1,100)&lt;=VLOOKUP($A466,Settings!$A:$H,7,FALSE)*100)</f>
        <v/>
      </c>
      <c r="N466" s="5" t="str">
        <f>IF(ISBLANK($A466),"",VLOOKUP($A466,Settings!$A:$H,8,FALSE))</f>
        <v/>
      </c>
      <c r="O466" s="5" t="str">
        <f>IF(ISBLANK($A466),"",IF($A466=$A465,$O465,INDIRECT("Settings!$H"&amp;MATCH($A466,Settings!$A:$A,0)+1)))</f>
        <v/>
      </c>
      <c r="P466" s="5" t="str">
        <f t="shared" si="2"/>
        <v/>
      </c>
      <c r="Q466" s="5" t="str">
        <f>IF(ISBLANK($A466),"",IF($A466=$A465,$Q465,VLOOKUP($A466,Settings!$A:$B,2,FALSE)))</f>
        <v/>
      </c>
    </row>
    <row r="467">
      <c r="A467" s="17"/>
      <c r="B467" s="15" t="str">
        <f t="shared" si="1"/>
        <v/>
      </c>
      <c r="C467" s="16" t="str">
        <f>IF(ISBLANK($A467),"",RANDBETWEEN($P467-Settings!$E$19,$P467-Settings!$E$20))</f>
        <v/>
      </c>
      <c r="D467" s="16" t="str">
        <f>IF(ISBLANK($A467),"",RANDBETWEEN($P467+Settings!$E$20,$P467+Settings!$E$19))</f>
        <v/>
      </c>
      <c r="E467" t="str">
        <f t="array" ref="E467">IF(ISBLANK($A467),"",IF(M467,IF(AVERAGE(C467,D467)&gt;Settings!$E$18,INDEX(Precipitation!A:A,$L467),INDEX(Precipitation!B:B,$L467)),"None"))</f>
        <v/>
      </c>
      <c r="F467" t="str">
        <f t="array" ref="F467">IF(ISBLANK($A467),"",IF(M467,INDEX(Precipitation!C:C,$L467),CHOOSE(RANDBETWEEN(1,4),"Clear","Clear","A few clouds","Mostly cloudy")))</f>
        <v/>
      </c>
      <c r="G467" t="str">
        <f t="array" ref="G467">IF(ISBLANK($A467),"",IF(AND(M467,AVERAGE(C467,D467)&gt;Settings!$E$18),INDEX(Precipitation!D:D,$L467),""))</f>
        <v/>
      </c>
      <c r="H467" t="str">
        <f t="array" ref="H467">IF(ISBLANK($A467),"",INDEX(Precipitation!E:E,$L467))</f>
        <v/>
      </c>
      <c r="I467" s="16" t="str">
        <f t="array" ref="I467">IF(ISBLANK($A467),"",INDEX(Precipitation!F:F,$L467))</f>
        <v/>
      </c>
      <c r="J467" s="16" t="str">
        <f t="array" ref="J467">IF(ISBLANK($A467),"",INDEX(Precipitation!G:G,$L467))</f>
        <v/>
      </c>
      <c r="K467" t="str">
        <f t="array" ref="K467">IF(ISBLANK($A467),"",INDEX(Precipitation!H:H,$L467))</f>
        <v/>
      </c>
      <c r="L467" s="5" t="str">
        <f>IF(ISBLANK($A467),"",RANDBETWEEN(2,COUNTA(Precipitation!A:A)))</f>
        <v/>
      </c>
      <c r="M467" s="5" t="str">
        <f>IF(ISBLANK($A467),"",RANDBETWEEN(1,100)&lt;=VLOOKUP($A467,Settings!$A:$H,7,FALSE)*100)</f>
        <v/>
      </c>
      <c r="N467" s="5" t="str">
        <f>IF(ISBLANK($A467),"",VLOOKUP($A467,Settings!$A:$H,8,FALSE))</f>
        <v/>
      </c>
      <c r="O467" s="5" t="str">
        <f>IF(ISBLANK($A467),"",IF($A467=$A466,$O466,INDIRECT("Settings!$H"&amp;MATCH($A467,Settings!$A:$A,0)+1)))</f>
        <v/>
      </c>
      <c r="P467" s="5" t="str">
        <f t="shared" si="2"/>
        <v/>
      </c>
      <c r="Q467" s="5" t="str">
        <f>IF(ISBLANK($A467),"",IF($A467=$A466,$Q466,VLOOKUP($A467,Settings!$A:$B,2,FALSE)))</f>
        <v/>
      </c>
    </row>
    <row r="468">
      <c r="A468" s="17"/>
      <c r="B468" s="15" t="str">
        <f t="shared" si="1"/>
        <v/>
      </c>
      <c r="C468" s="16" t="str">
        <f>IF(ISBLANK($A468),"",RANDBETWEEN($P468-Settings!$E$19,$P468-Settings!$E$20))</f>
        <v/>
      </c>
      <c r="D468" s="16" t="str">
        <f>IF(ISBLANK($A468),"",RANDBETWEEN($P468+Settings!$E$20,$P468+Settings!$E$19))</f>
        <v/>
      </c>
      <c r="E468" t="str">
        <f t="array" ref="E468">IF(ISBLANK($A468),"",IF(M468,IF(AVERAGE(C468,D468)&gt;Settings!$E$18,INDEX(Precipitation!A:A,$L468),INDEX(Precipitation!B:B,$L468)),"None"))</f>
        <v/>
      </c>
      <c r="F468" t="str">
        <f t="array" ref="F468">IF(ISBLANK($A468),"",IF(M468,INDEX(Precipitation!C:C,$L468),CHOOSE(RANDBETWEEN(1,4),"Clear","Clear","A few clouds","Mostly cloudy")))</f>
        <v/>
      </c>
      <c r="G468" t="str">
        <f t="array" ref="G468">IF(ISBLANK($A468),"",IF(AND(M468,AVERAGE(C468,D468)&gt;Settings!$E$18),INDEX(Precipitation!D:D,$L468),""))</f>
        <v/>
      </c>
      <c r="H468" t="str">
        <f t="array" ref="H468">IF(ISBLANK($A468),"",INDEX(Precipitation!E:E,$L468))</f>
        <v/>
      </c>
      <c r="I468" s="16" t="str">
        <f t="array" ref="I468">IF(ISBLANK($A468),"",INDEX(Precipitation!F:F,$L468))</f>
        <v/>
      </c>
      <c r="J468" s="16" t="str">
        <f t="array" ref="J468">IF(ISBLANK($A468),"",INDEX(Precipitation!G:G,$L468))</f>
        <v/>
      </c>
      <c r="K468" t="str">
        <f t="array" ref="K468">IF(ISBLANK($A468),"",INDEX(Precipitation!H:H,$L468))</f>
        <v/>
      </c>
      <c r="L468" s="5" t="str">
        <f>IF(ISBLANK($A468),"",RANDBETWEEN(2,COUNTA(Precipitation!A:A)))</f>
        <v/>
      </c>
      <c r="M468" s="5" t="str">
        <f>IF(ISBLANK($A468),"",RANDBETWEEN(1,100)&lt;=VLOOKUP($A468,Settings!$A:$H,7,FALSE)*100)</f>
        <v/>
      </c>
      <c r="N468" s="5" t="str">
        <f>IF(ISBLANK($A468),"",VLOOKUP($A468,Settings!$A:$H,8,FALSE))</f>
        <v/>
      </c>
      <c r="O468" s="5" t="str">
        <f>IF(ISBLANK($A468),"",IF($A468=$A467,$O467,INDIRECT("Settings!$H"&amp;MATCH($A468,Settings!$A:$A,0)+1)))</f>
        <v/>
      </c>
      <c r="P468" s="5" t="str">
        <f t="shared" si="2"/>
        <v/>
      </c>
      <c r="Q468" s="5" t="str">
        <f>IF(ISBLANK($A468),"",IF($A468=$A467,$Q467,VLOOKUP($A468,Settings!$A:$B,2,FALSE)))</f>
        <v/>
      </c>
    </row>
    <row r="469">
      <c r="A469" s="17"/>
      <c r="B469" s="15" t="str">
        <f t="shared" si="1"/>
        <v/>
      </c>
      <c r="C469" s="16" t="str">
        <f>IF(ISBLANK($A469),"",RANDBETWEEN($P469-Settings!$E$19,$P469-Settings!$E$20))</f>
        <v/>
      </c>
      <c r="D469" s="16" t="str">
        <f>IF(ISBLANK($A469),"",RANDBETWEEN($P469+Settings!$E$20,$P469+Settings!$E$19))</f>
        <v/>
      </c>
      <c r="E469" t="str">
        <f t="array" ref="E469">IF(ISBLANK($A469),"",IF(M469,IF(AVERAGE(C469,D469)&gt;Settings!$E$18,INDEX(Precipitation!A:A,$L469),INDEX(Precipitation!B:B,$L469)),"None"))</f>
        <v/>
      </c>
      <c r="F469" t="str">
        <f t="array" ref="F469">IF(ISBLANK($A469),"",IF(M469,INDEX(Precipitation!C:C,$L469),CHOOSE(RANDBETWEEN(1,4),"Clear","Clear","A few clouds","Mostly cloudy")))</f>
        <v/>
      </c>
      <c r="G469" t="str">
        <f t="array" ref="G469">IF(ISBLANK($A469),"",IF(AND(M469,AVERAGE(C469,D469)&gt;Settings!$E$18),INDEX(Precipitation!D:D,$L469),""))</f>
        <v/>
      </c>
      <c r="H469" t="str">
        <f t="array" ref="H469">IF(ISBLANK($A469),"",INDEX(Precipitation!E:E,$L469))</f>
        <v/>
      </c>
      <c r="I469" s="16" t="str">
        <f t="array" ref="I469">IF(ISBLANK($A469),"",INDEX(Precipitation!F:F,$L469))</f>
        <v/>
      </c>
      <c r="J469" s="16" t="str">
        <f t="array" ref="J469">IF(ISBLANK($A469),"",INDEX(Precipitation!G:G,$L469))</f>
        <v/>
      </c>
      <c r="K469" t="str">
        <f t="array" ref="K469">IF(ISBLANK($A469),"",INDEX(Precipitation!H:H,$L469))</f>
        <v/>
      </c>
      <c r="L469" s="5" t="str">
        <f>IF(ISBLANK($A469),"",RANDBETWEEN(2,COUNTA(Precipitation!A:A)))</f>
        <v/>
      </c>
      <c r="M469" s="5" t="str">
        <f>IF(ISBLANK($A469),"",RANDBETWEEN(1,100)&lt;=VLOOKUP($A469,Settings!$A:$H,7,FALSE)*100)</f>
        <v/>
      </c>
      <c r="N469" s="5" t="str">
        <f>IF(ISBLANK($A469),"",VLOOKUP($A469,Settings!$A:$H,8,FALSE))</f>
        <v/>
      </c>
      <c r="O469" s="5" t="str">
        <f>IF(ISBLANK($A469),"",IF($A469=$A468,$O468,INDIRECT("Settings!$H"&amp;MATCH($A469,Settings!$A:$A,0)+1)))</f>
        <v/>
      </c>
      <c r="P469" s="5" t="str">
        <f t="shared" si="2"/>
        <v/>
      </c>
      <c r="Q469" s="5" t="str">
        <f>IF(ISBLANK($A469),"",IF($A469=$A468,$Q468,VLOOKUP($A469,Settings!$A:$B,2,FALSE)))</f>
        <v/>
      </c>
    </row>
    <row r="470">
      <c r="A470" s="17"/>
      <c r="B470" s="15" t="str">
        <f t="shared" si="1"/>
        <v/>
      </c>
      <c r="C470" s="16" t="str">
        <f>IF(ISBLANK($A470),"",RANDBETWEEN($P470-Settings!$E$19,$P470-Settings!$E$20))</f>
        <v/>
      </c>
      <c r="D470" s="16" t="str">
        <f>IF(ISBLANK($A470),"",RANDBETWEEN($P470+Settings!$E$20,$P470+Settings!$E$19))</f>
        <v/>
      </c>
      <c r="E470" t="str">
        <f t="array" ref="E470">IF(ISBLANK($A470),"",IF(M470,IF(AVERAGE(C470,D470)&gt;Settings!$E$18,INDEX(Precipitation!A:A,$L470),INDEX(Precipitation!B:B,$L470)),"None"))</f>
        <v/>
      </c>
      <c r="F470" t="str">
        <f t="array" ref="F470">IF(ISBLANK($A470),"",IF(M470,INDEX(Precipitation!C:C,$L470),CHOOSE(RANDBETWEEN(1,4),"Clear","Clear","A few clouds","Mostly cloudy")))</f>
        <v/>
      </c>
      <c r="G470" t="str">
        <f t="array" ref="G470">IF(ISBLANK($A470),"",IF(AND(M470,AVERAGE(C470,D470)&gt;Settings!$E$18),INDEX(Precipitation!D:D,$L470),""))</f>
        <v/>
      </c>
      <c r="H470" t="str">
        <f t="array" ref="H470">IF(ISBLANK($A470),"",INDEX(Precipitation!E:E,$L470))</f>
        <v/>
      </c>
      <c r="I470" s="16" t="str">
        <f t="array" ref="I470">IF(ISBLANK($A470),"",INDEX(Precipitation!F:F,$L470))</f>
        <v/>
      </c>
      <c r="J470" s="16" t="str">
        <f t="array" ref="J470">IF(ISBLANK($A470),"",INDEX(Precipitation!G:G,$L470))</f>
        <v/>
      </c>
      <c r="K470" t="str">
        <f t="array" ref="K470">IF(ISBLANK($A470),"",INDEX(Precipitation!H:H,$L470))</f>
        <v/>
      </c>
      <c r="L470" s="5" t="str">
        <f>IF(ISBLANK($A470),"",RANDBETWEEN(2,COUNTA(Precipitation!A:A)))</f>
        <v/>
      </c>
      <c r="M470" s="5" t="str">
        <f>IF(ISBLANK($A470),"",RANDBETWEEN(1,100)&lt;=VLOOKUP($A470,Settings!$A:$H,7,FALSE)*100)</f>
        <v/>
      </c>
      <c r="N470" s="5" t="str">
        <f>IF(ISBLANK($A470),"",VLOOKUP($A470,Settings!$A:$H,8,FALSE))</f>
        <v/>
      </c>
      <c r="O470" s="5" t="str">
        <f>IF(ISBLANK($A470),"",IF($A470=$A469,$O469,INDIRECT("Settings!$H"&amp;MATCH($A470,Settings!$A:$A,0)+1)))</f>
        <v/>
      </c>
      <c r="P470" s="5" t="str">
        <f t="shared" si="2"/>
        <v/>
      </c>
      <c r="Q470" s="5" t="str">
        <f>IF(ISBLANK($A470),"",IF($A470=$A469,$Q469,VLOOKUP($A470,Settings!$A:$B,2,FALSE)))</f>
        <v/>
      </c>
    </row>
    <row r="471">
      <c r="A471" s="17"/>
      <c r="B471" s="15" t="str">
        <f t="shared" si="1"/>
        <v/>
      </c>
      <c r="C471" s="16" t="str">
        <f>IF(ISBLANK($A471),"",RANDBETWEEN($P471-Settings!$E$19,$P471-Settings!$E$20))</f>
        <v/>
      </c>
      <c r="D471" s="16" t="str">
        <f>IF(ISBLANK($A471),"",RANDBETWEEN($P471+Settings!$E$20,$P471+Settings!$E$19))</f>
        <v/>
      </c>
      <c r="E471" t="str">
        <f t="array" ref="E471">IF(ISBLANK($A471),"",IF(M471,IF(AVERAGE(C471,D471)&gt;Settings!$E$18,INDEX(Precipitation!A:A,$L471),INDEX(Precipitation!B:B,$L471)),"None"))</f>
        <v/>
      </c>
      <c r="F471" t="str">
        <f t="array" ref="F471">IF(ISBLANK($A471),"",IF(M471,INDEX(Precipitation!C:C,$L471),CHOOSE(RANDBETWEEN(1,4),"Clear","Clear","A few clouds","Mostly cloudy")))</f>
        <v/>
      </c>
      <c r="G471" t="str">
        <f t="array" ref="G471">IF(ISBLANK($A471),"",IF(AND(M471,AVERAGE(C471,D471)&gt;Settings!$E$18),INDEX(Precipitation!D:D,$L471),""))</f>
        <v/>
      </c>
      <c r="H471" t="str">
        <f t="array" ref="H471">IF(ISBLANK($A471),"",INDEX(Precipitation!E:E,$L471))</f>
        <v/>
      </c>
      <c r="I471" s="16" t="str">
        <f t="array" ref="I471">IF(ISBLANK($A471),"",INDEX(Precipitation!F:F,$L471))</f>
        <v/>
      </c>
      <c r="J471" s="16" t="str">
        <f t="array" ref="J471">IF(ISBLANK($A471),"",INDEX(Precipitation!G:G,$L471))</f>
        <v/>
      </c>
      <c r="K471" t="str">
        <f t="array" ref="K471">IF(ISBLANK($A471),"",INDEX(Precipitation!H:H,$L471))</f>
        <v/>
      </c>
      <c r="L471" s="5" t="str">
        <f>IF(ISBLANK($A471),"",RANDBETWEEN(2,COUNTA(Precipitation!A:A)))</f>
        <v/>
      </c>
      <c r="M471" s="5" t="str">
        <f>IF(ISBLANK($A471),"",RANDBETWEEN(1,100)&lt;=VLOOKUP($A471,Settings!$A:$H,7,FALSE)*100)</f>
        <v/>
      </c>
      <c r="N471" s="5" t="str">
        <f>IF(ISBLANK($A471),"",VLOOKUP($A471,Settings!$A:$H,8,FALSE))</f>
        <v/>
      </c>
      <c r="O471" s="5" t="str">
        <f>IF(ISBLANK($A471),"",IF($A471=$A470,$O470,INDIRECT("Settings!$H"&amp;MATCH($A471,Settings!$A:$A,0)+1)))</f>
        <v/>
      </c>
      <c r="P471" s="5" t="str">
        <f t="shared" si="2"/>
        <v/>
      </c>
      <c r="Q471" s="5" t="str">
        <f>IF(ISBLANK($A471),"",IF($A471=$A470,$Q470,VLOOKUP($A471,Settings!$A:$B,2,FALSE)))</f>
        <v/>
      </c>
    </row>
    <row r="472">
      <c r="A472" s="17"/>
      <c r="B472" s="15" t="str">
        <f t="shared" si="1"/>
        <v/>
      </c>
      <c r="C472" s="16" t="str">
        <f>IF(ISBLANK($A472),"",RANDBETWEEN($P472-Settings!$E$19,$P472-Settings!$E$20))</f>
        <v/>
      </c>
      <c r="D472" s="16" t="str">
        <f>IF(ISBLANK($A472),"",RANDBETWEEN($P472+Settings!$E$20,$P472+Settings!$E$19))</f>
        <v/>
      </c>
      <c r="E472" t="str">
        <f t="array" ref="E472">IF(ISBLANK($A472),"",IF(M472,IF(AVERAGE(C472,D472)&gt;Settings!$E$18,INDEX(Precipitation!A:A,$L472),INDEX(Precipitation!B:B,$L472)),"None"))</f>
        <v/>
      </c>
      <c r="F472" t="str">
        <f t="array" ref="F472">IF(ISBLANK($A472),"",IF(M472,INDEX(Precipitation!C:C,$L472),CHOOSE(RANDBETWEEN(1,4),"Clear","Clear","A few clouds","Mostly cloudy")))</f>
        <v/>
      </c>
      <c r="G472" t="str">
        <f t="array" ref="G472">IF(ISBLANK($A472),"",IF(AND(M472,AVERAGE(C472,D472)&gt;Settings!$E$18),INDEX(Precipitation!D:D,$L472),""))</f>
        <v/>
      </c>
      <c r="H472" t="str">
        <f t="array" ref="H472">IF(ISBLANK($A472),"",INDEX(Precipitation!E:E,$L472))</f>
        <v/>
      </c>
      <c r="I472" s="16" t="str">
        <f t="array" ref="I472">IF(ISBLANK($A472),"",INDEX(Precipitation!F:F,$L472))</f>
        <v/>
      </c>
      <c r="J472" s="16" t="str">
        <f t="array" ref="J472">IF(ISBLANK($A472),"",INDEX(Precipitation!G:G,$L472))</f>
        <v/>
      </c>
      <c r="K472" t="str">
        <f t="array" ref="K472">IF(ISBLANK($A472),"",INDEX(Precipitation!H:H,$L472))</f>
        <v/>
      </c>
      <c r="L472" s="5" t="str">
        <f>IF(ISBLANK($A472),"",RANDBETWEEN(2,COUNTA(Precipitation!A:A)))</f>
        <v/>
      </c>
      <c r="M472" s="5" t="str">
        <f>IF(ISBLANK($A472),"",RANDBETWEEN(1,100)&lt;=VLOOKUP($A472,Settings!$A:$H,7,FALSE)*100)</f>
        <v/>
      </c>
      <c r="N472" s="5" t="str">
        <f>IF(ISBLANK($A472),"",VLOOKUP($A472,Settings!$A:$H,8,FALSE))</f>
        <v/>
      </c>
      <c r="O472" s="5" t="str">
        <f>IF(ISBLANK($A472),"",IF($A472=$A471,$O471,INDIRECT("Settings!$H"&amp;MATCH($A472,Settings!$A:$A,0)+1)))</f>
        <v/>
      </c>
      <c r="P472" s="5" t="str">
        <f t="shared" si="2"/>
        <v/>
      </c>
      <c r="Q472" s="5" t="str">
        <f>IF(ISBLANK($A472),"",IF($A472=$A471,$Q471,VLOOKUP($A472,Settings!$A:$B,2,FALSE)))</f>
        <v/>
      </c>
    </row>
    <row r="473">
      <c r="A473" s="17"/>
      <c r="B473" s="15" t="str">
        <f t="shared" si="1"/>
        <v/>
      </c>
      <c r="C473" s="16" t="str">
        <f>IF(ISBLANK($A473),"",RANDBETWEEN($P473-Settings!$E$19,$P473-Settings!$E$20))</f>
        <v/>
      </c>
      <c r="D473" s="16" t="str">
        <f>IF(ISBLANK($A473),"",RANDBETWEEN($P473+Settings!$E$20,$P473+Settings!$E$19))</f>
        <v/>
      </c>
      <c r="E473" t="str">
        <f t="array" ref="E473">IF(ISBLANK($A473),"",IF(M473,IF(AVERAGE(C473,D473)&gt;Settings!$E$18,INDEX(Precipitation!A:A,$L473),INDEX(Precipitation!B:B,$L473)),"None"))</f>
        <v/>
      </c>
      <c r="F473" t="str">
        <f t="array" ref="F473">IF(ISBLANK($A473),"",IF(M473,INDEX(Precipitation!C:C,$L473),CHOOSE(RANDBETWEEN(1,4),"Clear","Clear","A few clouds","Mostly cloudy")))</f>
        <v/>
      </c>
      <c r="G473" t="str">
        <f t="array" ref="G473">IF(ISBLANK($A473),"",IF(AND(M473,AVERAGE(C473,D473)&gt;Settings!$E$18),INDEX(Precipitation!D:D,$L473),""))</f>
        <v/>
      </c>
      <c r="H473" t="str">
        <f t="array" ref="H473">IF(ISBLANK($A473),"",INDEX(Precipitation!E:E,$L473))</f>
        <v/>
      </c>
      <c r="I473" s="16" t="str">
        <f t="array" ref="I473">IF(ISBLANK($A473),"",INDEX(Precipitation!F:F,$L473))</f>
        <v/>
      </c>
      <c r="J473" s="16" t="str">
        <f t="array" ref="J473">IF(ISBLANK($A473),"",INDEX(Precipitation!G:G,$L473))</f>
        <v/>
      </c>
      <c r="K473" t="str">
        <f t="array" ref="K473">IF(ISBLANK($A473),"",INDEX(Precipitation!H:H,$L473))</f>
        <v/>
      </c>
      <c r="L473" s="5" t="str">
        <f>IF(ISBLANK($A473),"",RANDBETWEEN(2,COUNTA(Precipitation!A:A)))</f>
        <v/>
      </c>
      <c r="M473" s="5" t="str">
        <f>IF(ISBLANK($A473),"",RANDBETWEEN(1,100)&lt;=VLOOKUP($A473,Settings!$A:$H,7,FALSE)*100)</f>
        <v/>
      </c>
      <c r="N473" s="5" t="str">
        <f>IF(ISBLANK($A473),"",VLOOKUP($A473,Settings!$A:$H,8,FALSE))</f>
        <v/>
      </c>
      <c r="O473" s="5" t="str">
        <f>IF(ISBLANK($A473),"",IF($A473=$A472,$O472,INDIRECT("Settings!$H"&amp;MATCH($A473,Settings!$A:$A,0)+1)))</f>
        <v/>
      </c>
      <c r="P473" s="5" t="str">
        <f t="shared" si="2"/>
        <v/>
      </c>
      <c r="Q473" s="5" t="str">
        <f>IF(ISBLANK($A473),"",IF($A473=$A472,$Q472,VLOOKUP($A473,Settings!$A:$B,2,FALSE)))</f>
        <v/>
      </c>
    </row>
    <row r="474">
      <c r="A474" s="17"/>
      <c r="B474" s="15" t="str">
        <f t="shared" si="1"/>
        <v/>
      </c>
      <c r="C474" s="16" t="str">
        <f>IF(ISBLANK($A474),"",RANDBETWEEN($P474-Settings!$E$19,$P474-Settings!$E$20))</f>
        <v/>
      </c>
      <c r="D474" s="16" t="str">
        <f>IF(ISBLANK($A474),"",RANDBETWEEN($P474+Settings!$E$20,$P474+Settings!$E$19))</f>
        <v/>
      </c>
      <c r="E474" t="str">
        <f t="array" ref="E474">IF(ISBLANK($A474),"",IF(M474,IF(AVERAGE(C474,D474)&gt;Settings!$E$18,INDEX(Precipitation!A:A,$L474),INDEX(Precipitation!B:B,$L474)),"None"))</f>
        <v/>
      </c>
      <c r="F474" t="str">
        <f t="array" ref="F474">IF(ISBLANK($A474),"",IF(M474,INDEX(Precipitation!C:C,$L474),CHOOSE(RANDBETWEEN(1,4),"Clear","Clear","A few clouds","Mostly cloudy")))</f>
        <v/>
      </c>
      <c r="G474" t="str">
        <f t="array" ref="G474">IF(ISBLANK($A474),"",IF(AND(M474,AVERAGE(C474,D474)&gt;Settings!$E$18),INDEX(Precipitation!D:D,$L474),""))</f>
        <v/>
      </c>
      <c r="H474" t="str">
        <f t="array" ref="H474">IF(ISBLANK($A474),"",INDEX(Precipitation!E:E,$L474))</f>
        <v/>
      </c>
      <c r="I474" s="16" t="str">
        <f t="array" ref="I474">IF(ISBLANK($A474),"",INDEX(Precipitation!F:F,$L474))</f>
        <v/>
      </c>
      <c r="J474" s="16" t="str">
        <f t="array" ref="J474">IF(ISBLANK($A474),"",INDEX(Precipitation!G:G,$L474))</f>
        <v/>
      </c>
      <c r="K474" t="str">
        <f t="array" ref="K474">IF(ISBLANK($A474),"",INDEX(Precipitation!H:H,$L474))</f>
        <v/>
      </c>
      <c r="L474" s="5" t="str">
        <f>IF(ISBLANK($A474),"",RANDBETWEEN(2,COUNTA(Precipitation!A:A)))</f>
        <v/>
      </c>
      <c r="M474" s="5" t="str">
        <f>IF(ISBLANK($A474),"",RANDBETWEEN(1,100)&lt;=VLOOKUP($A474,Settings!$A:$H,7,FALSE)*100)</f>
        <v/>
      </c>
      <c r="N474" s="5" t="str">
        <f>IF(ISBLANK($A474),"",VLOOKUP($A474,Settings!$A:$H,8,FALSE))</f>
        <v/>
      </c>
      <c r="O474" s="5" t="str">
        <f>IF(ISBLANK($A474),"",IF($A474=$A473,$O473,INDIRECT("Settings!$H"&amp;MATCH($A474,Settings!$A:$A,0)+1)))</f>
        <v/>
      </c>
      <c r="P474" s="5" t="str">
        <f t="shared" si="2"/>
        <v/>
      </c>
      <c r="Q474" s="5" t="str">
        <f>IF(ISBLANK($A474),"",IF($A474=$A473,$Q473,VLOOKUP($A474,Settings!$A:$B,2,FALSE)))</f>
        <v/>
      </c>
    </row>
    <row r="475">
      <c r="A475" s="17"/>
      <c r="B475" s="15" t="str">
        <f t="shared" si="1"/>
        <v/>
      </c>
      <c r="C475" s="16" t="str">
        <f>IF(ISBLANK($A475),"",RANDBETWEEN($P475-Settings!$E$19,$P475-Settings!$E$20))</f>
        <v/>
      </c>
      <c r="D475" s="16" t="str">
        <f>IF(ISBLANK($A475),"",RANDBETWEEN($P475+Settings!$E$20,$P475+Settings!$E$19))</f>
        <v/>
      </c>
      <c r="E475" t="str">
        <f t="array" ref="E475">IF(ISBLANK($A475),"",IF(M475,IF(AVERAGE(C475,D475)&gt;Settings!$E$18,INDEX(Precipitation!A:A,$L475),INDEX(Precipitation!B:B,$L475)),"None"))</f>
        <v/>
      </c>
      <c r="F475" t="str">
        <f t="array" ref="F475">IF(ISBLANK($A475),"",IF(M475,INDEX(Precipitation!C:C,$L475),CHOOSE(RANDBETWEEN(1,4),"Clear","Clear","A few clouds","Mostly cloudy")))</f>
        <v/>
      </c>
      <c r="G475" t="str">
        <f t="array" ref="G475">IF(ISBLANK($A475),"",IF(AND(M475,AVERAGE(C475,D475)&gt;Settings!$E$18),INDEX(Precipitation!D:D,$L475),""))</f>
        <v/>
      </c>
      <c r="H475" t="str">
        <f t="array" ref="H475">IF(ISBLANK($A475),"",INDEX(Precipitation!E:E,$L475))</f>
        <v/>
      </c>
      <c r="I475" s="16" t="str">
        <f t="array" ref="I475">IF(ISBLANK($A475),"",INDEX(Precipitation!F:F,$L475))</f>
        <v/>
      </c>
      <c r="J475" s="16" t="str">
        <f t="array" ref="J475">IF(ISBLANK($A475),"",INDEX(Precipitation!G:G,$L475))</f>
        <v/>
      </c>
      <c r="K475" t="str">
        <f t="array" ref="K475">IF(ISBLANK($A475),"",INDEX(Precipitation!H:H,$L475))</f>
        <v/>
      </c>
      <c r="L475" s="5" t="str">
        <f>IF(ISBLANK($A475),"",RANDBETWEEN(2,COUNTA(Precipitation!A:A)))</f>
        <v/>
      </c>
      <c r="M475" s="5" t="str">
        <f>IF(ISBLANK($A475),"",RANDBETWEEN(1,100)&lt;=VLOOKUP($A475,Settings!$A:$H,7,FALSE)*100)</f>
        <v/>
      </c>
      <c r="N475" s="5" t="str">
        <f>IF(ISBLANK($A475),"",VLOOKUP($A475,Settings!$A:$H,8,FALSE))</f>
        <v/>
      </c>
      <c r="O475" s="5" t="str">
        <f>IF(ISBLANK($A475),"",IF($A475=$A474,$O474,INDIRECT("Settings!$H"&amp;MATCH($A475,Settings!$A:$A,0)+1)))</f>
        <v/>
      </c>
      <c r="P475" s="5" t="str">
        <f t="shared" si="2"/>
        <v/>
      </c>
      <c r="Q475" s="5" t="str">
        <f>IF(ISBLANK($A475),"",IF($A475=$A474,$Q474,VLOOKUP($A475,Settings!$A:$B,2,FALSE)))</f>
        <v/>
      </c>
    </row>
    <row r="476">
      <c r="A476" s="17"/>
      <c r="B476" s="15" t="str">
        <f t="shared" si="1"/>
        <v/>
      </c>
      <c r="C476" s="16" t="str">
        <f>IF(ISBLANK($A476),"",RANDBETWEEN($P476-Settings!$E$19,$P476-Settings!$E$20))</f>
        <v/>
      </c>
      <c r="D476" s="16" t="str">
        <f>IF(ISBLANK($A476),"",RANDBETWEEN($P476+Settings!$E$20,$P476+Settings!$E$19))</f>
        <v/>
      </c>
      <c r="E476" t="str">
        <f t="array" ref="E476">IF(ISBLANK($A476),"",IF(M476,IF(AVERAGE(C476,D476)&gt;Settings!$E$18,INDEX(Precipitation!A:A,$L476),INDEX(Precipitation!B:B,$L476)),"None"))</f>
        <v/>
      </c>
      <c r="F476" t="str">
        <f t="array" ref="F476">IF(ISBLANK($A476),"",IF(M476,INDEX(Precipitation!C:C,$L476),CHOOSE(RANDBETWEEN(1,4),"Clear","Clear","A few clouds","Mostly cloudy")))</f>
        <v/>
      </c>
      <c r="G476" t="str">
        <f t="array" ref="G476">IF(ISBLANK($A476),"",IF(AND(M476,AVERAGE(C476,D476)&gt;Settings!$E$18),INDEX(Precipitation!D:D,$L476),""))</f>
        <v/>
      </c>
      <c r="H476" t="str">
        <f t="array" ref="H476">IF(ISBLANK($A476),"",INDEX(Precipitation!E:E,$L476))</f>
        <v/>
      </c>
      <c r="I476" s="16" t="str">
        <f t="array" ref="I476">IF(ISBLANK($A476),"",INDEX(Precipitation!F:F,$L476))</f>
        <v/>
      </c>
      <c r="J476" s="16" t="str">
        <f t="array" ref="J476">IF(ISBLANK($A476),"",INDEX(Precipitation!G:G,$L476))</f>
        <v/>
      </c>
      <c r="K476" t="str">
        <f t="array" ref="K476">IF(ISBLANK($A476),"",INDEX(Precipitation!H:H,$L476))</f>
        <v/>
      </c>
      <c r="L476" s="5" t="str">
        <f>IF(ISBLANK($A476),"",RANDBETWEEN(2,COUNTA(Precipitation!A:A)))</f>
        <v/>
      </c>
      <c r="M476" s="5" t="str">
        <f>IF(ISBLANK($A476),"",RANDBETWEEN(1,100)&lt;=VLOOKUP($A476,Settings!$A:$H,7,FALSE)*100)</f>
        <v/>
      </c>
      <c r="N476" s="5" t="str">
        <f>IF(ISBLANK($A476),"",VLOOKUP($A476,Settings!$A:$H,8,FALSE))</f>
        <v/>
      </c>
      <c r="O476" s="5" t="str">
        <f>IF(ISBLANK($A476),"",IF($A476=$A475,$O475,INDIRECT("Settings!$H"&amp;MATCH($A476,Settings!$A:$A,0)+1)))</f>
        <v/>
      </c>
      <c r="P476" s="5" t="str">
        <f t="shared" si="2"/>
        <v/>
      </c>
      <c r="Q476" s="5" t="str">
        <f>IF(ISBLANK($A476),"",IF($A476=$A475,$Q475,VLOOKUP($A476,Settings!$A:$B,2,FALSE)))</f>
        <v/>
      </c>
    </row>
    <row r="477">
      <c r="A477" s="17"/>
      <c r="B477" s="15" t="str">
        <f t="shared" si="1"/>
        <v/>
      </c>
      <c r="C477" s="16" t="str">
        <f>IF(ISBLANK($A477),"",RANDBETWEEN($P477-Settings!$E$19,$P477-Settings!$E$20))</f>
        <v/>
      </c>
      <c r="D477" s="16" t="str">
        <f>IF(ISBLANK($A477),"",RANDBETWEEN($P477+Settings!$E$20,$P477+Settings!$E$19))</f>
        <v/>
      </c>
      <c r="E477" t="str">
        <f t="array" ref="E477">IF(ISBLANK($A477),"",IF(M477,IF(AVERAGE(C477,D477)&gt;Settings!$E$18,INDEX(Precipitation!A:A,$L477),INDEX(Precipitation!B:B,$L477)),"None"))</f>
        <v/>
      </c>
      <c r="F477" t="str">
        <f t="array" ref="F477">IF(ISBLANK($A477),"",IF(M477,INDEX(Precipitation!C:C,$L477),CHOOSE(RANDBETWEEN(1,4),"Clear","Clear","A few clouds","Mostly cloudy")))</f>
        <v/>
      </c>
      <c r="G477" t="str">
        <f t="array" ref="G477">IF(ISBLANK($A477),"",IF(AND(M477,AVERAGE(C477,D477)&gt;Settings!$E$18),INDEX(Precipitation!D:D,$L477),""))</f>
        <v/>
      </c>
      <c r="H477" t="str">
        <f t="array" ref="H477">IF(ISBLANK($A477),"",INDEX(Precipitation!E:E,$L477))</f>
        <v/>
      </c>
      <c r="I477" s="16" t="str">
        <f t="array" ref="I477">IF(ISBLANK($A477),"",INDEX(Precipitation!F:F,$L477))</f>
        <v/>
      </c>
      <c r="J477" s="16" t="str">
        <f t="array" ref="J477">IF(ISBLANK($A477),"",INDEX(Precipitation!G:G,$L477))</f>
        <v/>
      </c>
      <c r="K477" t="str">
        <f t="array" ref="K477">IF(ISBLANK($A477),"",INDEX(Precipitation!H:H,$L477))</f>
        <v/>
      </c>
      <c r="L477" s="5" t="str">
        <f>IF(ISBLANK($A477),"",RANDBETWEEN(2,COUNTA(Precipitation!A:A)))</f>
        <v/>
      </c>
      <c r="M477" s="5" t="str">
        <f>IF(ISBLANK($A477),"",RANDBETWEEN(1,100)&lt;=VLOOKUP($A477,Settings!$A:$H,7,FALSE)*100)</f>
        <v/>
      </c>
      <c r="N477" s="5" t="str">
        <f>IF(ISBLANK($A477),"",VLOOKUP($A477,Settings!$A:$H,8,FALSE))</f>
        <v/>
      </c>
      <c r="O477" s="5" t="str">
        <f>IF(ISBLANK($A477),"",IF($A477=$A476,$O476,INDIRECT("Settings!$H"&amp;MATCH($A477,Settings!$A:$A,0)+1)))</f>
        <v/>
      </c>
      <c r="P477" s="5" t="str">
        <f t="shared" si="2"/>
        <v/>
      </c>
      <c r="Q477" s="5" t="str">
        <f>IF(ISBLANK($A477),"",IF($A477=$A476,$Q476,VLOOKUP($A477,Settings!$A:$B,2,FALSE)))</f>
        <v/>
      </c>
    </row>
    <row r="478">
      <c r="A478" s="17"/>
      <c r="B478" s="15" t="str">
        <f t="shared" si="1"/>
        <v/>
      </c>
      <c r="C478" s="16" t="str">
        <f>IF(ISBLANK($A478),"",RANDBETWEEN($P478-Settings!$E$19,$P478-Settings!$E$20))</f>
        <v/>
      </c>
      <c r="D478" s="16" t="str">
        <f>IF(ISBLANK($A478),"",RANDBETWEEN($P478+Settings!$E$20,$P478+Settings!$E$19))</f>
        <v/>
      </c>
      <c r="E478" t="str">
        <f t="array" ref="E478">IF(ISBLANK($A478),"",IF(M478,IF(AVERAGE(C478,D478)&gt;Settings!$E$18,INDEX(Precipitation!A:A,$L478),INDEX(Precipitation!B:B,$L478)),"None"))</f>
        <v/>
      </c>
      <c r="F478" t="str">
        <f t="array" ref="F478">IF(ISBLANK($A478),"",IF(M478,INDEX(Precipitation!C:C,$L478),CHOOSE(RANDBETWEEN(1,4),"Clear","Clear","A few clouds","Mostly cloudy")))</f>
        <v/>
      </c>
      <c r="G478" t="str">
        <f t="array" ref="G478">IF(ISBLANK($A478),"",IF(AND(M478,AVERAGE(C478,D478)&gt;Settings!$E$18),INDEX(Precipitation!D:D,$L478),""))</f>
        <v/>
      </c>
      <c r="H478" t="str">
        <f t="array" ref="H478">IF(ISBLANK($A478),"",INDEX(Precipitation!E:E,$L478))</f>
        <v/>
      </c>
      <c r="I478" s="16" t="str">
        <f t="array" ref="I478">IF(ISBLANK($A478),"",INDEX(Precipitation!F:F,$L478))</f>
        <v/>
      </c>
      <c r="J478" s="16" t="str">
        <f t="array" ref="J478">IF(ISBLANK($A478),"",INDEX(Precipitation!G:G,$L478))</f>
        <v/>
      </c>
      <c r="K478" t="str">
        <f t="array" ref="K478">IF(ISBLANK($A478),"",INDEX(Precipitation!H:H,$L478))</f>
        <v/>
      </c>
      <c r="L478" s="5" t="str">
        <f>IF(ISBLANK($A478),"",RANDBETWEEN(2,COUNTA(Precipitation!A:A)))</f>
        <v/>
      </c>
      <c r="M478" s="5" t="str">
        <f>IF(ISBLANK($A478),"",RANDBETWEEN(1,100)&lt;=VLOOKUP($A478,Settings!$A:$H,7,FALSE)*100)</f>
        <v/>
      </c>
      <c r="N478" s="5" t="str">
        <f>IF(ISBLANK($A478),"",VLOOKUP($A478,Settings!$A:$H,8,FALSE))</f>
        <v/>
      </c>
      <c r="O478" s="5" t="str">
        <f>IF(ISBLANK($A478),"",IF($A478=$A477,$O477,INDIRECT("Settings!$H"&amp;MATCH($A478,Settings!$A:$A,0)+1)))</f>
        <v/>
      </c>
      <c r="P478" s="5" t="str">
        <f t="shared" si="2"/>
        <v/>
      </c>
      <c r="Q478" s="5" t="str">
        <f>IF(ISBLANK($A478),"",IF($A478=$A477,$Q477,VLOOKUP($A478,Settings!$A:$B,2,FALSE)))</f>
        <v/>
      </c>
    </row>
    <row r="479">
      <c r="A479" s="17"/>
      <c r="B479" s="15" t="str">
        <f t="shared" si="1"/>
        <v/>
      </c>
      <c r="C479" s="16" t="str">
        <f>IF(ISBLANK($A479),"",RANDBETWEEN($P479-Settings!$E$19,$P479-Settings!$E$20))</f>
        <v/>
      </c>
      <c r="D479" s="16" t="str">
        <f>IF(ISBLANK($A479),"",RANDBETWEEN($P479+Settings!$E$20,$P479+Settings!$E$19))</f>
        <v/>
      </c>
      <c r="E479" t="str">
        <f t="array" ref="E479">IF(ISBLANK($A479),"",IF(M479,IF(AVERAGE(C479,D479)&gt;Settings!$E$18,INDEX(Precipitation!A:A,$L479),INDEX(Precipitation!B:B,$L479)),"None"))</f>
        <v/>
      </c>
      <c r="F479" t="str">
        <f t="array" ref="F479">IF(ISBLANK($A479),"",IF(M479,INDEX(Precipitation!C:C,$L479),CHOOSE(RANDBETWEEN(1,4),"Clear","Clear","A few clouds","Mostly cloudy")))</f>
        <v/>
      </c>
      <c r="G479" t="str">
        <f t="array" ref="G479">IF(ISBLANK($A479),"",IF(AND(M479,AVERAGE(C479,D479)&gt;Settings!$E$18),INDEX(Precipitation!D:D,$L479),""))</f>
        <v/>
      </c>
      <c r="H479" t="str">
        <f t="array" ref="H479">IF(ISBLANK($A479),"",INDEX(Precipitation!E:E,$L479))</f>
        <v/>
      </c>
      <c r="I479" s="16" t="str">
        <f t="array" ref="I479">IF(ISBLANK($A479),"",INDEX(Precipitation!F:F,$L479))</f>
        <v/>
      </c>
      <c r="J479" s="16" t="str">
        <f t="array" ref="J479">IF(ISBLANK($A479),"",INDEX(Precipitation!G:G,$L479))</f>
        <v/>
      </c>
      <c r="K479" t="str">
        <f t="array" ref="K479">IF(ISBLANK($A479),"",INDEX(Precipitation!H:H,$L479))</f>
        <v/>
      </c>
      <c r="L479" s="5" t="str">
        <f>IF(ISBLANK($A479),"",RANDBETWEEN(2,COUNTA(Precipitation!A:A)))</f>
        <v/>
      </c>
      <c r="M479" s="5" t="str">
        <f>IF(ISBLANK($A479),"",RANDBETWEEN(1,100)&lt;=VLOOKUP($A479,Settings!$A:$H,7,FALSE)*100)</f>
        <v/>
      </c>
      <c r="N479" s="5" t="str">
        <f>IF(ISBLANK($A479),"",VLOOKUP($A479,Settings!$A:$H,8,FALSE))</f>
        <v/>
      </c>
      <c r="O479" s="5" t="str">
        <f>IF(ISBLANK($A479),"",IF($A479=$A478,$O478,INDIRECT("Settings!$H"&amp;MATCH($A479,Settings!$A:$A,0)+1)))</f>
        <v/>
      </c>
      <c r="P479" s="5" t="str">
        <f t="shared" si="2"/>
        <v/>
      </c>
      <c r="Q479" s="5" t="str">
        <f>IF(ISBLANK($A479),"",IF($A479=$A478,$Q478,VLOOKUP($A479,Settings!$A:$B,2,FALSE)))</f>
        <v/>
      </c>
    </row>
    <row r="480">
      <c r="A480" s="17"/>
      <c r="B480" s="15" t="str">
        <f t="shared" si="1"/>
        <v/>
      </c>
      <c r="C480" s="16" t="str">
        <f>IF(ISBLANK($A480),"",RANDBETWEEN($P480-Settings!$E$19,$P480-Settings!$E$20))</f>
        <v/>
      </c>
      <c r="D480" s="16" t="str">
        <f>IF(ISBLANK($A480),"",RANDBETWEEN($P480+Settings!$E$20,$P480+Settings!$E$19))</f>
        <v/>
      </c>
      <c r="E480" t="str">
        <f t="array" ref="E480">IF(ISBLANK($A480),"",IF(M480,IF(AVERAGE(C480,D480)&gt;Settings!$E$18,INDEX(Precipitation!A:A,$L480),INDEX(Precipitation!B:B,$L480)),"None"))</f>
        <v/>
      </c>
      <c r="F480" t="str">
        <f t="array" ref="F480">IF(ISBLANK($A480),"",IF(M480,INDEX(Precipitation!C:C,$L480),CHOOSE(RANDBETWEEN(1,4),"Clear","Clear","A few clouds","Mostly cloudy")))</f>
        <v/>
      </c>
      <c r="G480" t="str">
        <f t="array" ref="G480">IF(ISBLANK($A480),"",IF(AND(M480,AVERAGE(C480,D480)&gt;Settings!$E$18),INDEX(Precipitation!D:D,$L480),""))</f>
        <v/>
      </c>
      <c r="H480" t="str">
        <f t="array" ref="H480">IF(ISBLANK($A480),"",INDEX(Precipitation!E:E,$L480))</f>
        <v/>
      </c>
      <c r="I480" s="16" t="str">
        <f t="array" ref="I480">IF(ISBLANK($A480),"",INDEX(Precipitation!F:F,$L480))</f>
        <v/>
      </c>
      <c r="J480" s="16" t="str">
        <f t="array" ref="J480">IF(ISBLANK($A480),"",INDEX(Precipitation!G:G,$L480))</f>
        <v/>
      </c>
      <c r="K480" t="str">
        <f t="array" ref="K480">IF(ISBLANK($A480),"",INDEX(Precipitation!H:H,$L480))</f>
        <v/>
      </c>
      <c r="L480" s="5" t="str">
        <f>IF(ISBLANK($A480),"",RANDBETWEEN(2,COUNTA(Precipitation!A:A)))</f>
        <v/>
      </c>
      <c r="M480" s="5" t="str">
        <f>IF(ISBLANK($A480),"",RANDBETWEEN(1,100)&lt;=VLOOKUP($A480,Settings!$A:$H,7,FALSE)*100)</f>
        <v/>
      </c>
      <c r="N480" s="5" t="str">
        <f>IF(ISBLANK($A480),"",VLOOKUP($A480,Settings!$A:$H,8,FALSE))</f>
        <v/>
      </c>
      <c r="O480" s="5" t="str">
        <f>IF(ISBLANK($A480),"",IF($A480=$A479,$O479,INDIRECT("Settings!$H"&amp;MATCH($A480,Settings!$A:$A,0)+1)))</f>
        <v/>
      </c>
      <c r="P480" s="5" t="str">
        <f t="shared" si="2"/>
        <v/>
      </c>
      <c r="Q480" s="5" t="str">
        <f>IF(ISBLANK($A480),"",IF($A480=$A479,$Q479,VLOOKUP($A480,Settings!$A:$B,2,FALSE)))</f>
        <v/>
      </c>
    </row>
    <row r="481">
      <c r="A481" s="17"/>
      <c r="B481" s="15" t="str">
        <f t="shared" si="1"/>
        <v/>
      </c>
      <c r="C481" s="16" t="str">
        <f>IF(ISBLANK($A481),"",RANDBETWEEN($P481-Settings!$E$19,$P481-Settings!$E$20))</f>
        <v/>
      </c>
      <c r="D481" s="16" t="str">
        <f>IF(ISBLANK($A481),"",RANDBETWEEN($P481+Settings!$E$20,$P481+Settings!$E$19))</f>
        <v/>
      </c>
      <c r="E481" t="str">
        <f t="array" ref="E481">IF(ISBLANK($A481),"",IF(M481,IF(AVERAGE(C481,D481)&gt;Settings!$E$18,INDEX(Precipitation!A:A,$L481),INDEX(Precipitation!B:B,$L481)),"None"))</f>
        <v/>
      </c>
      <c r="F481" t="str">
        <f t="array" ref="F481">IF(ISBLANK($A481),"",IF(M481,INDEX(Precipitation!C:C,$L481),CHOOSE(RANDBETWEEN(1,4),"Clear","Clear","A few clouds","Mostly cloudy")))</f>
        <v/>
      </c>
      <c r="G481" t="str">
        <f t="array" ref="G481">IF(ISBLANK($A481),"",IF(AND(M481,AVERAGE(C481,D481)&gt;Settings!$E$18),INDEX(Precipitation!D:D,$L481),""))</f>
        <v/>
      </c>
      <c r="H481" t="str">
        <f t="array" ref="H481">IF(ISBLANK($A481),"",INDEX(Precipitation!E:E,$L481))</f>
        <v/>
      </c>
      <c r="I481" s="16" t="str">
        <f t="array" ref="I481">IF(ISBLANK($A481),"",INDEX(Precipitation!F:F,$L481))</f>
        <v/>
      </c>
      <c r="J481" s="16" t="str">
        <f t="array" ref="J481">IF(ISBLANK($A481),"",INDEX(Precipitation!G:G,$L481))</f>
        <v/>
      </c>
      <c r="K481" t="str">
        <f t="array" ref="K481">IF(ISBLANK($A481),"",INDEX(Precipitation!H:H,$L481))</f>
        <v/>
      </c>
      <c r="L481" s="5" t="str">
        <f>IF(ISBLANK($A481),"",RANDBETWEEN(2,COUNTA(Precipitation!A:A)))</f>
        <v/>
      </c>
      <c r="M481" s="5" t="str">
        <f>IF(ISBLANK($A481),"",RANDBETWEEN(1,100)&lt;=VLOOKUP($A481,Settings!$A:$H,7,FALSE)*100)</f>
        <v/>
      </c>
      <c r="N481" s="5" t="str">
        <f>IF(ISBLANK($A481),"",VLOOKUP($A481,Settings!$A:$H,8,FALSE))</f>
        <v/>
      </c>
      <c r="O481" s="5" t="str">
        <f>IF(ISBLANK($A481),"",IF($A481=$A480,$O480,INDIRECT("Settings!$H"&amp;MATCH($A481,Settings!$A:$A,0)+1)))</f>
        <v/>
      </c>
      <c r="P481" s="5" t="str">
        <f t="shared" si="2"/>
        <v/>
      </c>
      <c r="Q481" s="5" t="str">
        <f>IF(ISBLANK($A481),"",IF($A481=$A480,$Q480,VLOOKUP($A481,Settings!$A:$B,2,FALSE)))</f>
        <v/>
      </c>
    </row>
    <row r="482">
      <c r="A482" s="17"/>
      <c r="B482" s="15" t="str">
        <f t="shared" si="1"/>
        <v/>
      </c>
      <c r="C482" s="16" t="str">
        <f>IF(ISBLANK($A482),"",RANDBETWEEN($P482-Settings!$E$19,$P482-Settings!$E$20))</f>
        <v/>
      </c>
      <c r="D482" s="16" t="str">
        <f>IF(ISBLANK($A482),"",RANDBETWEEN($P482+Settings!$E$20,$P482+Settings!$E$19))</f>
        <v/>
      </c>
      <c r="E482" t="str">
        <f t="array" ref="E482">IF(ISBLANK($A482),"",IF(M482,IF(AVERAGE(C482,D482)&gt;Settings!$E$18,INDEX(Precipitation!A:A,$L482),INDEX(Precipitation!B:B,$L482)),"None"))</f>
        <v/>
      </c>
      <c r="F482" t="str">
        <f t="array" ref="F482">IF(ISBLANK($A482),"",IF(M482,INDEX(Precipitation!C:C,$L482),CHOOSE(RANDBETWEEN(1,4),"Clear","Clear","A few clouds","Mostly cloudy")))</f>
        <v/>
      </c>
      <c r="G482" t="str">
        <f t="array" ref="G482">IF(ISBLANK($A482),"",IF(AND(M482,AVERAGE(C482,D482)&gt;Settings!$E$18),INDEX(Precipitation!D:D,$L482),""))</f>
        <v/>
      </c>
      <c r="H482" t="str">
        <f t="array" ref="H482">IF(ISBLANK($A482),"",INDEX(Precipitation!E:E,$L482))</f>
        <v/>
      </c>
      <c r="I482" s="16" t="str">
        <f t="array" ref="I482">IF(ISBLANK($A482),"",INDEX(Precipitation!F:F,$L482))</f>
        <v/>
      </c>
      <c r="J482" s="16" t="str">
        <f t="array" ref="J482">IF(ISBLANK($A482),"",INDEX(Precipitation!G:G,$L482))</f>
        <v/>
      </c>
      <c r="K482" t="str">
        <f t="array" ref="K482">IF(ISBLANK($A482),"",INDEX(Precipitation!H:H,$L482))</f>
        <v/>
      </c>
      <c r="L482" s="5" t="str">
        <f>IF(ISBLANK($A482),"",RANDBETWEEN(2,COUNTA(Precipitation!A:A)))</f>
        <v/>
      </c>
      <c r="M482" s="5" t="str">
        <f>IF(ISBLANK($A482),"",RANDBETWEEN(1,100)&lt;=VLOOKUP($A482,Settings!$A:$H,7,FALSE)*100)</f>
        <v/>
      </c>
      <c r="N482" s="5" t="str">
        <f>IF(ISBLANK($A482),"",VLOOKUP($A482,Settings!$A:$H,8,FALSE))</f>
        <v/>
      </c>
      <c r="O482" s="5" t="str">
        <f>IF(ISBLANK($A482),"",IF($A482=$A481,$O481,INDIRECT("Settings!$H"&amp;MATCH($A482,Settings!$A:$A,0)+1)))</f>
        <v/>
      </c>
      <c r="P482" s="5" t="str">
        <f t="shared" si="2"/>
        <v/>
      </c>
      <c r="Q482" s="5" t="str">
        <f>IF(ISBLANK($A482),"",IF($A482=$A481,$Q481,VLOOKUP($A482,Settings!$A:$B,2,FALSE)))</f>
        <v/>
      </c>
    </row>
    <row r="483">
      <c r="A483" s="17"/>
      <c r="B483" s="15" t="str">
        <f t="shared" si="1"/>
        <v/>
      </c>
      <c r="C483" s="16" t="str">
        <f>IF(ISBLANK($A483),"",RANDBETWEEN($P483-Settings!$E$19,$P483-Settings!$E$20))</f>
        <v/>
      </c>
      <c r="D483" s="16" t="str">
        <f>IF(ISBLANK($A483),"",RANDBETWEEN($P483+Settings!$E$20,$P483+Settings!$E$19))</f>
        <v/>
      </c>
      <c r="E483" t="str">
        <f t="array" ref="E483">IF(ISBLANK($A483),"",IF(M483,IF(AVERAGE(C483,D483)&gt;Settings!$E$18,INDEX(Precipitation!A:A,$L483),INDEX(Precipitation!B:B,$L483)),"None"))</f>
        <v/>
      </c>
      <c r="F483" t="str">
        <f t="array" ref="F483">IF(ISBLANK($A483),"",IF(M483,INDEX(Precipitation!C:C,$L483),CHOOSE(RANDBETWEEN(1,4),"Clear","Clear","A few clouds","Mostly cloudy")))</f>
        <v/>
      </c>
      <c r="G483" t="str">
        <f t="array" ref="G483">IF(ISBLANK($A483),"",IF(AND(M483,AVERAGE(C483,D483)&gt;Settings!$E$18),INDEX(Precipitation!D:D,$L483),""))</f>
        <v/>
      </c>
      <c r="H483" t="str">
        <f t="array" ref="H483">IF(ISBLANK($A483),"",INDEX(Precipitation!E:E,$L483))</f>
        <v/>
      </c>
      <c r="I483" s="16" t="str">
        <f t="array" ref="I483">IF(ISBLANK($A483),"",INDEX(Precipitation!F:F,$L483))</f>
        <v/>
      </c>
      <c r="J483" s="16" t="str">
        <f t="array" ref="J483">IF(ISBLANK($A483),"",INDEX(Precipitation!G:G,$L483))</f>
        <v/>
      </c>
      <c r="K483" t="str">
        <f t="array" ref="K483">IF(ISBLANK($A483),"",INDEX(Precipitation!H:H,$L483))</f>
        <v/>
      </c>
      <c r="L483" s="5" t="str">
        <f>IF(ISBLANK($A483),"",RANDBETWEEN(2,COUNTA(Precipitation!A:A)))</f>
        <v/>
      </c>
      <c r="M483" s="5" t="str">
        <f>IF(ISBLANK($A483),"",RANDBETWEEN(1,100)&lt;=VLOOKUP($A483,Settings!$A:$H,7,FALSE)*100)</f>
        <v/>
      </c>
      <c r="N483" s="5" t="str">
        <f>IF(ISBLANK($A483),"",VLOOKUP($A483,Settings!$A:$H,8,FALSE))</f>
        <v/>
      </c>
      <c r="O483" s="5" t="str">
        <f>IF(ISBLANK($A483),"",IF($A483=$A482,$O482,INDIRECT("Settings!$H"&amp;MATCH($A483,Settings!$A:$A,0)+1)))</f>
        <v/>
      </c>
      <c r="P483" s="5" t="str">
        <f t="shared" si="2"/>
        <v/>
      </c>
      <c r="Q483" s="5" t="str">
        <f>IF(ISBLANK($A483),"",IF($A483=$A482,$Q482,VLOOKUP($A483,Settings!$A:$B,2,FALSE)))</f>
        <v/>
      </c>
    </row>
    <row r="484">
      <c r="A484" s="17"/>
      <c r="B484" s="15" t="str">
        <f t="shared" si="1"/>
        <v/>
      </c>
      <c r="C484" s="16" t="str">
        <f>IF(ISBLANK($A484),"",RANDBETWEEN($P484-Settings!$E$19,$P484-Settings!$E$20))</f>
        <v/>
      </c>
      <c r="D484" s="16" t="str">
        <f>IF(ISBLANK($A484),"",RANDBETWEEN($P484+Settings!$E$20,$P484+Settings!$E$19))</f>
        <v/>
      </c>
      <c r="E484" t="str">
        <f t="array" ref="E484">IF(ISBLANK($A484),"",IF(M484,IF(AVERAGE(C484,D484)&gt;Settings!$E$18,INDEX(Precipitation!A:A,$L484),INDEX(Precipitation!B:B,$L484)),"None"))</f>
        <v/>
      </c>
      <c r="F484" t="str">
        <f t="array" ref="F484">IF(ISBLANK($A484),"",IF(M484,INDEX(Precipitation!C:C,$L484),CHOOSE(RANDBETWEEN(1,4),"Clear","Clear","A few clouds","Mostly cloudy")))</f>
        <v/>
      </c>
      <c r="G484" t="str">
        <f t="array" ref="G484">IF(ISBLANK($A484),"",IF(AND(M484,AVERAGE(C484,D484)&gt;Settings!$E$18),INDEX(Precipitation!D:D,$L484),""))</f>
        <v/>
      </c>
      <c r="H484" t="str">
        <f t="array" ref="H484">IF(ISBLANK($A484),"",INDEX(Precipitation!E:E,$L484))</f>
        <v/>
      </c>
      <c r="I484" s="16" t="str">
        <f t="array" ref="I484">IF(ISBLANK($A484),"",INDEX(Precipitation!F:F,$L484))</f>
        <v/>
      </c>
      <c r="J484" s="16" t="str">
        <f t="array" ref="J484">IF(ISBLANK($A484),"",INDEX(Precipitation!G:G,$L484))</f>
        <v/>
      </c>
      <c r="K484" t="str">
        <f t="array" ref="K484">IF(ISBLANK($A484),"",INDEX(Precipitation!H:H,$L484))</f>
        <v/>
      </c>
      <c r="L484" s="5" t="str">
        <f>IF(ISBLANK($A484),"",RANDBETWEEN(2,COUNTA(Precipitation!A:A)))</f>
        <v/>
      </c>
      <c r="M484" s="5" t="str">
        <f>IF(ISBLANK($A484),"",RANDBETWEEN(1,100)&lt;=VLOOKUP($A484,Settings!$A:$H,7,FALSE)*100)</f>
        <v/>
      </c>
      <c r="N484" s="5" t="str">
        <f>IF(ISBLANK($A484),"",VLOOKUP($A484,Settings!$A:$H,8,FALSE))</f>
        <v/>
      </c>
      <c r="O484" s="5" t="str">
        <f>IF(ISBLANK($A484),"",IF($A484=$A483,$O483,INDIRECT("Settings!$H"&amp;MATCH($A484,Settings!$A:$A,0)+1)))</f>
        <v/>
      </c>
      <c r="P484" s="5" t="str">
        <f t="shared" si="2"/>
        <v/>
      </c>
      <c r="Q484" s="5" t="str">
        <f>IF(ISBLANK($A484),"",IF($A484=$A483,$Q483,VLOOKUP($A484,Settings!$A:$B,2,FALSE)))</f>
        <v/>
      </c>
    </row>
    <row r="485">
      <c r="A485" s="17"/>
      <c r="B485" s="15" t="str">
        <f t="shared" si="1"/>
        <v/>
      </c>
      <c r="C485" s="16" t="str">
        <f>IF(ISBLANK($A485),"",RANDBETWEEN($P485-Settings!$E$19,$P485-Settings!$E$20))</f>
        <v/>
      </c>
      <c r="D485" s="16" t="str">
        <f>IF(ISBLANK($A485),"",RANDBETWEEN($P485+Settings!$E$20,$P485+Settings!$E$19))</f>
        <v/>
      </c>
      <c r="E485" t="str">
        <f t="array" ref="E485">IF(ISBLANK($A485),"",IF(M485,IF(AVERAGE(C485,D485)&gt;Settings!$E$18,INDEX(Precipitation!A:A,$L485),INDEX(Precipitation!B:B,$L485)),"None"))</f>
        <v/>
      </c>
      <c r="F485" t="str">
        <f t="array" ref="F485">IF(ISBLANK($A485),"",IF(M485,INDEX(Precipitation!C:C,$L485),CHOOSE(RANDBETWEEN(1,4),"Clear","Clear","A few clouds","Mostly cloudy")))</f>
        <v/>
      </c>
      <c r="G485" t="str">
        <f t="array" ref="G485">IF(ISBLANK($A485),"",IF(AND(M485,AVERAGE(C485,D485)&gt;Settings!$E$18),INDEX(Precipitation!D:D,$L485),""))</f>
        <v/>
      </c>
      <c r="H485" t="str">
        <f t="array" ref="H485">IF(ISBLANK($A485),"",INDEX(Precipitation!E:E,$L485))</f>
        <v/>
      </c>
      <c r="I485" s="16" t="str">
        <f t="array" ref="I485">IF(ISBLANK($A485),"",INDEX(Precipitation!F:F,$L485))</f>
        <v/>
      </c>
      <c r="J485" s="16" t="str">
        <f t="array" ref="J485">IF(ISBLANK($A485),"",INDEX(Precipitation!G:G,$L485))</f>
        <v/>
      </c>
      <c r="K485" t="str">
        <f t="array" ref="K485">IF(ISBLANK($A485),"",INDEX(Precipitation!H:H,$L485))</f>
        <v/>
      </c>
      <c r="L485" s="5" t="str">
        <f>IF(ISBLANK($A485),"",RANDBETWEEN(2,COUNTA(Precipitation!A:A)))</f>
        <v/>
      </c>
      <c r="M485" s="5" t="str">
        <f>IF(ISBLANK($A485),"",RANDBETWEEN(1,100)&lt;=VLOOKUP($A485,Settings!$A:$H,7,FALSE)*100)</f>
        <v/>
      </c>
      <c r="N485" s="5" t="str">
        <f>IF(ISBLANK($A485),"",VLOOKUP($A485,Settings!$A:$H,8,FALSE))</f>
        <v/>
      </c>
      <c r="O485" s="5" t="str">
        <f>IF(ISBLANK($A485),"",IF($A485=$A484,$O484,INDIRECT("Settings!$H"&amp;MATCH($A485,Settings!$A:$A,0)+1)))</f>
        <v/>
      </c>
      <c r="P485" s="5" t="str">
        <f t="shared" si="2"/>
        <v/>
      </c>
      <c r="Q485" s="5" t="str">
        <f>IF(ISBLANK($A485),"",IF($A485=$A484,$Q484,VLOOKUP($A485,Settings!$A:$B,2,FALSE)))</f>
        <v/>
      </c>
    </row>
    <row r="486">
      <c r="A486" s="17"/>
      <c r="B486" s="15" t="str">
        <f t="shared" si="1"/>
        <v/>
      </c>
      <c r="C486" s="16" t="str">
        <f>IF(ISBLANK($A486),"",RANDBETWEEN($P486-Settings!$E$19,$P486-Settings!$E$20))</f>
        <v/>
      </c>
      <c r="D486" s="16" t="str">
        <f>IF(ISBLANK($A486),"",RANDBETWEEN($P486+Settings!$E$20,$P486+Settings!$E$19))</f>
        <v/>
      </c>
      <c r="E486" t="str">
        <f t="array" ref="E486">IF(ISBLANK($A486),"",IF(M486,IF(AVERAGE(C486,D486)&gt;Settings!$E$18,INDEX(Precipitation!A:A,$L486),INDEX(Precipitation!B:B,$L486)),"None"))</f>
        <v/>
      </c>
      <c r="F486" t="str">
        <f t="array" ref="F486">IF(ISBLANK($A486),"",IF(M486,INDEX(Precipitation!C:C,$L486),CHOOSE(RANDBETWEEN(1,4),"Clear","Clear","A few clouds","Mostly cloudy")))</f>
        <v/>
      </c>
      <c r="G486" t="str">
        <f t="array" ref="G486">IF(ISBLANK($A486),"",IF(AND(M486,AVERAGE(C486,D486)&gt;Settings!$E$18),INDEX(Precipitation!D:D,$L486),""))</f>
        <v/>
      </c>
      <c r="H486" t="str">
        <f t="array" ref="H486">IF(ISBLANK($A486),"",INDEX(Precipitation!E:E,$L486))</f>
        <v/>
      </c>
      <c r="I486" s="16" t="str">
        <f t="array" ref="I486">IF(ISBLANK($A486),"",INDEX(Precipitation!F:F,$L486))</f>
        <v/>
      </c>
      <c r="J486" s="16" t="str">
        <f t="array" ref="J486">IF(ISBLANK($A486),"",INDEX(Precipitation!G:G,$L486))</f>
        <v/>
      </c>
      <c r="K486" t="str">
        <f t="array" ref="K486">IF(ISBLANK($A486),"",INDEX(Precipitation!H:H,$L486))</f>
        <v/>
      </c>
      <c r="L486" s="5" t="str">
        <f>IF(ISBLANK($A486),"",RANDBETWEEN(2,COUNTA(Precipitation!A:A)))</f>
        <v/>
      </c>
      <c r="M486" s="5" t="str">
        <f>IF(ISBLANK($A486),"",RANDBETWEEN(1,100)&lt;=VLOOKUP($A486,Settings!$A:$H,7,FALSE)*100)</f>
        <v/>
      </c>
      <c r="N486" s="5" t="str">
        <f>IF(ISBLANK($A486),"",VLOOKUP($A486,Settings!$A:$H,8,FALSE))</f>
        <v/>
      </c>
      <c r="O486" s="5" t="str">
        <f>IF(ISBLANK($A486),"",IF($A486=$A485,$O485,INDIRECT("Settings!$H"&amp;MATCH($A486,Settings!$A:$A,0)+1)))</f>
        <v/>
      </c>
      <c r="P486" s="5" t="str">
        <f t="shared" si="2"/>
        <v/>
      </c>
      <c r="Q486" s="5" t="str">
        <f>IF(ISBLANK($A486),"",IF($A486=$A485,$Q485,VLOOKUP($A486,Settings!$A:$B,2,FALSE)))</f>
        <v/>
      </c>
    </row>
    <row r="487">
      <c r="A487" s="17"/>
      <c r="B487" s="15" t="str">
        <f t="shared" si="1"/>
        <v/>
      </c>
      <c r="C487" s="16" t="str">
        <f>IF(ISBLANK($A487),"",RANDBETWEEN($P487-Settings!$E$19,$P487-Settings!$E$20))</f>
        <v/>
      </c>
      <c r="D487" s="16" t="str">
        <f>IF(ISBLANK($A487),"",RANDBETWEEN($P487+Settings!$E$20,$P487+Settings!$E$19))</f>
        <v/>
      </c>
      <c r="E487" t="str">
        <f t="array" ref="E487">IF(ISBLANK($A487),"",IF(M487,IF(AVERAGE(C487,D487)&gt;Settings!$E$18,INDEX(Precipitation!A:A,$L487),INDEX(Precipitation!B:B,$L487)),"None"))</f>
        <v/>
      </c>
      <c r="F487" t="str">
        <f t="array" ref="F487">IF(ISBLANK($A487),"",IF(M487,INDEX(Precipitation!C:C,$L487),CHOOSE(RANDBETWEEN(1,4),"Clear","Clear","A few clouds","Mostly cloudy")))</f>
        <v/>
      </c>
      <c r="G487" t="str">
        <f t="array" ref="G487">IF(ISBLANK($A487),"",IF(AND(M487,AVERAGE(C487,D487)&gt;Settings!$E$18),INDEX(Precipitation!D:D,$L487),""))</f>
        <v/>
      </c>
      <c r="H487" t="str">
        <f t="array" ref="H487">IF(ISBLANK($A487),"",INDEX(Precipitation!E:E,$L487))</f>
        <v/>
      </c>
      <c r="I487" s="16" t="str">
        <f t="array" ref="I487">IF(ISBLANK($A487),"",INDEX(Precipitation!F:F,$L487))</f>
        <v/>
      </c>
      <c r="J487" s="16" t="str">
        <f t="array" ref="J487">IF(ISBLANK($A487),"",INDEX(Precipitation!G:G,$L487))</f>
        <v/>
      </c>
      <c r="K487" t="str">
        <f t="array" ref="K487">IF(ISBLANK($A487),"",INDEX(Precipitation!H:H,$L487))</f>
        <v/>
      </c>
      <c r="L487" s="5" t="str">
        <f>IF(ISBLANK($A487),"",RANDBETWEEN(2,COUNTA(Precipitation!A:A)))</f>
        <v/>
      </c>
      <c r="M487" s="5" t="str">
        <f>IF(ISBLANK($A487),"",RANDBETWEEN(1,100)&lt;=VLOOKUP($A487,Settings!$A:$H,7,FALSE)*100)</f>
        <v/>
      </c>
      <c r="N487" s="5" t="str">
        <f>IF(ISBLANK($A487),"",VLOOKUP($A487,Settings!$A:$H,8,FALSE))</f>
        <v/>
      </c>
      <c r="O487" s="5" t="str">
        <f>IF(ISBLANK($A487),"",IF($A487=$A486,$O486,INDIRECT("Settings!$H"&amp;MATCH($A487,Settings!$A:$A,0)+1)))</f>
        <v/>
      </c>
      <c r="P487" s="5" t="str">
        <f t="shared" si="2"/>
        <v/>
      </c>
      <c r="Q487" s="5" t="str">
        <f>IF(ISBLANK($A487),"",IF($A487=$A486,$Q486,VLOOKUP($A487,Settings!$A:$B,2,FALSE)))</f>
        <v/>
      </c>
    </row>
    <row r="488">
      <c r="A488" s="17"/>
      <c r="B488" s="15" t="str">
        <f t="shared" si="1"/>
        <v/>
      </c>
      <c r="C488" s="16" t="str">
        <f>IF(ISBLANK($A488),"",RANDBETWEEN($P488-Settings!$E$19,$P488-Settings!$E$20))</f>
        <v/>
      </c>
      <c r="D488" s="16" t="str">
        <f>IF(ISBLANK($A488),"",RANDBETWEEN($P488+Settings!$E$20,$P488+Settings!$E$19))</f>
        <v/>
      </c>
      <c r="E488" t="str">
        <f t="array" ref="E488">IF(ISBLANK($A488),"",IF(M488,IF(AVERAGE(C488,D488)&gt;Settings!$E$18,INDEX(Precipitation!A:A,$L488),INDEX(Precipitation!B:B,$L488)),"None"))</f>
        <v/>
      </c>
      <c r="F488" t="str">
        <f t="array" ref="F488">IF(ISBLANK($A488),"",IF(M488,INDEX(Precipitation!C:C,$L488),CHOOSE(RANDBETWEEN(1,4),"Clear","Clear","A few clouds","Mostly cloudy")))</f>
        <v/>
      </c>
      <c r="G488" t="str">
        <f t="array" ref="G488">IF(ISBLANK($A488),"",IF(AND(M488,AVERAGE(C488,D488)&gt;Settings!$E$18),INDEX(Precipitation!D:D,$L488),""))</f>
        <v/>
      </c>
      <c r="H488" t="str">
        <f t="array" ref="H488">IF(ISBLANK($A488),"",INDEX(Precipitation!E:E,$L488))</f>
        <v/>
      </c>
      <c r="I488" s="16" t="str">
        <f t="array" ref="I488">IF(ISBLANK($A488),"",INDEX(Precipitation!F:F,$L488))</f>
        <v/>
      </c>
      <c r="J488" s="16" t="str">
        <f t="array" ref="J488">IF(ISBLANK($A488),"",INDEX(Precipitation!G:G,$L488))</f>
        <v/>
      </c>
      <c r="K488" t="str">
        <f t="array" ref="K488">IF(ISBLANK($A488),"",INDEX(Precipitation!H:H,$L488))</f>
        <v/>
      </c>
      <c r="L488" s="5" t="str">
        <f>IF(ISBLANK($A488),"",RANDBETWEEN(2,COUNTA(Precipitation!A:A)))</f>
        <v/>
      </c>
      <c r="M488" s="5" t="str">
        <f>IF(ISBLANK($A488),"",RANDBETWEEN(1,100)&lt;=VLOOKUP($A488,Settings!$A:$H,7,FALSE)*100)</f>
        <v/>
      </c>
      <c r="N488" s="5" t="str">
        <f>IF(ISBLANK($A488),"",VLOOKUP($A488,Settings!$A:$H,8,FALSE))</f>
        <v/>
      </c>
      <c r="O488" s="5" t="str">
        <f>IF(ISBLANK($A488),"",IF($A488=$A487,$O487,INDIRECT("Settings!$H"&amp;MATCH($A488,Settings!$A:$A,0)+1)))</f>
        <v/>
      </c>
      <c r="P488" s="5" t="str">
        <f t="shared" si="2"/>
        <v/>
      </c>
      <c r="Q488" s="5" t="str">
        <f>IF(ISBLANK($A488),"",IF($A488=$A487,$Q487,VLOOKUP($A488,Settings!$A:$B,2,FALSE)))</f>
        <v/>
      </c>
    </row>
    <row r="489">
      <c r="A489" s="17"/>
      <c r="B489" s="15" t="str">
        <f t="shared" si="1"/>
        <v/>
      </c>
      <c r="C489" s="16" t="str">
        <f>IF(ISBLANK($A489),"",RANDBETWEEN($P489-Settings!$E$19,$P489-Settings!$E$20))</f>
        <v/>
      </c>
      <c r="D489" s="16" t="str">
        <f>IF(ISBLANK($A489),"",RANDBETWEEN($P489+Settings!$E$20,$P489+Settings!$E$19))</f>
        <v/>
      </c>
      <c r="E489" t="str">
        <f t="array" ref="E489">IF(ISBLANK($A489),"",IF(M489,IF(AVERAGE(C489,D489)&gt;Settings!$E$18,INDEX(Precipitation!A:A,$L489),INDEX(Precipitation!B:B,$L489)),"None"))</f>
        <v/>
      </c>
      <c r="F489" t="str">
        <f t="array" ref="F489">IF(ISBLANK($A489),"",IF(M489,INDEX(Precipitation!C:C,$L489),CHOOSE(RANDBETWEEN(1,4),"Clear","Clear","A few clouds","Mostly cloudy")))</f>
        <v/>
      </c>
      <c r="G489" t="str">
        <f t="array" ref="G489">IF(ISBLANK($A489),"",IF(AND(M489,AVERAGE(C489,D489)&gt;Settings!$E$18),INDEX(Precipitation!D:D,$L489),""))</f>
        <v/>
      </c>
      <c r="H489" t="str">
        <f t="array" ref="H489">IF(ISBLANK($A489),"",INDEX(Precipitation!E:E,$L489))</f>
        <v/>
      </c>
      <c r="I489" s="16" t="str">
        <f t="array" ref="I489">IF(ISBLANK($A489),"",INDEX(Precipitation!F:F,$L489))</f>
        <v/>
      </c>
      <c r="J489" s="16" t="str">
        <f t="array" ref="J489">IF(ISBLANK($A489),"",INDEX(Precipitation!G:G,$L489))</f>
        <v/>
      </c>
      <c r="K489" t="str">
        <f t="array" ref="K489">IF(ISBLANK($A489),"",INDEX(Precipitation!H:H,$L489))</f>
        <v/>
      </c>
      <c r="L489" s="5" t="str">
        <f>IF(ISBLANK($A489),"",RANDBETWEEN(2,COUNTA(Precipitation!A:A)))</f>
        <v/>
      </c>
      <c r="M489" s="5" t="str">
        <f>IF(ISBLANK($A489),"",RANDBETWEEN(1,100)&lt;=VLOOKUP($A489,Settings!$A:$H,7,FALSE)*100)</f>
        <v/>
      </c>
      <c r="N489" s="5" t="str">
        <f>IF(ISBLANK($A489),"",VLOOKUP($A489,Settings!$A:$H,8,FALSE))</f>
        <v/>
      </c>
      <c r="O489" s="5" t="str">
        <f>IF(ISBLANK($A489),"",IF($A489=$A488,$O488,INDIRECT("Settings!$H"&amp;MATCH($A489,Settings!$A:$A,0)+1)))</f>
        <v/>
      </c>
      <c r="P489" s="5" t="str">
        <f t="shared" si="2"/>
        <v/>
      </c>
      <c r="Q489" s="5" t="str">
        <f>IF(ISBLANK($A489),"",IF($A489=$A488,$Q488,VLOOKUP($A489,Settings!$A:$B,2,FALSE)))</f>
        <v/>
      </c>
    </row>
    <row r="490">
      <c r="A490" s="17"/>
      <c r="B490" s="15" t="str">
        <f t="shared" si="1"/>
        <v/>
      </c>
      <c r="C490" s="16" t="str">
        <f>IF(ISBLANK($A490),"",RANDBETWEEN($P490-Settings!$E$19,$P490-Settings!$E$20))</f>
        <v/>
      </c>
      <c r="D490" s="16" t="str">
        <f>IF(ISBLANK($A490),"",RANDBETWEEN($P490+Settings!$E$20,$P490+Settings!$E$19))</f>
        <v/>
      </c>
      <c r="E490" t="str">
        <f t="array" ref="E490">IF(ISBLANK($A490),"",IF(M490,IF(AVERAGE(C490,D490)&gt;Settings!$E$18,INDEX(Precipitation!A:A,$L490),INDEX(Precipitation!B:B,$L490)),"None"))</f>
        <v/>
      </c>
      <c r="F490" t="str">
        <f t="array" ref="F490">IF(ISBLANK($A490),"",IF(M490,INDEX(Precipitation!C:C,$L490),CHOOSE(RANDBETWEEN(1,4),"Clear","Clear","A few clouds","Mostly cloudy")))</f>
        <v/>
      </c>
      <c r="G490" t="str">
        <f t="array" ref="G490">IF(ISBLANK($A490),"",IF(AND(M490,AVERAGE(C490,D490)&gt;Settings!$E$18),INDEX(Precipitation!D:D,$L490),""))</f>
        <v/>
      </c>
      <c r="H490" t="str">
        <f t="array" ref="H490">IF(ISBLANK($A490),"",INDEX(Precipitation!E:E,$L490))</f>
        <v/>
      </c>
      <c r="I490" s="16" t="str">
        <f t="array" ref="I490">IF(ISBLANK($A490),"",INDEX(Precipitation!F:F,$L490))</f>
        <v/>
      </c>
      <c r="J490" s="16" t="str">
        <f t="array" ref="J490">IF(ISBLANK($A490),"",INDEX(Precipitation!G:G,$L490))</f>
        <v/>
      </c>
      <c r="K490" t="str">
        <f t="array" ref="K490">IF(ISBLANK($A490),"",INDEX(Precipitation!H:H,$L490))</f>
        <v/>
      </c>
      <c r="L490" s="5" t="str">
        <f>IF(ISBLANK($A490),"",RANDBETWEEN(2,COUNTA(Precipitation!A:A)))</f>
        <v/>
      </c>
      <c r="M490" s="5" t="str">
        <f>IF(ISBLANK($A490),"",RANDBETWEEN(1,100)&lt;=VLOOKUP($A490,Settings!$A:$H,7,FALSE)*100)</f>
        <v/>
      </c>
      <c r="N490" s="5" t="str">
        <f>IF(ISBLANK($A490),"",VLOOKUP($A490,Settings!$A:$H,8,FALSE))</f>
        <v/>
      </c>
      <c r="O490" s="5" t="str">
        <f>IF(ISBLANK($A490),"",IF($A490=$A489,$O489,INDIRECT("Settings!$H"&amp;MATCH($A490,Settings!$A:$A,0)+1)))</f>
        <v/>
      </c>
      <c r="P490" s="5" t="str">
        <f t="shared" si="2"/>
        <v/>
      </c>
      <c r="Q490" s="5" t="str">
        <f>IF(ISBLANK($A490),"",IF($A490=$A489,$Q489,VLOOKUP($A490,Settings!$A:$B,2,FALSE)))</f>
        <v/>
      </c>
    </row>
    <row r="491">
      <c r="A491" s="17"/>
      <c r="B491" s="15" t="str">
        <f t="shared" si="1"/>
        <v/>
      </c>
      <c r="C491" s="16" t="str">
        <f>IF(ISBLANK($A491),"",RANDBETWEEN($P491-Settings!$E$19,$P491-Settings!$E$20))</f>
        <v/>
      </c>
      <c r="D491" s="16" t="str">
        <f>IF(ISBLANK($A491),"",RANDBETWEEN($P491+Settings!$E$20,$P491+Settings!$E$19))</f>
        <v/>
      </c>
      <c r="E491" t="str">
        <f t="array" ref="E491">IF(ISBLANK($A491),"",IF(M491,IF(AVERAGE(C491,D491)&gt;Settings!$E$18,INDEX(Precipitation!A:A,$L491),INDEX(Precipitation!B:B,$L491)),"None"))</f>
        <v/>
      </c>
      <c r="F491" t="str">
        <f t="array" ref="F491">IF(ISBLANK($A491),"",IF(M491,INDEX(Precipitation!C:C,$L491),CHOOSE(RANDBETWEEN(1,4),"Clear","Clear","A few clouds","Mostly cloudy")))</f>
        <v/>
      </c>
      <c r="G491" t="str">
        <f t="array" ref="G491">IF(ISBLANK($A491),"",IF(AND(M491,AVERAGE(C491,D491)&gt;Settings!$E$18),INDEX(Precipitation!D:D,$L491),""))</f>
        <v/>
      </c>
      <c r="H491" t="str">
        <f t="array" ref="H491">IF(ISBLANK($A491),"",INDEX(Precipitation!E:E,$L491))</f>
        <v/>
      </c>
      <c r="I491" s="16" t="str">
        <f t="array" ref="I491">IF(ISBLANK($A491),"",INDEX(Precipitation!F:F,$L491))</f>
        <v/>
      </c>
      <c r="J491" s="16" t="str">
        <f t="array" ref="J491">IF(ISBLANK($A491),"",INDEX(Precipitation!G:G,$L491))</f>
        <v/>
      </c>
      <c r="K491" t="str">
        <f t="array" ref="K491">IF(ISBLANK($A491),"",INDEX(Precipitation!H:H,$L491))</f>
        <v/>
      </c>
      <c r="L491" s="5" t="str">
        <f>IF(ISBLANK($A491),"",RANDBETWEEN(2,COUNTA(Precipitation!A:A)))</f>
        <v/>
      </c>
      <c r="M491" s="5" t="str">
        <f>IF(ISBLANK($A491),"",RANDBETWEEN(1,100)&lt;=VLOOKUP($A491,Settings!$A:$H,7,FALSE)*100)</f>
        <v/>
      </c>
      <c r="N491" s="5" t="str">
        <f>IF(ISBLANK($A491),"",VLOOKUP($A491,Settings!$A:$H,8,FALSE))</f>
        <v/>
      </c>
      <c r="O491" s="5" t="str">
        <f>IF(ISBLANK($A491),"",IF($A491=$A490,$O490,INDIRECT("Settings!$H"&amp;MATCH($A491,Settings!$A:$A,0)+1)))</f>
        <v/>
      </c>
      <c r="P491" s="5" t="str">
        <f t="shared" si="2"/>
        <v/>
      </c>
      <c r="Q491" s="5" t="str">
        <f>IF(ISBLANK($A491),"",IF($A491=$A490,$Q490,VLOOKUP($A491,Settings!$A:$B,2,FALSE)))</f>
        <v/>
      </c>
    </row>
    <row r="492">
      <c r="A492" s="17"/>
      <c r="B492" s="15" t="str">
        <f t="shared" si="1"/>
        <v/>
      </c>
      <c r="C492" s="16" t="str">
        <f>IF(ISBLANK($A492),"",RANDBETWEEN($P492-Settings!$E$19,$P492-Settings!$E$20))</f>
        <v/>
      </c>
      <c r="D492" s="16" t="str">
        <f>IF(ISBLANK($A492),"",RANDBETWEEN($P492+Settings!$E$20,$P492+Settings!$E$19))</f>
        <v/>
      </c>
      <c r="E492" t="str">
        <f t="array" ref="E492">IF(ISBLANK($A492),"",IF(M492,IF(AVERAGE(C492,D492)&gt;Settings!$E$18,INDEX(Precipitation!A:A,$L492),INDEX(Precipitation!B:B,$L492)),"None"))</f>
        <v/>
      </c>
      <c r="F492" t="str">
        <f t="array" ref="F492">IF(ISBLANK($A492),"",IF(M492,INDEX(Precipitation!C:C,$L492),CHOOSE(RANDBETWEEN(1,4),"Clear","Clear","A few clouds","Mostly cloudy")))</f>
        <v/>
      </c>
      <c r="G492" t="str">
        <f t="array" ref="G492">IF(ISBLANK($A492),"",IF(AND(M492,AVERAGE(C492,D492)&gt;Settings!$E$18),INDEX(Precipitation!D:D,$L492),""))</f>
        <v/>
      </c>
      <c r="H492" t="str">
        <f t="array" ref="H492">IF(ISBLANK($A492),"",INDEX(Precipitation!E:E,$L492))</f>
        <v/>
      </c>
      <c r="I492" s="16" t="str">
        <f t="array" ref="I492">IF(ISBLANK($A492),"",INDEX(Precipitation!F:F,$L492))</f>
        <v/>
      </c>
      <c r="J492" s="16" t="str">
        <f t="array" ref="J492">IF(ISBLANK($A492),"",INDEX(Precipitation!G:G,$L492))</f>
        <v/>
      </c>
      <c r="K492" t="str">
        <f t="array" ref="K492">IF(ISBLANK($A492),"",INDEX(Precipitation!H:H,$L492))</f>
        <v/>
      </c>
      <c r="L492" s="5" t="str">
        <f>IF(ISBLANK($A492),"",RANDBETWEEN(2,COUNTA(Precipitation!A:A)))</f>
        <v/>
      </c>
      <c r="M492" s="5" t="str">
        <f>IF(ISBLANK($A492),"",RANDBETWEEN(1,100)&lt;=VLOOKUP($A492,Settings!$A:$H,7,FALSE)*100)</f>
        <v/>
      </c>
      <c r="N492" s="5" t="str">
        <f>IF(ISBLANK($A492),"",VLOOKUP($A492,Settings!$A:$H,8,FALSE))</f>
        <v/>
      </c>
      <c r="O492" s="5" t="str">
        <f>IF(ISBLANK($A492),"",IF($A492=$A491,$O491,INDIRECT("Settings!$H"&amp;MATCH($A492,Settings!$A:$A,0)+1)))</f>
        <v/>
      </c>
      <c r="P492" s="5" t="str">
        <f t="shared" si="2"/>
        <v/>
      </c>
      <c r="Q492" s="5" t="str">
        <f>IF(ISBLANK($A492),"",IF($A492=$A491,$Q491,VLOOKUP($A492,Settings!$A:$B,2,FALSE)))</f>
        <v/>
      </c>
    </row>
    <row r="493">
      <c r="A493" s="17"/>
      <c r="B493" s="15" t="str">
        <f t="shared" si="1"/>
        <v/>
      </c>
      <c r="C493" s="16" t="str">
        <f>IF(ISBLANK($A493),"",RANDBETWEEN($P493-Settings!$E$19,$P493-Settings!$E$20))</f>
        <v/>
      </c>
      <c r="D493" s="16" t="str">
        <f>IF(ISBLANK($A493),"",RANDBETWEEN($P493+Settings!$E$20,$P493+Settings!$E$19))</f>
        <v/>
      </c>
      <c r="E493" t="str">
        <f t="array" ref="E493">IF(ISBLANK($A493),"",IF(M493,IF(AVERAGE(C493,D493)&gt;Settings!$E$18,INDEX(Precipitation!A:A,$L493),INDEX(Precipitation!B:B,$L493)),"None"))</f>
        <v/>
      </c>
      <c r="F493" t="str">
        <f t="array" ref="F493">IF(ISBLANK($A493),"",IF(M493,INDEX(Precipitation!C:C,$L493),CHOOSE(RANDBETWEEN(1,4),"Clear","Clear","A few clouds","Mostly cloudy")))</f>
        <v/>
      </c>
      <c r="G493" t="str">
        <f t="array" ref="G493">IF(ISBLANK($A493),"",IF(AND(M493,AVERAGE(C493,D493)&gt;Settings!$E$18),INDEX(Precipitation!D:D,$L493),""))</f>
        <v/>
      </c>
      <c r="H493" t="str">
        <f t="array" ref="H493">IF(ISBLANK($A493),"",INDEX(Precipitation!E:E,$L493))</f>
        <v/>
      </c>
      <c r="I493" s="16" t="str">
        <f t="array" ref="I493">IF(ISBLANK($A493),"",INDEX(Precipitation!F:F,$L493))</f>
        <v/>
      </c>
      <c r="J493" s="16" t="str">
        <f t="array" ref="J493">IF(ISBLANK($A493),"",INDEX(Precipitation!G:G,$L493))</f>
        <v/>
      </c>
      <c r="K493" t="str">
        <f t="array" ref="K493">IF(ISBLANK($A493),"",INDEX(Precipitation!H:H,$L493))</f>
        <v/>
      </c>
      <c r="L493" s="5" t="str">
        <f>IF(ISBLANK($A493),"",RANDBETWEEN(2,COUNTA(Precipitation!A:A)))</f>
        <v/>
      </c>
      <c r="M493" s="5" t="str">
        <f>IF(ISBLANK($A493),"",RANDBETWEEN(1,100)&lt;=VLOOKUP($A493,Settings!$A:$H,7,FALSE)*100)</f>
        <v/>
      </c>
      <c r="N493" s="5" t="str">
        <f>IF(ISBLANK($A493),"",VLOOKUP($A493,Settings!$A:$H,8,FALSE))</f>
        <v/>
      </c>
      <c r="O493" s="5" t="str">
        <f>IF(ISBLANK($A493),"",IF($A493=$A492,$O492,INDIRECT("Settings!$H"&amp;MATCH($A493,Settings!$A:$A,0)+1)))</f>
        <v/>
      </c>
      <c r="P493" s="5" t="str">
        <f t="shared" si="2"/>
        <v/>
      </c>
      <c r="Q493" s="5" t="str">
        <f>IF(ISBLANK($A493),"",IF($A493=$A492,$Q492,VLOOKUP($A493,Settings!$A:$B,2,FALSE)))</f>
        <v/>
      </c>
    </row>
    <row r="494">
      <c r="A494" s="17"/>
      <c r="B494" s="15" t="str">
        <f t="shared" si="1"/>
        <v/>
      </c>
      <c r="C494" s="16" t="str">
        <f>IF(ISBLANK($A494),"",RANDBETWEEN($P494-Settings!$E$19,$P494-Settings!$E$20))</f>
        <v/>
      </c>
      <c r="D494" s="16" t="str">
        <f>IF(ISBLANK($A494),"",RANDBETWEEN($P494+Settings!$E$20,$P494+Settings!$E$19))</f>
        <v/>
      </c>
      <c r="E494" t="str">
        <f t="array" ref="E494">IF(ISBLANK($A494),"",IF(M494,IF(AVERAGE(C494,D494)&gt;Settings!$E$18,INDEX(Precipitation!A:A,$L494),INDEX(Precipitation!B:B,$L494)),"None"))</f>
        <v/>
      </c>
      <c r="F494" t="str">
        <f t="array" ref="F494">IF(ISBLANK($A494),"",IF(M494,INDEX(Precipitation!C:C,$L494),CHOOSE(RANDBETWEEN(1,4),"Clear","Clear","A few clouds","Mostly cloudy")))</f>
        <v/>
      </c>
      <c r="G494" t="str">
        <f t="array" ref="G494">IF(ISBLANK($A494),"",IF(AND(M494,AVERAGE(C494,D494)&gt;Settings!$E$18),INDEX(Precipitation!D:D,$L494),""))</f>
        <v/>
      </c>
      <c r="H494" t="str">
        <f t="array" ref="H494">IF(ISBLANK($A494),"",INDEX(Precipitation!E:E,$L494))</f>
        <v/>
      </c>
      <c r="I494" s="16" t="str">
        <f t="array" ref="I494">IF(ISBLANK($A494),"",INDEX(Precipitation!F:F,$L494))</f>
        <v/>
      </c>
      <c r="J494" s="16" t="str">
        <f t="array" ref="J494">IF(ISBLANK($A494),"",INDEX(Precipitation!G:G,$L494))</f>
        <v/>
      </c>
      <c r="K494" t="str">
        <f t="array" ref="K494">IF(ISBLANK($A494),"",INDEX(Precipitation!H:H,$L494))</f>
        <v/>
      </c>
      <c r="L494" s="5" t="str">
        <f>IF(ISBLANK($A494),"",RANDBETWEEN(2,COUNTA(Precipitation!A:A)))</f>
        <v/>
      </c>
      <c r="M494" s="5" t="str">
        <f>IF(ISBLANK($A494),"",RANDBETWEEN(1,100)&lt;=VLOOKUP($A494,Settings!$A:$H,7,FALSE)*100)</f>
        <v/>
      </c>
      <c r="N494" s="5" t="str">
        <f>IF(ISBLANK($A494),"",VLOOKUP($A494,Settings!$A:$H,8,FALSE))</f>
        <v/>
      </c>
      <c r="O494" s="5" t="str">
        <f>IF(ISBLANK($A494),"",IF($A494=$A493,$O493,INDIRECT("Settings!$H"&amp;MATCH($A494,Settings!$A:$A,0)+1)))</f>
        <v/>
      </c>
      <c r="P494" s="5" t="str">
        <f t="shared" si="2"/>
        <v/>
      </c>
      <c r="Q494" s="5" t="str">
        <f>IF(ISBLANK($A494),"",IF($A494=$A493,$Q493,VLOOKUP($A494,Settings!$A:$B,2,FALSE)))</f>
        <v/>
      </c>
    </row>
    <row r="495">
      <c r="A495" s="17"/>
      <c r="B495" s="15" t="str">
        <f t="shared" si="1"/>
        <v/>
      </c>
      <c r="C495" s="16" t="str">
        <f>IF(ISBLANK($A495),"",RANDBETWEEN($P495-Settings!$E$19,$P495-Settings!$E$20))</f>
        <v/>
      </c>
      <c r="D495" s="16" t="str">
        <f>IF(ISBLANK($A495),"",RANDBETWEEN($P495+Settings!$E$20,$P495+Settings!$E$19))</f>
        <v/>
      </c>
      <c r="E495" t="str">
        <f t="array" ref="E495">IF(ISBLANK($A495),"",IF(M495,IF(AVERAGE(C495,D495)&gt;Settings!$E$18,INDEX(Precipitation!A:A,$L495),INDEX(Precipitation!B:B,$L495)),"None"))</f>
        <v/>
      </c>
      <c r="F495" t="str">
        <f t="array" ref="F495">IF(ISBLANK($A495),"",IF(M495,INDEX(Precipitation!C:C,$L495),CHOOSE(RANDBETWEEN(1,4),"Clear","Clear","A few clouds","Mostly cloudy")))</f>
        <v/>
      </c>
      <c r="G495" t="str">
        <f t="array" ref="G495">IF(ISBLANK($A495),"",IF(AND(M495,AVERAGE(C495,D495)&gt;Settings!$E$18),INDEX(Precipitation!D:D,$L495),""))</f>
        <v/>
      </c>
      <c r="H495" t="str">
        <f t="array" ref="H495">IF(ISBLANK($A495),"",INDEX(Precipitation!E:E,$L495))</f>
        <v/>
      </c>
      <c r="I495" s="16" t="str">
        <f t="array" ref="I495">IF(ISBLANK($A495),"",INDEX(Precipitation!F:F,$L495))</f>
        <v/>
      </c>
      <c r="J495" s="16" t="str">
        <f t="array" ref="J495">IF(ISBLANK($A495),"",INDEX(Precipitation!G:G,$L495))</f>
        <v/>
      </c>
      <c r="K495" t="str">
        <f t="array" ref="K495">IF(ISBLANK($A495),"",INDEX(Precipitation!H:H,$L495))</f>
        <v/>
      </c>
      <c r="L495" s="5" t="str">
        <f>IF(ISBLANK($A495),"",RANDBETWEEN(2,COUNTA(Precipitation!A:A)))</f>
        <v/>
      </c>
      <c r="M495" s="5" t="str">
        <f>IF(ISBLANK($A495),"",RANDBETWEEN(1,100)&lt;=VLOOKUP($A495,Settings!$A:$H,7,FALSE)*100)</f>
        <v/>
      </c>
      <c r="N495" s="5" t="str">
        <f>IF(ISBLANK($A495),"",VLOOKUP($A495,Settings!$A:$H,8,FALSE))</f>
        <v/>
      </c>
      <c r="O495" s="5" t="str">
        <f>IF(ISBLANK($A495),"",IF($A495=$A494,$O494,INDIRECT("Settings!$H"&amp;MATCH($A495,Settings!$A:$A,0)+1)))</f>
        <v/>
      </c>
      <c r="P495" s="5" t="str">
        <f t="shared" si="2"/>
        <v/>
      </c>
      <c r="Q495" s="5" t="str">
        <f>IF(ISBLANK($A495),"",IF($A495=$A494,$Q494,VLOOKUP($A495,Settings!$A:$B,2,FALSE)))</f>
        <v/>
      </c>
    </row>
    <row r="496">
      <c r="A496" s="17"/>
      <c r="B496" s="15" t="str">
        <f t="shared" si="1"/>
        <v/>
      </c>
      <c r="C496" s="16" t="str">
        <f>IF(ISBLANK($A496),"",RANDBETWEEN($P496-Settings!$E$19,$P496-Settings!$E$20))</f>
        <v/>
      </c>
      <c r="D496" s="16" t="str">
        <f>IF(ISBLANK($A496),"",RANDBETWEEN($P496+Settings!$E$20,$P496+Settings!$E$19))</f>
        <v/>
      </c>
      <c r="E496" t="str">
        <f t="array" ref="E496">IF(ISBLANK($A496),"",IF(M496,IF(AVERAGE(C496,D496)&gt;Settings!$E$18,INDEX(Precipitation!A:A,$L496),INDEX(Precipitation!B:B,$L496)),"None"))</f>
        <v/>
      </c>
      <c r="F496" t="str">
        <f t="array" ref="F496">IF(ISBLANK($A496),"",IF(M496,INDEX(Precipitation!C:C,$L496),CHOOSE(RANDBETWEEN(1,4),"Clear","Clear","A few clouds","Mostly cloudy")))</f>
        <v/>
      </c>
      <c r="G496" t="str">
        <f t="array" ref="G496">IF(ISBLANK($A496),"",IF(AND(M496,AVERAGE(C496,D496)&gt;Settings!$E$18),INDEX(Precipitation!D:D,$L496),""))</f>
        <v/>
      </c>
      <c r="H496" t="str">
        <f t="array" ref="H496">IF(ISBLANK($A496),"",INDEX(Precipitation!E:E,$L496))</f>
        <v/>
      </c>
      <c r="I496" s="16" t="str">
        <f t="array" ref="I496">IF(ISBLANK($A496),"",INDEX(Precipitation!F:F,$L496))</f>
        <v/>
      </c>
      <c r="J496" s="16" t="str">
        <f t="array" ref="J496">IF(ISBLANK($A496),"",INDEX(Precipitation!G:G,$L496))</f>
        <v/>
      </c>
      <c r="K496" t="str">
        <f t="array" ref="K496">IF(ISBLANK($A496),"",INDEX(Precipitation!H:H,$L496))</f>
        <v/>
      </c>
      <c r="L496" s="5" t="str">
        <f>IF(ISBLANK($A496),"",RANDBETWEEN(2,COUNTA(Precipitation!A:A)))</f>
        <v/>
      </c>
      <c r="M496" s="5" t="str">
        <f>IF(ISBLANK($A496),"",RANDBETWEEN(1,100)&lt;=VLOOKUP($A496,Settings!$A:$H,7,FALSE)*100)</f>
        <v/>
      </c>
      <c r="N496" s="5" t="str">
        <f>IF(ISBLANK($A496),"",VLOOKUP($A496,Settings!$A:$H,8,FALSE))</f>
        <v/>
      </c>
      <c r="O496" s="5" t="str">
        <f>IF(ISBLANK($A496),"",IF($A496=$A495,$O495,INDIRECT("Settings!$H"&amp;MATCH($A496,Settings!$A:$A,0)+1)))</f>
        <v/>
      </c>
      <c r="P496" s="5" t="str">
        <f t="shared" si="2"/>
        <v/>
      </c>
      <c r="Q496" s="5" t="str">
        <f>IF(ISBLANK($A496),"",IF($A496=$A495,$Q495,VLOOKUP($A496,Settings!$A:$B,2,FALSE)))</f>
        <v/>
      </c>
    </row>
    <row r="497">
      <c r="A497" s="17"/>
      <c r="B497" s="15" t="str">
        <f t="shared" si="1"/>
        <v/>
      </c>
      <c r="C497" s="16" t="str">
        <f>IF(ISBLANK($A497),"",RANDBETWEEN($P497-Settings!$E$19,$P497-Settings!$E$20))</f>
        <v/>
      </c>
      <c r="D497" s="16" t="str">
        <f>IF(ISBLANK($A497),"",RANDBETWEEN($P497+Settings!$E$20,$P497+Settings!$E$19))</f>
        <v/>
      </c>
      <c r="E497" t="str">
        <f t="array" ref="E497">IF(ISBLANK($A497),"",IF(M497,IF(AVERAGE(C497,D497)&gt;Settings!$E$18,INDEX(Precipitation!A:A,$L497),INDEX(Precipitation!B:B,$L497)),"None"))</f>
        <v/>
      </c>
      <c r="F497" t="str">
        <f t="array" ref="F497">IF(ISBLANK($A497),"",IF(M497,INDEX(Precipitation!C:C,$L497),CHOOSE(RANDBETWEEN(1,4),"Clear","Clear","A few clouds","Mostly cloudy")))</f>
        <v/>
      </c>
      <c r="G497" t="str">
        <f t="array" ref="G497">IF(ISBLANK($A497),"",IF(AND(M497,AVERAGE(C497,D497)&gt;Settings!$E$18),INDEX(Precipitation!D:D,$L497),""))</f>
        <v/>
      </c>
      <c r="H497" t="str">
        <f t="array" ref="H497">IF(ISBLANK($A497),"",INDEX(Precipitation!E:E,$L497))</f>
        <v/>
      </c>
      <c r="I497" s="16" t="str">
        <f t="array" ref="I497">IF(ISBLANK($A497),"",INDEX(Precipitation!F:F,$L497))</f>
        <v/>
      </c>
      <c r="J497" s="16" t="str">
        <f t="array" ref="J497">IF(ISBLANK($A497),"",INDEX(Precipitation!G:G,$L497))</f>
        <v/>
      </c>
      <c r="K497" t="str">
        <f t="array" ref="K497">IF(ISBLANK($A497),"",INDEX(Precipitation!H:H,$L497))</f>
        <v/>
      </c>
      <c r="L497" s="5" t="str">
        <f>IF(ISBLANK($A497),"",RANDBETWEEN(2,COUNTA(Precipitation!A:A)))</f>
        <v/>
      </c>
      <c r="M497" s="5" t="str">
        <f>IF(ISBLANK($A497),"",RANDBETWEEN(1,100)&lt;=VLOOKUP($A497,Settings!$A:$H,7,FALSE)*100)</f>
        <v/>
      </c>
      <c r="N497" s="5" t="str">
        <f>IF(ISBLANK($A497),"",VLOOKUP($A497,Settings!$A:$H,8,FALSE))</f>
        <v/>
      </c>
      <c r="O497" s="5" t="str">
        <f>IF(ISBLANK($A497),"",IF($A497=$A496,$O496,INDIRECT("Settings!$H"&amp;MATCH($A497,Settings!$A:$A,0)+1)))</f>
        <v/>
      </c>
      <c r="P497" s="5" t="str">
        <f t="shared" si="2"/>
        <v/>
      </c>
      <c r="Q497" s="5" t="str">
        <f>IF(ISBLANK($A497),"",IF($A497=$A496,$Q496,VLOOKUP($A497,Settings!$A:$B,2,FALSE)))</f>
        <v/>
      </c>
    </row>
    <row r="498">
      <c r="A498" s="17"/>
      <c r="B498" s="15" t="str">
        <f t="shared" si="1"/>
        <v/>
      </c>
      <c r="C498" s="16" t="str">
        <f>IF(ISBLANK($A498),"",RANDBETWEEN($P498-Settings!$E$19,$P498-Settings!$E$20))</f>
        <v/>
      </c>
      <c r="D498" s="16" t="str">
        <f>IF(ISBLANK($A498),"",RANDBETWEEN($P498+Settings!$E$20,$P498+Settings!$E$19))</f>
        <v/>
      </c>
      <c r="E498" t="str">
        <f t="array" ref="E498">IF(ISBLANK($A498),"",IF(M498,IF(AVERAGE(C498,D498)&gt;Settings!$E$18,INDEX(Precipitation!A:A,$L498),INDEX(Precipitation!B:B,$L498)),"None"))</f>
        <v/>
      </c>
      <c r="F498" t="str">
        <f t="array" ref="F498">IF(ISBLANK($A498),"",IF(M498,INDEX(Precipitation!C:C,$L498),CHOOSE(RANDBETWEEN(1,4),"Clear","Clear","A few clouds","Mostly cloudy")))</f>
        <v/>
      </c>
      <c r="G498" t="str">
        <f t="array" ref="G498">IF(ISBLANK($A498),"",IF(AND(M498,AVERAGE(C498,D498)&gt;Settings!$E$18),INDEX(Precipitation!D:D,$L498),""))</f>
        <v/>
      </c>
      <c r="H498" t="str">
        <f t="array" ref="H498">IF(ISBLANK($A498),"",INDEX(Precipitation!E:E,$L498))</f>
        <v/>
      </c>
      <c r="I498" s="16" t="str">
        <f t="array" ref="I498">IF(ISBLANK($A498),"",INDEX(Precipitation!F:F,$L498))</f>
        <v/>
      </c>
      <c r="J498" s="16" t="str">
        <f t="array" ref="J498">IF(ISBLANK($A498),"",INDEX(Precipitation!G:G,$L498))</f>
        <v/>
      </c>
      <c r="K498" t="str">
        <f t="array" ref="K498">IF(ISBLANK($A498),"",INDEX(Precipitation!H:H,$L498))</f>
        <v/>
      </c>
      <c r="L498" s="5" t="str">
        <f>IF(ISBLANK($A498),"",RANDBETWEEN(2,COUNTA(Precipitation!A:A)))</f>
        <v/>
      </c>
      <c r="M498" s="5" t="str">
        <f>IF(ISBLANK($A498),"",RANDBETWEEN(1,100)&lt;=VLOOKUP($A498,Settings!$A:$H,7,FALSE)*100)</f>
        <v/>
      </c>
      <c r="N498" s="5" t="str">
        <f>IF(ISBLANK($A498),"",VLOOKUP($A498,Settings!$A:$H,8,FALSE))</f>
        <v/>
      </c>
      <c r="O498" s="5" t="str">
        <f>IF(ISBLANK($A498),"",IF($A498=$A497,$O497,INDIRECT("Settings!$H"&amp;MATCH($A498,Settings!$A:$A,0)+1)))</f>
        <v/>
      </c>
      <c r="P498" s="5" t="str">
        <f t="shared" si="2"/>
        <v/>
      </c>
      <c r="Q498" s="5" t="str">
        <f>IF(ISBLANK($A498),"",IF($A498=$A497,$Q497,VLOOKUP($A498,Settings!$A:$B,2,FALSE)))</f>
        <v/>
      </c>
    </row>
    <row r="499">
      <c r="A499" s="17"/>
      <c r="B499" s="15" t="str">
        <f t="shared" si="1"/>
        <v/>
      </c>
      <c r="C499" s="16" t="str">
        <f>IF(ISBLANK($A499),"",RANDBETWEEN($P499-Settings!$E$19,$P499-Settings!$E$20))</f>
        <v/>
      </c>
      <c r="D499" s="16" t="str">
        <f>IF(ISBLANK($A499),"",RANDBETWEEN($P499+Settings!$E$20,$P499+Settings!$E$19))</f>
        <v/>
      </c>
      <c r="E499" t="str">
        <f t="array" ref="E499">IF(ISBLANK($A499),"",IF(M499,IF(AVERAGE(C499,D499)&gt;Settings!$E$18,INDEX(Precipitation!A:A,$L499),INDEX(Precipitation!B:B,$L499)),"None"))</f>
        <v/>
      </c>
      <c r="F499" t="str">
        <f t="array" ref="F499">IF(ISBLANK($A499),"",IF(M499,INDEX(Precipitation!C:C,$L499),CHOOSE(RANDBETWEEN(1,4),"Clear","Clear","A few clouds","Mostly cloudy")))</f>
        <v/>
      </c>
      <c r="G499" t="str">
        <f t="array" ref="G499">IF(ISBLANK($A499),"",IF(AND(M499,AVERAGE(C499,D499)&gt;Settings!$E$18),INDEX(Precipitation!D:D,$L499),""))</f>
        <v/>
      </c>
      <c r="H499" t="str">
        <f t="array" ref="H499">IF(ISBLANK($A499),"",INDEX(Precipitation!E:E,$L499))</f>
        <v/>
      </c>
      <c r="I499" s="16" t="str">
        <f t="array" ref="I499">IF(ISBLANK($A499),"",INDEX(Precipitation!F:F,$L499))</f>
        <v/>
      </c>
      <c r="J499" s="16" t="str">
        <f t="array" ref="J499">IF(ISBLANK($A499),"",INDEX(Precipitation!G:G,$L499))</f>
        <v/>
      </c>
      <c r="K499" t="str">
        <f t="array" ref="K499">IF(ISBLANK($A499),"",INDEX(Precipitation!H:H,$L499))</f>
        <v/>
      </c>
      <c r="L499" s="5" t="str">
        <f>IF(ISBLANK($A499),"",RANDBETWEEN(2,COUNTA(Precipitation!A:A)))</f>
        <v/>
      </c>
      <c r="M499" s="5" t="str">
        <f>IF(ISBLANK($A499),"",RANDBETWEEN(1,100)&lt;=VLOOKUP($A499,Settings!$A:$H,7,FALSE)*100)</f>
        <v/>
      </c>
      <c r="N499" s="5" t="str">
        <f>IF(ISBLANK($A499),"",VLOOKUP($A499,Settings!$A:$H,8,FALSE))</f>
        <v/>
      </c>
      <c r="O499" s="5" t="str">
        <f>IF(ISBLANK($A499),"",IF($A499=$A498,$O498,INDIRECT("Settings!$H"&amp;MATCH($A499,Settings!$A:$A,0)+1)))</f>
        <v/>
      </c>
      <c r="P499" s="5" t="str">
        <f t="shared" si="2"/>
        <v/>
      </c>
      <c r="Q499" s="5" t="str">
        <f>IF(ISBLANK($A499),"",IF($A499=$A498,$Q498,VLOOKUP($A499,Settings!$A:$B,2,FALSE)))</f>
        <v/>
      </c>
    </row>
    <row r="500">
      <c r="A500" s="17"/>
      <c r="B500" s="15" t="str">
        <f t="shared" si="1"/>
        <v/>
      </c>
      <c r="C500" s="16" t="str">
        <f>IF(ISBLANK($A500),"",RANDBETWEEN($P500-Settings!$E$19,$P500-Settings!$E$20))</f>
        <v/>
      </c>
      <c r="D500" s="16" t="str">
        <f>IF(ISBLANK($A500),"",RANDBETWEEN($P500+Settings!$E$20,$P500+Settings!$E$19))</f>
        <v/>
      </c>
      <c r="E500" t="str">
        <f t="array" ref="E500">IF(ISBLANK($A500),"",IF(M500,IF(AVERAGE(C500,D500)&gt;Settings!$E$18,INDEX(Precipitation!A:A,$L500),INDEX(Precipitation!B:B,$L500)),"None"))</f>
        <v/>
      </c>
      <c r="F500" t="str">
        <f t="array" ref="F500">IF(ISBLANK($A500),"",IF(M500,INDEX(Precipitation!C:C,$L500),CHOOSE(RANDBETWEEN(1,4),"Clear","Clear","A few clouds","Mostly cloudy")))</f>
        <v/>
      </c>
      <c r="G500" t="str">
        <f t="array" ref="G500">IF(ISBLANK($A500),"",IF(AND(M500,AVERAGE(C500,D500)&gt;Settings!$E$18),INDEX(Precipitation!D:D,$L500),""))</f>
        <v/>
      </c>
      <c r="H500" t="str">
        <f t="array" ref="H500">IF(ISBLANK($A500),"",INDEX(Precipitation!E:E,$L500))</f>
        <v/>
      </c>
      <c r="I500" s="16" t="str">
        <f t="array" ref="I500">IF(ISBLANK($A500),"",INDEX(Precipitation!F:F,$L500))</f>
        <v/>
      </c>
      <c r="J500" s="16" t="str">
        <f t="array" ref="J500">IF(ISBLANK($A500),"",INDEX(Precipitation!G:G,$L500))</f>
        <v/>
      </c>
      <c r="K500" t="str">
        <f t="array" ref="K500">IF(ISBLANK($A500),"",INDEX(Precipitation!H:H,$L500))</f>
        <v/>
      </c>
      <c r="L500" s="5" t="str">
        <f>IF(ISBLANK($A500),"",RANDBETWEEN(2,COUNTA(Precipitation!A:A)))</f>
        <v/>
      </c>
      <c r="M500" s="5" t="str">
        <f>IF(ISBLANK($A500),"",RANDBETWEEN(1,100)&lt;=VLOOKUP($A500,Settings!$A:$H,7,FALSE)*100)</f>
        <v/>
      </c>
      <c r="N500" s="5" t="str">
        <f>IF(ISBLANK($A500),"",VLOOKUP($A500,Settings!$A:$H,8,FALSE))</f>
        <v/>
      </c>
      <c r="O500" s="5" t="str">
        <f>IF(ISBLANK($A500),"",IF($A500=$A499,$O499,INDIRECT("Settings!$H"&amp;MATCH($A500,Settings!$A:$A,0)+1)))</f>
        <v/>
      </c>
      <c r="P500" s="5" t="str">
        <f t="shared" si="2"/>
        <v/>
      </c>
      <c r="Q500" s="5" t="str">
        <f>IF(ISBLANK($A500),"",IF($A500=$A499,$Q499,VLOOKUP($A500,Settings!$A:$B,2,FALSE)))</f>
        <v/>
      </c>
    </row>
    <row r="501">
      <c r="A501" s="17"/>
      <c r="B501" s="15" t="str">
        <f t="shared" si="1"/>
        <v/>
      </c>
      <c r="C501" s="16" t="str">
        <f>IF(ISBLANK($A501),"",RANDBETWEEN($P501-Settings!$E$19,$P501-Settings!$E$20))</f>
        <v/>
      </c>
      <c r="D501" s="16" t="str">
        <f>IF(ISBLANK($A501),"",RANDBETWEEN($P501+Settings!$E$20,$P501+Settings!$E$19))</f>
        <v/>
      </c>
      <c r="E501" t="str">
        <f t="array" ref="E501">IF(ISBLANK($A501),"",IF(M501,IF(AVERAGE(C501,D501)&gt;Settings!$E$18,INDEX(Precipitation!A:A,$L501),INDEX(Precipitation!B:B,$L501)),"None"))</f>
        <v/>
      </c>
      <c r="F501" t="str">
        <f t="array" ref="F501">IF(ISBLANK($A501),"",IF(M501,INDEX(Precipitation!C:C,$L501),CHOOSE(RANDBETWEEN(1,4),"Clear","Clear","A few clouds","Mostly cloudy")))</f>
        <v/>
      </c>
      <c r="G501" t="str">
        <f t="array" ref="G501">IF(ISBLANK($A501),"",IF(AND(M501,AVERAGE(C501,D501)&gt;Settings!$E$18),INDEX(Precipitation!D:D,$L501),""))</f>
        <v/>
      </c>
      <c r="H501" t="str">
        <f t="array" ref="H501">IF(ISBLANK($A501),"",INDEX(Precipitation!E:E,$L501))</f>
        <v/>
      </c>
      <c r="I501" s="16" t="str">
        <f t="array" ref="I501">IF(ISBLANK($A501),"",INDEX(Precipitation!F:F,$L501))</f>
        <v/>
      </c>
      <c r="J501" s="16" t="str">
        <f t="array" ref="J501">IF(ISBLANK($A501),"",INDEX(Precipitation!G:G,$L501))</f>
        <v/>
      </c>
      <c r="K501" t="str">
        <f t="array" ref="K501">IF(ISBLANK($A501),"",INDEX(Precipitation!H:H,$L501))</f>
        <v/>
      </c>
      <c r="L501" s="5" t="str">
        <f>IF(ISBLANK($A501),"",RANDBETWEEN(2,COUNTA(Precipitation!A:A)))</f>
        <v/>
      </c>
      <c r="M501" s="5" t="str">
        <f>IF(ISBLANK($A501),"",RANDBETWEEN(1,100)&lt;=VLOOKUP($A501,Settings!$A:$H,7,FALSE)*100)</f>
        <v/>
      </c>
      <c r="N501" s="5" t="str">
        <f>IF(ISBLANK($A501),"",VLOOKUP($A501,Settings!$A:$H,8,FALSE))</f>
        <v/>
      </c>
      <c r="O501" s="5" t="str">
        <f>IF(ISBLANK($A501),"",IF($A501=$A500,$O500,INDIRECT("Settings!$H"&amp;MATCH($A501,Settings!$A:$A,0)+1)))</f>
        <v/>
      </c>
      <c r="P501" s="5" t="str">
        <f t="shared" si="2"/>
        <v/>
      </c>
      <c r="Q501" s="5" t="str">
        <f>IF(ISBLANK($A501),"",IF($A501=$A500,$Q500,VLOOKUP($A501,Settings!$A:$B,2,FALSE)))</f>
        <v/>
      </c>
    </row>
    <row r="502">
      <c r="A502" s="17"/>
      <c r="B502" s="15" t="str">
        <f t="shared" si="1"/>
        <v/>
      </c>
      <c r="C502" s="16" t="str">
        <f>IF(ISBLANK($A502),"",RANDBETWEEN($P502-Settings!$E$19,$P502-Settings!$E$20))</f>
        <v/>
      </c>
      <c r="D502" s="16" t="str">
        <f>IF(ISBLANK($A502),"",RANDBETWEEN($P502+Settings!$E$20,$P502+Settings!$E$19))</f>
        <v/>
      </c>
      <c r="E502" t="str">
        <f t="array" ref="E502">IF(ISBLANK($A502),"",IF(M502,IF(AVERAGE(C502,D502)&gt;Settings!$E$18,INDEX(Precipitation!A:A,$L502),INDEX(Precipitation!B:B,$L502)),"None"))</f>
        <v/>
      </c>
      <c r="F502" t="str">
        <f t="array" ref="F502">IF(ISBLANK($A502),"",IF(M502,INDEX(Precipitation!C:C,$L502),CHOOSE(RANDBETWEEN(1,4),"Clear","Clear","A few clouds","Mostly cloudy")))</f>
        <v/>
      </c>
      <c r="G502" t="str">
        <f t="array" ref="G502">IF(ISBLANK($A502),"",IF(AND(M502,AVERAGE(C502,D502)&gt;Settings!$E$18),INDEX(Precipitation!D:D,$L502),""))</f>
        <v/>
      </c>
      <c r="H502" t="str">
        <f t="array" ref="H502">IF(ISBLANK($A502),"",INDEX(Precipitation!E:E,$L502))</f>
        <v/>
      </c>
      <c r="I502" s="16" t="str">
        <f t="array" ref="I502">IF(ISBLANK($A502),"",INDEX(Precipitation!F:F,$L502))</f>
        <v/>
      </c>
      <c r="J502" s="16" t="str">
        <f t="array" ref="J502">IF(ISBLANK($A502),"",INDEX(Precipitation!G:G,$L502))</f>
        <v/>
      </c>
      <c r="K502" t="str">
        <f t="array" ref="K502">IF(ISBLANK($A502),"",INDEX(Precipitation!H:H,$L502))</f>
        <v/>
      </c>
      <c r="L502" s="5" t="str">
        <f>IF(ISBLANK($A502),"",RANDBETWEEN(2,COUNTA(Precipitation!A:A)))</f>
        <v/>
      </c>
      <c r="M502" s="5" t="str">
        <f>IF(ISBLANK($A502),"",RANDBETWEEN(1,100)&lt;=VLOOKUP($A502,Settings!$A:$H,7,FALSE)*100)</f>
        <v/>
      </c>
      <c r="N502" s="5" t="str">
        <f>IF(ISBLANK($A502),"",VLOOKUP($A502,Settings!$A:$H,8,FALSE))</f>
        <v/>
      </c>
      <c r="O502" s="5" t="str">
        <f>IF(ISBLANK($A502),"",IF($A502=$A501,$O501,INDIRECT("Settings!$H"&amp;MATCH($A502,Settings!$A:$A,0)+1)))</f>
        <v/>
      </c>
      <c r="P502" s="5" t="str">
        <f t="shared" si="2"/>
        <v/>
      </c>
      <c r="Q502" s="5" t="str">
        <f>IF(ISBLANK($A502),"",IF($A502=$A501,$Q501,VLOOKUP($A502,Settings!$A:$B,2,FALSE)))</f>
        <v/>
      </c>
    </row>
    <row r="503">
      <c r="A503" s="17"/>
      <c r="B503" s="15" t="str">
        <f t="shared" si="1"/>
        <v/>
      </c>
      <c r="C503" s="16" t="str">
        <f>IF(ISBLANK($A503),"",RANDBETWEEN($P503-Settings!$E$19,$P503-Settings!$E$20))</f>
        <v/>
      </c>
      <c r="D503" s="16" t="str">
        <f>IF(ISBLANK($A503),"",RANDBETWEEN($P503+Settings!$E$20,$P503+Settings!$E$19))</f>
        <v/>
      </c>
      <c r="E503" t="str">
        <f t="array" ref="E503">IF(ISBLANK($A503),"",IF(M503,IF(AVERAGE(C503,D503)&gt;Settings!$E$18,INDEX(Precipitation!A:A,$L503),INDEX(Precipitation!B:B,$L503)),"None"))</f>
        <v/>
      </c>
      <c r="F503" t="str">
        <f t="array" ref="F503">IF(ISBLANK($A503),"",IF(M503,INDEX(Precipitation!C:C,$L503),CHOOSE(RANDBETWEEN(1,4),"Clear","Clear","A few clouds","Mostly cloudy")))</f>
        <v/>
      </c>
      <c r="G503" t="str">
        <f t="array" ref="G503">IF(ISBLANK($A503),"",IF(AND(M503,AVERAGE(C503,D503)&gt;Settings!$E$18),INDEX(Precipitation!D:D,$L503),""))</f>
        <v/>
      </c>
      <c r="H503" t="str">
        <f t="array" ref="H503">IF(ISBLANK($A503),"",INDEX(Precipitation!E:E,$L503))</f>
        <v/>
      </c>
      <c r="I503" s="16" t="str">
        <f t="array" ref="I503">IF(ISBLANK($A503),"",INDEX(Precipitation!F:F,$L503))</f>
        <v/>
      </c>
      <c r="J503" s="16" t="str">
        <f t="array" ref="J503">IF(ISBLANK($A503),"",INDEX(Precipitation!G:G,$L503))</f>
        <v/>
      </c>
      <c r="K503" t="str">
        <f t="array" ref="K503">IF(ISBLANK($A503),"",INDEX(Precipitation!H:H,$L503))</f>
        <v/>
      </c>
      <c r="L503" s="5" t="str">
        <f>IF(ISBLANK($A503),"",RANDBETWEEN(2,COUNTA(Precipitation!A:A)))</f>
        <v/>
      </c>
      <c r="M503" s="5" t="str">
        <f>IF(ISBLANK($A503),"",RANDBETWEEN(1,100)&lt;=VLOOKUP($A503,Settings!$A:$H,7,FALSE)*100)</f>
        <v/>
      </c>
      <c r="N503" s="5" t="str">
        <f>IF(ISBLANK($A503),"",VLOOKUP($A503,Settings!$A:$H,8,FALSE))</f>
        <v/>
      </c>
      <c r="O503" s="5" t="str">
        <f>IF(ISBLANK($A503),"",IF($A503=$A502,$O502,INDIRECT("Settings!$H"&amp;MATCH($A503,Settings!$A:$A,0)+1)))</f>
        <v/>
      </c>
      <c r="P503" s="5" t="str">
        <f t="shared" si="2"/>
        <v/>
      </c>
      <c r="Q503" s="5" t="str">
        <f>IF(ISBLANK($A503),"",IF($A503=$A502,$Q502,VLOOKUP($A503,Settings!$A:$B,2,FALSE)))</f>
        <v/>
      </c>
    </row>
    <row r="504">
      <c r="A504" s="17"/>
      <c r="B504" s="15" t="str">
        <f t="shared" si="1"/>
        <v/>
      </c>
      <c r="C504" s="16" t="str">
        <f>IF(ISBLANK($A504),"",RANDBETWEEN($P504-Settings!$E$19,$P504-Settings!$E$20))</f>
        <v/>
      </c>
      <c r="D504" s="16" t="str">
        <f>IF(ISBLANK($A504),"",RANDBETWEEN($P504+Settings!$E$20,$P504+Settings!$E$19))</f>
        <v/>
      </c>
      <c r="E504" t="str">
        <f t="array" ref="E504">IF(ISBLANK($A504),"",IF(M504,IF(AVERAGE(C504,D504)&gt;Settings!$E$18,INDEX(Precipitation!A:A,$L504),INDEX(Precipitation!B:B,$L504)),"None"))</f>
        <v/>
      </c>
      <c r="F504" t="str">
        <f t="array" ref="F504">IF(ISBLANK($A504),"",IF(M504,INDEX(Precipitation!C:C,$L504),CHOOSE(RANDBETWEEN(1,4),"Clear","Clear","A few clouds","Mostly cloudy")))</f>
        <v/>
      </c>
      <c r="G504" t="str">
        <f t="array" ref="G504">IF(ISBLANK($A504),"",IF(AND(M504,AVERAGE(C504,D504)&gt;Settings!$E$18),INDEX(Precipitation!D:D,$L504),""))</f>
        <v/>
      </c>
      <c r="H504" t="str">
        <f t="array" ref="H504">IF(ISBLANK($A504),"",INDEX(Precipitation!E:E,$L504))</f>
        <v/>
      </c>
      <c r="I504" s="16" t="str">
        <f t="array" ref="I504">IF(ISBLANK($A504),"",INDEX(Precipitation!F:F,$L504))</f>
        <v/>
      </c>
      <c r="J504" s="16" t="str">
        <f t="array" ref="J504">IF(ISBLANK($A504),"",INDEX(Precipitation!G:G,$L504))</f>
        <v/>
      </c>
      <c r="K504" t="str">
        <f t="array" ref="K504">IF(ISBLANK($A504),"",INDEX(Precipitation!H:H,$L504))</f>
        <v/>
      </c>
      <c r="L504" s="5" t="str">
        <f>IF(ISBLANK($A504),"",RANDBETWEEN(2,COUNTA(Precipitation!A:A)))</f>
        <v/>
      </c>
      <c r="M504" s="5" t="str">
        <f>IF(ISBLANK($A504),"",RANDBETWEEN(1,100)&lt;=VLOOKUP($A504,Settings!$A:$H,7,FALSE)*100)</f>
        <v/>
      </c>
      <c r="N504" s="5" t="str">
        <f>IF(ISBLANK($A504),"",VLOOKUP($A504,Settings!$A:$H,8,FALSE))</f>
        <v/>
      </c>
      <c r="O504" s="5" t="str">
        <f>IF(ISBLANK($A504),"",IF($A504=$A503,$O503,INDIRECT("Settings!$H"&amp;MATCH($A504,Settings!$A:$A,0)+1)))</f>
        <v/>
      </c>
      <c r="P504" s="5" t="str">
        <f t="shared" si="2"/>
        <v/>
      </c>
      <c r="Q504" s="5" t="str">
        <f>IF(ISBLANK($A504),"",IF($A504=$A503,$Q503,VLOOKUP($A504,Settings!$A:$B,2,FALSE)))</f>
        <v/>
      </c>
    </row>
    <row r="505">
      <c r="A505" s="17"/>
      <c r="B505" s="15" t="str">
        <f t="shared" si="1"/>
        <v/>
      </c>
      <c r="C505" s="16" t="str">
        <f>IF(ISBLANK($A505),"",RANDBETWEEN($P505-Settings!$E$19,$P505-Settings!$E$20))</f>
        <v/>
      </c>
      <c r="D505" s="16" t="str">
        <f>IF(ISBLANK($A505),"",RANDBETWEEN($P505+Settings!$E$20,$P505+Settings!$E$19))</f>
        <v/>
      </c>
      <c r="E505" t="str">
        <f t="array" ref="E505">IF(ISBLANK($A505),"",IF(M505,IF(AVERAGE(C505,D505)&gt;Settings!$E$18,INDEX(Precipitation!A:A,$L505),INDEX(Precipitation!B:B,$L505)),"None"))</f>
        <v/>
      </c>
      <c r="F505" t="str">
        <f t="array" ref="F505">IF(ISBLANK($A505),"",IF(M505,INDEX(Precipitation!C:C,$L505),CHOOSE(RANDBETWEEN(1,4),"Clear","Clear","A few clouds","Mostly cloudy")))</f>
        <v/>
      </c>
      <c r="G505" t="str">
        <f t="array" ref="G505">IF(ISBLANK($A505),"",IF(AND(M505,AVERAGE(C505,D505)&gt;Settings!$E$18),INDEX(Precipitation!D:D,$L505),""))</f>
        <v/>
      </c>
      <c r="H505" t="str">
        <f t="array" ref="H505">IF(ISBLANK($A505),"",INDEX(Precipitation!E:E,$L505))</f>
        <v/>
      </c>
      <c r="I505" s="16" t="str">
        <f t="array" ref="I505">IF(ISBLANK($A505),"",INDEX(Precipitation!F:F,$L505))</f>
        <v/>
      </c>
      <c r="J505" s="16" t="str">
        <f t="array" ref="J505">IF(ISBLANK($A505),"",INDEX(Precipitation!G:G,$L505))</f>
        <v/>
      </c>
      <c r="K505" t="str">
        <f t="array" ref="K505">IF(ISBLANK($A505),"",INDEX(Precipitation!H:H,$L505))</f>
        <v/>
      </c>
      <c r="L505" s="5" t="str">
        <f>IF(ISBLANK($A505),"",RANDBETWEEN(2,COUNTA(Precipitation!A:A)))</f>
        <v/>
      </c>
      <c r="M505" s="5" t="str">
        <f>IF(ISBLANK($A505),"",RANDBETWEEN(1,100)&lt;=VLOOKUP($A505,Settings!$A:$H,7,FALSE)*100)</f>
        <v/>
      </c>
      <c r="N505" s="5" t="str">
        <f>IF(ISBLANK($A505),"",VLOOKUP($A505,Settings!$A:$H,8,FALSE))</f>
        <v/>
      </c>
      <c r="O505" s="5" t="str">
        <f>IF(ISBLANK($A505),"",IF($A505=$A504,$O504,INDIRECT("Settings!$H"&amp;MATCH($A505,Settings!$A:$A,0)+1)))</f>
        <v/>
      </c>
      <c r="P505" s="5" t="str">
        <f t="shared" si="2"/>
        <v/>
      </c>
      <c r="Q505" s="5" t="str">
        <f>IF(ISBLANK($A505),"",IF($A505=$A504,$Q504,VLOOKUP($A505,Settings!$A:$B,2,FALSE)))</f>
        <v/>
      </c>
    </row>
    <row r="506">
      <c r="A506" s="17"/>
      <c r="B506" s="15" t="str">
        <f t="shared" si="1"/>
        <v/>
      </c>
      <c r="C506" s="16" t="str">
        <f>IF(ISBLANK($A506),"",RANDBETWEEN($P506-Settings!$E$19,$P506-Settings!$E$20))</f>
        <v/>
      </c>
      <c r="D506" s="16" t="str">
        <f>IF(ISBLANK($A506),"",RANDBETWEEN($P506+Settings!$E$20,$P506+Settings!$E$19))</f>
        <v/>
      </c>
      <c r="E506" t="str">
        <f t="array" ref="E506">IF(ISBLANK($A506),"",IF(M506,IF(AVERAGE(C506,D506)&gt;Settings!$E$18,INDEX(Precipitation!A:A,$L506),INDEX(Precipitation!B:B,$L506)),"None"))</f>
        <v/>
      </c>
      <c r="F506" t="str">
        <f t="array" ref="F506">IF(ISBLANK($A506),"",IF(M506,INDEX(Precipitation!C:C,$L506),CHOOSE(RANDBETWEEN(1,4),"Clear","Clear","A few clouds","Mostly cloudy")))</f>
        <v/>
      </c>
      <c r="G506" t="str">
        <f t="array" ref="G506">IF(ISBLANK($A506),"",IF(AND(M506,AVERAGE(C506,D506)&gt;Settings!$E$18),INDEX(Precipitation!D:D,$L506),""))</f>
        <v/>
      </c>
      <c r="H506" t="str">
        <f t="array" ref="H506">IF(ISBLANK($A506),"",INDEX(Precipitation!E:E,$L506))</f>
        <v/>
      </c>
      <c r="I506" s="16" t="str">
        <f t="array" ref="I506">IF(ISBLANK($A506),"",INDEX(Precipitation!F:F,$L506))</f>
        <v/>
      </c>
      <c r="J506" s="16" t="str">
        <f t="array" ref="J506">IF(ISBLANK($A506),"",INDEX(Precipitation!G:G,$L506))</f>
        <v/>
      </c>
      <c r="K506" t="str">
        <f t="array" ref="K506">IF(ISBLANK($A506),"",INDEX(Precipitation!H:H,$L506))</f>
        <v/>
      </c>
      <c r="L506" s="5" t="str">
        <f>IF(ISBLANK($A506),"",RANDBETWEEN(2,COUNTA(Precipitation!A:A)))</f>
        <v/>
      </c>
      <c r="M506" s="5" t="str">
        <f>IF(ISBLANK($A506),"",RANDBETWEEN(1,100)&lt;=VLOOKUP($A506,Settings!$A:$H,7,FALSE)*100)</f>
        <v/>
      </c>
      <c r="N506" s="5" t="str">
        <f>IF(ISBLANK($A506),"",VLOOKUP($A506,Settings!$A:$H,8,FALSE))</f>
        <v/>
      </c>
      <c r="O506" s="5" t="str">
        <f>IF(ISBLANK($A506),"",IF($A506=$A505,$O505,INDIRECT("Settings!$H"&amp;MATCH($A506,Settings!$A:$A,0)+1)))</f>
        <v/>
      </c>
      <c r="P506" s="5" t="str">
        <f t="shared" si="2"/>
        <v/>
      </c>
      <c r="Q506" s="5" t="str">
        <f>IF(ISBLANK($A506),"",IF($A506=$A505,$Q505,VLOOKUP($A506,Settings!$A:$B,2,FALSE)))</f>
        <v/>
      </c>
    </row>
    <row r="507">
      <c r="A507" s="17"/>
      <c r="B507" s="15" t="str">
        <f t="shared" si="1"/>
        <v/>
      </c>
      <c r="C507" s="16" t="str">
        <f>IF(ISBLANK($A507),"",RANDBETWEEN($P507-Settings!$E$19,$P507-Settings!$E$20))</f>
        <v/>
      </c>
      <c r="D507" s="16" t="str">
        <f>IF(ISBLANK($A507),"",RANDBETWEEN($P507+Settings!$E$20,$P507+Settings!$E$19))</f>
        <v/>
      </c>
      <c r="E507" t="str">
        <f t="array" ref="E507">IF(ISBLANK($A507),"",IF(M507,IF(AVERAGE(C507,D507)&gt;Settings!$E$18,INDEX(Precipitation!A:A,$L507),INDEX(Precipitation!B:B,$L507)),"None"))</f>
        <v/>
      </c>
      <c r="F507" t="str">
        <f t="array" ref="F507">IF(ISBLANK($A507),"",IF(M507,INDEX(Precipitation!C:C,$L507),CHOOSE(RANDBETWEEN(1,4),"Clear","Clear","A few clouds","Mostly cloudy")))</f>
        <v/>
      </c>
      <c r="G507" t="str">
        <f t="array" ref="G507">IF(ISBLANK($A507),"",IF(AND(M507,AVERAGE(C507,D507)&gt;Settings!$E$18),INDEX(Precipitation!D:D,$L507),""))</f>
        <v/>
      </c>
      <c r="H507" t="str">
        <f t="array" ref="H507">IF(ISBLANK($A507),"",INDEX(Precipitation!E:E,$L507))</f>
        <v/>
      </c>
      <c r="I507" s="16" t="str">
        <f t="array" ref="I507">IF(ISBLANK($A507),"",INDEX(Precipitation!F:F,$L507))</f>
        <v/>
      </c>
      <c r="J507" s="16" t="str">
        <f t="array" ref="J507">IF(ISBLANK($A507),"",INDEX(Precipitation!G:G,$L507))</f>
        <v/>
      </c>
      <c r="K507" t="str">
        <f t="array" ref="K507">IF(ISBLANK($A507),"",INDEX(Precipitation!H:H,$L507))</f>
        <v/>
      </c>
      <c r="L507" s="5" t="str">
        <f>IF(ISBLANK($A507),"",RANDBETWEEN(2,COUNTA(Precipitation!A:A)))</f>
        <v/>
      </c>
      <c r="M507" s="5" t="str">
        <f>IF(ISBLANK($A507),"",RANDBETWEEN(1,100)&lt;=VLOOKUP($A507,Settings!$A:$H,7,FALSE)*100)</f>
        <v/>
      </c>
      <c r="N507" s="5" t="str">
        <f>IF(ISBLANK($A507),"",VLOOKUP($A507,Settings!$A:$H,8,FALSE))</f>
        <v/>
      </c>
      <c r="O507" s="5" t="str">
        <f>IF(ISBLANK($A507),"",IF($A507=$A506,$O506,INDIRECT("Settings!$H"&amp;MATCH($A507,Settings!$A:$A,0)+1)))</f>
        <v/>
      </c>
      <c r="P507" s="5" t="str">
        <f t="shared" si="2"/>
        <v/>
      </c>
      <c r="Q507" s="5" t="str">
        <f>IF(ISBLANK($A507),"",IF($A507=$A506,$Q506,VLOOKUP($A507,Settings!$A:$B,2,FALSE)))</f>
        <v/>
      </c>
    </row>
    <row r="508">
      <c r="A508" s="17"/>
      <c r="B508" s="15" t="str">
        <f t="shared" si="1"/>
        <v/>
      </c>
      <c r="C508" s="16" t="str">
        <f>IF(ISBLANK($A508),"",RANDBETWEEN($P508-Settings!$E$19,$P508-Settings!$E$20))</f>
        <v/>
      </c>
      <c r="D508" s="16" t="str">
        <f>IF(ISBLANK($A508),"",RANDBETWEEN($P508+Settings!$E$20,$P508+Settings!$E$19))</f>
        <v/>
      </c>
      <c r="E508" t="str">
        <f t="array" ref="E508">IF(ISBLANK($A508),"",IF(M508,IF(AVERAGE(C508,D508)&gt;Settings!$E$18,INDEX(Precipitation!A:A,$L508),INDEX(Precipitation!B:B,$L508)),"None"))</f>
        <v/>
      </c>
      <c r="F508" t="str">
        <f t="array" ref="F508">IF(ISBLANK($A508),"",IF(M508,INDEX(Precipitation!C:C,$L508),CHOOSE(RANDBETWEEN(1,4),"Clear","Clear","A few clouds","Mostly cloudy")))</f>
        <v/>
      </c>
      <c r="G508" t="str">
        <f t="array" ref="G508">IF(ISBLANK($A508),"",IF(AND(M508,AVERAGE(C508,D508)&gt;Settings!$E$18),INDEX(Precipitation!D:D,$L508),""))</f>
        <v/>
      </c>
      <c r="H508" t="str">
        <f t="array" ref="H508">IF(ISBLANK($A508),"",INDEX(Precipitation!E:E,$L508))</f>
        <v/>
      </c>
      <c r="I508" s="16" t="str">
        <f t="array" ref="I508">IF(ISBLANK($A508),"",INDEX(Precipitation!F:F,$L508))</f>
        <v/>
      </c>
      <c r="J508" s="16" t="str">
        <f t="array" ref="J508">IF(ISBLANK($A508),"",INDEX(Precipitation!G:G,$L508))</f>
        <v/>
      </c>
      <c r="K508" t="str">
        <f t="array" ref="K508">IF(ISBLANK($A508),"",INDEX(Precipitation!H:H,$L508))</f>
        <v/>
      </c>
      <c r="L508" s="5" t="str">
        <f>IF(ISBLANK($A508),"",RANDBETWEEN(2,COUNTA(Precipitation!A:A)))</f>
        <v/>
      </c>
      <c r="M508" s="5" t="str">
        <f>IF(ISBLANK($A508),"",RANDBETWEEN(1,100)&lt;=VLOOKUP($A508,Settings!$A:$H,7,FALSE)*100)</f>
        <v/>
      </c>
      <c r="N508" s="5" t="str">
        <f>IF(ISBLANK($A508),"",VLOOKUP($A508,Settings!$A:$H,8,FALSE))</f>
        <v/>
      </c>
      <c r="O508" s="5" t="str">
        <f>IF(ISBLANK($A508),"",IF($A508=$A507,$O507,INDIRECT("Settings!$H"&amp;MATCH($A508,Settings!$A:$A,0)+1)))</f>
        <v/>
      </c>
      <c r="P508" s="5" t="str">
        <f t="shared" si="2"/>
        <v/>
      </c>
      <c r="Q508" s="5" t="str">
        <f>IF(ISBLANK($A508),"",IF($A508=$A507,$Q507,VLOOKUP($A508,Settings!$A:$B,2,FALSE)))</f>
        <v/>
      </c>
    </row>
    <row r="509">
      <c r="A509" s="17"/>
      <c r="B509" s="15" t="str">
        <f t="shared" si="1"/>
        <v/>
      </c>
      <c r="C509" s="16" t="str">
        <f>IF(ISBLANK($A509),"",RANDBETWEEN($P509-Settings!$E$19,$P509-Settings!$E$20))</f>
        <v/>
      </c>
      <c r="D509" s="16" t="str">
        <f>IF(ISBLANK($A509),"",RANDBETWEEN($P509+Settings!$E$20,$P509+Settings!$E$19))</f>
        <v/>
      </c>
      <c r="E509" t="str">
        <f t="array" ref="E509">IF(ISBLANK($A509),"",IF(M509,IF(AVERAGE(C509,D509)&gt;Settings!$E$18,INDEX(Precipitation!A:A,$L509),INDEX(Precipitation!B:B,$L509)),"None"))</f>
        <v/>
      </c>
      <c r="F509" t="str">
        <f t="array" ref="F509">IF(ISBLANK($A509),"",IF(M509,INDEX(Precipitation!C:C,$L509),CHOOSE(RANDBETWEEN(1,4),"Clear","Clear","A few clouds","Mostly cloudy")))</f>
        <v/>
      </c>
      <c r="G509" t="str">
        <f t="array" ref="G509">IF(ISBLANK($A509),"",IF(AND(M509,AVERAGE(C509,D509)&gt;Settings!$E$18),INDEX(Precipitation!D:D,$L509),""))</f>
        <v/>
      </c>
      <c r="H509" t="str">
        <f t="array" ref="H509">IF(ISBLANK($A509),"",INDEX(Precipitation!E:E,$L509))</f>
        <v/>
      </c>
      <c r="I509" s="16" t="str">
        <f t="array" ref="I509">IF(ISBLANK($A509),"",INDEX(Precipitation!F:F,$L509))</f>
        <v/>
      </c>
      <c r="J509" s="16" t="str">
        <f t="array" ref="J509">IF(ISBLANK($A509),"",INDEX(Precipitation!G:G,$L509))</f>
        <v/>
      </c>
      <c r="K509" t="str">
        <f t="array" ref="K509">IF(ISBLANK($A509),"",INDEX(Precipitation!H:H,$L509))</f>
        <v/>
      </c>
      <c r="L509" s="5" t="str">
        <f>IF(ISBLANK($A509),"",RANDBETWEEN(2,COUNTA(Precipitation!A:A)))</f>
        <v/>
      </c>
      <c r="M509" s="5" t="str">
        <f>IF(ISBLANK($A509),"",RANDBETWEEN(1,100)&lt;=VLOOKUP($A509,Settings!$A:$H,7,FALSE)*100)</f>
        <v/>
      </c>
      <c r="N509" s="5" t="str">
        <f>IF(ISBLANK($A509),"",VLOOKUP($A509,Settings!$A:$H,8,FALSE))</f>
        <v/>
      </c>
      <c r="O509" s="5" t="str">
        <f>IF(ISBLANK($A509),"",IF($A509=$A508,$O508,INDIRECT("Settings!$H"&amp;MATCH($A509,Settings!$A:$A,0)+1)))</f>
        <v/>
      </c>
      <c r="P509" s="5" t="str">
        <f t="shared" si="2"/>
        <v/>
      </c>
      <c r="Q509" s="5" t="str">
        <f>IF(ISBLANK($A509),"",IF($A509=$A508,$Q508,VLOOKUP($A509,Settings!$A:$B,2,FALSE)))</f>
        <v/>
      </c>
    </row>
    <row r="510">
      <c r="A510" s="17"/>
      <c r="B510" s="15" t="str">
        <f t="shared" si="1"/>
        <v/>
      </c>
      <c r="C510" s="16" t="str">
        <f>IF(ISBLANK($A510),"",RANDBETWEEN($P510-Settings!$E$19,$P510-Settings!$E$20))</f>
        <v/>
      </c>
      <c r="D510" s="16" t="str">
        <f>IF(ISBLANK($A510),"",RANDBETWEEN($P510+Settings!$E$20,$P510+Settings!$E$19))</f>
        <v/>
      </c>
      <c r="E510" t="str">
        <f t="array" ref="E510">IF(ISBLANK($A510),"",IF(M510,IF(AVERAGE(C510,D510)&gt;Settings!$E$18,INDEX(Precipitation!A:A,$L510),INDEX(Precipitation!B:B,$L510)),"None"))</f>
        <v/>
      </c>
      <c r="F510" t="str">
        <f t="array" ref="F510">IF(ISBLANK($A510),"",IF(M510,INDEX(Precipitation!C:C,$L510),CHOOSE(RANDBETWEEN(1,4),"Clear","Clear","A few clouds","Mostly cloudy")))</f>
        <v/>
      </c>
      <c r="G510" t="str">
        <f t="array" ref="G510">IF(ISBLANK($A510),"",IF(AND(M510,AVERAGE(C510,D510)&gt;Settings!$E$18),INDEX(Precipitation!D:D,$L510),""))</f>
        <v/>
      </c>
      <c r="H510" t="str">
        <f t="array" ref="H510">IF(ISBLANK($A510),"",INDEX(Precipitation!E:E,$L510))</f>
        <v/>
      </c>
      <c r="I510" s="16" t="str">
        <f t="array" ref="I510">IF(ISBLANK($A510),"",INDEX(Precipitation!F:F,$L510))</f>
        <v/>
      </c>
      <c r="J510" s="16" t="str">
        <f t="array" ref="J510">IF(ISBLANK($A510),"",INDEX(Precipitation!G:G,$L510))</f>
        <v/>
      </c>
      <c r="K510" t="str">
        <f t="array" ref="K510">IF(ISBLANK($A510),"",INDEX(Precipitation!H:H,$L510))</f>
        <v/>
      </c>
      <c r="L510" s="5" t="str">
        <f>IF(ISBLANK($A510),"",RANDBETWEEN(2,COUNTA(Precipitation!A:A)))</f>
        <v/>
      </c>
      <c r="M510" s="5" t="str">
        <f>IF(ISBLANK($A510),"",RANDBETWEEN(1,100)&lt;=VLOOKUP($A510,Settings!$A:$H,7,FALSE)*100)</f>
        <v/>
      </c>
      <c r="N510" s="5" t="str">
        <f>IF(ISBLANK($A510),"",VLOOKUP($A510,Settings!$A:$H,8,FALSE))</f>
        <v/>
      </c>
      <c r="O510" s="5" t="str">
        <f>IF(ISBLANK($A510),"",IF($A510=$A509,$O509,INDIRECT("Settings!$H"&amp;MATCH($A510,Settings!$A:$A,0)+1)))</f>
        <v/>
      </c>
      <c r="P510" s="5" t="str">
        <f t="shared" si="2"/>
        <v/>
      </c>
      <c r="Q510" s="5" t="str">
        <f>IF(ISBLANK($A510),"",IF($A510=$A509,$Q509,VLOOKUP($A510,Settings!$A:$B,2,FALSE)))</f>
        <v/>
      </c>
    </row>
    <row r="511">
      <c r="A511" s="17"/>
      <c r="B511" s="15" t="str">
        <f t="shared" si="1"/>
        <v/>
      </c>
      <c r="C511" s="16" t="str">
        <f>IF(ISBLANK($A511),"",RANDBETWEEN($P511-Settings!$E$19,$P511-Settings!$E$20))</f>
        <v/>
      </c>
      <c r="D511" s="16" t="str">
        <f>IF(ISBLANK($A511),"",RANDBETWEEN($P511+Settings!$E$20,$P511+Settings!$E$19))</f>
        <v/>
      </c>
      <c r="E511" t="str">
        <f t="array" ref="E511">IF(ISBLANK($A511),"",IF(M511,IF(AVERAGE(C511,D511)&gt;Settings!$E$18,INDEX(Precipitation!A:A,$L511),INDEX(Precipitation!B:B,$L511)),"None"))</f>
        <v/>
      </c>
      <c r="F511" t="str">
        <f t="array" ref="F511">IF(ISBLANK($A511),"",IF(M511,INDEX(Precipitation!C:C,$L511),CHOOSE(RANDBETWEEN(1,4),"Clear","Clear","A few clouds","Mostly cloudy")))</f>
        <v/>
      </c>
      <c r="G511" t="str">
        <f t="array" ref="G511">IF(ISBLANK($A511),"",IF(AND(M511,AVERAGE(C511,D511)&gt;Settings!$E$18),INDEX(Precipitation!D:D,$L511),""))</f>
        <v/>
      </c>
      <c r="H511" t="str">
        <f t="array" ref="H511">IF(ISBLANK($A511),"",INDEX(Precipitation!E:E,$L511))</f>
        <v/>
      </c>
      <c r="I511" s="16" t="str">
        <f t="array" ref="I511">IF(ISBLANK($A511),"",INDEX(Precipitation!F:F,$L511))</f>
        <v/>
      </c>
      <c r="J511" s="16" t="str">
        <f t="array" ref="J511">IF(ISBLANK($A511),"",INDEX(Precipitation!G:G,$L511))</f>
        <v/>
      </c>
      <c r="K511" t="str">
        <f t="array" ref="K511">IF(ISBLANK($A511),"",INDEX(Precipitation!H:H,$L511))</f>
        <v/>
      </c>
      <c r="L511" s="5" t="str">
        <f>IF(ISBLANK($A511),"",RANDBETWEEN(2,COUNTA(Precipitation!A:A)))</f>
        <v/>
      </c>
      <c r="M511" s="5" t="str">
        <f>IF(ISBLANK($A511),"",RANDBETWEEN(1,100)&lt;=VLOOKUP($A511,Settings!$A:$H,7,FALSE)*100)</f>
        <v/>
      </c>
      <c r="N511" s="5" t="str">
        <f>IF(ISBLANK($A511),"",VLOOKUP($A511,Settings!$A:$H,8,FALSE))</f>
        <v/>
      </c>
      <c r="O511" s="5" t="str">
        <f>IF(ISBLANK($A511),"",IF($A511=$A510,$O510,INDIRECT("Settings!$H"&amp;MATCH($A511,Settings!$A:$A,0)+1)))</f>
        <v/>
      </c>
      <c r="P511" s="5" t="str">
        <f t="shared" si="2"/>
        <v/>
      </c>
      <c r="Q511" s="5" t="str">
        <f>IF(ISBLANK($A511),"",IF($A511=$A510,$Q510,VLOOKUP($A511,Settings!$A:$B,2,FALSE)))</f>
        <v/>
      </c>
    </row>
    <row r="512">
      <c r="A512" s="17"/>
      <c r="B512" s="15" t="str">
        <f t="shared" si="1"/>
        <v/>
      </c>
      <c r="C512" s="16" t="str">
        <f>IF(ISBLANK($A512),"",RANDBETWEEN($P512-Settings!$E$19,$P512-Settings!$E$20))</f>
        <v/>
      </c>
      <c r="D512" s="16" t="str">
        <f>IF(ISBLANK($A512),"",RANDBETWEEN($P512+Settings!$E$20,$P512+Settings!$E$19))</f>
        <v/>
      </c>
      <c r="E512" t="str">
        <f t="array" ref="E512">IF(ISBLANK($A512),"",IF(M512,IF(AVERAGE(C512,D512)&gt;Settings!$E$18,INDEX(Precipitation!A:A,$L512),INDEX(Precipitation!B:B,$L512)),"None"))</f>
        <v/>
      </c>
      <c r="F512" t="str">
        <f t="array" ref="F512">IF(ISBLANK($A512),"",IF(M512,INDEX(Precipitation!C:C,$L512),CHOOSE(RANDBETWEEN(1,4),"Clear","Clear","A few clouds","Mostly cloudy")))</f>
        <v/>
      </c>
      <c r="G512" t="str">
        <f t="array" ref="G512">IF(ISBLANK($A512),"",IF(AND(M512,AVERAGE(C512,D512)&gt;Settings!$E$18),INDEX(Precipitation!D:D,$L512),""))</f>
        <v/>
      </c>
      <c r="H512" t="str">
        <f t="array" ref="H512">IF(ISBLANK($A512),"",INDEX(Precipitation!E:E,$L512))</f>
        <v/>
      </c>
      <c r="I512" s="16" t="str">
        <f t="array" ref="I512">IF(ISBLANK($A512),"",INDEX(Precipitation!F:F,$L512))</f>
        <v/>
      </c>
      <c r="J512" s="16" t="str">
        <f t="array" ref="J512">IF(ISBLANK($A512),"",INDEX(Precipitation!G:G,$L512))</f>
        <v/>
      </c>
      <c r="K512" t="str">
        <f t="array" ref="K512">IF(ISBLANK($A512),"",INDEX(Precipitation!H:H,$L512))</f>
        <v/>
      </c>
      <c r="L512" s="5" t="str">
        <f>IF(ISBLANK($A512),"",RANDBETWEEN(2,COUNTA(Precipitation!A:A)))</f>
        <v/>
      </c>
      <c r="M512" s="5" t="str">
        <f>IF(ISBLANK($A512),"",RANDBETWEEN(1,100)&lt;=VLOOKUP($A512,Settings!$A:$H,7,FALSE)*100)</f>
        <v/>
      </c>
      <c r="N512" s="5" t="str">
        <f>IF(ISBLANK($A512),"",VLOOKUP($A512,Settings!$A:$H,8,FALSE))</f>
        <v/>
      </c>
      <c r="O512" s="5" t="str">
        <f>IF(ISBLANK($A512),"",IF($A512=$A511,$O511,INDIRECT("Settings!$H"&amp;MATCH($A512,Settings!$A:$A,0)+1)))</f>
        <v/>
      </c>
      <c r="P512" s="5" t="str">
        <f t="shared" si="2"/>
        <v/>
      </c>
      <c r="Q512" s="5" t="str">
        <f>IF(ISBLANK($A512),"",IF($A512=$A511,$Q511,VLOOKUP($A512,Settings!$A:$B,2,FALSE)))</f>
        <v/>
      </c>
    </row>
    <row r="513">
      <c r="A513" s="17"/>
      <c r="B513" s="15" t="str">
        <f t="shared" si="1"/>
        <v/>
      </c>
      <c r="C513" s="16" t="str">
        <f>IF(ISBLANK($A513),"",RANDBETWEEN($P513-Settings!$E$19,$P513-Settings!$E$20))</f>
        <v/>
      </c>
      <c r="D513" s="16" t="str">
        <f>IF(ISBLANK($A513),"",RANDBETWEEN($P513+Settings!$E$20,$P513+Settings!$E$19))</f>
        <v/>
      </c>
      <c r="E513" t="str">
        <f t="array" ref="E513">IF(ISBLANK($A513),"",IF(M513,IF(AVERAGE(C513,D513)&gt;Settings!$E$18,INDEX(Precipitation!A:A,$L513),INDEX(Precipitation!B:B,$L513)),"None"))</f>
        <v/>
      </c>
      <c r="F513" t="str">
        <f t="array" ref="F513">IF(ISBLANK($A513),"",IF(M513,INDEX(Precipitation!C:C,$L513),CHOOSE(RANDBETWEEN(1,4),"Clear","Clear","A few clouds","Mostly cloudy")))</f>
        <v/>
      </c>
      <c r="G513" t="str">
        <f t="array" ref="G513">IF(ISBLANK($A513),"",IF(AND(M513,AVERAGE(C513,D513)&gt;Settings!$E$18),INDEX(Precipitation!D:D,$L513),""))</f>
        <v/>
      </c>
      <c r="H513" t="str">
        <f t="array" ref="H513">IF(ISBLANK($A513),"",INDEX(Precipitation!E:E,$L513))</f>
        <v/>
      </c>
      <c r="I513" s="16" t="str">
        <f t="array" ref="I513">IF(ISBLANK($A513),"",INDEX(Precipitation!F:F,$L513))</f>
        <v/>
      </c>
      <c r="J513" s="16" t="str">
        <f t="array" ref="J513">IF(ISBLANK($A513),"",INDEX(Precipitation!G:G,$L513))</f>
        <v/>
      </c>
      <c r="K513" t="str">
        <f t="array" ref="K513">IF(ISBLANK($A513),"",INDEX(Precipitation!H:H,$L513))</f>
        <v/>
      </c>
      <c r="L513" s="5" t="str">
        <f>IF(ISBLANK($A513),"",RANDBETWEEN(2,COUNTA(Precipitation!A:A)))</f>
        <v/>
      </c>
      <c r="M513" s="5" t="str">
        <f>IF(ISBLANK($A513),"",RANDBETWEEN(1,100)&lt;=VLOOKUP($A513,Settings!$A:$H,7,FALSE)*100)</f>
        <v/>
      </c>
      <c r="N513" s="5" t="str">
        <f>IF(ISBLANK($A513),"",VLOOKUP($A513,Settings!$A:$H,8,FALSE))</f>
        <v/>
      </c>
      <c r="O513" s="5" t="str">
        <f>IF(ISBLANK($A513),"",IF($A513=$A512,$O512,INDIRECT("Settings!$H"&amp;MATCH($A513,Settings!$A:$A,0)+1)))</f>
        <v/>
      </c>
      <c r="P513" s="5" t="str">
        <f t="shared" si="2"/>
        <v/>
      </c>
      <c r="Q513" s="5" t="str">
        <f>IF(ISBLANK($A513),"",IF($A513=$A512,$Q512,VLOOKUP($A513,Settings!$A:$B,2,FALSE)))</f>
        <v/>
      </c>
    </row>
    <row r="514">
      <c r="A514" s="17"/>
      <c r="B514" s="15" t="str">
        <f t="shared" si="1"/>
        <v/>
      </c>
      <c r="C514" s="16" t="str">
        <f>IF(ISBLANK($A514),"",RANDBETWEEN($P514-Settings!$E$19,$P514-Settings!$E$20))</f>
        <v/>
      </c>
      <c r="D514" s="16" t="str">
        <f>IF(ISBLANK($A514),"",RANDBETWEEN($P514+Settings!$E$20,$P514+Settings!$E$19))</f>
        <v/>
      </c>
      <c r="E514" t="str">
        <f t="array" ref="E514">IF(ISBLANK($A514),"",IF(M514,IF(AVERAGE(C514,D514)&gt;Settings!$E$18,INDEX(Precipitation!A:A,$L514),INDEX(Precipitation!B:B,$L514)),"None"))</f>
        <v/>
      </c>
      <c r="F514" t="str">
        <f t="array" ref="F514">IF(ISBLANK($A514),"",IF(M514,INDEX(Precipitation!C:C,$L514),CHOOSE(RANDBETWEEN(1,4),"Clear","Clear","A few clouds","Mostly cloudy")))</f>
        <v/>
      </c>
      <c r="G514" t="str">
        <f t="array" ref="G514">IF(ISBLANK($A514),"",IF(AND(M514,AVERAGE(C514,D514)&gt;Settings!$E$18),INDEX(Precipitation!D:D,$L514),""))</f>
        <v/>
      </c>
      <c r="H514" t="str">
        <f t="array" ref="H514">IF(ISBLANK($A514),"",INDEX(Precipitation!E:E,$L514))</f>
        <v/>
      </c>
      <c r="I514" s="16" t="str">
        <f t="array" ref="I514">IF(ISBLANK($A514),"",INDEX(Precipitation!F:F,$L514))</f>
        <v/>
      </c>
      <c r="J514" s="16" t="str">
        <f t="array" ref="J514">IF(ISBLANK($A514),"",INDEX(Precipitation!G:G,$L514))</f>
        <v/>
      </c>
      <c r="K514" t="str">
        <f t="array" ref="K514">IF(ISBLANK($A514),"",INDEX(Precipitation!H:H,$L514))</f>
        <v/>
      </c>
      <c r="L514" s="5" t="str">
        <f>IF(ISBLANK($A514),"",RANDBETWEEN(2,COUNTA(Precipitation!A:A)))</f>
        <v/>
      </c>
      <c r="M514" s="5" t="str">
        <f>IF(ISBLANK($A514),"",RANDBETWEEN(1,100)&lt;=VLOOKUP($A514,Settings!$A:$H,7,FALSE)*100)</f>
        <v/>
      </c>
      <c r="N514" s="5" t="str">
        <f>IF(ISBLANK($A514),"",VLOOKUP($A514,Settings!$A:$H,8,FALSE))</f>
        <v/>
      </c>
      <c r="O514" s="5" t="str">
        <f>IF(ISBLANK($A514),"",IF($A514=$A513,$O513,INDIRECT("Settings!$H"&amp;MATCH($A514,Settings!$A:$A,0)+1)))</f>
        <v/>
      </c>
      <c r="P514" s="5" t="str">
        <f t="shared" si="2"/>
        <v/>
      </c>
      <c r="Q514" s="5" t="str">
        <f>IF(ISBLANK($A514),"",IF($A514=$A513,$Q513,VLOOKUP($A514,Settings!$A:$B,2,FALSE)))</f>
        <v/>
      </c>
    </row>
    <row r="515">
      <c r="A515" s="17"/>
      <c r="B515" s="15" t="str">
        <f t="shared" si="1"/>
        <v/>
      </c>
      <c r="C515" s="16" t="str">
        <f>IF(ISBLANK($A515),"",RANDBETWEEN($P515-Settings!$E$19,$P515-Settings!$E$20))</f>
        <v/>
      </c>
      <c r="D515" s="16" t="str">
        <f>IF(ISBLANK($A515),"",RANDBETWEEN($P515+Settings!$E$20,$P515+Settings!$E$19))</f>
        <v/>
      </c>
      <c r="E515" t="str">
        <f t="array" ref="E515">IF(ISBLANK($A515),"",IF(M515,IF(AVERAGE(C515,D515)&gt;Settings!$E$18,INDEX(Precipitation!A:A,$L515),INDEX(Precipitation!B:B,$L515)),"None"))</f>
        <v/>
      </c>
      <c r="F515" t="str">
        <f t="array" ref="F515">IF(ISBLANK($A515),"",IF(M515,INDEX(Precipitation!C:C,$L515),CHOOSE(RANDBETWEEN(1,4),"Clear","Clear","A few clouds","Mostly cloudy")))</f>
        <v/>
      </c>
      <c r="G515" t="str">
        <f t="array" ref="G515">IF(ISBLANK($A515),"",IF(AND(M515,AVERAGE(C515,D515)&gt;Settings!$E$18),INDEX(Precipitation!D:D,$L515),""))</f>
        <v/>
      </c>
      <c r="H515" t="str">
        <f t="array" ref="H515">IF(ISBLANK($A515),"",INDEX(Precipitation!E:E,$L515))</f>
        <v/>
      </c>
      <c r="I515" s="16" t="str">
        <f t="array" ref="I515">IF(ISBLANK($A515),"",INDEX(Precipitation!F:F,$L515))</f>
        <v/>
      </c>
      <c r="J515" s="16" t="str">
        <f t="array" ref="J515">IF(ISBLANK($A515),"",INDEX(Precipitation!G:G,$L515))</f>
        <v/>
      </c>
      <c r="K515" t="str">
        <f t="array" ref="K515">IF(ISBLANK($A515),"",INDEX(Precipitation!H:H,$L515))</f>
        <v/>
      </c>
      <c r="L515" s="5" t="str">
        <f>IF(ISBLANK($A515),"",RANDBETWEEN(2,COUNTA(Precipitation!A:A)))</f>
        <v/>
      </c>
      <c r="M515" s="5" t="str">
        <f>IF(ISBLANK($A515),"",RANDBETWEEN(1,100)&lt;=VLOOKUP($A515,Settings!$A:$H,7,FALSE)*100)</f>
        <v/>
      </c>
      <c r="N515" s="5" t="str">
        <f>IF(ISBLANK($A515),"",VLOOKUP($A515,Settings!$A:$H,8,FALSE))</f>
        <v/>
      </c>
      <c r="O515" s="5" t="str">
        <f>IF(ISBLANK($A515),"",IF($A515=$A514,$O514,INDIRECT("Settings!$H"&amp;MATCH($A515,Settings!$A:$A,0)+1)))</f>
        <v/>
      </c>
      <c r="P515" s="5" t="str">
        <f t="shared" si="2"/>
        <v/>
      </c>
      <c r="Q515" s="5" t="str">
        <f>IF(ISBLANK($A515),"",IF($A515=$A514,$Q514,VLOOKUP($A515,Settings!$A:$B,2,FALSE)))</f>
        <v/>
      </c>
    </row>
    <row r="516">
      <c r="A516" s="17"/>
      <c r="B516" s="15" t="str">
        <f t="shared" si="1"/>
        <v/>
      </c>
      <c r="C516" s="16" t="str">
        <f>IF(ISBLANK($A516),"",RANDBETWEEN($P516-Settings!$E$19,$P516-Settings!$E$20))</f>
        <v/>
      </c>
      <c r="D516" s="16" t="str">
        <f>IF(ISBLANK($A516),"",RANDBETWEEN($P516+Settings!$E$20,$P516+Settings!$E$19))</f>
        <v/>
      </c>
      <c r="E516" t="str">
        <f t="array" ref="E516">IF(ISBLANK($A516),"",IF(M516,IF(AVERAGE(C516,D516)&gt;Settings!$E$18,INDEX(Precipitation!A:A,$L516),INDEX(Precipitation!B:B,$L516)),"None"))</f>
        <v/>
      </c>
      <c r="F516" t="str">
        <f t="array" ref="F516">IF(ISBLANK($A516),"",IF(M516,INDEX(Precipitation!C:C,$L516),CHOOSE(RANDBETWEEN(1,4),"Clear","Clear","A few clouds","Mostly cloudy")))</f>
        <v/>
      </c>
      <c r="G516" t="str">
        <f t="array" ref="G516">IF(ISBLANK($A516),"",IF(AND(M516,AVERAGE(C516,D516)&gt;Settings!$E$18),INDEX(Precipitation!D:D,$L516),""))</f>
        <v/>
      </c>
      <c r="H516" t="str">
        <f t="array" ref="H516">IF(ISBLANK($A516),"",INDEX(Precipitation!E:E,$L516))</f>
        <v/>
      </c>
      <c r="I516" s="16" t="str">
        <f t="array" ref="I516">IF(ISBLANK($A516),"",INDEX(Precipitation!F:F,$L516))</f>
        <v/>
      </c>
      <c r="J516" s="16" t="str">
        <f t="array" ref="J516">IF(ISBLANK($A516),"",INDEX(Precipitation!G:G,$L516))</f>
        <v/>
      </c>
      <c r="K516" t="str">
        <f t="array" ref="K516">IF(ISBLANK($A516),"",INDEX(Precipitation!H:H,$L516))</f>
        <v/>
      </c>
      <c r="L516" s="5" t="str">
        <f>IF(ISBLANK($A516),"",RANDBETWEEN(2,COUNTA(Precipitation!A:A)))</f>
        <v/>
      </c>
      <c r="M516" s="5" t="str">
        <f>IF(ISBLANK($A516),"",RANDBETWEEN(1,100)&lt;=VLOOKUP($A516,Settings!$A:$H,7,FALSE)*100)</f>
        <v/>
      </c>
      <c r="N516" s="5" t="str">
        <f>IF(ISBLANK($A516),"",VLOOKUP($A516,Settings!$A:$H,8,FALSE))</f>
        <v/>
      </c>
      <c r="O516" s="5" t="str">
        <f>IF(ISBLANK($A516),"",IF($A516=$A515,$O515,INDIRECT("Settings!$H"&amp;MATCH($A516,Settings!$A:$A,0)+1)))</f>
        <v/>
      </c>
      <c r="P516" s="5" t="str">
        <f t="shared" si="2"/>
        <v/>
      </c>
      <c r="Q516" s="5" t="str">
        <f>IF(ISBLANK($A516),"",IF($A516=$A515,$Q515,VLOOKUP($A516,Settings!$A:$B,2,FALSE)))</f>
        <v/>
      </c>
    </row>
    <row r="517">
      <c r="A517" s="17"/>
      <c r="B517" s="15" t="str">
        <f t="shared" si="1"/>
        <v/>
      </c>
      <c r="C517" s="16" t="str">
        <f>IF(ISBLANK($A517),"",RANDBETWEEN($P517-Settings!$E$19,$P517-Settings!$E$20))</f>
        <v/>
      </c>
      <c r="D517" s="16" t="str">
        <f>IF(ISBLANK($A517),"",RANDBETWEEN($P517+Settings!$E$20,$P517+Settings!$E$19))</f>
        <v/>
      </c>
      <c r="E517" t="str">
        <f t="array" ref="E517">IF(ISBLANK($A517),"",IF(M517,IF(AVERAGE(C517,D517)&gt;Settings!$E$18,INDEX(Precipitation!A:A,$L517),INDEX(Precipitation!B:B,$L517)),"None"))</f>
        <v/>
      </c>
      <c r="F517" t="str">
        <f t="array" ref="F517">IF(ISBLANK($A517),"",IF(M517,INDEX(Precipitation!C:C,$L517),CHOOSE(RANDBETWEEN(1,4),"Clear","Clear","A few clouds","Mostly cloudy")))</f>
        <v/>
      </c>
      <c r="G517" t="str">
        <f t="array" ref="G517">IF(ISBLANK($A517),"",IF(AND(M517,AVERAGE(C517,D517)&gt;Settings!$E$18),INDEX(Precipitation!D:D,$L517),""))</f>
        <v/>
      </c>
      <c r="H517" t="str">
        <f t="array" ref="H517">IF(ISBLANK($A517),"",INDEX(Precipitation!E:E,$L517))</f>
        <v/>
      </c>
      <c r="I517" s="16" t="str">
        <f t="array" ref="I517">IF(ISBLANK($A517),"",INDEX(Precipitation!F:F,$L517))</f>
        <v/>
      </c>
      <c r="J517" s="16" t="str">
        <f t="array" ref="J517">IF(ISBLANK($A517),"",INDEX(Precipitation!G:G,$L517))</f>
        <v/>
      </c>
      <c r="K517" t="str">
        <f t="array" ref="K517">IF(ISBLANK($A517),"",INDEX(Precipitation!H:H,$L517))</f>
        <v/>
      </c>
      <c r="L517" s="5" t="str">
        <f>IF(ISBLANK($A517),"",RANDBETWEEN(2,COUNTA(Precipitation!A:A)))</f>
        <v/>
      </c>
      <c r="M517" s="5" t="str">
        <f>IF(ISBLANK($A517),"",RANDBETWEEN(1,100)&lt;=VLOOKUP($A517,Settings!$A:$H,7,FALSE)*100)</f>
        <v/>
      </c>
      <c r="N517" s="5" t="str">
        <f>IF(ISBLANK($A517),"",VLOOKUP($A517,Settings!$A:$H,8,FALSE))</f>
        <v/>
      </c>
      <c r="O517" s="5" t="str">
        <f>IF(ISBLANK($A517),"",IF($A517=$A516,$O516,INDIRECT("Settings!$H"&amp;MATCH($A517,Settings!$A:$A,0)+1)))</f>
        <v/>
      </c>
      <c r="P517" s="5" t="str">
        <f t="shared" si="2"/>
        <v/>
      </c>
      <c r="Q517" s="5" t="str">
        <f>IF(ISBLANK($A517),"",IF($A517=$A516,$Q516,VLOOKUP($A517,Settings!$A:$B,2,FALSE)))</f>
        <v/>
      </c>
    </row>
    <row r="518">
      <c r="A518" s="17"/>
      <c r="B518" s="15" t="str">
        <f t="shared" si="1"/>
        <v/>
      </c>
      <c r="C518" s="16" t="str">
        <f>IF(ISBLANK($A518),"",RANDBETWEEN($P518-Settings!$E$19,$P518-Settings!$E$20))</f>
        <v/>
      </c>
      <c r="D518" s="16" t="str">
        <f>IF(ISBLANK($A518),"",RANDBETWEEN($P518+Settings!$E$20,$P518+Settings!$E$19))</f>
        <v/>
      </c>
      <c r="E518" t="str">
        <f t="array" ref="E518">IF(ISBLANK($A518),"",IF(M518,IF(AVERAGE(C518,D518)&gt;Settings!$E$18,INDEX(Precipitation!A:A,$L518),INDEX(Precipitation!B:B,$L518)),"None"))</f>
        <v/>
      </c>
      <c r="F518" t="str">
        <f t="array" ref="F518">IF(ISBLANK($A518),"",IF(M518,INDEX(Precipitation!C:C,$L518),CHOOSE(RANDBETWEEN(1,4),"Clear","Clear","A few clouds","Mostly cloudy")))</f>
        <v/>
      </c>
      <c r="G518" t="str">
        <f t="array" ref="G518">IF(ISBLANK($A518),"",IF(AND(M518,AVERAGE(C518,D518)&gt;Settings!$E$18),INDEX(Precipitation!D:D,$L518),""))</f>
        <v/>
      </c>
      <c r="H518" t="str">
        <f t="array" ref="H518">IF(ISBLANK($A518),"",INDEX(Precipitation!E:E,$L518))</f>
        <v/>
      </c>
      <c r="I518" s="16" t="str">
        <f t="array" ref="I518">IF(ISBLANK($A518),"",INDEX(Precipitation!F:F,$L518))</f>
        <v/>
      </c>
      <c r="J518" s="16" t="str">
        <f t="array" ref="J518">IF(ISBLANK($A518),"",INDEX(Precipitation!G:G,$L518))</f>
        <v/>
      </c>
      <c r="K518" t="str">
        <f t="array" ref="K518">IF(ISBLANK($A518),"",INDEX(Precipitation!H:H,$L518))</f>
        <v/>
      </c>
      <c r="L518" s="5" t="str">
        <f>IF(ISBLANK($A518),"",RANDBETWEEN(2,COUNTA(Precipitation!A:A)))</f>
        <v/>
      </c>
      <c r="M518" s="5" t="str">
        <f>IF(ISBLANK($A518),"",RANDBETWEEN(1,100)&lt;=VLOOKUP($A518,Settings!$A:$H,7,FALSE)*100)</f>
        <v/>
      </c>
      <c r="N518" s="5" t="str">
        <f>IF(ISBLANK($A518),"",VLOOKUP($A518,Settings!$A:$H,8,FALSE))</f>
        <v/>
      </c>
      <c r="O518" s="5" t="str">
        <f>IF(ISBLANK($A518),"",IF($A518=$A517,$O517,INDIRECT("Settings!$H"&amp;MATCH($A518,Settings!$A:$A,0)+1)))</f>
        <v/>
      </c>
      <c r="P518" s="5" t="str">
        <f t="shared" si="2"/>
        <v/>
      </c>
      <c r="Q518" s="5" t="str">
        <f>IF(ISBLANK($A518),"",IF($A518=$A517,$Q517,VLOOKUP($A518,Settings!$A:$B,2,FALSE)))</f>
        <v/>
      </c>
    </row>
    <row r="519">
      <c r="A519" s="17"/>
      <c r="B519" s="15" t="str">
        <f t="shared" si="1"/>
        <v/>
      </c>
      <c r="C519" s="16" t="str">
        <f>IF(ISBLANK($A519),"",RANDBETWEEN($P519-Settings!$E$19,$P519-Settings!$E$20))</f>
        <v/>
      </c>
      <c r="D519" s="16" t="str">
        <f>IF(ISBLANK($A519),"",RANDBETWEEN($P519+Settings!$E$20,$P519+Settings!$E$19))</f>
        <v/>
      </c>
      <c r="E519" t="str">
        <f t="array" ref="E519">IF(ISBLANK($A519),"",IF(M519,IF(AVERAGE(C519,D519)&gt;Settings!$E$18,INDEX(Precipitation!A:A,$L519),INDEX(Precipitation!B:B,$L519)),"None"))</f>
        <v/>
      </c>
      <c r="F519" t="str">
        <f t="array" ref="F519">IF(ISBLANK($A519),"",IF(M519,INDEX(Precipitation!C:C,$L519),CHOOSE(RANDBETWEEN(1,4),"Clear","Clear","A few clouds","Mostly cloudy")))</f>
        <v/>
      </c>
      <c r="G519" t="str">
        <f t="array" ref="G519">IF(ISBLANK($A519),"",IF(AND(M519,AVERAGE(C519,D519)&gt;Settings!$E$18),INDEX(Precipitation!D:D,$L519),""))</f>
        <v/>
      </c>
      <c r="H519" t="str">
        <f t="array" ref="H519">IF(ISBLANK($A519),"",INDEX(Precipitation!E:E,$L519))</f>
        <v/>
      </c>
      <c r="I519" s="16" t="str">
        <f t="array" ref="I519">IF(ISBLANK($A519),"",INDEX(Precipitation!F:F,$L519))</f>
        <v/>
      </c>
      <c r="J519" s="16" t="str">
        <f t="array" ref="J519">IF(ISBLANK($A519),"",INDEX(Precipitation!G:G,$L519))</f>
        <v/>
      </c>
      <c r="K519" t="str">
        <f t="array" ref="K519">IF(ISBLANK($A519),"",INDEX(Precipitation!H:H,$L519))</f>
        <v/>
      </c>
      <c r="L519" s="5" t="str">
        <f>IF(ISBLANK($A519),"",RANDBETWEEN(2,COUNTA(Precipitation!A:A)))</f>
        <v/>
      </c>
      <c r="M519" s="5" t="str">
        <f>IF(ISBLANK($A519),"",RANDBETWEEN(1,100)&lt;=VLOOKUP($A519,Settings!$A:$H,7,FALSE)*100)</f>
        <v/>
      </c>
      <c r="N519" s="5" t="str">
        <f>IF(ISBLANK($A519),"",VLOOKUP($A519,Settings!$A:$H,8,FALSE))</f>
        <v/>
      </c>
      <c r="O519" s="5" t="str">
        <f>IF(ISBLANK($A519),"",IF($A519=$A518,$O518,INDIRECT("Settings!$H"&amp;MATCH($A519,Settings!$A:$A,0)+1)))</f>
        <v/>
      </c>
      <c r="P519" s="5" t="str">
        <f t="shared" si="2"/>
        <v/>
      </c>
      <c r="Q519" s="5" t="str">
        <f>IF(ISBLANK($A519),"",IF($A519=$A518,$Q518,VLOOKUP($A519,Settings!$A:$B,2,FALSE)))</f>
        <v/>
      </c>
    </row>
    <row r="520">
      <c r="A520" s="17"/>
      <c r="B520" s="15" t="str">
        <f t="shared" si="1"/>
        <v/>
      </c>
      <c r="C520" s="16" t="str">
        <f>IF(ISBLANK($A520),"",RANDBETWEEN($P520-Settings!$E$19,$P520-Settings!$E$20))</f>
        <v/>
      </c>
      <c r="D520" s="16" t="str">
        <f>IF(ISBLANK($A520),"",RANDBETWEEN($P520+Settings!$E$20,$P520+Settings!$E$19))</f>
        <v/>
      </c>
      <c r="E520" t="str">
        <f t="array" ref="E520">IF(ISBLANK($A520),"",IF(M520,IF(AVERAGE(C520,D520)&gt;Settings!$E$18,INDEX(Precipitation!A:A,$L520),INDEX(Precipitation!B:B,$L520)),"None"))</f>
        <v/>
      </c>
      <c r="F520" t="str">
        <f t="array" ref="F520">IF(ISBLANK($A520),"",IF(M520,INDEX(Precipitation!C:C,$L520),CHOOSE(RANDBETWEEN(1,4),"Clear","Clear","A few clouds","Mostly cloudy")))</f>
        <v/>
      </c>
      <c r="G520" t="str">
        <f t="array" ref="G520">IF(ISBLANK($A520),"",IF(AND(M520,AVERAGE(C520,D520)&gt;Settings!$E$18),INDEX(Precipitation!D:D,$L520),""))</f>
        <v/>
      </c>
      <c r="H520" t="str">
        <f t="array" ref="H520">IF(ISBLANK($A520),"",INDEX(Precipitation!E:E,$L520))</f>
        <v/>
      </c>
      <c r="I520" s="16" t="str">
        <f t="array" ref="I520">IF(ISBLANK($A520),"",INDEX(Precipitation!F:F,$L520))</f>
        <v/>
      </c>
      <c r="J520" s="16" t="str">
        <f t="array" ref="J520">IF(ISBLANK($A520),"",INDEX(Precipitation!G:G,$L520))</f>
        <v/>
      </c>
      <c r="K520" t="str">
        <f t="array" ref="K520">IF(ISBLANK($A520),"",INDEX(Precipitation!H:H,$L520))</f>
        <v/>
      </c>
      <c r="L520" s="5" t="str">
        <f>IF(ISBLANK($A520),"",RANDBETWEEN(2,COUNTA(Precipitation!A:A)))</f>
        <v/>
      </c>
      <c r="M520" s="5" t="str">
        <f>IF(ISBLANK($A520),"",RANDBETWEEN(1,100)&lt;=VLOOKUP($A520,Settings!$A:$H,7,FALSE)*100)</f>
        <v/>
      </c>
      <c r="N520" s="5" t="str">
        <f>IF(ISBLANK($A520),"",VLOOKUP($A520,Settings!$A:$H,8,FALSE))</f>
        <v/>
      </c>
      <c r="O520" s="5" t="str">
        <f>IF(ISBLANK($A520),"",IF($A520=$A519,$O519,INDIRECT("Settings!$H"&amp;MATCH($A520,Settings!$A:$A,0)+1)))</f>
        <v/>
      </c>
      <c r="P520" s="5" t="str">
        <f t="shared" si="2"/>
        <v/>
      </c>
      <c r="Q520" s="5" t="str">
        <f>IF(ISBLANK($A520),"",IF($A520=$A519,$Q519,VLOOKUP($A520,Settings!$A:$B,2,FALSE)))</f>
        <v/>
      </c>
    </row>
    <row r="521">
      <c r="A521" s="17"/>
      <c r="B521" s="15" t="str">
        <f t="shared" si="1"/>
        <v/>
      </c>
      <c r="C521" s="16" t="str">
        <f>IF(ISBLANK($A521),"",RANDBETWEEN($P521-Settings!$E$19,$P521-Settings!$E$20))</f>
        <v/>
      </c>
      <c r="D521" s="16" t="str">
        <f>IF(ISBLANK($A521),"",RANDBETWEEN($P521+Settings!$E$20,$P521+Settings!$E$19))</f>
        <v/>
      </c>
      <c r="E521" t="str">
        <f t="array" ref="E521">IF(ISBLANK($A521),"",IF(M521,IF(AVERAGE(C521,D521)&gt;Settings!$E$18,INDEX(Precipitation!A:A,$L521),INDEX(Precipitation!B:B,$L521)),"None"))</f>
        <v/>
      </c>
      <c r="F521" t="str">
        <f t="array" ref="F521">IF(ISBLANK($A521),"",IF(M521,INDEX(Precipitation!C:C,$L521),CHOOSE(RANDBETWEEN(1,4),"Clear","Clear","A few clouds","Mostly cloudy")))</f>
        <v/>
      </c>
      <c r="G521" t="str">
        <f t="array" ref="G521">IF(ISBLANK($A521),"",IF(AND(M521,AVERAGE(C521,D521)&gt;Settings!$E$18),INDEX(Precipitation!D:D,$L521),""))</f>
        <v/>
      </c>
      <c r="H521" t="str">
        <f t="array" ref="H521">IF(ISBLANK($A521),"",INDEX(Precipitation!E:E,$L521))</f>
        <v/>
      </c>
      <c r="I521" s="16" t="str">
        <f t="array" ref="I521">IF(ISBLANK($A521),"",INDEX(Precipitation!F:F,$L521))</f>
        <v/>
      </c>
      <c r="J521" s="16" t="str">
        <f t="array" ref="J521">IF(ISBLANK($A521),"",INDEX(Precipitation!G:G,$L521))</f>
        <v/>
      </c>
      <c r="K521" t="str">
        <f t="array" ref="K521">IF(ISBLANK($A521),"",INDEX(Precipitation!H:H,$L521))</f>
        <v/>
      </c>
      <c r="L521" s="5" t="str">
        <f>IF(ISBLANK($A521),"",RANDBETWEEN(2,COUNTA(Precipitation!A:A)))</f>
        <v/>
      </c>
      <c r="M521" s="5" t="str">
        <f>IF(ISBLANK($A521),"",RANDBETWEEN(1,100)&lt;=VLOOKUP($A521,Settings!$A:$H,7,FALSE)*100)</f>
        <v/>
      </c>
      <c r="N521" s="5" t="str">
        <f>IF(ISBLANK($A521),"",VLOOKUP($A521,Settings!$A:$H,8,FALSE))</f>
        <v/>
      </c>
      <c r="O521" s="5" t="str">
        <f>IF(ISBLANK($A521),"",IF($A521=$A520,$O520,INDIRECT("Settings!$H"&amp;MATCH($A521,Settings!$A:$A,0)+1)))</f>
        <v/>
      </c>
      <c r="P521" s="5" t="str">
        <f t="shared" si="2"/>
        <v/>
      </c>
      <c r="Q521" s="5" t="str">
        <f>IF(ISBLANK($A521),"",IF($A521=$A520,$Q520,VLOOKUP($A521,Settings!$A:$B,2,FALSE)))</f>
        <v/>
      </c>
    </row>
    <row r="522">
      <c r="A522" s="17"/>
      <c r="B522" s="15" t="str">
        <f t="shared" si="1"/>
        <v/>
      </c>
      <c r="C522" s="16" t="str">
        <f>IF(ISBLANK($A522),"",RANDBETWEEN($P522-Settings!$E$19,$P522-Settings!$E$20))</f>
        <v/>
      </c>
      <c r="D522" s="16" t="str">
        <f>IF(ISBLANK($A522),"",RANDBETWEEN($P522+Settings!$E$20,$P522+Settings!$E$19))</f>
        <v/>
      </c>
      <c r="E522" t="str">
        <f t="array" ref="E522">IF(ISBLANK($A522),"",IF(M522,IF(AVERAGE(C522,D522)&gt;Settings!$E$18,INDEX(Precipitation!A:A,$L522),INDEX(Precipitation!B:B,$L522)),"None"))</f>
        <v/>
      </c>
      <c r="F522" t="str">
        <f t="array" ref="F522">IF(ISBLANK($A522),"",IF(M522,INDEX(Precipitation!C:C,$L522),CHOOSE(RANDBETWEEN(1,4),"Clear","Clear","A few clouds","Mostly cloudy")))</f>
        <v/>
      </c>
      <c r="G522" t="str">
        <f t="array" ref="G522">IF(ISBLANK($A522),"",IF(AND(M522,AVERAGE(C522,D522)&gt;Settings!$E$18),INDEX(Precipitation!D:D,$L522),""))</f>
        <v/>
      </c>
      <c r="H522" t="str">
        <f t="array" ref="H522">IF(ISBLANK($A522),"",INDEX(Precipitation!E:E,$L522))</f>
        <v/>
      </c>
      <c r="I522" s="16" t="str">
        <f t="array" ref="I522">IF(ISBLANK($A522),"",INDEX(Precipitation!F:F,$L522))</f>
        <v/>
      </c>
      <c r="J522" s="16" t="str">
        <f t="array" ref="J522">IF(ISBLANK($A522),"",INDEX(Precipitation!G:G,$L522))</f>
        <v/>
      </c>
      <c r="K522" t="str">
        <f t="array" ref="K522">IF(ISBLANK($A522),"",INDEX(Precipitation!H:H,$L522))</f>
        <v/>
      </c>
      <c r="L522" s="5" t="str">
        <f>IF(ISBLANK($A522),"",RANDBETWEEN(2,COUNTA(Precipitation!A:A)))</f>
        <v/>
      </c>
      <c r="M522" s="5" t="str">
        <f>IF(ISBLANK($A522),"",RANDBETWEEN(1,100)&lt;=VLOOKUP($A522,Settings!$A:$H,7,FALSE)*100)</f>
        <v/>
      </c>
      <c r="N522" s="5" t="str">
        <f>IF(ISBLANK($A522),"",VLOOKUP($A522,Settings!$A:$H,8,FALSE))</f>
        <v/>
      </c>
      <c r="O522" s="5" t="str">
        <f>IF(ISBLANK($A522),"",IF($A522=$A521,$O521,INDIRECT("Settings!$H"&amp;MATCH($A522,Settings!$A:$A,0)+1)))</f>
        <v/>
      </c>
      <c r="P522" s="5" t="str">
        <f t="shared" si="2"/>
        <v/>
      </c>
      <c r="Q522" s="5" t="str">
        <f>IF(ISBLANK($A522),"",IF($A522=$A521,$Q521,VLOOKUP($A522,Settings!$A:$B,2,FALSE)))</f>
        <v/>
      </c>
    </row>
    <row r="523">
      <c r="A523" s="17"/>
      <c r="B523" s="15" t="str">
        <f t="shared" si="1"/>
        <v/>
      </c>
      <c r="C523" s="16" t="str">
        <f>IF(ISBLANK($A523),"",RANDBETWEEN($P523-Settings!$E$19,$P523-Settings!$E$20))</f>
        <v/>
      </c>
      <c r="D523" s="16" t="str">
        <f>IF(ISBLANK($A523),"",RANDBETWEEN($P523+Settings!$E$20,$P523+Settings!$E$19))</f>
        <v/>
      </c>
      <c r="E523" t="str">
        <f t="array" ref="E523">IF(ISBLANK($A523),"",IF(M523,IF(AVERAGE(C523,D523)&gt;Settings!$E$18,INDEX(Precipitation!A:A,$L523),INDEX(Precipitation!B:B,$L523)),"None"))</f>
        <v/>
      </c>
      <c r="F523" t="str">
        <f t="array" ref="F523">IF(ISBLANK($A523),"",IF(M523,INDEX(Precipitation!C:C,$L523),CHOOSE(RANDBETWEEN(1,4),"Clear","Clear","A few clouds","Mostly cloudy")))</f>
        <v/>
      </c>
      <c r="G523" t="str">
        <f t="array" ref="G523">IF(ISBLANK($A523),"",IF(AND(M523,AVERAGE(C523,D523)&gt;Settings!$E$18),INDEX(Precipitation!D:D,$L523),""))</f>
        <v/>
      </c>
      <c r="H523" t="str">
        <f t="array" ref="H523">IF(ISBLANK($A523),"",INDEX(Precipitation!E:E,$L523))</f>
        <v/>
      </c>
      <c r="I523" s="16" t="str">
        <f t="array" ref="I523">IF(ISBLANK($A523),"",INDEX(Precipitation!F:F,$L523))</f>
        <v/>
      </c>
      <c r="J523" s="16" t="str">
        <f t="array" ref="J523">IF(ISBLANK($A523),"",INDEX(Precipitation!G:G,$L523))</f>
        <v/>
      </c>
      <c r="K523" t="str">
        <f t="array" ref="K523">IF(ISBLANK($A523),"",INDEX(Precipitation!H:H,$L523))</f>
        <v/>
      </c>
      <c r="L523" s="5" t="str">
        <f>IF(ISBLANK($A523),"",RANDBETWEEN(2,COUNTA(Precipitation!A:A)))</f>
        <v/>
      </c>
      <c r="M523" s="5" t="str">
        <f>IF(ISBLANK($A523),"",RANDBETWEEN(1,100)&lt;=VLOOKUP($A523,Settings!$A:$H,7,FALSE)*100)</f>
        <v/>
      </c>
      <c r="N523" s="5" t="str">
        <f>IF(ISBLANK($A523),"",VLOOKUP($A523,Settings!$A:$H,8,FALSE))</f>
        <v/>
      </c>
      <c r="O523" s="5" t="str">
        <f>IF(ISBLANK($A523),"",IF($A523=$A522,$O522,INDIRECT("Settings!$H"&amp;MATCH($A523,Settings!$A:$A,0)+1)))</f>
        <v/>
      </c>
      <c r="P523" s="5" t="str">
        <f t="shared" si="2"/>
        <v/>
      </c>
      <c r="Q523" s="5" t="str">
        <f>IF(ISBLANK($A523),"",IF($A523=$A522,$Q522,VLOOKUP($A523,Settings!$A:$B,2,FALSE)))</f>
        <v/>
      </c>
    </row>
    <row r="524">
      <c r="A524" s="17"/>
      <c r="B524" s="15" t="str">
        <f t="shared" si="1"/>
        <v/>
      </c>
      <c r="C524" s="16" t="str">
        <f>IF(ISBLANK($A524),"",RANDBETWEEN($P524-Settings!$E$19,$P524-Settings!$E$20))</f>
        <v/>
      </c>
      <c r="D524" s="16" t="str">
        <f>IF(ISBLANK($A524),"",RANDBETWEEN($P524+Settings!$E$20,$P524+Settings!$E$19))</f>
        <v/>
      </c>
      <c r="E524" t="str">
        <f t="array" ref="E524">IF(ISBLANK($A524),"",IF(M524,IF(AVERAGE(C524,D524)&gt;Settings!$E$18,INDEX(Precipitation!A:A,$L524),INDEX(Precipitation!B:B,$L524)),"None"))</f>
        <v/>
      </c>
      <c r="F524" t="str">
        <f t="array" ref="F524">IF(ISBLANK($A524),"",IF(M524,INDEX(Precipitation!C:C,$L524),CHOOSE(RANDBETWEEN(1,4),"Clear","Clear","A few clouds","Mostly cloudy")))</f>
        <v/>
      </c>
      <c r="G524" t="str">
        <f t="array" ref="G524">IF(ISBLANK($A524),"",IF(AND(M524,AVERAGE(C524,D524)&gt;Settings!$E$18),INDEX(Precipitation!D:D,$L524),""))</f>
        <v/>
      </c>
      <c r="H524" t="str">
        <f t="array" ref="H524">IF(ISBLANK($A524),"",INDEX(Precipitation!E:E,$L524))</f>
        <v/>
      </c>
      <c r="I524" s="16" t="str">
        <f t="array" ref="I524">IF(ISBLANK($A524),"",INDEX(Precipitation!F:F,$L524))</f>
        <v/>
      </c>
      <c r="J524" s="16" t="str">
        <f t="array" ref="J524">IF(ISBLANK($A524),"",INDEX(Precipitation!G:G,$L524))</f>
        <v/>
      </c>
      <c r="K524" t="str">
        <f t="array" ref="K524">IF(ISBLANK($A524),"",INDEX(Precipitation!H:H,$L524))</f>
        <v/>
      </c>
      <c r="L524" s="5" t="str">
        <f>IF(ISBLANK($A524),"",RANDBETWEEN(2,COUNTA(Precipitation!A:A)))</f>
        <v/>
      </c>
      <c r="M524" s="5" t="str">
        <f>IF(ISBLANK($A524),"",RANDBETWEEN(1,100)&lt;=VLOOKUP($A524,Settings!$A:$H,7,FALSE)*100)</f>
        <v/>
      </c>
      <c r="N524" s="5" t="str">
        <f>IF(ISBLANK($A524),"",VLOOKUP($A524,Settings!$A:$H,8,FALSE))</f>
        <v/>
      </c>
      <c r="O524" s="5" t="str">
        <f>IF(ISBLANK($A524),"",IF($A524=$A523,$O523,INDIRECT("Settings!$H"&amp;MATCH($A524,Settings!$A:$A,0)+1)))</f>
        <v/>
      </c>
      <c r="P524" s="5" t="str">
        <f t="shared" si="2"/>
        <v/>
      </c>
      <c r="Q524" s="5" t="str">
        <f>IF(ISBLANK($A524),"",IF($A524=$A523,$Q523,VLOOKUP($A524,Settings!$A:$B,2,FALSE)))</f>
        <v/>
      </c>
    </row>
    <row r="525">
      <c r="A525" s="17"/>
      <c r="B525" s="15" t="str">
        <f t="shared" si="1"/>
        <v/>
      </c>
      <c r="C525" s="16" t="str">
        <f>IF(ISBLANK($A525),"",RANDBETWEEN($P525-Settings!$E$19,$P525-Settings!$E$20))</f>
        <v/>
      </c>
      <c r="D525" s="16" t="str">
        <f>IF(ISBLANK($A525),"",RANDBETWEEN($P525+Settings!$E$20,$P525+Settings!$E$19))</f>
        <v/>
      </c>
      <c r="E525" t="str">
        <f t="array" ref="E525">IF(ISBLANK($A525),"",IF(M525,IF(AVERAGE(C525,D525)&gt;Settings!$E$18,INDEX(Precipitation!A:A,$L525),INDEX(Precipitation!B:B,$L525)),"None"))</f>
        <v/>
      </c>
      <c r="F525" t="str">
        <f t="array" ref="F525">IF(ISBLANK($A525),"",IF(M525,INDEX(Precipitation!C:C,$L525),CHOOSE(RANDBETWEEN(1,4),"Clear","Clear","A few clouds","Mostly cloudy")))</f>
        <v/>
      </c>
      <c r="G525" t="str">
        <f t="array" ref="G525">IF(ISBLANK($A525),"",IF(AND(M525,AVERAGE(C525,D525)&gt;Settings!$E$18),INDEX(Precipitation!D:D,$L525),""))</f>
        <v/>
      </c>
      <c r="H525" t="str">
        <f t="array" ref="H525">IF(ISBLANK($A525),"",INDEX(Precipitation!E:E,$L525))</f>
        <v/>
      </c>
      <c r="I525" s="16" t="str">
        <f t="array" ref="I525">IF(ISBLANK($A525),"",INDEX(Precipitation!F:F,$L525))</f>
        <v/>
      </c>
      <c r="J525" s="16" t="str">
        <f t="array" ref="J525">IF(ISBLANK($A525),"",INDEX(Precipitation!G:G,$L525))</f>
        <v/>
      </c>
      <c r="K525" t="str">
        <f t="array" ref="K525">IF(ISBLANK($A525),"",INDEX(Precipitation!H:H,$L525))</f>
        <v/>
      </c>
      <c r="L525" s="5" t="str">
        <f>IF(ISBLANK($A525),"",RANDBETWEEN(2,COUNTA(Precipitation!A:A)))</f>
        <v/>
      </c>
      <c r="M525" s="5" t="str">
        <f>IF(ISBLANK($A525),"",RANDBETWEEN(1,100)&lt;=VLOOKUP($A525,Settings!$A:$H,7,FALSE)*100)</f>
        <v/>
      </c>
      <c r="N525" s="5" t="str">
        <f>IF(ISBLANK($A525),"",VLOOKUP($A525,Settings!$A:$H,8,FALSE))</f>
        <v/>
      </c>
      <c r="O525" s="5" t="str">
        <f>IF(ISBLANK($A525),"",IF($A525=$A524,$O524,INDIRECT("Settings!$H"&amp;MATCH($A525,Settings!$A:$A,0)+1)))</f>
        <v/>
      </c>
      <c r="P525" s="5" t="str">
        <f t="shared" si="2"/>
        <v/>
      </c>
      <c r="Q525" s="5" t="str">
        <f>IF(ISBLANK($A525),"",IF($A525=$A524,$Q524,VLOOKUP($A525,Settings!$A:$B,2,FALSE)))</f>
        <v/>
      </c>
    </row>
    <row r="526">
      <c r="A526" s="17"/>
      <c r="B526" s="15" t="str">
        <f t="shared" si="1"/>
        <v/>
      </c>
      <c r="C526" s="16" t="str">
        <f>IF(ISBLANK($A526),"",RANDBETWEEN($P526-Settings!$E$19,$P526-Settings!$E$20))</f>
        <v/>
      </c>
      <c r="D526" s="16" t="str">
        <f>IF(ISBLANK($A526),"",RANDBETWEEN($P526+Settings!$E$20,$P526+Settings!$E$19))</f>
        <v/>
      </c>
      <c r="E526" t="str">
        <f t="array" ref="E526">IF(ISBLANK($A526),"",IF(M526,IF(AVERAGE(C526,D526)&gt;Settings!$E$18,INDEX(Precipitation!A:A,$L526),INDEX(Precipitation!B:B,$L526)),"None"))</f>
        <v/>
      </c>
      <c r="F526" t="str">
        <f t="array" ref="F526">IF(ISBLANK($A526),"",IF(M526,INDEX(Precipitation!C:C,$L526),CHOOSE(RANDBETWEEN(1,4),"Clear","Clear","A few clouds","Mostly cloudy")))</f>
        <v/>
      </c>
      <c r="G526" t="str">
        <f t="array" ref="G526">IF(ISBLANK($A526),"",IF(AND(M526,AVERAGE(C526,D526)&gt;Settings!$E$18),INDEX(Precipitation!D:D,$L526),""))</f>
        <v/>
      </c>
      <c r="H526" t="str">
        <f t="array" ref="H526">IF(ISBLANK($A526),"",INDEX(Precipitation!E:E,$L526))</f>
        <v/>
      </c>
      <c r="I526" s="16" t="str">
        <f t="array" ref="I526">IF(ISBLANK($A526),"",INDEX(Precipitation!F:F,$L526))</f>
        <v/>
      </c>
      <c r="J526" s="16" t="str">
        <f t="array" ref="J526">IF(ISBLANK($A526),"",INDEX(Precipitation!G:G,$L526))</f>
        <v/>
      </c>
      <c r="K526" t="str">
        <f t="array" ref="K526">IF(ISBLANK($A526),"",INDEX(Precipitation!H:H,$L526))</f>
        <v/>
      </c>
      <c r="L526" s="5" t="str">
        <f>IF(ISBLANK($A526),"",RANDBETWEEN(2,COUNTA(Precipitation!A:A)))</f>
        <v/>
      </c>
      <c r="M526" s="5" t="str">
        <f>IF(ISBLANK($A526),"",RANDBETWEEN(1,100)&lt;=VLOOKUP($A526,Settings!$A:$H,7,FALSE)*100)</f>
        <v/>
      </c>
      <c r="N526" s="5" t="str">
        <f>IF(ISBLANK($A526),"",VLOOKUP($A526,Settings!$A:$H,8,FALSE))</f>
        <v/>
      </c>
      <c r="O526" s="5" t="str">
        <f>IF(ISBLANK($A526),"",IF($A526=$A525,$O525,INDIRECT("Settings!$H"&amp;MATCH($A526,Settings!$A:$A,0)+1)))</f>
        <v/>
      </c>
      <c r="P526" s="5" t="str">
        <f t="shared" si="2"/>
        <v/>
      </c>
      <c r="Q526" s="5" t="str">
        <f>IF(ISBLANK($A526),"",IF($A526=$A525,$Q525,VLOOKUP($A526,Settings!$A:$B,2,FALSE)))</f>
        <v/>
      </c>
    </row>
    <row r="527">
      <c r="A527" s="17"/>
      <c r="B527" s="15" t="str">
        <f t="shared" si="1"/>
        <v/>
      </c>
      <c r="C527" s="16" t="str">
        <f>IF(ISBLANK($A527),"",RANDBETWEEN($P527-Settings!$E$19,$P527-Settings!$E$20))</f>
        <v/>
      </c>
      <c r="D527" s="16" t="str">
        <f>IF(ISBLANK($A527),"",RANDBETWEEN($P527+Settings!$E$20,$P527+Settings!$E$19))</f>
        <v/>
      </c>
      <c r="E527" t="str">
        <f t="array" ref="E527">IF(ISBLANK($A527),"",IF(M527,IF(AVERAGE(C527,D527)&gt;Settings!$E$18,INDEX(Precipitation!A:A,$L527),INDEX(Precipitation!B:B,$L527)),"None"))</f>
        <v/>
      </c>
      <c r="F527" t="str">
        <f t="array" ref="F527">IF(ISBLANK($A527),"",IF(M527,INDEX(Precipitation!C:C,$L527),CHOOSE(RANDBETWEEN(1,4),"Clear","Clear","A few clouds","Mostly cloudy")))</f>
        <v/>
      </c>
      <c r="G527" t="str">
        <f t="array" ref="G527">IF(ISBLANK($A527),"",IF(AND(M527,AVERAGE(C527,D527)&gt;Settings!$E$18),INDEX(Precipitation!D:D,$L527),""))</f>
        <v/>
      </c>
      <c r="H527" t="str">
        <f t="array" ref="H527">IF(ISBLANK($A527),"",INDEX(Precipitation!E:E,$L527))</f>
        <v/>
      </c>
      <c r="I527" s="16" t="str">
        <f t="array" ref="I527">IF(ISBLANK($A527),"",INDEX(Precipitation!F:F,$L527))</f>
        <v/>
      </c>
      <c r="J527" s="16" t="str">
        <f t="array" ref="J527">IF(ISBLANK($A527),"",INDEX(Precipitation!G:G,$L527))</f>
        <v/>
      </c>
      <c r="K527" t="str">
        <f t="array" ref="K527">IF(ISBLANK($A527),"",INDEX(Precipitation!H:H,$L527))</f>
        <v/>
      </c>
      <c r="L527" s="5" t="str">
        <f>IF(ISBLANK($A527),"",RANDBETWEEN(2,COUNTA(Precipitation!A:A)))</f>
        <v/>
      </c>
      <c r="M527" s="5" t="str">
        <f>IF(ISBLANK($A527),"",RANDBETWEEN(1,100)&lt;=VLOOKUP($A527,Settings!$A:$H,7,FALSE)*100)</f>
        <v/>
      </c>
      <c r="N527" s="5" t="str">
        <f>IF(ISBLANK($A527),"",VLOOKUP($A527,Settings!$A:$H,8,FALSE))</f>
        <v/>
      </c>
      <c r="O527" s="5" t="str">
        <f>IF(ISBLANK($A527),"",IF($A527=$A526,$O526,INDIRECT("Settings!$H"&amp;MATCH($A527,Settings!$A:$A,0)+1)))</f>
        <v/>
      </c>
      <c r="P527" s="5" t="str">
        <f t="shared" si="2"/>
        <v/>
      </c>
      <c r="Q527" s="5" t="str">
        <f>IF(ISBLANK($A527),"",IF($A527=$A526,$Q526,VLOOKUP($A527,Settings!$A:$B,2,FALSE)))</f>
        <v/>
      </c>
    </row>
    <row r="528">
      <c r="A528" s="17"/>
      <c r="B528" s="15" t="str">
        <f t="shared" si="1"/>
        <v/>
      </c>
      <c r="C528" s="16" t="str">
        <f>IF(ISBLANK($A528),"",RANDBETWEEN($P528-Settings!$E$19,$P528-Settings!$E$20))</f>
        <v/>
      </c>
      <c r="D528" s="16" t="str">
        <f>IF(ISBLANK($A528),"",RANDBETWEEN($P528+Settings!$E$20,$P528+Settings!$E$19))</f>
        <v/>
      </c>
      <c r="E528" t="str">
        <f t="array" ref="E528">IF(ISBLANK($A528),"",IF(M528,IF(AVERAGE(C528,D528)&gt;Settings!$E$18,INDEX(Precipitation!A:A,$L528),INDEX(Precipitation!B:B,$L528)),"None"))</f>
        <v/>
      </c>
      <c r="F528" t="str">
        <f t="array" ref="F528">IF(ISBLANK($A528),"",IF(M528,INDEX(Precipitation!C:C,$L528),CHOOSE(RANDBETWEEN(1,4),"Clear","Clear","A few clouds","Mostly cloudy")))</f>
        <v/>
      </c>
      <c r="G528" t="str">
        <f t="array" ref="G528">IF(ISBLANK($A528),"",IF(AND(M528,AVERAGE(C528,D528)&gt;Settings!$E$18),INDEX(Precipitation!D:D,$L528),""))</f>
        <v/>
      </c>
      <c r="H528" t="str">
        <f t="array" ref="H528">IF(ISBLANK($A528),"",INDEX(Precipitation!E:E,$L528))</f>
        <v/>
      </c>
      <c r="I528" s="16" t="str">
        <f t="array" ref="I528">IF(ISBLANK($A528),"",INDEX(Precipitation!F:F,$L528))</f>
        <v/>
      </c>
      <c r="J528" s="16" t="str">
        <f t="array" ref="J528">IF(ISBLANK($A528),"",INDEX(Precipitation!G:G,$L528))</f>
        <v/>
      </c>
      <c r="K528" t="str">
        <f t="array" ref="K528">IF(ISBLANK($A528),"",INDEX(Precipitation!H:H,$L528))</f>
        <v/>
      </c>
      <c r="L528" s="5" t="str">
        <f>IF(ISBLANK($A528),"",RANDBETWEEN(2,COUNTA(Precipitation!A:A)))</f>
        <v/>
      </c>
      <c r="M528" s="5" t="str">
        <f>IF(ISBLANK($A528),"",RANDBETWEEN(1,100)&lt;=VLOOKUP($A528,Settings!$A:$H,7,FALSE)*100)</f>
        <v/>
      </c>
      <c r="N528" s="5" t="str">
        <f>IF(ISBLANK($A528),"",VLOOKUP($A528,Settings!$A:$H,8,FALSE))</f>
        <v/>
      </c>
      <c r="O528" s="5" t="str">
        <f>IF(ISBLANK($A528),"",IF($A528=$A527,$O527,INDIRECT("Settings!$H"&amp;MATCH($A528,Settings!$A:$A,0)+1)))</f>
        <v/>
      </c>
      <c r="P528" s="5" t="str">
        <f t="shared" si="2"/>
        <v/>
      </c>
      <c r="Q528" s="5" t="str">
        <f>IF(ISBLANK($A528),"",IF($A528=$A527,$Q527,VLOOKUP($A528,Settings!$A:$B,2,FALSE)))</f>
        <v/>
      </c>
    </row>
    <row r="529">
      <c r="A529" s="17"/>
      <c r="B529" s="15" t="str">
        <f t="shared" si="1"/>
        <v/>
      </c>
      <c r="C529" s="16" t="str">
        <f>IF(ISBLANK($A529),"",RANDBETWEEN($P529-Settings!$E$19,$P529-Settings!$E$20))</f>
        <v/>
      </c>
      <c r="D529" s="16" t="str">
        <f>IF(ISBLANK($A529),"",RANDBETWEEN($P529+Settings!$E$20,$P529+Settings!$E$19))</f>
        <v/>
      </c>
      <c r="E529" t="str">
        <f t="array" ref="E529">IF(ISBLANK($A529),"",IF(M529,IF(AVERAGE(C529,D529)&gt;Settings!$E$18,INDEX(Precipitation!A:A,$L529),INDEX(Precipitation!B:B,$L529)),"None"))</f>
        <v/>
      </c>
      <c r="F529" t="str">
        <f t="array" ref="F529">IF(ISBLANK($A529),"",IF(M529,INDEX(Precipitation!C:C,$L529),CHOOSE(RANDBETWEEN(1,4),"Clear","Clear","A few clouds","Mostly cloudy")))</f>
        <v/>
      </c>
      <c r="G529" t="str">
        <f t="array" ref="G529">IF(ISBLANK($A529),"",IF(AND(M529,AVERAGE(C529,D529)&gt;Settings!$E$18),INDEX(Precipitation!D:D,$L529),""))</f>
        <v/>
      </c>
      <c r="H529" t="str">
        <f t="array" ref="H529">IF(ISBLANK($A529),"",INDEX(Precipitation!E:E,$L529))</f>
        <v/>
      </c>
      <c r="I529" s="16" t="str">
        <f t="array" ref="I529">IF(ISBLANK($A529),"",INDEX(Precipitation!F:F,$L529))</f>
        <v/>
      </c>
      <c r="J529" s="16" t="str">
        <f t="array" ref="J529">IF(ISBLANK($A529),"",INDEX(Precipitation!G:G,$L529))</f>
        <v/>
      </c>
      <c r="K529" t="str">
        <f t="array" ref="K529">IF(ISBLANK($A529),"",INDEX(Precipitation!H:H,$L529))</f>
        <v/>
      </c>
      <c r="L529" s="5" t="str">
        <f>IF(ISBLANK($A529),"",RANDBETWEEN(2,COUNTA(Precipitation!A:A)))</f>
        <v/>
      </c>
      <c r="M529" s="5" t="str">
        <f>IF(ISBLANK($A529),"",RANDBETWEEN(1,100)&lt;=VLOOKUP($A529,Settings!$A:$H,7,FALSE)*100)</f>
        <v/>
      </c>
      <c r="N529" s="5" t="str">
        <f>IF(ISBLANK($A529),"",VLOOKUP($A529,Settings!$A:$H,8,FALSE))</f>
        <v/>
      </c>
      <c r="O529" s="5" t="str">
        <f>IF(ISBLANK($A529),"",IF($A529=$A528,$O528,INDIRECT("Settings!$H"&amp;MATCH($A529,Settings!$A:$A,0)+1)))</f>
        <v/>
      </c>
      <c r="P529" s="5" t="str">
        <f t="shared" si="2"/>
        <v/>
      </c>
      <c r="Q529" s="5" t="str">
        <f>IF(ISBLANK($A529),"",IF($A529=$A528,$Q528,VLOOKUP($A529,Settings!$A:$B,2,FALSE)))</f>
        <v/>
      </c>
    </row>
    <row r="530">
      <c r="A530" s="17"/>
      <c r="B530" s="15" t="str">
        <f t="shared" si="1"/>
        <v/>
      </c>
      <c r="C530" s="16" t="str">
        <f>IF(ISBLANK($A530),"",RANDBETWEEN($P530-Settings!$E$19,$P530-Settings!$E$20))</f>
        <v/>
      </c>
      <c r="D530" s="16" t="str">
        <f>IF(ISBLANK($A530),"",RANDBETWEEN($P530+Settings!$E$20,$P530+Settings!$E$19))</f>
        <v/>
      </c>
      <c r="E530" t="str">
        <f t="array" ref="E530">IF(ISBLANK($A530),"",IF(M530,IF(AVERAGE(C530,D530)&gt;Settings!$E$18,INDEX(Precipitation!A:A,$L530),INDEX(Precipitation!B:B,$L530)),"None"))</f>
        <v/>
      </c>
      <c r="F530" t="str">
        <f t="array" ref="F530">IF(ISBLANK($A530),"",IF(M530,INDEX(Precipitation!C:C,$L530),CHOOSE(RANDBETWEEN(1,4),"Clear","Clear","A few clouds","Mostly cloudy")))</f>
        <v/>
      </c>
      <c r="G530" t="str">
        <f t="array" ref="G530">IF(ISBLANK($A530),"",IF(AND(M530,AVERAGE(C530,D530)&gt;Settings!$E$18),INDEX(Precipitation!D:D,$L530),""))</f>
        <v/>
      </c>
      <c r="H530" t="str">
        <f t="array" ref="H530">IF(ISBLANK($A530),"",INDEX(Precipitation!E:E,$L530))</f>
        <v/>
      </c>
      <c r="I530" s="16" t="str">
        <f t="array" ref="I530">IF(ISBLANK($A530),"",INDEX(Precipitation!F:F,$L530))</f>
        <v/>
      </c>
      <c r="J530" s="16" t="str">
        <f t="array" ref="J530">IF(ISBLANK($A530),"",INDEX(Precipitation!G:G,$L530))</f>
        <v/>
      </c>
      <c r="K530" t="str">
        <f t="array" ref="K530">IF(ISBLANK($A530),"",INDEX(Precipitation!H:H,$L530))</f>
        <v/>
      </c>
      <c r="L530" s="5" t="str">
        <f>IF(ISBLANK($A530),"",RANDBETWEEN(2,COUNTA(Precipitation!A:A)))</f>
        <v/>
      </c>
      <c r="M530" s="5" t="str">
        <f>IF(ISBLANK($A530),"",RANDBETWEEN(1,100)&lt;=VLOOKUP($A530,Settings!$A:$H,7,FALSE)*100)</f>
        <v/>
      </c>
      <c r="N530" s="5" t="str">
        <f>IF(ISBLANK($A530),"",VLOOKUP($A530,Settings!$A:$H,8,FALSE))</f>
        <v/>
      </c>
      <c r="O530" s="5" t="str">
        <f>IF(ISBLANK($A530),"",IF($A530=$A529,$O529,INDIRECT("Settings!$H"&amp;MATCH($A530,Settings!$A:$A,0)+1)))</f>
        <v/>
      </c>
      <c r="P530" s="5" t="str">
        <f t="shared" si="2"/>
        <v/>
      </c>
      <c r="Q530" s="5" t="str">
        <f>IF(ISBLANK($A530),"",IF($A530=$A529,$Q529,VLOOKUP($A530,Settings!$A:$B,2,FALSE)))</f>
        <v/>
      </c>
    </row>
    <row r="531">
      <c r="A531" s="17"/>
      <c r="B531" s="15" t="str">
        <f t="shared" si="1"/>
        <v/>
      </c>
      <c r="C531" s="16" t="str">
        <f>IF(ISBLANK($A531),"",RANDBETWEEN($P531-Settings!$E$19,$P531-Settings!$E$20))</f>
        <v/>
      </c>
      <c r="D531" s="16" t="str">
        <f>IF(ISBLANK($A531),"",RANDBETWEEN($P531+Settings!$E$20,$P531+Settings!$E$19))</f>
        <v/>
      </c>
      <c r="E531" t="str">
        <f t="array" ref="E531">IF(ISBLANK($A531),"",IF(M531,IF(AVERAGE(C531,D531)&gt;Settings!$E$18,INDEX(Precipitation!A:A,$L531),INDEX(Precipitation!B:B,$L531)),"None"))</f>
        <v/>
      </c>
      <c r="F531" t="str">
        <f t="array" ref="F531">IF(ISBLANK($A531),"",IF(M531,INDEX(Precipitation!C:C,$L531),CHOOSE(RANDBETWEEN(1,4),"Clear","Clear","A few clouds","Mostly cloudy")))</f>
        <v/>
      </c>
      <c r="G531" t="str">
        <f t="array" ref="G531">IF(ISBLANK($A531),"",IF(AND(M531,AVERAGE(C531,D531)&gt;Settings!$E$18),INDEX(Precipitation!D:D,$L531),""))</f>
        <v/>
      </c>
      <c r="H531" t="str">
        <f t="array" ref="H531">IF(ISBLANK($A531),"",INDEX(Precipitation!E:E,$L531))</f>
        <v/>
      </c>
      <c r="I531" s="16" t="str">
        <f t="array" ref="I531">IF(ISBLANK($A531),"",INDEX(Precipitation!F:F,$L531))</f>
        <v/>
      </c>
      <c r="J531" s="16" t="str">
        <f t="array" ref="J531">IF(ISBLANK($A531),"",INDEX(Precipitation!G:G,$L531))</f>
        <v/>
      </c>
      <c r="K531" t="str">
        <f t="array" ref="K531">IF(ISBLANK($A531),"",INDEX(Precipitation!H:H,$L531))</f>
        <v/>
      </c>
      <c r="L531" s="5" t="str">
        <f>IF(ISBLANK($A531),"",RANDBETWEEN(2,COUNTA(Precipitation!A:A)))</f>
        <v/>
      </c>
      <c r="M531" s="5" t="str">
        <f>IF(ISBLANK($A531),"",RANDBETWEEN(1,100)&lt;=VLOOKUP($A531,Settings!$A:$H,7,FALSE)*100)</f>
        <v/>
      </c>
      <c r="N531" s="5" t="str">
        <f>IF(ISBLANK($A531),"",VLOOKUP($A531,Settings!$A:$H,8,FALSE))</f>
        <v/>
      </c>
      <c r="O531" s="5" t="str">
        <f>IF(ISBLANK($A531),"",IF($A531=$A530,$O530,INDIRECT("Settings!$H"&amp;MATCH($A531,Settings!$A:$A,0)+1)))</f>
        <v/>
      </c>
      <c r="P531" s="5" t="str">
        <f t="shared" si="2"/>
        <v/>
      </c>
      <c r="Q531" s="5" t="str">
        <f>IF(ISBLANK($A531),"",IF($A531=$A530,$Q530,VLOOKUP($A531,Settings!$A:$B,2,FALSE)))</f>
        <v/>
      </c>
    </row>
    <row r="532">
      <c r="A532" s="17"/>
      <c r="B532" s="15" t="str">
        <f t="shared" si="1"/>
        <v/>
      </c>
      <c r="C532" s="16" t="str">
        <f>IF(ISBLANK($A532),"",RANDBETWEEN($P532-Settings!$E$19,$P532-Settings!$E$20))</f>
        <v/>
      </c>
      <c r="D532" s="16" t="str">
        <f>IF(ISBLANK($A532),"",RANDBETWEEN($P532+Settings!$E$20,$P532+Settings!$E$19))</f>
        <v/>
      </c>
      <c r="E532" t="str">
        <f t="array" ref="E532">IF(ISBLANK($A532),"",IF(M532,IF(AVERAGE(C532,D532)&gt;Settings!$E$18,INDEX(Precipitation!A:A,$L532),INDEX(Precipitation!B:B,$L532)),"None"))</f>
        <v/>
      </c>
      <c r="F532" t="str">
        <f t="array" ref="F532">IF(ISBLANK($A532),"",IF(M532,INDEX(Precipitation!C:C,$L532),CHOOSE(RANDBETWEEN(1,4),"Clear","Clear","A few clouds","Mostly cloudy")))</f>
        <v/>
      </c>
      <c r="G532" t="str">
        <f t="array" ref="G532">IF(ISBLANK($A532),"",IF(AND(M532,AVERAGE(C532,D532)&gt;Settings!$E$18),INDEX(Precipitation!D:D,$L532),""))</f>
        <v/>
      </c>
      <c r="H532" t="str">
        <f t="array" ref="H532">IF(ISBLANK($A532),"",INDEX(Precipitation!E:E,$L532))</f>
        <v/>
      </c>
      <c r="I532" s="16" t="str">
        <f t="array" ref="I532">IF(ISBLANK($A532),"",INDEX(Precipitation!F:F,$L532))</f>
        <v/>
      </c>
      <c r="J532" s="16" t="str">
        <f t="array" ref="J532">IF(ISBLANK($A532),"",INDEX(Precipitation!G:G,$L532))</f>
        <v/>
      </c>
      <c r="K532" t="str">
        <f t="array" ref="K532">IF(ISBLANK($A532),"",INDEX(Precipitation!H:H,$L532))</f>
        <v/>
      </c>
      <c r="L532" s="5" t="str">
        <f>IF(ISBLANK($A532),"",RANDBETWEEN(2,COUNTA(Precipitation!A:A)))</f>
        <v/>
      </c>
      <c r="M532" s="5" t="str">
        <f>IF(ISBLANK($A532),"",RANDBETWEEN(1,100)&lt;=VLOOKUP($A532,Settings!$A:$H,7,FALSE)*100)</f>
        <v/>
      </c>
      <c r="N532" s="5" t="str">
        <f>IF(ISBLANK($A532),"",VLOOKUP($A532,Settings!$A:$H,8,FALSE))</f>
        <v/>
      </c>
      <c r="O532" s="5" t="str">
        <f>IF(ISBLANK($A532),"",IF($A532=$A531,$O531,INDIRECT("Settings!$H"&amp;MATCH($A532,Settings!$A:$A,0)+1)))</f>
        <v/>
      </c>
      <c r="P532" s="5" t="str">
        <f t="shared" si="2"/>
        <v/>
      </c>
      <c r="Q532" s="5" t="str">
        <f>IF(ISBLANK($A532),"",IF($A532=$A531,$Q531,VLOOKUP($A532,Settings!$A:$B,2,FALSE)))</f>
        <v/>
      </c>
    </row>
    <row r="533">
      <c r="A533" s="17"/>
      <c r="B533" s="15" t="str">
        <f t="shared" si="1"/>
        <v/>
      </c>
      <c r="C533" s="16" t="str">
        <f>IF(ISBLANK($A533),"",RANDBETWEEN($P533-Settings!$E$19,$P533-Settings!$E$20))</f>
        <v/>
      </c>
      <c r="D533" s="16" t="str">
        <f>IF(ISBLANK($A533),"",RANDBETWEEN($P533+Settings!$E$20,$P533+Settings!$E$19))</f>
        <v/>
      </c>
      <c r="E533" t="str">
        <f t="array" ref="E533">IF(ISBLANK($A533),"",IF(M533,IF(AVERAGE(C533,D533)&gt;Settings!$E$18,INDEX(Precipitation!A:A,$L533),INDEX(Precipitation!B:B,$L533)),"None"))</f>
        <v/>
      </c>
      <c r="F533" t="str">
        <f t="array" ref="F533">IF(ISBLANK($A533),"",IF(M533,INDEX(Precipitation!C:C,$L533),CHOOSE(RANDBETWEEN(1,4),"Clear","Clear","A few clouds","Mostly cloudy")))</f>
        <v/>
      </c>
      <c r="G533" t="str">
        <f t="array" ref="G533">IF(ISBLANK($A533),"",IF(AND(M533,AVERAGE(C533,D533)&gt;Settings!$E$18),INDEX(Precipitation!D:D,$L533),""))</f>
        <v/>
      </c>
      <c r="H533" t="str">
        <f t="array" ref="H533">IF(ISBLANK($A533),"",INDEX(Precipitation!E:E,$L533))</f>
        <v/>
      </c>
      <c r="I533" s="16" t="str">
        <f t="array" ref="I533">IF(ISBLANK($A533),"",INDEX(Precipitation!F:F,$L533))</f>
        <v/>
      </c>
      <c r="J533" s="16" t="str">
        <f t="array" ref="J533">IF(ISBLANK($A533),"",INDEX(Precipitation!G:G,$L533))</f>
        <v/>
      </c>
      <c r="K533" t="str">
        <f t="array" ref="K533">IF(ISBLANK($A533),"",INDEX(Precipitation!H:H,$L533))</f>
        <v/>
      </c>
      <c r="L533" s="5" t="str">
        <f>IF(ISBLANK($A533),"",RANDBETWEEN(2,COUNTA(Precipitation!A:A)))</f>
        <v/>
      </c>
      <c r="M533" s="5" t="str">
        <f>IF(ISBLANK($A533),"",RANDBETWEEN(1,100)&lt;=VLOOKUP($A533,Settings!$A:$H,7,FALSE)*100)</f>
        <v/>
      </c>
      <c r="N533" s="5" t="str">
        <f>IF(ISBLANK($A533),"",VLOOKUP($A533,Settings!$A:$H,8,FALSE))</f>
        <v/>
      </c>
      <c r="O533" s="5" t="str">
        <f>IF(ISBLANK($A533),"",IF($A533=$A532,$O532,INDIRECT("Settings!$H"&amp;MATCH($A533,Settings!$A:$A,0)+1)))</f>
        <v/>
      </c>
      <c r="P533" s="5" t="str">
        <f t="shared" si="2"/>
        <v/>
      </c>
      <c r="Q533" s="5" t="str">
        <f>IF(ISBLANK($A533),"",IF($A533=$A532,$Q532,VLOOKUP($A533,Settings!$A:$B,2,FALSE)))</f>
        <v/>
      </c>
    </row>
    <row r="534">
      <c r="A534" s="17"/>
      <c r="B534" s="15" t="str">
        <f t="shared" si="1"/>
        <v/>
      </c>
      <c r="C534" s="16" t="str">
        <f>IF(ISBLANK($A534),"",RANDBETWEEN($P534-Settings!$E$19,$P534-Settings!$E$20))</f>
        <v/>
      </c>
      <c r="D534" s="16" t="str">
        <f>IF(ISBLANK($A534),"",RANDBETWEEN($P534+Settings!$E$20,$P534+Settings!$E$19))</f>
        <v/>
      </c>
      <c r="E534" t="str">
        <f t="array" ref="E534">IF(ISBLANK($A534),"",IF(M534,IF(AVERAGE(C534,D534)&gt;Settings!$E$18,INDEX(Precipitation!A:A,$L534),INDEX(Precipitation!B:B,$L534)),"None"))</f>
        <v/>
      </c>
      <c r="F534" t="str">
        <f t="array" ref="F534">IF(ISBLANK($A534),"",IF(M534,INDEX(Precipitation!C:C,$L534),CHOOSE(RANDBETWEEN(1,4),"Clear","Clear","A few clouds","Mostly cloudy")))</f>
        <v/>
      </c>
      <c r="G534" t="str">
        <f t="array" ref="G534">IF(ISBLANK($A534),"",IF(AND(M534,AVERAGE(C534,D534)&gt;Settings!$E$18),INDEX(Precipitation!D:D,$L534),""))</f>
        <v/>
      </c>
      <c r="H534" t="str">
        <f t="array" ref="H534">IF(ISBLANK($A534),"",INDEX(Precipitation!E:E,$L534))</f>
        <v/>
      </c>
      <c r="I534" s="16" t="str">
        <f t="array" ref="I534">IF(ISBLANK($A534),"",INDEX(Precipitation!F:F,$L534))</f>
        <v/>
      </c>
      <c r="J534" s="16" t="str">
        <f t="array" ref="J534">IF(ISBLANK($A534),"",INDEX(Precipitation!G:G,$L534))</f>
        <v/>
      </c>
      <c r="K534" t="str">
        <f t="array" ref="K534">IF(ISBLANK($A534),"",INDEX(Precipitation!H:H,$L534))</f>
        <v/>
      </c>
      <c r="L534" s="5" t="str">
        <f>IF(ISBLANK($A534),"",RANDBETWEEN(2,COUNTA(Precipitation!A:A)))</f>
        <v/>
      </c>
      <c r="M534" s="5" t="str">
        <f>IF(ISBLANK($A534),"",RANDBETWEEN(1,100)&lt;=VLOOKUP($A534,Settings!$A:$H,7,FALSE)*100)</f>
        <v/>
      </c>
      <c r="N534" s="5" t="str">
        <f>IF(ISBLANK($A534),"",VLOOKUP($A534,Settings!$A:$H,8,FALSE))</f>
        <v/>
      </c>
      <c r="O534" s="5" t="str">
        <f>IF(ISBLANK($A534),"",IF($A534=$A533,$O533,INDIRECT("Settings!$H"&amp;MATCH($A534,Settings!$A:$A,0)+1)))</f>
        <v/>
      </c>
      <c r="P534" s="5" t="str">
        <f t="shared" si="2"/>
        <v/>
      </c>
      <c r="Q534" s="5" t="str">
        <f>IF(ISBLANK($A534),"",IF($A534=$A533,$Q533,VLOOKUP($A534,Settings!$A:$B,2,FALSE)))</f>
        <v/>
      </c>
    </row>
    <row r="535">
      <c r="A535" s="17"/>
      <c r="B535" s="15" t="str">
        <f t="shared" si="1"/>
        <v/>
      </c>
      <c r="C535" s="16" t="str">
        <f>IF(ISBLANK($A535),"",RANDBETWEEN($P535-Settings!$E$19,$P535-Settings!$E$20))</f>
        <v/>
      </c>
      <c r="D535" s="16" t="str">
        <f>IF(ISBLANK($A535),"",RANDBETWEEN($P535+Settings!$E$20,$P535+Settings!$E$19))</f>
        <v/>
      </c>
      <c r="E535" t="str">
        <f t="array" ref="E535">IF(ISBLANK($A535),"",IF(M535,IF(AVERAGE(C535,D535)&gt;Settings!$E$18,INDEX(Precipitation!A:A,$L535),INDEX(Precipitation!B:B,$L535)),"None"))</f>
        <v/>
      </c>
      <c r="F535" t="str">
        <f t="array" ref="F535">IF(ISBLANK($A535),"",IF(M535,INDEX(Precipitation!C:C,$L535),CHOOSE(RANDBETWEEN(1,4),"Clear","Clear","A few clouds","Mostly cloudy")))</f>
        <v/>
      </c>
      <c r="G535" t="str">
        <f t="array" ref="G535">IF(ISBLANK($A535),"",IF(AND(M535,AVERAGE(C535,D535)&gt;Settings!$E$18),INDEX(Precipitation!D:D,$L535),""))</f>
        <v/>
      </c>
      <c r="H535" t="str">
        <f t="array" ref="H535">IF(ISBLANK($A535),"",INDEX(Precipitation!E:E,$L535))</f>
        <v/>
      </c>
      <c r="I535" s="16" t="str">
        <f t="array" ref="I535">IF(ISBLANK($A535),"",INDEX(Precipitation!F:F,$L535))</f>
        <v/>
      </c>
      <c r="J535" s="16" t="str">
        <f t="array" ref="J535">IF(ISBLANK($A535),"",INDEX(Precipitation!G:G,$L535))</f>
        <v/>
      </c>
      <c r="K535" t="str">
        <f t="array" ref="K535">IF(ISBLANK($A535),"",INDEX(Precipitation!H:H,$L535))</f>
        <v/>
      </c>
      <c r="L535" s="5" t="str">
        <f>IF(ISBLANK($A535),"",RANDBETWEEN(2,COUNTA(Precipitation!A:A)))</f>
        <v/>
      </c>
      <c r="M535" s="5" t="str">
        <f>IF(ISBLANK($A535),"",RANDBETWEEN(1,100)&lt;=VLOOKUP($A535,Settings!$A:$H,7,FALSE)*100)</f>
        <v/>
      </c>
      <c r="N535" s="5" t="str">
        <f>IF(ISBLANK($A535),"",VLOOKUP($A535,Settings!$A:$H,8,FALSE))</f>
        <v/>
      </c>
      <c r="O535" s="5" t="str">
        <f>IF(ISBLANK($A535),"",IF($A535=$A534,$O534,INDIRECT("Settings!$H"&amp;MATCH($A535,Settings!$A:$A,0)+1)))</f>
        <v/>
      </c>
      <c r="P535" s="5" t="str">
        <f t="shared" si="2"/>
        <v/>
      </c>
      <c r="Q535" s="5" t="str">
        <f>IF(ISBLANK($A535),"",IF($A535=$A534,$Q534,VLOOKUP($A535,Settings!$A:$B,2,FALSE)))</f>
        <v/>
      </c>
    </row>
    <row r="536">
      <c r="A536" s="17"/>
      <c r="B536" s="15" t="str">
        <f t="shared" si="1"/>
        <v/>
      </c>
      <c r="C536" s="16" t="str">
        <f>IF(ISBLANK($A536),"",RANDBETWEEN($P536-Settings!$E$19,$P536-Settings!$E$20))</f>
        <v/>
      </c>
      <c r="D536" s="16" t="str">
        <f>IF(ISBLANK($A536),"",RANDBETWEEN($P536+Settings!$E$20,$P536+Settings!$E$19))</f>
        <v/>
      </c>
      <c r="E536" t="str">
        <f t="array" ref="E536">IF(ISBLANK($A536),"",IF(M536,IF(AVERAGE(C536,D536)&gt;Settings!$E$18,INDEX(Precipitation!A:A,$L536),INDEX(Precipitation!B:B,$L536)),"None"))</f>
        <v/>
      </c>
      <c r="F536" t="str">
        <f t="array" ref="F536">IF(ISBLANK($A536),"",IF(M536,INDEX(Precipitation!C:C,$L536),CHOOSE(RANDBETWEEN(1,4),"Clear","Clear","A few clouds","Mostly cloudy")))</f>
        <v/>
      </c>
      <c r="G536" t="str">
        <f t="array" ref="G536">IF(ISBLANK($A536),"",IF(AND(M536,AVERAGE(C536,D536)&gt;Settings!$E$18),INDEX(Precipitation!D:D,$L536),""))</f>
        <v/>
      </c>
      <c r="H536" t="str">
        <f t="array" ref="H536">IF(ISBLANK($A536),"",INDEX(Precipitation!E:E,$L536))</f>
        <v/>
      </c>
      <c r="I536" s="16" t="str">
        <f t="array" ref="I536">IF(ISBLANK($A536),"",INDEX(Precipitation!F:F,$L536))</f>
        <v/>
      </c>
      <c r="J536" s="16" t="str">
        <f t="array" ref="J536">IF(ISBLANK($A536),"",INDEX(Precipitation!G:G,$L536))</f>
        <v/>
      </c>
      <c r="K536" t="str">
        <f t="array" ref="K536">IF(ISBLANK($A536),"",INDEX(Precipitation!H:H,$L536))</f>
        <v/>
      </c>
      <c r="L536" s="5" t="str">
        <f>IF(ISBLANK($A536),"",RANDBETWEEN(2,COUNTA(Precipitation!A:A)))</f>
        <v/>
      </c>
      <c r="M536" s="5" t="str">
        <f>IF(ISBLANK($A536),"",RANDBETWEEN(1,100)&lt;=VLOOKUP($A536,Settings!$A:$H,7,FALSE)*100)</f>
        <v/>
      </c>
      <c r="N536" s="5" t="str">
        <f>IF(ISBLANK($A536),"",VLOOKUP($A536,Settings!$A:$H,8,FALSE))</f>
        <v/>
      </c>
      <c r="O536" s="5" t="str">
        <f>IF(ISBLANK($A536),"",IF($A536=$A535,$O535,INDIRECT("Settings!$H"&amp;MATCH($A536,Settings!$A:$A,0)+1)))</f>
        <v/>
      </c>
      <c r="P536" s="5" t="str">
        <f t="shared" si="2"/>
        <v/>
      </c>
      <c r="Q536" s="5" t="str">
        <f>IF(ISBLANK($A536),"",IF($A536=$A535,$Q535,VLOOKUP($A536,Settings!$A:$B,2,FALSE)))</f>
        <v/>
      </c>
    </row>
    <row r="537">
      <c r="A537" s="17"/>
      <c r="B537" s="15" t="str">
        <f t="shared" si="1"/>
        <v/>
      </c>
      <c r="C537" s="16" t="str">
        <f>IF(ISBLANK($A537),"",RANDBETWEEN($P537-Settings!$E$19,$P537-Settings!$E$20))</f>
        <v/>
      </c>
      <c r="D537" s="16" t="str">
        <f>IF(ISBLANK($A537),"",RANDBETWEEN($P537+Settings!$E$20,$P537+Settings!$E$19))</f>
        <v/>
      </c>
      <c r="E537" t="str">
        <f t="array" ref="E537">IF(ISBLANK($A537),"",IF(M537,IF(AVERAGE(C537,D537)&gt;Settings!$E$18,INDEX(Precipitation!A:A,$L537),INDEX(Precipitation!B:B,$L537)),"None"))</f>
        <v/>
      </c>
      <c r="F537" t="str">
        <f t="array" ref="F537">IF(ISBLANK($A537),"",IF(M537,INDEX(Precipitation!C:C,$L537),CHOOSE(RANDBETWEEN(1,4),"Clear","Clear","A few clouds","Mostly cloudy")))</f>
        <v/>
      </c>
      <c r="G537" t="str">
        <f t="array" ref="G537">IF(ISBLANK($A537),"",IF(AND(M537,AVERAGE(C537,D537)&gt;Settings!$E$18),INDEX(Precipitation!D:D,$L537),""))</f>
        <v/>
      </c>
      <c r="H537" t="str">
        <f t="array" ref="H537">IF(ISBLANK($A537),"",INDEX(Precipitation!E:E,$L537))</f>
        <v/>
      </c>
      <c r="I537" s="16" t="str">
        <f t="array" ref="I537">IF(ISBLANK($A537),"",INDEX(Precipitation!F:F,$L537))</f>
        <v/>
      </c>
      <c r="J537" s="16" t="str">
        <f t="array" ref="J537">IF(ISBLANK($A537),"",INDEX(Precipitation!G:G,$L537))</f>
        <v/>
      </c>
      <c r="K537" t="str">
        <f t="array" ref="K537">IF(ISBLANK($A537),"",INDEX(Precipitation!H:H,$L537))</f>
        <v/>
      </c>
      <c r="L537" s="5" t="str">
        <f>IF(ISBLANK($A537),"",RANDBETWEEN(2,COUNTA(Precipitation!A:A)))</f>
        <v/>
      </c>
      <c r="M537" s="5" t="str">
        <f>IF(ISBLANK($A537),"",RANDBETWEEN(1,100)&lt;=VLOOKUP($A537,Settings!$A:$H,7,FALSE)*100)</f>
        <v/>
      </c>
      <c r="N537" s="5" t="str">
        <f>IF(ISBLANK($A537),"",VLOOKUP($A537,Settings!$A:$H,8,FALSE))</f>
        <v/>
      </c>
      <c r="O537" s="5" t="str">
        <f>IF(ISBLANK($A537),"",IF($A537=$A536,$O536,INDIRECT("Settings!$H"&amp;MATCH($A537,Settings!$A:$A,0)+1)))</f>
        <v/>
      </c>
      <c r="P537" s="5" t="str">
        <f t="shared" si="2"/>
        <v/>
      </c>
      <c r="Q537" s="5" t="str">
        <f>IF(ISBLANK($A537),"",IF($A537=$A536,$Q536,VLOOKUP($A537,Settings!$A:$B,2,FALSE)))</f>
        <v/>
      </c>
    </row>
    <row r="538">
      <c r="A538" s="17"/>
      <c r="B538" s="15" t="str">
        <f t="shared" si="1"/>
        <v/>
      </c>
      <c r="C538" s="16" t="str">
        <f>IF(ISBLANK($A538),"",RANDBETWEEN($P538-Settings!$E$19,$P538-Settings!$E$20))</f>
        <v/>
      </c>
      <c r="D538" s="16" t="str">
        <f>IF(ISBLANK($A538),"",RANDBETWEEN($P538+Settings!$E$20,$P538+Settings!$E$19))</f>
        <v/>
      </c>
      <c r="E538" t="str">
        <f t="array" ref="E538">IF(ISBLANK($A538),"",IF(M538,IF(AVERAGE(C538,D538)&gt;Settings!$E$18,INDEX(Precipitation!A:A,$L538),INDEX(Precipitation!B:B,$L538)),"None"))</f>
        <v/>
      </c>
      <c r="F538" t="str">
        <f t="array" ref="F538">IF(ISBLANK($A538),"",IF(M538,INDEX(Precipitation!C:C,$L538),CHOOSE(RANDBETWEEN(1,4),"Clear","Clear","A few clouds","Mostly cloudy")))</f>
        <v/>
      </c>
      <c r="G538" t="str">
        <f t="array" ref="G538">IF(ISBLANK($A538),"",IF(AND(M538,AVERAGE(C538,D538)&gt;Settings!$E$18),INDEX(Precipitation!D:D,$L538),""))</f>
        <v/>
      </c>
      <c r="H538" t="str">
        <f t="array" ref="H538">IF(ISBLANK($A538),"",INDEX(Precipitation!E:E,$L538))</f>
        <v/>
      </c>
      <c r="I538" s="16" t="str">
        <f t="array" ref="I538">IF(ISBLANK($A538),"",INDEX(Precipitation!F:F,$L538))</f>
        <v/>
      </c>
      <c r="J538" s="16" t="str">
        <f t="array" ref="J538">IF(ISBLANK($A538),"",INDEX(Precipitation!G:G,$L538))</f>
        <v/>
      </c>
      <c r="K538" t="str">
        <f t="array" ref="K538">IF(ISBLANK($A538),"",INDEX(Precipitation!H:H,$L538))</f>
        <v/>
      </c>
      <c r="L538" s="5" t="str">
        <f>IF(ISBLANK($A538),"",RANDBETWEEN(2,COUNTA(Precipitation!A:A)))</f>
        <v/>
      </c>
      <c r="M538" s="5" t="str">
        <f>IF(ISBLANK($A538),"",RANDBETWEEN(1,100)&lt;=VLOOKUP($A538,Settings!$A:$H,7,FALSE)*100)</f>
        <v/>
      </c>
      <c r="N538" s="5" t="str">
        <f>IF(ISBLANK($A538),"",VLOOKUP($A538,Settings!$A:$H,8,FALSE))</f>
        <v/>
      </c>
      <c r="O538" s="5" t="str">
        <f>IF(ISBLANK($A538),"",IF($A538=$A537,$O537,INDIRECT("Settings!$H"&amp;MATCH($A538,Settings!$A:$A,0)+1)))</f>
        <v/>
      </c>
      <c r="P538" s="5" t="str">
        <f t="shared" si="2"/>
        <v/>
      </c>
      <c r="Q538" s="5" t="str">
        <f>IF(ISBLANK($A538),"",IF($A538=$A537,$Q537,VLOOKUP($A538,Settings!$A:$B,2,FALSE)))</f>
        <v/>
      </c>
    </row>
    <row r="539">
      <c r="A539" s="17"/>
      <c r="B539" s="15" t="str">
        <f t="shared" si="1"/>
        <v/>
      </c>
      <c r="C539" s="16" t="str">
        <f>IF(ISBLANK($A539),"",RANDBETWEEN($P539-Settings!$E$19,$P539-Settings!$E$20))</f>
        <v/>
      </c>
      <c r="D539" s="16" t="str">
        <f>IF(ISBLANK($A539),"",RANDBETWEEN($P539+Settings!$E$20,$P539+Settings!$E$19))</f>
        <v/>
      </c>
      <c r="E539" t="str">
        <f t="array" ref="E539">IF(ISBLANK($A539),"",IF(M539,IF(AVERAGE(C539,D539)&gt;Settings!$E$18,INDEX(Precipitation!A:A,$L539),INDEX(Precipitation!B:B,$L539)),"None"))</f>
        <v/>
      </c>
      <c r="F539" t="str">
        <f t="array" ref="F539">IF(ISBLANK($A539),"",IF(M539,INDEX(Precipitation!C:C,$L539),CHOOSE(RANDBETWEEN(1,4),"Clear","Clear","A few clouds","Mostly cloudy")))</f>
        <v/>
      </c>
      <c r="G539" t="str">
        <f t="array" ref="G539">IF(ISBLANK($A539),"",IF(AND(M539,AVERAGE(C539,D539)&gt;Settings!$E$18),INDEX(Precipitation!D:D,$L539),""))</f>
        <v/>
      </c>
      <c r="H539" t="str">
        <f t="array" ref="H539">IF(ISBLANK($A539),"",INDEX(Precipitation!E:E,$L539))</f>
        <v/>
      </c>
      <c r="I539" s="16" t="str">
        <f t="array" ref="I539">IF(ISBLANK($A539),"",INDEX(Precipitation!F:F,$L539))</f>
        <v/>
      </c>
      <c r="J539" s="16" t="str">
        <f t="array" ref="J539">IF(ISBLANK($A539),"",INDEX(Precipitation!G:G,$L539))</f>
        <v/>
      </c>
      <c r="K539" t="str">
        <f t="array" ref="K539">IF(ISBLANK($A539),"",INDEX(Precipitation!H:H,$L539))</f>
        <v/>
      </c>
      <c r="L539" s="5" t="str">
        <f>IF(ISBLANK($A539),"",RANDBETWEEN(2,COUNTA(Precipitation!A:A)))</f>
        <v/>
      </c>
      <c r="M539" s="5" t="str">
        <f>IF(ISBLANK($A539),"",RANDBETWEEN(1,100)&lt;=VLOOKUP($A539,Settings!$A:$H,7,FALSE)*100)</f>
        <v/>
      </c>
      <c r="N539" s="5" t="str">
        <f>IF(ISBLANK($A539),"",VLOOKUP($A539,Settings!$A:$H,8,FALSE))</f>
        <v/>
      </c>
      <c r="O539" s="5" t="str">
        <f>IF(ISBLANK($A539),"",IF($A539=$A538,$O538,INDIRECT("Settings!$H"&amp;MATCH($A539,Settings!$A:$A,0)+1)))</f>
        <v/>
      </c>
      <c r="P539" s="5" t="str">
        <f t="shared" si="2"/>
        <v/>
      </c>
      <c r="Q539" s="5" t="str">
        <f>IF(ISBLANK($A539),"",IF($A539=$A538,$Q538,VLOOKUP($A539,Settings!$A:$B,2,FALSE)))</f>
        <v/>
      </c>
    </row>
    <row r="540">
      <c r="A540" s="17"/>
      <c r="B540" s="15" t="str">
        <f t="shared" si="1"/>
        <v/>
      </c>
      <c r="C540" s="16" t="str">
        <f>IF(ISBLANK($A540),"",RANDBETWEEN($P540-Settings!$E$19,$P540-Settings!$E$20))</f>
        <v/>
      </c>
      <c r="D540" s="16" t="str">
        <f>IF(ISBLANK($A540),"",RANDBETWEEN($P540+Settings!$E$20,$P540+Settings!$E$19))</f>
        <v/>
      </c>
      <c r="E540" t="str">
        <f t="array" ref="E540">IF(ISBLANK($A540),"",IF(M540,IF(AVERAGE(C540,D540)&gt;Settings!$E$18,INDEX(Precipitation!A:A,$L540),INDEX(Precipitation!B:B,$L540)),"None"))</f>
        <v/>
      </c>
      <c r="F540" t="str">
        <f t="array" ref="F540">IF(ISBLANK($A540),"",IF(M540,INDEX(Precipitation!C:C,$L540),CHOOSE(RANDBETWEEN(1,4),"Clear","Clear","A few clouds","Mostly cloudy")))</f>
        <v/>
      </c>
      <c r="G540" t="str">
        <f t="array" ref="G540">IF(ISBLANK($A540),"",IF(AND(M540,AVERAGE(C540,D540)&gt;Settings!$E$18),INDEX(Precipitation!D:D,$L540),""))</f>
        <v/>
      </c>
      <c r="H540" t="str">
        <f t="array" ref="H540">IF(ISBLANK($A540),"",INDEX(Precipitation!E:E,$L540))</f>
        <v/>
      </c>
      <c r="I540" s="16" t="str">
        <f t="array" ref="I540">IF(ISBLANK($A540),"",INDEX(Precipitation!F:F,$L540))</f>
        <v/>
      </c>
      <c r="J540" s="16" t="str">
        <f t="array" ref="J540">IF(ISBLANK($A540),"",INDEX(Precipitation!G:G,$L540))</f>
        <v/>
      </c>
      <c r="K540" t="str">
        <f t="array" ref="K540">IF(ISBLANK($A540),"",INDEX(Precipitation!H:H,$L540))</f>
        <v/>
      </c>
      <c r="L540" s="5" t="str">
        <f>IF(ISBLANK($A540),"",RANDBETWEEN(2,COUNTA(Precipitation!A:A)))</f>
        <v/>
      </c>
      <c r="M540" s="5" t="str">
        <f>IF(ISBLANK($A540),"",RANDBETWEEN(1,100)&lt;=VLOOKUP($A540,Settings!$A:$H,7,FALSE)*100)</f>
        <v/>
      </c>
      <c r="N540" s="5" t="str">
        <f>IF(ISBLANK($A540),"",VLOOKUP($A540,Settings!$A:$H,8,FALSE))</f>
        <v/>
      </c>
      <c r="O540" s="5" t="str">
        <f>IF(ISBLANK($A540),"",IF($A540=$A539,$O539,INDIRECT("Settings!$H"&amp;MATCH($A540,Settings!$A:$A,0)+1)))</f>
        <v/>
      </c>
      <c r="P540" s="5" t="str">
        <f t="shared" si="2"/>
        <v/>
      </c>
      <c r="Q540" s="5" t="str">
        <f>IF(ISBLANK($A540),"",IF($A540=$A539,$Q539,VLOOKUP($A540,Settings!$A:$B,2,FALSE)))</f>
        <v/>
      </c>
    </row>
    <row r="541">
      <c r="A541" s="17"/>
      <c r="B541" s="15" t="str">
        <f t="shared" si="1"/>
        <v/>
      </c>
      <c r="C541" s="16" t="str">
        <f>IF(ISBLANK($A541),"",RANDBETWEEN($P541-Settings!$E$19,$P541-Settings!$E$20))</f>
        <v/>
      </c>
      <c r="D541" s="16" t="str">
        <f>IF(ISBLANK($A541),"",RANDBETWEEN($P541+Settings!$E$20,$P541+Settings!$E$19))</f>
        <v/>
      </c>
      <c r="E541" t="str">
        <f t="array" ref="E541">IF(ISBLANK($A541),"",IF(M541,IF(AVERAGE(C541,D541)&gt;Settings!$E$18,INDEX(Precipitation!A:A,$L541),INDEX(Precipitation!B:B,$L541)),"None"))</f>
        <v/>
      </c>
      <c r="F541" t="str">
        <f t="array" ref="F541">IF(ISBLANK($A541),"",IF(M541,INDEX(Precipitation!C:C,$L541),CHOOSE(RANDBETWEEN(1,4),"Clear","Clear","A few clouds","Mostly cloudy")))</f>
        <v/>
      </c>
      <c r="G541" t="str">
        <f t="array" ref="G541">IF(ISBLANK($A541),"",IF(AND(M541,AVERAGE(C541,D541)&gt;Settings!$E$18),INDEX(Precipitation!D:D,$L541),""))</f>
        <v/>
      </c>
      <c r="H541" t="str">
        <f t="array" ref="H541">IF(ISBLANK($A541),"",INDEX(Precipitation!E:E,$L541))</f>
        <v/>
      </c>
      <c r="I541" s="16" t="str">
        <f t="array" ref="I541">IF(ISBLANK($A541),"",INDEX(Precipitation!F:F,$L541))</f>
        <v/>
      </c>
      <c r="J541" s="16" t="str">
        <f t="array" ref="J541">IF(ISBLANK($A541),"",INDEX(Precipitation!G:G,$L541))</f>
        <v/>
      </c>
      <c r="K541" t="str">
        <f t="array" ref="K541">IF(ISBLANK($A541),"",INDEX(Precipitation!H:H,$L541))</f>
        <v/>
      </c>
      <c r="L541" s="5" t="str">
        <f>IF(ISBLANK($A541),"",RANDBETWEEN(2,COUNTA(Precipitation!A:A)))</f>
        <v/>
      </c>
      <c r="M541" s="5" t="str">
        <f>IF(ISBLANK($A541),"",RANDBETWEEN(1,100)&lt;=VLOOKUP($A541,Settings!$A:$H,7,FALSE)*100)</f>
        <v/>
      </c>
      <c r="N541" s="5" t="str">
        <f>IF(ISBLANK($A541),"",VLOOKUP($A541,Settings!$A:$H,8,FALSE))</f>
        <v/>
      </c>
      <c r="O541" s="5" t="str">
        <f>IF(ISBLANK($A541),"",IF($A541=$A540,$O540,INDIRECT("Settings!$H"&amp;MATCH($A541,Settings!$A:$A,0)+1)))</f>
        <v/>
      </c>
      <c r="P541" s="5" t="str">
        <f t="shared" si="2"/>
        <v/>
      </c>
      <c r="Q541" s="5" t="str">
        <f>IF(ISBLANK($A541),"",IF($A541=$A540,$Q540,VLOOKUP($A541,Settings!$A:$B,2,FALSE)))</f>
        <v/>
      </c>
    </row>
    <row r="542">
      <c r="A542" s="17"/>
      <c r="B542" s="15" t="str">
        <f t="shared" si="1"/>
        <v/>
      </c>
      <c r="C542" s="16" t="str">
        <f>IF(ISBLANK($A542),"",RANDBETWEEN($P542-Settings!$E$19,$P542-Settings!$E$20))</f>
        <v/>
      </c>
      <c r="D542" s="16" t="str">
        <f>IF(ISBLANK($A542),"",RANDBETWEEN($P542+Settings!$E$20,$P542+Settings!$E$19))</f>
        <v/>
      </c>
      <c r="E542" t="str">
        <f t="array" ref="E542">IF(ISBLANK($A542),"",IF(M542,IF(AVERAGE(C542,D542)&gt;Settings!$E$18,INDEX(Precipitation!A:A,$L542),INDEX(Precipitation!B:B,$L542)),"None"))</f>
        <v/>
      </c>
      <c r="F542" t="str">
        <f t="array" ref="F542">IF(ISBLANK($A542),"",IF(M542,INDEX(Precipitation!C:C,$L542),CHOOSE(RANDBETWEEN(1,4),"Clear","Clear","A few clouds","Mostly cloudy")))</f>
        <v/>
      </c>
      <c r="G542" t="str">
        <f t="array" ref="G542">IF(ISBLANK($A542),"",IF(AND(M542,AVERAGE(C542,D542)&gt;Settings!$E$18),INDEX(Precipitation!D:D,$L542),""))</f>
        <v/>
      </c>
      <c r="H542" t="str">
        <f t="array" ref="H542">IF(ISBLANK($A542),"",INDEX(Precipitation!E:E,$L542))</f>
        <v/>
      </c>
      <c r="I542" s="16" t="str">
        <f t="array" ref="I542">IF(ISBLANK($A542),"",INDEX(Precipitation!F:F,$L542))</f>
        <v/>
      </c>
      <c r="J542" s="16" t="str">
        <f t="array" ref="J542">IF(ISBLANK($A542),"",INDEX(Precipitation!G:G,$L542))</f>
        <v/>
      </c>
      <c r="K542" t="str">
        <f t="array" ref="K542">IF(ISBLANK($A542),"",INDEX(Precipitation!H:H,$L542))</f>
        <v/>
      </c>
      <c r="L542" s="5" t="str">
        <f>IF(ISBLANK($A542),"",RANDBETWEEN(2,COUNTA(Precipitation!A:A)))</f>
        <v/>
      </c>
      <c r="M542" s="5" t="str">
        <f>IF(ISBLANK($A542),"",RANDBETWEEN(1,100)&lt;=VLOOKUP($A542,Settings!$A:$H,7,FALSE)*100)</f>
        <v/>
      </c>
      <c r="N542" s="5" t="str">
        <f>IF(ISBLANK($A542),"",VLOOKUP($A542,Settings!$A:$H,8,FALSE))</f>
        <v/>
      </c>
      <c r="O542" s="5" t="str">
        <f>IF(ISBLANK($A542),"",IF($A542=$A541,$O541,INDIRECT("Settings!$H"&amp;MATCH($A542,Settings!$A:$A,0)+1)))</f>
        <v/>
      </c>
      <c r="P542" s="5" t="str">
        <f t="shared" si="2"/>
        <v/>
      </c>
      <c r="Q542" s="5" t="str">
        <f>IF(ISBLANK($A542),"",IF($A542=$A541,$Q541,VLOOKUP($A542,Settings!$A:$B,2,FALSE)))</f>
        <v/>
      </c>
    </row>
    <row r="543">
      <c r="A543" s="17"/>
      <c r="B543" s="15" t="str">
        <f t="shared" si="1"/>
        <v/>
      </c>
      <c r="C543" s="16" t="str">
        <f>IF(ISBLANK($A543),"",RANDBETWEEN($P543-Settings!$E$19,$P543-Settings!$E$20))</f>
        <v/>
      </c>
      <c r="D543" s="16" t="str">
        <f>IF(ISBLANK($A543),"",RANDBETWEEN($P543+Settings!$E$20,$P543+Settings!$E$19))</f>
        <v/>
      </c>
      <c r="E543" t="str">
        <f t="array" ref="E543">IF(ISBLANK($A543),"",IF(M543,IF(AVERAGE(C543,D543)&gt;Settings!$E$18,INDEX(Precipitation!A:A,$L543),INDEX(Precipitation!B:B,$L543)),"None"))</f>
        <v/>
      </c>
      <c r="F543" t="str">
        <f t="array" ref="F543">IF(ISBLANK($A543),"",IF(M543,INDEX(Precipitation!C:C,$L543),CHOOSE(RANDBETWEEN(1,4),"Clear","Clear","A few clouds","Mostly cloudy")))</f>
        <v/>
      </c>
      <c r="G543" t="str">
        <f t="array" ref="G543">IF(ISBLANK($A543),"",IF(AND(M543,AVERAGE(C543,D543)&gt;Settings!$E$18),INDEX(Precipitation!D:D,$L543),""))</f>
        <v/>
      </c>
      <c r="H543" t="str">
        <f t="array" ref="H543">IF(ISBLANK($A543),"",INDEX(Precipitation!E:E,$L543))</f>
        <v/>
      </c>
      <c r="I543" s="16" t="str">
        <f t="array" ref="I543">IF(ISBLANK($A543),"",INDEX(Precipitation!F:F,$L543))</f>
        <v/>
      </c>
      <c r="J543" s="16" t="str">
        <f t="array" ref="J543">IF(ISBLANK($A543),"",INDEX(Precipitation!G:G,$L543))</f>
        <v/>
      </c>
      <c r="K543" t="str">
        <f t="array" ref="K543">IF(ISBLANK($A543),"",INDEX(Precipitation!H:H,$L543))</f>
        <v/>
      </c>
      <c r="L543" s="5" t="str">
        <f>IF(ISBLANK($A543),"",RANDBETWEEN(2,COUNTA(Precipitation!A:A)))</f>
        <v/>
      </c>
      <c r="M543" s="5" t="str">
        <f>IF(ISBLANK($A543),"",RANDBETWEEN(1,100)&lt;=VLOOKUP($A543,Settings!$A:$H,7,FALSE)*100)</f>
        <v/>
      </c>
      <c r="N543" s="5" t="str">
        <f>IF(ISBLANK($A543),"",VLOOKUP($A543,Settings!$A:$H,8,FALSE))</f>
        <v/>
      </c>
      <c r="O543" s="5" t="str">
        <f>IF(ISBLANK($A543),"",IF($A543=$A542,$O542,INDIRECT("Settings!$H"&amp;MATCH($A543,Settings!$A:$A,0)+1)))</f>
        <v/>
      </c>
      <c r="P543" s="5" t="str">
        <f t="shared" si="2"/>
        <v/>
      </c>
      <c r="Q543" s="5" t="str">
        <f>IF(ISBLANK($A543),"",IF($A543=$A542,$Q542,VLOOKUP($A543,Settings!$A:$B,2,FALSE)))</f>
        <v/>
      </c>
    </row>
    <row r="544">
      <c r="A544" s="17"/>
      <c r="B544" s="15" t="str">
        <f t="shared" si="1"/>
        <v/>
      </c>
      <c r="C544" s="16" t="str">
        <f>IF(ISBLANK($A544),"",RANDBETWEEN($P544-Settings!$E$19,$P544-Settings!$E$20))</f>
        <v/>
      </c>
      <c r="D544" s="16" t="str">
        <f>IF(ISBLANK($A544),"",RANDBETWEEN($P544+Settings!$E$20,$P544+Settings!$E$19))</f>
        <v/>
      </c>
      <c r="E544" t="str">
        <f t="array" ref="E544">IF(ISBLANK($A544),"",IF(M544,IF(AVERAGE(C544,D544)&gt;Settings!$E$18,INDEX(Precipitation!A:A,$L544),INDEX(Precipitation!B:B,$L544)),"None"))</f>
        <v/>
      </c>
      <c r="F544" t="str">
        <f t="array" ref="F544">IF(ISBLANK($A544),"",IF(M544,INDEX(Precipitation!C:C,$L544),CHOOSE(RANDBETWEEN(1,4),"Clear","Clear","A few clouds","Mostly cloudy")))</f>
        <v/>
      </c>
      <c r="G544" t="str">
        <f t="array" ref="G544">IF(ISBLANK($A544),"",IF(AND(M544,AVERAGE(C544,D544)&gt;Settings!$E$18),INDEX(Precipitation!D:D,$L544),""))</f>
        <v/>
      </c>
      <c r="H544" t="str">
        <f t="array" ref="H544">IF(ISBLANK($A544),"",INDEX(Precipitation!E:E,$L544))</f>
        <v/>
      </c>
      <c r="I544" s="16" t="str">
        <f t="array" ref="I544">IF(ISBLANK($A544),"",INDEX(Precipitation!F:F,$L544))</f>
        <v/>
      </c>
      <c r="J544" s="16" t="str">
        <f t="array" ref="J544">IF(ISBLANK($A544),"",INDEX(Precipitation!G:G,$L544))</f>
        <v/>
      </c>
      <c r="K544" t="str">
        <f t="array" ref="K544">IF(ISBLANK($A544),"",INDEX(Precipitation!H:H,$L544))</f>
        <v/>
      </c>
      <c r="L544" s="5" t="str">
        <f>IF(ISBLANK($A544),"",RANDBETWEEN(2,COUNTA(Precipitation!A:A)))</f>
        <v/>
      </c>
      <c r="M544" s="5" t="str">
        <f>IF(ISBLANK($A544),"",RANDBETWEEN(1,100)&lt;=VLOOKUP($A544,Settings!$A:$H,7,FALSE)*100)</f>
        <v/>
      </c>
      <c r="N544" s="5" t="str">
        <f>IF(ISBLANK($A544),"",VLOOKUP($A544,Settings!$A:$H,8,FALSE))</f>
        <v/>
      </c>
      <c r="O544" s="5" t="str">
        <f>IF(ISBLANK($A544),"",IF($A544=$A543,$O543,INDIRECT("Settings!$H"&amp;MATCH($A544,Settings!$A:$A,0)+1)))</f>
        <v/>
      </c>
      <c r="P544" s="5" t="str">
        <f t="shared" si="2"/>
        <v/>
      </c>
      <c r="Q544" s="5" t="str">
        <f>IF(ISBLANK($A544),"",IF($A544=$A543,$Q543,VLOOKUP($A544,Settings!$A:$B,2,FALSE)))</f>
        <v/>
      </c>
    </row>
    <row r="545">
      <c r="A545" s="17"/>
      <c r="B545" s="15" t="str">
        <f t="shared" si="1"/>
        <v/>
      </c>
      <c r="C545" s="16" t="str">
        <f>IF(ISBLANK($A545),"",RANDBETWEEN($P545-Settings!$E$19,$P545-Settings!$E$20))</f>
        <v/>
      </c>
      <c r="D545" s="16" t="str">
        <f>IF(ISBLANK($A545),"",RANDBETWEEN($P545+Settings!$E$20,$P545+Settings!$E$19))</f>
        <v/>
      </c>
      <c r="E545" t="str">
        <f t="array" ref="E545">IF(ISBLANK($A545),"",IF(M545,IF(AVERAGE(C545,D545)&gt;Settings!$E$18,INDEX(Precipitation!A:A,$L545),INDEX(Precipitation!B:B,$L545)),"None"))</f>
        <v/>
      </c>
      <c r="F545" t="str">
        <f t="array" ref="F545">IF(ISBLANK($A545),"",IF(M545,INDEX(Precipitation!C:C,$L545),CHOOSE(RANDBETWEEN(1,4),"Clear","Clear","A few clouds","Mostly cloudy")))</f>
        <v/>
      </c>
      <c r="G545" t="str">
        <f t="array" ref="G545">IF(ISBLANK($A545),"",IF(AND(M545,AVERAGE(C545,D545)&gt;Settings!$E$18),INDEX(Precipitation!D:D,$L545),""))</f>
        <v/>
      </c>
      <c r="H545" t="str">
        <f t="array" ref="H545">IF(ISBLANK($A545),"",INDEX(Precipitation!E:E,$L545))</f>
        <v/>
      </c>
      <c r="I545" s="16" t="str">
        <f t="array" ref="I545">IF(ISBLANK($A545),"",INDEX(Precipitation!F:F,$L545))</f>
        <v/>
      </c>
      <c r="J545" s="16" t="str">
        <f t="array" ref="J545">IF(ISBLANK($A545),"",INDEX(Precipitation!G:G,$L545))</f>
        <v/>
      </c>
      <c r="K545" t="str">
        <f t="array" ref="K545">IF(ISBLANK($A545),"",INDEX(Precipitation!H:H,$L545))</f>
        <v/>
      </c>
      <c r="L545" s="5" t="str">
        <f>IF(ISBLANK($A545),"",RANDBETWEEN(2,COUNTA(Precipitation!A:A)))</f>
        <v/>
      </c>
      <c r="M545" s="5" t="str">
        <f>IF(ISBLANK($A545),"",RANDBETWEEN(1,100)&lt;=VLOOKUP($A545,Settings!$A:$H,7,FALSE)*100)</f>
        <v/>
      </c>
      <c r="N545" s="5" t="str">
        <f>IF(ISBLANK($A545),"",VLOOKUP($A545,Settings!$A:$H,8,FALSE))</f>
        <v/>
      </c>
      <c r="O545" s="5" t="str">
        <f>IF(ISBLANK($A545),"",IF($A545=$A544,$O544,INDIRECT("Settings!$H"&amp;MATCH($A545,Settings!$A:$A,0)+1)))</f>
        <v/>
      </c>
      <c r="P545" s="5" t="str">
        <f t="shared" si="2"/>
        <v/>
      </c>
      <c r="Q545" s="5" t="str">
        <f>IF(ISBLANK($A545),"",IF($A545=$A544,$Q544,VLOOKUP($A545,Settings!$A:$B,2,FALSE)))</f>
        <v/>
      </c>
    </row>
    <row r="546">
      <c r="A546" s="17"/>
      <c r="B546" s="15" t="str">
        <f t="shared" si="1"/>
        <v/>
      </c>
      <c r="C546" s="16" t="str">
        <f>IF(ISBLANK($A546),"",RANDBETWEEN($P546-Settings!$E$19,$P546-Settings!$E$20))</f>
        <v/>
      </c>
      <c r="D546" s="16" t="str">
        <f>IF(ISBLANK($A546),"",RANDBETWEEN($P546+Settings!$E$20,$P546+Settings!$E$19))</f>
        <v/>
      </c>
      <c r="E546" t="str">
        <f t="array" ref="E546">IF(ISBLANK($A546),"",IF(M546,IF(AVERAGE(C546,D546)&gt;Settings!$E$18,INDEX(Precipitation!A:A,$L546),INDEX(Precipitation!B:B,$L546)),"None"))</f>
        <v/>
      </c>
      <c r="F546" t="str">
        <f t="array" ref="F546">IF(ISBLANK($A546),"",IF(M546,INDEX(Precipitation!C:C,$L546),CHOOSE(RANDBETWEEN(1,4),"Clear","Clear","A few clouds","Mostly cloudy")))</f>
        <v/>
      </c>
      <c r="G546" t="str">
        <f t="array" ref="G546">IF(ISBLANK($A546),"",IF(AND(M546,AVERAGE(C546,D546)&gt;Settings!$E$18),INDEX(Precipitation!D:D,$L546),""))</f>
        <v/>
      </c>
      <c r="H546" t="str">
        <f t="array" ref="H546">IF(ISBLANK($A546),"",INDEX(Precipitation!E:E,$L546))</f>
        <v/>
      </c>
      <c r="I546" s="16" t="str">
        <f t="array" ref="I546">IF(ISBLANK($A546),"",INDEX(Precipitation!F:F,$L546))</f>
        <v/>
      </c>
      <c r="J546" s="16" t="str">
        <f t="array" ref="J546">IF(ISBLANK($A546),"",INDEX(Precipitation!G:G,$L546))</f>
        <v/>
      </c>
      <c r="K546" t="str">
        <f t="array" ref="K546">IF(ISBLANK($A546),"",INDEX(Precipitation!H:H,$L546))</f>
        <v/>
      </c>
      <c r="L546" s="5" t="str">
        <f>IF(ISBLANK($A546),"",RANDBETWEEN(2,COUNTA(Precipitation!A:A)))</f>
        <v/>
      </c>
      <c r="M546" s="5" t="str">
        <f>IF(ISBLANK($A546),"",RANDBETWEEN(1,100)&lt;=VLOOKUP($A546,Settings!$A:$H,7,FALSE)*100)</f>
        <v/>
      </c>
      <c r="N546" s="5" t="str">
        <f>IF(ISBLANK($A546),"",VLOOKUP($A546,Settings!$A:$H,8,FALSE))</f>
        <v/>
      </c>
      <c r="O546" s="5" t="str">
        <f>IF(ISBLANK($A546),"",IF($A546=$A545,$O545,INDIRECT("Settings!$H"&amp;MATCH($A546,Settings!$A:$A,0)+1)))</f>
        <v/>
      </c>
      <c r="P546" s="5" t="str">
        <f t="shared" si="2"/>
        <v/>
      </c>
      <c r="Q546" s="5" t="str">
        <f>IF(ISBLANK($A546),"",IF($A546=$A545,$Q545,VLOOKUP($A546,Settings!$A:$B,2,FALSE)))</f>
        <v/>
      </c>
    </row>
    <row r="547">
      <c r="A547" s="17"/>
      <c r="B547" s="15" t="str">
        <f t="shared" si="1"/>
        <v/>
      </c>
      <c r="C547" s="16" t="str">
        <f>IF(ISBLANK($A547),"",RANDBETWEEN($P547-Settings!$E$19,$P547-Settings!$E$20))</f>
        <v/>
      </c>
      <c r="D547" s="16" t="str">
        <f>IF(ISBLANK($A547),"",RANDBETWEEN($P547+Settings!$E$20,$P547+Settings!$E$19))</f>
        <v/>
      </c>
      <c r="E547" t="str">
        <f t="array" ref="E547">IF(ISBLANK($A547),"",IF(M547,IF(AVERAGE(C547,D547)&gt;Settings!$E$18,INDEX(Precipitation!A:A,$L547),INDEX(Precipitation!B:B,$L547)),"None"))</f>
        <v/>
      </c>
      <c r="F547" t="str">
        <f t="array" ref="F547">IF(ISBLANK($A547),"",IF(M547,INDEX(Precipitation!C:C,$L547),CHOOSE(RANDBETWEEN(1,4),"Clear","Clear","A few clouds","Mostly cloudy")))</f>
        <v/>
      </c>
      <c r="G547" t="str">
        <f t="array" ref="G547">IF(ISBLANK($A547),"",IF(AND(M547,AVERAGE(C547,D547)&gt;Settings!$E$18),INDEX(Precipitation!D:D,$L547),""))</f>
        <v/>
      </c>
      <c r="H547" t="str">
        <f t="array" ref="H547">IF(ISBLANK($A547),"",INDEX(Precipitation!E:E,$L547))</f>
        <v/>
      </c>
      <c r="I547" s="16" t="str">
        <f t="array" ref="I547">IF(ISBLANK($A547),"",INDEX(Precipitation!F:F,$L547))</f>
        <v/>
      </c>
      <c r="J547" s="16" t="str">
        <f t="array" ref="J547">IF(ISBLANK($A547),"",INDEX(Precipitation!G:G,$L547))</f>
        <v/>
      </c>
      <c r="K547" t="str">
        <f t="array" ref="K547">IF(ISBLANK($A547),"",INDEX(Precipitation!H:H,$L547))</f>
        <v/>
      </c>
      <c r="L547" s="5" t="str">
        <f>IF(ISBLANK($A547),"",RANDBETWEEN(2,COUNTA(Precipitation!A:A)))</f>
        <v/>
      </c>
      <c r="M547" s="5" t="str">
        <f>IF(ISBLANK($A547),"",RANDBETWEEN(1,100)&lt;=VLOOKUP($A547,Settings!$A:$H,7,FALSE)*100)</f>
        <v/>
      </c>
      <c r="N547" s="5" t="str">
        <f>IF(ISBLANK($A547),"",VLOOKUP($A547,Settings!$A:$H,8,FALSE))</f>
        <v/>
      </c>
      <c r="O547" s="5" t="str">
        <f>IF(ISBLANK($A547),"",IF($A547=$A546,$O546,INDIRECT("Settings!$H"&amp;MATCH($A547,Settings!$A:$A,0)+1)))</f>
        <v/>
      </c>
      <c r="P547" s="5" t="str">
        <f t="shared" si="2"/>
        <v/>
      </c>
      <c r="Q547" s="5" t="str">
        <f>IF(ISBLANK($A547),"",IF($A547=$A546,$Q546,VLOOKUP($A547,Settings!$A:$B,2,FALSE)))</f>
        <v/>
      </c>
    </row>
    <row r="548">
      <c r="A548" s="17"/>
      <c r="B548" s="15" t="str">
        <f t="shared" si="1"/>
        <v/>
      </c>
      <c r="C548" s="16" t="str">
        <f>IF(ISBLANK($A548),"",RANDBETWEEN($P548-Settings!$E$19,$P548-Settings!$E$20))</f>
        <v/>
      </c>
      <c r="D548" s="16" t="str">
        <f>IF(ISBLANK($A548),"",RANDBETWEEN($P548+Settings!$E$20,$P548+Settings!$E$19))</f>
        <v/>
      </c>
      <c r="E548" t="str">
        <f t="array" ref="E548">IF(ISBLANK($A548),"",IF(M548,IF(AVERAGE(C548,D548)&gt;Settings!$E$18,INDEX(Precipitation!A:A,$L548),INDEX(Precipitation!B:B,$L548)),"None"))</f>
        <v/>
      </c>
      <c r="F548" t="str">
        <f t="array" ref="F548">IF(ISBLANK($A548),"",IF(M548,INDEX(Precipitation!C:C,$L548),CHOOSE(RANDBETWEEN(1,4),"Clear","Clear","A few clouds","Mostly cloudy")))</f>
        <v/>
      </c>
      <c r="G548" t="str">
        <f t="array" ref="G548">IF(ISBLANK($A548),"",IF(AND(M548,AVERAGE(C548,D548)&gt;Settings!$E$18),INDEX(Precipitation!D:D,$L548),""))</f>
        <v/>
      </c>
      <c r="H548" t="str">
        <f t="array" ref="H548">IF(ISBLANK($A548),"",INDEX(Precipitation!E:E,$L548))</f>
        <v/>
      </c>
      <c r="I548" s="16" t="str">
        <f t="array" ref="I548">IF(ISBLANK($A548),"",INDEX(Precipitation!F:F,$L548))</f>
        <v/>
      </c>
      <c r="J548" s="16" t="str">
        <f t="array" ref="J548">IF(ISBLANK($A548),"",INDEX(Precipitation!G:G,$L548))</f>
        <v/>
      </c>
      <c r="K548" t="str">
        <f t="array" ref="K548">IF(ISBLANK($A548),"",INDEX(Precipitation!H:H,$L548))</f>
        <v/>
      </c>
      <c r="L548" s="5" t="str">
        <f>IF(ISBLANK($A548),"",RANDBETWEEN(2,COUNTA(Precipitation!A:A)))</f>
        <v/>
      </c>
      <c r="M548" s="5" t="str">
        <f>IF(ISBLANK($A548),"",RANDBETWEEN(1,100)&lt;=VLOOKUP($A548,Settings!$A:$H,7,FALSE)*100)</f>
        <v/>
      </c>
      <c r="N548" s="5" t="str">
        <f>IF(ISBLANK($A548),"",VLOOKUP($A548,Settings!$A:$H,8,FALSE))</f>
        <v/>
      </c>
      <c r="O548" s="5" t="str">
        <f>IF(ISBLANK($A548),"",IF($A548=$A547,$O547,INDIRECT("Settings!$H"&amp;MATCH($A548,Settings!$A:$A,0)+1)))</f>
        <v/>
      </c>
      <c r="P548" s="5" t="str">
        <f t="shared" si="2"/>
        <v/>
      </c>
      <c r="Q548" s="5" t="str">
        <f>IF(ISBLANK($A548),"",IF($A548=$A547,$Q547,VLOOKUP($A548,Settings!$A:$B,2,FALSE)))</f>
        <v/>
      </c>
    </row>
    <row r="549">
      <c r="A549" s="17"/>
      <c r="B549" s="15" t="str">
        <f t="shared" si="1"/>
        <v/>
      </c>
      <c r="C549" s="16" t="str">
        <f>IF(ISBLANK($A549),"",RANDBETWEEN($P549-Settings!$E$19,$P549-Settings!$E$20))</f>
        <v/>
      </c>
      <c r="D549" s="16" t="str">
        <f>IF(ISBLANK($A549),"",RANDBETWEEN($P549+Settings!$E$20,$P549+Settings!$E$19))</f>
        <v/>
      </c>
      <c r="E549" t="str">
        <f t="array" ref="E549">IF(ISBLANK($A549),"",IF(M549,IF(AVERAGE(C549,D549)&gt;Settings!$E$18,INDEX(Precipitation!A:A,$L549),INDEX(Precipitation!B:B,$L549)),"None"))</f>
        <v/>
      </c>
      <c r="F549" t="str">
        <f t="array" ref="F549">IF(ISBLANK($A549),"",IF(M549,INDEX(Precipitation!C:C,$L549),CHOOSE(RANDBETWEEN(1,4),"Clear","Clear","A few clouds","Mostly cloudy")))</f>
        <v/>
      </c>
      <c r="G549" t="str">
        <f t="array" ref="G549">IF(ISBLANK($A549),"",IF(AND(M549,AVERAGE(C549,D549)&gt;Settings!$E$18),INDEX(Precipitation!D:D,$L549),""))</f>
        <v/>
      </c>
      <c r="H549" t="str">
        <f t="array" ref="H549">IF(ISBLANK($A549),"",INDEX(Precipitation!E:E,$L549))</f>
        <v/>
      </c>
      <c r="I549" s="16" t="str">
        <f t="array" ref="I549">IF(ISBLANK($A549),"",INDEX(Precipitation!F:F,$L549))</f>
        <v/>
      </c>
      <c r="J549" s="16" t="str">
        <f t="array" ref="J549">IF(ISBLANK($A549),"",INDEX(Precipitation!G:G,$L549))</f>
        <v/>
      </c>
      <c r="K549" t="str">
        <f t="array" ref="K549">IF(ISBLANK($A549),"",INDEX(Precipitation!H:H,$L549))</f>
        <v/>
      </c>
      <c r="L549" s="5" t="str">
        <f>IF(ISBLANK($A549),"",RANDBETWEEN(2,COUNTA(Precipitation!A:A)))</f>
        <v/>
      </c>
      <c r="M549" s="5" t="str">
        <f>IF(ISBLANK($A549),"",RANDBETWEEN(1,100)&lt;=VLOOKUP($A549,Settings!$A:$H,7,FALSE)*100)</f>
        <v/>
      </c>
      <c r="N549" s="5" t="str">
        <f>IF(ISBLANK($A549),"",VLOOKUP($A549,Settings!$A:$H,8,FALSE))</f>
        <v/>
      </c>
      <c r="O549" s="5" t="str">
        <f>IF(ISBLANK($A549),"",IF($A549=$A548,$O548,INDIRECT("Settings!$H"&amp;MATCH($A549,Settings!$A:$A,0)+1)))</f>
        <v/>
      </c>
      <c r="P549" s="5" t="str">
        <f t="shared" si="2"/>
        <v/>
      </c>
      <c r="Q549" s="5" t="str">
        <f>IF(ISBLANK($A549),"",IF($A549=$A548,$Q548,VLOOKUP($A549,Settings!$A:$B,2,FALSE)))</f>
        <v/>
      </c>
    </row>
    <row r="550">
      <c r="A550" s="17"/>
      <c r="B550" s="15" t="str">
        <f t="shared" si="1"/>
        <v/>
      </c>
      <c r="C550" s="16" t="str">
        <f>IF(ISBLANK($A550),"",RANDBETWEEN($P550-Settings!$E$19,$P550-Settings!$E$20))</f>
        <v/>
      </c>
      <c r="D550" s="16" t="str">
        <f>IF(ISBLANK($A550),"",RANDBETWEEN($P550+Settings!$E$20,$P550+Settings!$E$19))</f>
        <v/>
      </c>
      <c r="E550" t="str">
        <f t="array" ref="E550">IF(ISBLANK($A550),"",IF(M550,IF(AVERAGE(C550,D550)&gt;Settings!$E$18,INDEX(Precipitation!A:A,$L550),INDEX(Precipitation!B:B,$L550)),"None"))</f>
        <v/>
      </c>
      <c r="F550" t="str">
        <f t="array" ref="F550">IF(ISBLANK($A550),"",IF(M550,INDEX(Precipitation!C:C,$L550),CHOOSE(RANDBETWEEN(1,4),"Clear","Clear","A few clouds","Mostly cloudy")))</f>
        <v/>
      </c>
      <c r="G550" t="str">
        <f t="array" ref="G550">IF(ISBLANK($A550),"",IF(AND(M550,AVERAGE(C550,D550)&gt;Settings!$E$18),INDEX(Precipitation!D:D,$L550),""))</f>
        <v/>
      </c>
      <c r="H550" t="str">
        <f t="array" ref="H550">IF(ISBLANK($A550),"",INDEX(Precipitation!E:E,$L550))</f>
        <v/>
      </c>
      <c r="I550" s="16" t="str">
        <f t="array" ref="I550">IF(ISBLANK($A550),"",INDEX(Precipitation!F:F,$L550))</f>
        <v/>
      </c>
      <c r="J550" s="16" t="str">
        <f t="array" ref="J550">IF(ISBLANK($A550),"",INDEX(Precipitation!G:G,$L550))</f>
        <v/>
      </c>
      <c r="K550" t="str">
        <f t="array" ref="K550">IF(ISBLANK($A550),"",INDEX(Precipitation!H:H,$L550))</f>
        <v/>
      </c>
      <c r="L550" s="5" t="str">
        <f>IF(ISBLANK($A550),"",RANDBETWEEN(2,COUNTA(Precipitation!A:A)))</f>
        <v/>
      </c>
      <c r="M550" s="5" t="str">
        <f>IF(ISBLANK($A550),"",RANDBETWEEN(1,100)&lt;=VLOOKUP($A550,Settings!$A:$H,7,FALSE)*100)</f>
        <v/>
      </c>
      <c r="N550" s="5" t="str">
        <f>IF(ISBLANK($A550),"",VLOOKUP($A550,Settings!$A:$H,8,FALSE))</f>
        <v/>
      </c>
      <c r="O550" s="5" t="str">
        <f>IF(ISBLANK($A550),"",IF($A550=$A549,$O549,INDIRECT("Settings!$H"&amp;MATCH($A550,Settings!$A:$A,0)+1)))</f>
        <v/>
      </c>
      <c r="P550" s="5" t="str">
        <f t="shared" si="2"/>
        <v/>
      </c>
      <c r="Q550" s="5" t="str">
        <f>IF(ISBLANK($A550),"",IF($A550=$A549,$Q549,VLOOKUP($A550,Settings!$A:$B,2,FALSE)))</f>
        <v/>
      </c>
    </row>
    <row r="551">
      <c r="A551" s="17"/>
      <c r="B551" s="15" t="str">
        <f t="shared" si="1"/>
        <v/>
      </c>
      <c r="C551" s="16" t="str">
        <f>IF(ISBLANK($A551),"",RANDBETWEEN($P551-Settings!$E$19,$P551-Settings!$E$20))</f>
        <v/>
      </c>
      <c r="D551" s="16" t="str">
        <f>IF(ISBLANK($A551),"",RANDBETWEEN($P551+Settings!$E$20,$P551+Settings!$E$19))</f>
        <v/>
      </c>
      <c r="E551" t="str">
        <f t="array" ref="E551">IF(ISBLANK($A551),"",IF(M551,IF(AVERAGE(C551,D551)&gt;Settings!$E$18,INDEX(Precipitation!A:A,$L551),INDEX(Precipitation!B:B,$L551)),"None"))</f>
        <v/>
      </c>
      <c r="F551" t="str">
        <f t="array" ref="F551">IF(ISBLANK($A551),"",IF(M551,INDEX(Precipitation!C:C,$L551),CHOOSE(RANDBETWEEN(1,4),"Clear","Clear","A few clouds","Mostly cloudy")))</f>
        <v/>
      </c>
      <c r="G551" t="str">
        <f t="array" ref="G551">IF(ISBLANK($A551),"",IF(AND(M551,AVERAGE(C551,D551)&gt;Settings!$E$18),INDEX(Precipitation!D:D,$L551),""))</f>
        <v/>
      </c>
      <c r="H551" t="str">
        <f t="array" ref="H551">IF(ISBLANK($A551),"",INDEX(Precipitation!E:E,$L551))</f>
        <v/>
      </c>
      <c r="I551" s="16" t="str">
        <f t="array" ref="I551">IF(ISBLANK($A551),"",INDEX(Precipitation!F:F,$L551))</f>
        <v/>
      </c>
      <c r="J551" s="16" t="str">
        <f t="array" ref="J551">IF(ISBLANK($A551),"",INDEX(Precipitation!G:G,$L551))</f>
        <v/>
      </c>
      <c r="K551" t="str">
        <f t="array" ref="K551">IF(ISBLANK($A551),"",INDEX(Precipitation!H:H,$L551))</f>
        <v/>
      </c>
      <c r="L551" s="5" t="str">
        <f>IF(ISBLANK($A551),"",RANDBETWEEN(2,COUNTA(Precipitation!A:A)))</f>
        <v/>
      </c>
      <c r="M551" s="5" t="str">
        <f>IF(ISBLANK($A551),"",RANDBETWEEN(1,100)&lt;=VLOOKUP($A551,Settings!$A:$H,7,FALSE)*100)</f>
        <v/>
      </c>
      <c r="N551" s="5" t="str">
        <f>IF(ISBLANK($A551),"",VLOOKUP($A551,Settings!$A:$H,8,FALSE))</f>
        <v/>
      </c>
      <c r="O551" s="5" t="str">
        <f>IF(ISBLANK($A551),"",IF($A551=$A550,$O550,INDIRECT("Settings!$H"&amp;MATCH($A551,Settings!$A:$A,0)+1)))</f>
        <v/>
      </c>
      <c r="P551" s="5" t="str">
        <f t="shared" si="2"/>
        <v/>
      </c>
      <c r="Q551" s="5" t="str">
        <f>IF(ISBLANK($A551),"",IF($A551=$A550,$Q550,VLOOKUP($A551,Settings!$A:$B,2,FALSE)))</f>
        <v/>
      </c>
    </row>
    <row r="552">
      <c r="A552" s="17"/>
      <c r="B552" s="15" t="str">
        <f t="shared" si="1"/>
        <v/>
      </c>
      <c r="C552" s="16" t="str">
        <f>IF(ISBLANK($A552),"",RANDBETWEEN($P552-Settings!$E$19,$P552-Settings!$E$20))</f>
        <v/>
      </c>
      <c r="D552" s="16" t="str">
        <f>IF(ISBLANK($A552),"",RANDBETWEEN($P552+Settings!$E$20,$P552+Settings!$E$19))</f>
        <v/>
      </c>
      <c r="E552" t="str">
        <f t="array" ref="E552">IF(ISBLANK($A552),"",IF(M552,IF(AVERAGE(C552,D552)&gt;Settings!$E$18,INDEX(Precipitation!A:A,$L552),INDEX(Precipitation!B:B,$L552)),"None"))</f>
        <v/>
      </c>
      <c r="F552" t="str">
        <f t="array" ref="F552">IF(ISBLANK($A552),"",IF(M552,INDEX(Precipitation!C:C,$L552),CHOOSE(RANDBETWEEN(1,4),"Clear","Clear","A few clouds","Mostly cloudy")))</f>
        <v/>
      </c>
      <c r="G552" t="str">
        <f t="array" ref="G552">IF(ISBLANK($A552),"",IF(AND(M552,AVERAGE(C552,D552)&gt;Settings!$E$18),INDEX(Precipitation!D:D,$L552),""))</f>
        <v/>
      </c>
      <c r="H552" t="str">
        <f t="array" ref="H552">IF(ISBLANK($A552),"",INDEX(Precipitation!E:E,$L552))</f>
        <v/>
      </c>
      <c r="I552" s="16" t="str">
        <f t="array" ref="I552">IF(ISBLANK($A552),"",INDEX(Precipitation!F:F,$L552))</f>
        <v/>
      </c>
      <c r="J552" s="16" t="str">
        <f t="array" ref="J552">IF(ISBLANK($A552),"",INDEX(Precipitation!G:G,$L552))</f>
        <v/>
      </c>
      <c r="K552" t="str">
        <f t="array" ref="K552">IF(ISBLANK($A552),"",INDEX(Precipitation!H:H,$L552))</f>
        <v/>
      </c>
      <c r="L552" s="5" t="str">
        <f>IF(ISBLANK($A552),"",RANDBETWEEN(2,COUNTA(Precipitation!A:A)))</f>
        <v/>
      </c>
      <c r="M552" s="5" t="str">
        <f>IF(ISBLANK($A552),"",RANDBETWEEN(1,100)&lt;=VLOOKUP($A552,Settings!$A:$H,7,FALSE)*100)</f>
        <v/>
      </c>
      <c r="N552" s="5" t="str">
        <f>IF(ISBLANK($A552),"",VLOOKUP($A552,Settings!$A:$H,8,FALSE))</f>
        <v/>
      </c>
      <c r="O552" s="5" t="str">
        <f>IF(ISBLANK($A552),"",IF($A552=$A551,$O551,INDIRECT("Settings!$H"&amp;MATCH($A552,Settings!$A:$A,0)+1)))</f>
        <v/>
      </c>
      <c r="P552" s="5" t="str">
        <f t="shared" si="2"/>
        <v/>
      </c>
      <c r="Q552" s="5" t="str">
        <f>IF(ISBLANK($A552),"",IF($A552=$A551,$Q551,VLOOKUP($A552,Settings!$A:$B,2,FALSE)))</f>
        <v/>
      </c>
    </row>
    <row r="553">
      <c r="A553" s="17"/>
      <c r="B553" s="15" t="str">
        <f t="shared" si="1"/>
        <v/>
      </c>
      <c r="C553" s="16" t="str">
        <f>IF(ISBLANK($A553),"",RANDBETWEEN($P553-Settings!$E$19,$P553-Settings!$E$20))</f>
        <v/>
      </c>
      <c r="D553" s="16" t="str">
        <f>IF(ISBLANK($A553),"",RANDBETWEEN($P553+Settings!$E$20,$P553+Settings!$E$19))</f>
        <v/>
      </c>
      <c r="E553" t="str">
        <f t="array" ref="E553">IF(ISBLANK($A553),"",IF(M553,IF(AVERAGE(C553,D553)&gt;Settings!$E$18,INDEX(Precipitation!A:A,$L553),INDEX(Precipitation!B:B,$L553)),"None"))</f>
        <v/>
      </c>
      <c r="F553" t="str">
        <f t="array" ref="F553">IF(ISBLANK($A553),"",IF(M553,INDEX(Precipitation!C:C,$L553),CHOOSE(RANDBETWEEN(1,4),"Clear","Clear","A few clouds","Mostly cloudy")))</f>
        <v/>
      </c>
      <c r="G553" t="str">
        <f t="array" ref="G553">IF(ISBLANK($A553),"",IF(AND(M553,AVERAGE(C553,D553)&gt;Settings!$E$18),INDEX(Precipitation!D:D,$L553),""))</f>
        <v/>
      </c>
      <c r="H553" t="str">
        <f t="array" ref="H553">IF(ISBLANK($A553),"",INDEX(Precipitation!E:E,$L553))</f>
        <v/>
      </c>
      <c r="I553" s="16" t="str">
        <f t="array" ref="I553">IF(ISBLANK($A553),"",INDEX(Precipitation!F:F,$L553))</f>
        <v/>
      </c>
      <c r="J553" s="16" t="str">
        <f t="array" ref="J553">IF(ISBLANK($A553),"",INDEX(Precipitation!G:G,$L553))</f>
        <v/>
      </c>
      <c r="K553" t="str">
        <f t="array" ref="K553">IF(ISBLANK($A553),"",INDEX(Precipitation!H:H,$L553))</f>
        <v/>
      </c>
      <c r="L553" s="5" t="str">
        <f>IF(ISBLANK($A553),"",RANDBETWEEN(2,COUNTA(Precipitation!A:A)))</f>
        <v/>
      </c>
      <c r="M553" s="5" t="str">
        <f>IF(ISBLANK($A553),"",RANDBETWEEN(1,100)&lt;=VLOOKUP($A553,Settings!$A:$H,7,FALSE)*100)</f>
        <v/>
      </c>
      <c r="N553" s="5" t="str">
        <f>IF(ISBLANK($A553),"",VLOOKUP($A553,Settings!$A:$H,8,FALSE))</f>
        <v/>
      </c>
      <c r="O553" s="5" t="str">
        <f>IF(ISBLANK($A553),"",IF($A553=$A552,$O552,INDIRECT("Settings!$H"&amp;MATCH($A553,Settings!$A:$A,0)+1)))</f>
        <v/>
      </c>
      <c r="P553" s="5" t="str">
        <f t="shared" si="2"/>
        <v/>
      </c>
      <c r="Q553" s="5" t="str">
        <f>IF(ISBLANK($A553),"",IF($A553=$A552,$Q552,VLOOKUP($A553,Settings!$A:$B,2,FALSE)))</f>
        <v/>
      </c>
    </row>
    <row r="554">
      <c r="A554" s="17"/>
      <c r="B554" s="15" t="str">
        <f t="shared" si="1"/>
        <v/>
      </c>
      <c r="C554" s="16" t="str">
        <f>IF(ISBLANK($A554),"",RANDBETWEEN($P554-Settings!$E$19,$P554-Settings!$E$20))</f>
        <v/>
      </c>
      <c r="D554" s="16" t="str">
        <f>IF(ISBLANK($A554),"",RANDBETWEEN($P554+Settings!$E$20,$P554+Settings!$E$19))</f>
        <v/>
      </c>
      <c r="E554" t="str">
        <f t="array" ref="E554">IF(ISBLANK($A554),"",IF(M554,IF(AVERAGE(C554,D554)&gt;Settings!$E$18,INDEX(Precipitation!A:A,$L554),INDEX(Precipitation!B:B,$L554)),"None"))</f>
        <v/>
      </c>
      <c r="F554" t="str">
        <f t="array" ref="F554">IF(ISBLANK($A554),"",IF(M554,INDEX(Precipitation!C:C,$L554),CHOOSE(RANDBETWEEN(1,4),"Clear","Clear","A few clouds","Mostly cloudy")))</f>
        <v/>
      </c>
      <c r="G554" t="str">
        <f t="array" ref="G554">IF(ISBLANK($A554),"",IF(AND(M554,AVERAGE(C554,D554)&gt;Settings!$E$18),INDEX(Precipitation!D:D,$L554),""))</f>
        <v/>
      </c>
      <c r="H554" t="str">
        <f t="array" ref="H554">IF(ISBLANK($A554),"",INDEX(Precipitation!E:E,$L554))</f>
        <v/>
      </c>
      <c r="I554" s="16" t="str">
        <f t="array" ref="I554">IF(ISBLANK($A554),"",INDEX(Precipitation!F:F,$L554))</f>
        <v/>
      </c>
      <c r="J554" s="16" t="str">
        <f t="array" ref="J554">IF(ISBLANK($A554),"",INDEX(Precipitation!G:G,$L554))</f>
        <v/>
      </c>
      <c r="K554" t="str">
        <f t="array" ref="K554">IF(ISBLANK($A554),"",INDEX(Precipitation!H:H,$L554))</f>
        <v/>
      </c>
      <c r="L554" s="5" t="str">
        <f>IF(ISBLANK($A554),"",RANDBETWEEN(2,COUNTA(Precipitation!A:A)))</f>
        <v/>
      </c>
      <c r="M554" s="5" t="str">
        <f>IF(ISBLANK($A554),"",RANDBETWEEN(1,100)&lt;=VLOOKUP($A554,Settings!$A:$H,7,FALSE)*100)</f>
        <v/>
      </c>
      <c r="N554" s="5" t="str">
        <f>IF(ISBLANK($A554),"",VLOOKUP($A554,Settings!$A:$H,8,FALSE))</f>
        <v/>
      </c>
      <c r="O554" s="5" t="str">
        <f>IF(ISBLANK($A554),"",IF($A554=$A553,$O553,INDIRECT("Settings!$H"&amp;MATCH($A554,Settings!$A:$A,0)+1)))</f>
        <v/>
      </c>
      <c r="P554" s="5" t="str">
        <f t="shared" si="2"/>
        <v/>
      </c>
      <c r="Q554" s="5" t="str">
        <f>IF(ISBLANK($A554),"",IF($A554=$A553,$Q553,VLOOKUP($A554,Settings!$A:$B,2,FALSE)))</f>
        <v/>
      </c>
    </row>
    <row r="555">
      <c r="A555" s="17"/>
      <c r="B555" s="15" t="str">
        <f t="shared" si="1"/>
        <v/>
      </c>
      <c r="C555" s="16" t="str">
        <f>IF(ISBLANK($A555),"",RANDBETWEEN($P555-Settings!$E$19,$P555-Settings!$E$20))</f>
        <v/>
      </c>
      <c r="D555" s="16" t="str">
        <f>IF(ISBLANK($A555),"",RANDBETWEEN($P555+Settings!$E$20,$P555+Settings!$E$19))</f>
        <v/>
      </c>
      <c r="E555" t="str">
        <f t="array" ref="E555">IF(ISBLANK($A555),"",IF(M555,IF(AVERAGE(C555,D555)&gt;Settings!$E$18,INDEX(Precipitation!A:A,$L555),INDEX(Precipitation!B:B,$L555)),"None"))</f>
        <v/>
      </c>
      <c r="F555" t="str">
        <f t="array" ref="F555">IF(ISBLANK($A555),"",IF(M555,INDEX(Precipitation!C:C,$L555),CHOOSE(RANDBETWEEN(1,4),"Clear","Clear","A few clouds","Mostly cloudy")))</f>
        <v/>
      </c>
      <c r="G555" t="str">
        <f t="array" ref="G555">IF(ISBLANK($A555),"",IF(AND(M555,AVERAGE(C555,D555)&gt;Settings!$E$18),INDEX(Precipitation!D:D,$L555),""))</f>
        <v/>
      </c>
      <c r="H555" t="str">
        <f t="array" ref="H555">IF(ISBLANK($A555),"",INDEX(Precipitation!E:E,$L555))</f>
        <v/>
      </c>
      <c r="I555" s="16" t="str">
        <f t="array" ref="I555">IF(ISBLANK($A555),"",INDEX(Precipitation!F:F,$L555))</f>
        <v/>
      </c>
      <c r="J555" s="16" t="str">
        <f t="array" ref="J555">IF(ISBLANK($A555),"",INDEX(Precipitation!G:G,$L555))</f>
        <v/>
      </c>
      <c r="K555" t="str">
        <f t="array" ref="K555">IF(ISBLANK($A555),"",INDEX(Precipitation!H:H,$L555))</f>
        <v/>
      </c>
      <c r="L555" s="5" t="str">
        <f>IF(ISBLANK($A555),"",RANDBETWEEN(2,COUNTA(Precipitation!A:A)))</f>
        <v/>
      </c>
      <c r="M555" s="5" t="str">
        <f>IF(ISBLANK($A555),"",RANDBETWEEN(1,100)&lt;=VLOOKUP($A555,Settings!$A:$H,7,FALSE)*100)</f>
        <v/>
      </c>
      <c r="N555" s="5" t="str">
        <f>IF(ISBLANK($A555),"",VLOOKUP($A555,Settings!$A:$H,8,FALSE))</f>
        <v/>
      </c>
      <c r="O555" s="5" t="str">
        <f>IF(ISBLANK($A555),"",IF($A555=$A554,$O554,INDIRECT("Settings!$H"&amp;MATCH($A555,Settings!$A:$A,0)+1)))</f>
        <v/>
      </c>
      <c r="P555" s="5" t="str">
        <f t="shared" si="2"/>
        <v/>
      </c>
      <c r="Q555" s="5" t="str">
        <f>IF(ISBLANK($A555),"",IF($A555=$A554,$Q554,VLOOKUP($A555,Settings!$A:$B,2,FALSE)))</f>
        <v/>
      </c>
    </row>
    <row r="556">
      <c r="A556" s="17"/>
      <c r="B556" s="15" t="str">
        <f t="shared" si="1"/>
        <v/>
      </c>
      <c r="C556" s="16" t="str">
        <f>IF(ISBLANK($A556),"",RANDBETWEEN($P556-Settings!$E$19,$P556-Settings!$E$20))</f>
        <v/>
      </c>
      <c r="D556" s="16" t="str">
        <f>IF(ISBLANK($A556),"",RANDBETWEEN($P556+Settings!$E$20,$P556+Settings!$E$19))</f>
        <v/>
      </c>
      <c r="E556" t="str">
        <f t="array" ref="E556">IF(ISBLANK($A556),"",IF(M556,IF(AVERAGE(C556,D556)&gt;Settings!$E$18,INDEX(Precipitation!A:A,$L556),INDEX(Precipitation!B:B,$L556)),"None"))</f>
        <v/>
      </c>
      <c r="F556" t="str">
        <f t="array" ref="F556">IF(ISBLANK($A556),"",IF(M556,INDEX(Precipitation!C:C,$L556),CHOOSE(RANDBETWEEN(1,4),"Clear","Clear","A few clouds","Mostly cloudy")))</f>
        <v/>
      </c>
      <c r="G556" t="str">
        <f t="array" ref="G556">IF(ISBLANK($A556),"",IF(AND(M556,AVERAGE(C556,D556)&gt;Settings!$E$18),INDEX(Precipitation!D:D,$L556),""))</f>
        <v/>
      </c>
      <c r="H556" t="str">
        <f t="array" ref="H556">IF(ISBLANK($A556),"",INDEX(Precipitation!E:E,$L556))</f>
        <v/>
      </c>
      <c r="I556" s="16" t="str">
        <f t="array" ref="I556">IF(ISBLANK($A556),"",INDEX(Precipitation!F:F,$L556))</f>
        <v/>
      </c>
      <c r="J556" s="16" t="str">
        <f t="array" ref="J556">IF(ISBLANK($A556),"",INDEX(Precipitation!G:G,$L556))</f>
        <v/>
      </c>
      <c r="K556" t="str">
        <f t="array" ref="K556">IF(ISBLANK($A556),"",INDEX(Precipitation!H:H,$L556))</f>
        <v/>
      </c>
      <c r="L556" s="5" t="str">
        <f>IF(ISBLANK($A556),"",RANDBETWEEN(2,COUNTA(Precipitation!A:A)))</f>
        <v/>
      </c>
      <c r="M556" s="5" t="str">
        <f>IF(ISBLANK($A556),"",RANDBETWEEN(1,100)&lt;=VLOOKUP($A556,Settings!$A:$H,7,FALSE)*100)</f>
        <v/>
      </c>
      <c r="N556" s="5" t="str">
        <f>IF(ISBLANK($A556),"",VLOOKUP($A556,Settings!$A:$H,8,FALSE))</f>
        <v/>
      </c>
      <c r="O556" s="5" t="str">
        <f>IF(ISBLANK($A556),"",IF($A556=$A555,$O555,INDIRECT("Settings!$H"&amp;MATCH($A556,Settings!$A:$A,0)+1)))</f>
        <v/>
      </c>
      <c r="P556" s="5" t="str">
        <f t="shared" si="2"/>
        <v/>
      </c>
      <c r="Q556" s="5" t="str">
        <f>IF(ISBLANK($A556),"",IF($A556=$A555,$Q555,VLOOKUP($A556,Settings!$A:$B,2,FALSE)))</f>
        <v/>
      </c>
    </row>
    <row r="557">
      <c r="A557" s="17"/>
      <c r="B557" s="15" t="str">
        <f t="shared" si="1"/>
        <v/>
      </c>
      <c r="C557" s="16" t="str">
        <f>IF(ISBLANK($A557),"",RANDBETWEEN($P557-Settings!$E$19,$P557-Settings!$E$20))</f>
        <v/>
      </c>
      <c r="D557" s="16" t="str">
        <f>IF(ISBLANK($A557),"",RANDBETWEEN($P557+Settings!$E$20,$P557+Settings!$E$19))</f>
        <v/>
      </c>
      <c r="E557" t="str">
        <f t="array" ref="E557">IF(ISBLANK($A557),"",IF(M557,IF(AVERAGE(C557,D557)&gt;Settings!$E$18,INDEX(Precipitation!A:A,$L557),INDEX(Precipitation!B:B,$L557)),"None"))</f>
        <v/>
      </c>
      <c r="F557" t="str">
        <f t="array" ref="F557">IF(ISBLANK($A557),"",IF(M557,INDEX(Precipitation!C:C,$L557),CHOOSE(RANDBETWEEN(1,4),"Clear","Clear","A few clouds","Mostly cloudy")))</f>
        <v/>
      </c>
      <c r="G557" t="str">
        <f t="array" ref="G557">IF(ISBLANK($A557),"",IF(AND(M557,AVERAGE(C557,D557)&gt;Settings!$E$18),INDEX(Precipitation!D:D,$L557),""))</f>
        <v/>
      </c>
      <c r="H557" t="str">
        <f t="array" ref="H557">IF(ISBLANK($A557),"",INDEX(Precipitation!E:E,$L557))</f>
        <v/>
      </c>
      <c r="I557" s="16" t="str">
        <f t="array" ref="I557">IF(ISBLANK($A557),"",INDEX(Precipitation!F:F,$L557))</f>
        <v/>
      </c>
      <c r="J557" s="16" t="str">
        <f t="array" ref="J557">IF(ISBLANK($A557),"",INDEX(Precipitation!G:G,$L557))</f>
        <v/>
      </c>
      <c r="K557" t="str">
        <f t="array" ref="K557">IF(ISBLANK($A557),"",INDEX(Precipitation!H:H,$L557))</f>
        <v/>
      </c>
      <c r="L557" s="5" t="str">
        <f>IF(ISBLANK($A557),"",RANDBETWEEN(2,COUNTA(Precipitation!A:A)))</f>
        <v/>
      </c>
      <c r="M557" s="5" t="str">
        <f>IF(ISBLANK($A557),"",RANDBETWEEN(1,100)&lt;=VLOOKUP($A557,Settings!$A:$H,7,FALSE)*100)</f>
        <v/>
      </c>
      <c r="N557" s="5" t="str">
        <f>IF(ISBLANK($A557),"",VLOOKUP($A557,Settings!$A:$H,8,FALSE))</f>
        <v/>
      </c>
      <c r="O557" s="5" t="str">
        <f>IF(ISBLANK($A557),"",IF($A557=$A556,$O556,INDIRECT("Settings!$H"&amp;MATCH($A557,Settings!$A:$A,0)+1)))</f>
        <v/>
      </c>
      <c r="P557" s="5" t="str">
        <f t="shared" si="2"/>
        <v/>
      </c>
      <c r="Q557" s="5" t="str">
        <f>IF(ISBLANK($A557),"",IF($A557=$A556,$Q556,VLOOKUP($A557,Settings!$A:$B,2,FALSE)))</f>
        <v/>
      </c>
    </row>
    <row r="558">
      <c r="A558" s="17"/>
      <c r="B558" s="15" t="str">
        <f t="shared" si="1"/>
        <v/>
      </c>
      <c r="C558" s="16" t="str">
        <f>IF(ISBLANK($A558),"",RANDBETWEEN($P558-Settings!$E$19,$P558-Settings!$E$20))</f>
        <v/>
      </c>
      <c r="D558" s="16" t="str">
        <f>IF(ISBLANK($A558),"",RANDBETWEEN($P558+Settings!$E$20,$P558+Settings!$E$19))</f>
        <v/>
      </c>
      <c r="E558" t="str">
        <f t="array" ref="E558">IF(ISBLANK($A558),"",IF(M558,IF(AVERAGE(C558,D558)&gt;Settings!$E$18,INDEX(Precipitation!A:A,$L558),INDEX(Precipitation!B:B,$L558)),"None"))</f>
        <v/>
      </c>
      <c r="F558" t="str">
        <f t="array" ref="F558">IF(ISBLANK($A558),"",IF(M558,INDEX(Precipitation!C:C,$L558),CHOOSE(RANDBETWEEN(1,4),"Clear","Clear","A few clouds","Mostly cloudy")))</f>
        <v/>
      </c>
      <c r="G558" t="str">
        <f t="array" ref="G558">IF(ISBLANK($A558),"",IF(AND(M558,AVERAGE(C558,D558)&gt;Settings!$E$18),INDEX(Precipitation!D:D,$L558),""))</f>
        <v/>
      </c>
      <c r="H558" t="str">
        <f t="array" ref="H558">IF(ISBLANK($A558),"",INDEX(Precipitation!E:E,$L558))</f>
        <v/>
      </c>
      <c r="I558" s="16" t="str">
        <f t="array" ref="I558">IF(ISBLANK($A558),"",INDEX(Precipitation!F:F,$L558))</f>
        <v/>
      </c>
      <c r="J558" s="16" t="str">
        <f t="array" ref="J558">IF(ISBLANK($A558),"",INDEX(Precipitation!G:G,$L558))</f>
        <v/>
      </c>
      <c r="K558" t="str">
        <f t="array" ref="K558">IF(ISBLANK($A558),"",INDEX(Precipitation!H:H,$L558))</f>
        <v/>
      </c>
      <c r="L558" s="5" t="str">
        <f>IF(ISBLANK($A558),"",RANDBETWEEN(2,COUNTA(Precipitation!A:A)))</f>
        <v/>
      </c>
      <c r="M558" s="5" t="str">
        <f>IF(ISBLANK($A558),"",RANDBETWEEN(1,100)&lt;=VLOOKUP($A558,Settings!$A:$H,7,FALSE)*100)</f>
        <v/>
      </c>
      <c r="N558" s="5" t="str">
        <f>IF(ISBLANK($A558),"",VLOOKUP($A558,Settings!$A:$H,8,FALSE))</f>
        <v/>
      </c>
      <c r="O558" s="5" t="str">
        <f>IF(ISBLANK($A558),"",IF($A558=$A557,$O557,INDIRECT("Settings!$H"&amp;MATCH($A558,Settings!$A:$A,0)+1)))</f>
        <v/>
      </c>
      <c r="P558" s="5" t="str">
        <f t="shared" si="2"/>
        <v/>
      </c>
      <c r="Q558" s="5" t="str">
        <f>IF(ISBLANK($A558),"",IF($A558=$A557,$Q557,VLOOKUP($A558,Settings!$A:$B,2,FALSE)))</f>
        <v/>
      </c>
    </row>
    <row r="559">
      <c r="A559" s="17"/>
      <c r="B559" s="15" t="str">
        <f t="shared" si="1"/>
        <v/>
      </c>
      <c r="C559" s="16" t="str">
        <f>IF(ISBLANK($A559),"",RANDBETWEEN($P559-Settings!$E$19,$P559-Settings!$E$20))</f>
        <v/>
      </c>
      <c r="D559" s="16" t="str">
        <f>IF(ISBLANK($A559),"",RANDBETWEEN($P559+Settings!$E$20,$P559+Settings!$E$19))</f>
        <v/>
      </c>
      <c r="E559" t="str">
        <f t="array" ref="E559">IF(ISBLANK($A559),"",IF(M559,IF(AVERAGE(C559,D559)&gt;Settings!$E$18,INDEX(Precipitation!A:A,$L559),INDEX(Precipitation!B:B,$L559)),"None"))</f>
        <v/>
      </c>
      <c r="F559" t="str">
        <f t="array" ref="F559">IF(ISBLANK($A559),"",IF(M559,INDEX(Precipitation!C:C,$L559),CHOOSE(RANDBETWEEN(1,4),"Clear","Clear","A few clouds","Mostly cloudy")))</f>
        <v/>
      </c>
      <c r="G559" t="str">
        <f t="array" ref="G559">IF(ISBLANK($A559),"",IF(AND(M559,AVERAGE(C559,D559)&gt;Settings!$E$18),INDEX(Precipitation!D:D,$L559),""))</f>
        <v/>
      </c>
      <c r="H559" t="str">
        <f t="array" ref="H559">IF(ISBLANK($A559),"",INDEX(Precipitation!E:E,$L559))</f>
        <v/>
      </c>
      <c r="I559" s="16" t="str">
        <f t="array" ref="I559">IF(ISBLANK($A559),"",INDEX(Precipitation!F:F,$L559))</f>
        <v/>
      </c>
      <c r="J559" s="16" t="str">
        <f t="array" ref="J559">IF(ISBLANK($A559),"",INDEX(Precipitation!G:G,$L559))</f>
        <v/>
      </c>
      <c r="K559" t="str">
        <f t="array" ref="K559">IF(ISBLANK($A559),"",INDEX(Precipitation!H:H,$L559))</f>
        <v/>
      </c>
      <c r="L559" s="5" t="str">
        <f>IF(ISBLANK($A559),"",RANDBETWEEN(2,COUNTA(Precipitation!A:A)))</f>
        <v/>
      </c>
      <c r="M559" s="5" t="str">
        <f>IF(ISBLANK($A559),"",RANDBETWEEN(1,100)&lt;=VLOOKUP($A559,Settings!$A:$H,7,FALSE)*100)</f>
        <v/>
      </c>
      <c r="N559" s="5" t="str">
        <f>IF(ISBLANK($A559),"",VLOOKUP($A559,Settings!$A:$H,8,FALSE))</f>
        <v/>
      </c>
      <c r="O559" s="5" t="str">
        <f>IF(ISBLANK($A559),"",IF($A559=$A558,$O558,INDIRECT("Settings!$H"&amp;MATCH($A559,Settings!$A:$A,0)+1)))</f>
        <v/>
      </c>
      <c r="P559" s="5" t="str">
        <f t="shared" si="2"/>
        <v/>
      </c>
      <c r="Q559" s="5" t="str">
        <f>IF(ISBLANK($A559),"",IF($A559=$A558,$Q558,VLOOKUP($A559,Settings!$A:$B,2,FALSE)))</f>
        <v/>
      </c>
    </row>
    <row r="560">
      <c r="A560" s="17"/>
      <c r="B560" s="15" t="str">
        <f t="shared" si="1"/>
        <v/>
      </c>
      <c r="C560" s="16" t="str">
        <f>IF(ISBLANK($A560),"",RANDBETWEEN($P560-Settings!$E$19,$P560-Settings!$E$20))</f>
        <v/>
      </c>
      <c r="D560" s="16" t="str">
        <f>IF(ISBLANK($A560),"",RANDBETWEEN($P560+Settings!$E$20,$P560+Settings!$E$19))</f>
        <v/>
      </c>
      <c r="E560" t="str">
        <f t="array" ref="E560">IF(ISBLANK($A560),"",IF(M560,IF(AVERAGE(C560,D560)&gt;Settings!$E$18,INDEX(Precipitation!A:A,$L560),INDEX(Precipitation!B:B,$L560)),"None"))</f>
        <v/>
      </c>
      <c r="F560" t="str">
        <f t="array" ref="F560">IF(ISBLANK($A560),"",IF(M560,INDEX(Precipitation!C:C,$L560),CHOOSE(RANDBETWEEN(1,4),"Clear","Clear","A few clouds","Mostly cloudy")))</f>
        <v/>
      </c>
      <c r="G560" t="str">
        <f t="array" ref="G560">IF(ISBLANK($A560),"",IF(AND(M560,AVERAGE(C560,D560)&gt;Settings!$E$18),INDEX(Precipitation!D:D,$L560),""))</f>
        <v/>
      </c>
      <c r="H560" t="str">
        <f t="array" ref="H560">IF(ISBLANK($A560),"",INDEX(Precipitation!E:E,$L560))</f>
        <v/>
      </c>
      <c r="I560" s="16" t="str">
        <f t="array" ref="I560">IF(ISBLANK($A560),"",INDEX(Precipitation!F:F,$L560))</f>
        <v/>
      </c>
      <c r="J560" s="16" t="str">
        <f t="array" ref="J560">IF(ISBLANK($A560),"",INDEX(Precipitation!G:G,$L560))</f>
        <v/>
      </c>
      <c r="K560" t="str">
        <f t="array" ref="K560">IF(ISBLANK($A560),"",INDEX(Precipitation!H:H,$L560))</f>
        <v/>
      </c>
      <c r="L560" s="5" t="str">
        <f>IF(ISBLANK($A560),"",RANDBETWEEN(2,COUNTA(Precipitation!A:A)))</f>
        <v/>
      </c>
      <c r="M560" s="5" t="str">
        <f>IF(ISBLANK($A560),"",RANDBETWEEN(1,100)&lt;=VLOOKUP($A560,Settings!$A:$H,7,FALSE)*100)</f>
        <v/>
      </c>
      <c r="N560" s="5" t="str">
        <f>IF(ISBLANK($A560),"",VLOOKUP($A560,Settings!$A:$H,8,FALSE))</f>
        <v/>
      </c>
      <c r="O560" s="5" t="str">
        <f>IF(ISBLANK($A560),"",IF($A560=$A559,$O559,INDIRECT("Settings!$H"&amp;MATCH($A560,Settings!$A:$A,0)+1)))</f>
        <v/>
      </c>
      <c r="P560" s="5" t="str">
        <f t="shared" si="2"/>
        <v/>
      </c>
      <c r="Q560" s="5" t="str">
        <f>IF(ISBLANK($A560),"",IF($A560=$A559,$Q559,VLOOKUP($A560,Settings!$A:$B,2,FALSE)))</f>
        <v/>
      </c>
    </row>
    <row r="561">
      <c r="A561" s="17"/>
      <c r="B561" s="15" t="str">
        <f t="shared" si="1"/>
        <v/>
      </c>
      <c r="C561" s="16" t="str">
        <f>IF(ISBLANK($A561),"",RANDBETWEEN($P561-Settings!$E$19,$P561-Settings!$E$20))</f>
        <v/>
      </c>
      <c r="D561" s="16" t="str">
        <f>IF(ISBLANK($A561),"",RANDBETWEEN($P561+Settings!$E$20,$P561+Settings!$E$19))</f>
        <v/>
      </c>
      <c r="E561" t="str">
        <f t="array" ref="E561">IF(ISBLANK($A561),"",IF(M561,IF(AVERAGE(C561,D561)&gt;Settings!$E$18,INDEX(Precipitation!A:A,$L561),INDEX(Precipitation!B:B,$L561)),"None"))</f>
        <v/>
      </c>
      <c r="F561" t="str">
        <f t="array" ref="F561">IF(ISBLANK($A561),"",IF(M561,INDEX(Precipitation!C:C,$L561),CHOOSE(RANDBETWEEN(1,4),"Clear","Clear","A few clouds","Mostly cloudy")))</f>
        <v/>
      </c>
      <c r="G561" t="str">
        <f t="array" ref="G561">IF(ISBLANK($A561),"",IF(AND(M561,AVERAGE(C561,D561)&gt;Settings!$E$18),INDEX(Precipitation!D:D,$L561),""))</f>
        <v/>
      </c>
      <c r="H561" t="str">
        <f t="array" ref="H561">IF(ISBLANK($A561),"",INDEX(Precipitation!E:E,$L561))</f>
        <v/>
      </c>
      <c r="I561" s="16" t="str">
        <f t="array" ref="I561">IF(ISBLANK($A561),"",INDEX(Precipitation!F:F,$L561))</f>
        <v/>
      </c>
      <c r="J561" s="16" t="str">
        <f t="array" ref="J561">IF(ISBLANK($A561),"",INDEX(Precipitation!G:G,$L561))</f>
        <v/>
      </c>
      <c r="K561" t="str">
        <f t="array" ref="K561">IF(ISBLANK($A561),"",INDEX(Precipitation!H:H,$L561))</f>
        <v/>
      </c>
      <c r="L561" s="5" t="str">
        <f>IF(ISBLANK($A561),"",RANDBETWEEN(2,COUNTA(Precipitation!A:A)))</f>
        <v/>
      </c>
      <c r="M561" s="5" t="str">
        <f>IF(ISBLANK($A561),"",RANDBETWEEN(1,100)&lt;=VLOOKUP($A561,Settings!$A:$H,7,FALSE)*100)</f>
        <v/>
      </c>
      <c r="N561" s="5" t="str">
        <f>IF(ISBLANK($A561),"",VLOOKUP($A561,Settings!$A:$H,8,FALSE))</f>
        <v/>
      </c>
      <c r="O561" s="5" t="str">
        <f>IF(ISBLANK($A561),"",IF($A561=$A560,$O560,INDIRECT("Settings!$H"&amp;MATCH($A561,Settings!$A:$A,0)+1)))</f>
        <v/>
      </c>
      <c r="P561" s="5" t="str">
        <f t="shared" si="2"/>
        <v/>
      </c>
      <c r="Q561" s="5" t="str">
        <f>IF(ISBLANK($A561),"",IF($A561=$A560,$Q560,VLOOKUP($A561,Settings!$A:$B,2,FALSE)))</f>
        <v/>
      </c>
    </row>
    <row r="562">
      <c r="A562" s="17"/>
      <c r="B562" s="15" t="str">
        <f t="shared" si="1"/>
        <v/>
      </c>
      <c r="C562" s="16" t="str">
        <f>IF(ISBLANK($A562),"",RANDBETWEEN($P562-Settings!$E$19,$P562-Settings!$E$20))</f>
        <v/>
      </c>
      <c r="D562" s="16" t="str">
        <f>IF(ISBLANK($A562),"",RANDBETWEEN($P562+Settings!$E$20,$P562+Settings!$E$19))</f>
        <v/>
      </c>
      <c r="E562" t="str">
        <f t="array" ref="E562">IF(ISBLANK($A562),"",IF(M562,IF(AVERAGE(C562,D562)&gt;Settings!$E$18,INDEX(Precipitation!A:A,$L562),INDEX(Precipitation!B:B,$L562)),"None"))</f>
        <v/>
      </c>
      <c r="F562" t="str">
        <f t="array" ref="F562">IF(ISBLANK($A562),"",IF(M562,INDEX(Precipitation!C:C,$L562),CHOOSE(RANDBETWEEN(1,4),"Clear","Clear","A few clouds","Mostly cloudy")))</f>
        <v/>
      </c>
      <c r="G562" t="str">
        <f t="array" ref="G562">IF(ISBLANK($A562),"",IF(AND(M562,AVERAGE(C562,D562)&gt;Settings!$E$18),INDEX(Precipitation!D:D,$L562),""))</f>
        <v/>
      </c>
      <c r="H562" t="str">
        <f t="array" ref="H562">IF(ISBLANK($A562),"",INDEX(Precipitation!E:E,$L562))</f>
        <v/>
      </c>
      <c r="I562" s="16" t="str">
        <f t="array" ref="I562">IF(ISBLANK($A562),"",INDEX(Precipitation!F:F,$L562))</f>
        <v/>
      </c>
      <c r="J562" s="16" t="str">
        <f t="array" ref="J562">IF(ISBLANK($A562),"",INDEX(Precipitation!G:G,$L562))</f>
        <v/>
      </c>
      <c r="K562" t="str">
        <f t="array" ref="K562">IF(ISBLANK($A562),"",INDEX(Precipitation!H:H,$L562))</f>
        <v/>
      </c>
      <c r="L562" s="5" t="str">
        <f>IF(ISBLANK($A562),"",RANDBETWEEN(2,COUNTA(Precipitation!A:A)))</f>
        <v/>
      </c>
      <c r="M562" s="5" t="str">
        <f>IF(ISBLANK($A562),"",RANDBETWEEN(1,100)&lt;=VLOOKUP($A562,Settings!$A:$H,7,FALSE)*100)</f>
        <v/>
      </c>
      <c r="N562" s="5" t="str">
        <f>IF(ISBLANK($A562),"",VLOOKUP($A562,Settings!$A:$H,8,FALSE))</f>
        <v/>
      </c>
      <c r="O562" s="5" t="str">
        <f>IF(ISBLANK($A562),"",IF($A562=$A561,$O561,INDIRECT("Settings!$H"&amp;MATCH($A562,Settings!$A:$A,0)+1)))</f>
        <v/>
      </c>
      <c r="P562" s="5" t="str">
        <f t="shared" si="2"/>
        <v/>
      </c>
      <c r="Q562" s="5" t="str">
        <f>IF(ISBLANK($A562),"",IF($A562=$A561,$Q561,VLOOKUP($A562,Settings!$A:$B,2,FALSE)))</f>
        <v/>
      </c>
    </row>
    <row r="563">
      <c r="A563" s="17"/>
      <c r="B563" s="15" t="str">
        <f t="shared" si="1"/>
        <v/>
      </c>
      <c r="C563" s="16" t="str">
        <f>IF(ISBLANK($A563),"",RANDBETWEEN($P563-Settings!$E$19,$P563-Settings!$E$20))</f>
        <v/>
      </c>
      <c r="D563" s="16" t="str">
        <f>IF(ISBLANK($A563),"",RANDBETWEEN($P563+Settings!$E$20,$P563+Settings!$E$19))</f>
        <v/>
      </c>
      <c r="E563" t="str">
        <f t="array" ref="E563">IF(ISBLANK($A563),"",IF(M563,IF(AVERAGE(C563,D563)&gt;Settings!$E$18,INDEX(Precipitation!A:A,$L563),INDEX(Precipitation!B:B,$L563)),"None"))</f>
        <v/>
      </c>
      <c r="F563" t="str">
        <f t="array" ref="F563">IF(ISBLANK($A563),"",IF(M563,INDEX(Precipitation!C:C,$L563),CHOOSE(RANDBETWEEN(1,4),"Clear","Clear","A few clouds","Mostly cloudy")))</f>
        <v/>
      </c>
      <c r="G563" t="str">
        <f t="array" ref="G563">IF(ISBLANK($A563),"",IF(AND(M563,AVERAGE(C563,D563)&gt;Settings!$E$18),INDEX(Precipitation!D:D,$L563),""))</f>
        <v/>
      </c>
      <c r="H563" t="str">
        <f t="array" ref="H563">IF(ISBLANK($A563),"",INDEX(Precipitation!E:E,$L563))</f>
        <v/>
      </c>
      <c r="I563" s="16" t="str">
        <f t="array" ref="I563">IF(ISBLANK($A563),"",INDEX(Precipitation!F:F,$L563))</f>
        <v/>
      </c>
      <c r="J563" s="16" t="str">
        <f t="array" ref="J563">IF(ISBLANK($A563),"",INDEX(Precipitation!G:G,$L563))</f>
        <v/>
      </c>
      <c r="K563" t="str">
        <f t="array" ref="K563">IF(ISBLANK($A563),"",INDEX(Precipitation!H:H,$L563))</f>
        <v/>
      </c>
      <c r="L563" s="5" t="str">
        <f>IF(ISBLANK($A563),"",RANDBETWEEN(2,COUNTA(Precipitation!A:A)))</f>
        <v/>
      </c>
      <c r="M563" s="5" t="str">
        <f>IF(ISBLANK($A563),"",RANDBETWEEN(1,100)&lt;=VLOOKUP($A563,Settings!$A:$H,7,FALSE)*100)</f>
        <v/>
      </c>
      <c r="N563" s="5" t="str">
        <f>IF(ISBLANK($A563),"",VLOOKUP($A563,Settings!$A:$H,8,FALSE))</f>
        <v/>
      </c>
      <c r="O563" s="5" t="str">
        <f>IF(ISBLANK($A563),"",IF($A563=$A562,$O562,INDIRECT("Settings!$H"&amp;MATCH($A563,Settings!$A:$A,0)+1)))</f>
        <v/>
      </c>
      <c r="P563" s="5" t="str">
        <f t="shared" si="2"/>
        <v/>
      </c>
      <c r="Q563" s="5" t="str">
        <f>IF(ISBLANK($A563),"",IF($A563=$A562,$Q562,VLOOKUP($A563,Settings!$A:$B,2,FALSE)))</f>
        <v/>
      </c>
    </row>
    <row r="564">
      <c r="A564" s="17"/>
      <c r="B564" s="15" t="str">
        <f t="shared" si="1"/>
        <v/>
      </c>
      <c r="C564" s="16" t="str">
        <f>IF(ISBLANK($A564),"",RANDBETWEEN($P564-Settings!$E$19,$P564-Settings!$E$20))</f>
        <v/>
      </c>
      <c r="D564" s="16" t="str">
        <f>IF(ISBLANK($A564),"",RANDBETWEEN($P564+Settings!$E$20,$P564+Settings!$E$19))</f>
        <v/>
      </c>
      <c r="E564" t="str">
        <f t="array" ref="E564">IF(ISBLANK($A564),"",IF(M564,IF(AVERAGE(C564,D564)&gt;Settings!$E$18,INDEX(Precipitation!A:A,$L564),INDEX(Precipitation!B:B,$L564)),"None"))</f>
        <v/>
      </c>
      <c r="F564" t="str">
        <f t="array" ref="F564">IF(ISBLANK($A564),"",IF(M564,INDEX(Precipitation!C:C,$L564),CHOOSE(RANDBETWEEN(1,4),"Clear","Clear","A few clouds","Mostly cloudy")))</f>
        <v/>
      </c>
      <c r="G564" t="str">
        <f t="array" ref="G564">IF(ISBLANK($A564),"",IF(AND(M564,AVERAGE(C564,D564)&gt;Settings!$E$18),INDEX(Precipitation!D:D,$L564),""))</f>
        <v/>
      </c>
      <c r="H564" t="str">
        <f t="array" ref="H564">IF(ISBLANK($A564),"",INDEX(Precipitation!E:E,$L564))</f>
        <v/>
      </c>
      <c r="I564" s="16" t="str">
        <f t="array" ref="I564">IF(ISBLANK($A564),"",INDEX(Precipitation!F:F,$L564))</f>
        <v/>
      </c>
      <c r="J564" s="16" t="str">
        <f t="array" ref="J564">IF(ISBLANK($A564),"",INDEX(Precipitation!G:G,$L564))</f>
        <v/>
      </c>
      <c r="K564" t="str">
        <f t="array" ref="K564">IF(ISBLANK($A564),"",INDEX(Precipitation!H:H,$L564))</f>
        <v/>
      </c>
      <c r="L564" s="5" t="str">
        <f>IF(ISBLANK($A564),"",RANDBETWEEN(2,COUNTA(Precipitation!A:A)))</f>
        <v/>
      </c>
      <c r="M564" s="5" t="str">
        <f>IF(ISBLANK($A564),"",RANDBETWEEN(1,100)&lt;=VLOOKUP($A564,Settings!$A:$H,7,FALSE)*100)</f>
        <v/>
      </c>
      <c r="N564" s="5" t="str">
        <f>IF(ISBLANK($A564),"",VLOOKUP($A564,Settings!$A:$H,8,FALSE))</f>
        <v/>
      </c>
      <c r="O564" s="5" t="str">
        <f>IF(ISBLANK($A564),"",IF($A564=$A563,$O563,INDIRECT("Settings!$H"&amp;MATCH($A564,Settings!$A:$A,0)+1)))</f>
        <v/>
      </c>
      <c r="P564" s="5" t="str">
        <f t="shared" si="2"/>
        <v/>
      </c>
      <c r="Q564" s="5" t="str">
        <f>IF(ISBLANK($A564),"",IF($A564=$A563,$Q563,VLOOKUP($A564,Settings!$A:$B,2,FALSE)))</f>
        <v/>
      </c>
    </row>
    <row r="565">
      <c r="A565" s="17"/>
      <c r="B565" s="15" t="str">
        <f t="shared" si="1"/>
        <v/>
      </c>
      <c r="C565" s="16" t="str">
        <f>IF(ISBLANK($A565),"",RANDBETWEEN($P565-Settings!$E$19,$P565-Settings!$E$20))</f>
        <v/>
      </c>
      <c r="D565" s="16" t="str">
        <f>IF(ISBLANK($A565),"",RANDBETWEEN($P565+Settings!$E$20,$P565+Settings!$E$19))</f>
        <v/>
      </c>
      <c r="E565" t="str">
        <f t="array" ref="E565">IF(ISBLANK($A565),"",IF(M565,IF(AVERAGE(C565,D565)&gt;Settings!$E$18,INDEX(Precipitation!A:A,$L565),INDEX(Precipitation!B:B,$L565)),"None"))</f>
        <v/>
      </c>
      <c r="F565" t="str">
        <f t="array" ref="F565">IF(ISBLANK($A565),"",IF(M565,INDEX(Precipitation!C:C,$L565),CHOOSE(RANDBETWEEN(1,4),"Clear","Clear","A few clouds","Mostly cloudy")))</f>
        <v/>
      </c>
      <c r="G565" t="str">
        <f t="array" ref="G565">IF(ISBLANK($A565),"",IF(AND(M565,AVERAGE(C565,D565)&gt;Settings!$E$18),INDEX(Precipitation!D:D,$L565),""))</f>
        <v/>
      </c>
      <c r="H565" t="str">
        <f t="array" ref="H565">IF(ISBLANK($A565),"",INDEX(Precipitation!E:E,$L565))</f>
        <v/>
      </c>
      <c r="I565" s="16" t="str">
        <f t="array" ref="I565">IF(ISBLANK($A565),"",INDEX(Precipitation!F:F,$L565))</f>
        <v/>
      </c>
      <c r="J565" s="16" t="str">
        <f t="array" ref="J565">IF(ISBLANK($A565),"",INDEX(Precipitation!G:G,$L565))</f>
        <v/>
      </c>
      <c r="K565" t="str">
        <f t="array" ref="K565">IF(ISBLANK($A565),"",INDEX(Precipitation!H:H,$L565))</f>
        <v/>
      </c>
      <c r="L565" s="5" t="str">
        <f>IF(ISBLANK($A565),"",RANDBETWEEN(2,COUNTA(Precipitation!A:A)))</f>
        <v/>
      </c>
      <c r="M565" s="5" t="str">
        <f>IF(ISBLANK($A565),"",RANDBETWEEN(1,100)&lt;=VLOOKUP($A565,Settings!$A:$H,7,FALSE)*100)</f>
        <v/>
      </c>
      <c r="N565" s="5" t="str">
        <f>IF(ISBLANK($A565),"",VLOOKUP($A565,Settings!$A:$H,8,FALSE))</f>
        <v/>
      </c>
      <c r="O565" s="5" t="str">
        <f>IF(ISBLANK($A565),"",IF($A565=$A564,$O564,INDIRECT("Settings!$H"&amp;MATCH($A565,Settings!$A:$A,0)+1)))</f>
        <v/>
      </c>
      <c r="P565" s="5" t="str">
        <f t="shared" si="2"/>
        <v/>
      </c>
      <c r="Q565" s="5" t="str">
        <f>IF(ISBLANK($A565),"",IF($A565=$A564,$Q564,VLOOKUP($A565,Settings!$A:$B,2,FALSE)))</f>
        <v/>
      </c>
    </row>
    <row r="566">
      <c r="A566" s="17"/>
      <c r="B566" s="15" t="str">
        <f t="shared" si="1"/>
        <v/>
      </c>
      <c r="C566" s="16" t="str">
        <f>IF(ISBLANK($A566),"",RANDBETWEEN($P566-Settings!$E$19,$P566-Settings!$E$20))</f>
        <v/>
      </c>
      <c r="D566" s="16" t="str">
        <f>IF(ISBLANK($A566),"",RANDBETWEEN($P566+Settings!$E$20,$P566+Settings!$E$19))</f>
        <v/>
      </c>
      <c r="E566" t="str">
        <f t="array" ref="E566">IF(ISBLANK($A566),"",IF(M566,IF(AVERAGE(C566,D566)&gt;Settings!$E$18,INDEX(Precipitation!A:A,$L566),INDEX(Precipitation!B:B,$L566)),"None"))</f>
        <v/>
      </c>
      <c r="F566" t="str">
        <f t="array" ref="F566">IF(ISBLANK($A566),"",IF(M566,INDEX(Precipitation!C:C,$L566),CHOOSE(RANDBETWEEN(1,4),"Clear","Clear","A few clouds","Mostly cloudy")))</f>
        <v/>
      </c>
      <c r="G566" t="str">
        <f t="array" ref="G566">IF(ISBLANK($A566),"",IF(AND(M566,AVERAGE(C566,D566)&gt;Settings!$E$18),INDEX(Precipitation!D:D,$L566),""))</f>
        <v/>
      </c>
      <c r="H566" t="str">
        <f t="array" ref="H566">IF(ISBLANK($A566),"",INDEX(Precipitation!E:E,$L566))</f>
        <v/>
      </c>
      <c r="I566" s="16" t="str">
        <f t="array" ref="I566">IF(ISBLANK($A566),"",INDEX(Precipitation!F:F,$L566))</f>
        <v/>
      </c>
      <c r="J566" s="16" t="str">
        <f t="array" ref="J566">IF(ISBLANK($A566),"",INDEX(Precipitation!G:G,$L566))</f>
        <v/>
      </c>
      <c r="K566" t="str">
        <f t="array" ref="K566">IF(ISBLANK($A566),"",INDEX(Precipitation!H:H,$L566))</f>
        <v/>
      </c>
      <c r="L566" s="5" t="str">
        <f>IF(ISBLANK($A566),"",RANDBETWEEN(2,COUNTA(Precipitation!A:A)))</f>
        <v/>
      </c>
      <c r="M566" s="5" t="str">
        <f>IF(ISBLANK($A566),"",RANDBETWEEN(1,100)&lt;=VLOOKUP($A566,Settings!$A:$H,7,FALSE)*100)</f>
        <v/>
      </c>
      <c r="N566" s="5" t="str">
        <f>IF(ISBLANK($A566),"",VLOOKUP($A566,Settings!$A:$H,8,FALSE))</f>
        <v/>
      </c>
      <c r="O566" s="5" t="str">
        <f>IF(ISBLANK($A566),"",IF($A566=$A565,$O565,INDIRECT("Settings!$H"&amp;MATCH($A566,Settings!$A:$A,0)+1)))</f>
        <v/>
      </c>
      <c r="P566" s="5" t="str">
        <f t="shared" si="2"/>
        <v/>
      </c>
      <c r="Q566" s="5" t="str">
        <f>IF(ISBLANK($A566),"",IF($A566=$A565,$Q565,VLOOKUP($A566,Settings!$A:$B,2,FALSE)))</f>
        <v/>
      </c>
    </row>
    <row r="567">
      <c r="A567" s="17"/>
      <c r="B567" s="15" t="str">
        <f t="shared" si="1"/>
        <v/>
      </c>
      <c r="C567" s="16" t="str">
        <f>IF(ISBLANK($A567),"",RANDBETWEEN($P567-Settings!$E$19,$P567-Settings!$E$20))</f>
        <v/>
      </c>
      <c r="D567" s="16" t="str">
        <f>IF(ISBLANK($A567),"",RANDBETWEEN($P567+Settings!$E$20,$P567+Settings!$E$19))</f>
        <v/>
      </c>
      <c r="E567" t="str">
        <f t="array" ref="E567">IF(ISBLANK($A567),"",IF(M567,IF(AVERAGE(C567,D567)&gt;Settings!$E$18,INDEX(Precipitation!A:A,$L567),INDEX(Precipitation!B:B,$L567)),"None"))</f>
        <v/>
      </c>
      <c r="F567" t="str">
        <f t="array" ref="F567">IF(ISBLANK($A567),"",IF(M567,INDEX(Precipitation!C:C,$L567),CHOOSE(RANDBETWEEN(1,4),"Clear","Clear","A few clouds","Mostly cloudy")))</f>
        <v/>
      </c>
      <c r="G567" t="str">
        <f t="array" ref="G567">IF(ISBLANK($A567),"",IF(AND(M567,AVERAGE(C567,D567)&gt;Settings!$E$18),INDEX(Precipitation!D:D,$L567),""))</f>
        <v/>
      </c>
      <c r="H567" t="str">
        <f t="array" ref="H567">IF(ISBLANK($A567),"",INDEX(Precipitation!E:E,$L567))</f>
        <v/>
      </c>
      <c r="I567" s="16" t="str">
        <f t="array" ref="I567">IF(ISBLANK($A567),"",INDEX(Precipitation!F:F,$L567))</f>
        <v/>
      </c>
      <c r="J567" s="16" t="str">
        <f t="array" ref="J567">IF(ISBLANK($A567),"",INDEX(Precipitation!G:G,$L567))</f>
        <v/>
      </c>
      <c r="K567" t="str">
        <f t="array" ref="K567">IF(ISBLANK($A567),"",INDEX(Precipitation!H:H,$L567))</f>
        <v/>
      </c>
      <c r="L567" s="5" t="str">
        <f>IF(ISBLANK($A567),"",RANDBETWEEN(2,COUNTA(Precipitation!A:A)))</f>
        <v/>
      </c>
      <c r="M567" s="5" t="str">
        <f>IF(ISBLANK($A567),"",RANDBETWEEN(1,100)&lt;=VLOOKUP($A567,Settings!$A:$H,7,FALSE)*100)</f>
        <v/>
      </c>
      <c r="N567" s="5" t="str">
        <f>IF(ISBLANK($A567),"",VLOOKUP($A567,Settings!$A:$H,8,FALSE))</f>
        <v/>
      </c>
      <c r="O567" s="5" t="str">
        <f>IF(ISBLANK($A567),"",IF($A567=$A566,$O566,INDIRECT("Settings!$H"&amp;MATCH($A567,Settings!$A:$A,0)+1)))</f>
        <v/>
      </c>
      <c r="P567" s="5" t="str">
        <f t="shared" si="2"/>
        <v/>
      </c>
      <c r="Q567" s="5" t="str">
        <f>IF(ISBLANK($A567),"",IF($A567=$A566,$Q566,VLOOKUP($A567,Settings!$A:$B,2,FALSE)))</f>
        <v/>
      </c>
    </row>
    <row r="568">
      <c r="A568" s="17"/>
      <c r="B568" s="15" t="str">
        <f t="shared" si="1"/>
        <v/>
      </c>
      <c r="C568" s="16" t="str">
        <f>IF(ISBLANK($A568),"",RANDBETWEEN($P568-Settings!$E$19,$P568-Settings!$E$20))</f>
        <v/>
      </c>
      <c r="D568" s="16" t="str">
        <f>IF(ISBLANK($A568),"",RANDBETWEEN($P568+Settings!$E$20,$P568+Settings!$E$19))</f>
        <v/>
      </c>
      <c r="E568" t="str">
        <f t="array" ref="E568">IF(ISBLANK($A568),"",IF(M568,IF(AVERAGE(C568,D568)&gt;Settings!$E$18,INDEX(Precipitation!A:A,$L568),INDEX(Precipitation!B:B,$L568)),"None"))</f>
        <v/>
      </c>
      <c r="F568" t="str">
        <f t="array" ref="F568">IF(ISBLANK($A568),"",IF(M568,INDEX(Precipitation!C:C,$L568),CHOOSE(RANDBETWEEN(1,4),"Clear","Clear","A few clouds","Mostly cloudy")))</f>
        <v/>
      </c>
      <c r="G568" t="str">
        <f t="array" ref="G568">IF(ISBLANK($A568),"",IF(AND(M568,AVERAGE(C568,D568)&gt;Settings!$E$18),INDEX(Precipitation!D:D,$L568),""))</f>
        <v/>
      </c>
      <c r="H568" t="str">
        <f t="array" ref="H568">IF(ISBLANK($A568),"",INDEX(Precipitation!E:E,$L568))</f>
        <v/>
      </c>
      <c r="I568" s="16" t="str">
        <f t="array" ref="I568">IF(ISBLANK($A568),"",INDEX(Precipitation!F:F,$L568))</f>
        <v/>
      </c>
      <c r="J568" s="16" t="str">
        <f t="array" ref="J568">IF(ISBLANK($A568),"",INDEX(Precipitation!G:G,$L568))</f>
        <v/>
      </c>
      <c r="K568" t="str">
        <f t="array" ref="K568">IF(ISBLANK($A568),"",INDEX(Precipitation!H:H,$L568))</f>
        <v/>
      </c>
      <c r="L568" s="5" t="str">
        <f>IF(ISBLANK($A568),"",RANDBETWEEN(2,COUNTA(Precipitation!A:A)))</f>
        <v/>
      </c>
      <c r="M568" s="5" t="str">
        <f>IF(ISBLANK($A568),"",RANDBETWEEN(1,100)&lt;=VLOOKUP($A568,Settings!$A:$H,7,FALSE)*100)</f>
        <v/>
      </c>
      <c r="N568" s="5" t="str">
        <f>IF(ISBLANK($A568),"",VLOOKUP($A568,Settings!$A:$H,8,FALSE))</f>
        <v/>
      </c>
      <c r="O568" s="5" t="str">
        <f>IF(ISBLANK($A568),"",IF($A568=$A567,$O567,INDIRECT("Settings!$H"&amp;MATCH($A568,Settings!$A:$A,0)+1)))</f>
        <v/>
      </c>
      <c r="P568" s="5" t="str">
        <f t="shared" si="2"/>
        <v/>
      </c>
      <c r="Q568" s="5" t="str">
        <f>IF(ISBLANK($A568),"",IF($A568=$A567,$Q567,VLOOKUP($A568,Settings!$A:$B,2,FALSE)))</f>
        <v/>
      </c>
    </row>
    <row r="569">
      <c r="A569" s="17"/>
      <c r="B569" s="15" t="str">
        <f t="shared" si="1"/>
        <v/>
      </c>
      <c r="C569" s="16" t="str">
        <f>IF(ISBLANK($A569),"",RANDBETWEEN($P569-Settings!$E$19,$P569-Settings!$E$20))</f>
        <v/>
      </c>
      <c r="D569" s="16" t="str">
        <f>IF(ISBLANK($A569),"",RANDBETWEEN($P569+Settings!$E$20,$P569+Settings!$E$19))</f>
        <v/>
      </c>
      <c r="E569" t="str">
        <f t="array" ref="E569">IF(ISBLANK($A569),"",IF(M569,IF(AVERAGE(C569,D569)&gt;Settings!$E$18,INDEX(Precipitation!A:A,$L569),INDEX(Precipitation!B:B,$L569)),"None"))</f>
        <v/>
      </c>
      <c r="F569" t="str">
        <f t="array" ref="F569">IF(ISBLANK($A569),"",IF(M569,INDEX(Precipitation!C:C,$L569),CHOOSE(RANDBETWEEN(1,4),"Clear","Clear","A few clouds","Mostly cloudy")))</f>
        <v/>
      </c>
      <c r="G569" t="str">
        <f t="array" ref="G569">IF(ISBLANK($A569),"",IF(AND(M569,AVERAGE(C569,D569)&gt;Settings!$E$18),INDEX(Precipitation!D:D,$L569),""))</f>
        <v/>
      </c>
      <c r="H569" t="str">
        <f t="array" ref="H569">IF(ISBLANK($A569),"",INDEX(Precipitation!E:E,$L569))</f>
        <v/>
      </c>
      <c r="I569" s="16" t="str">
        <f t="array" ref="I569">IF(ISBLANK($A569),"",INDEX(Precipitation!F:F,$L569))</f>
        <v/>
      </c>
      <c r="J569" s="16" t="str">
        <f t="array" ref="J569">IF(ISBLANK($A569),"",INDEX(Precipitation!G:G,$L569))</f>
        <v/>
      </c>
      <c r="K569" t="str">
        <f t="array" ref="K569">IF(ISBLANK($A569),"",INDEX(Precipitation!H:H,$L569))</f>
        <v/>
      </c>
      <c r="L569" s="5" t="str">
        <f>IF(ISBLANK($A569),"",RANDBETWEEN(2,COUNTA(Precipitation!A:A)))</f>
        <v/>
      </c>
      <c r="M569" s="5" t="str">
        <f>IF(ISBLANK($A569),"",RANDBETWEEN(1,100)&lt;=VLOOKUP($A569,Settings!$A:$H,7,FALSE)*100)</f>
        <v/>
      </c>
      <c r="N569" s="5" t="str">
        <f>IF(ISBLANK($A569),"",VLOOKUP($A569,Settings!$A:$H,8,FALSE))</f>
        <v/>
      </c>
      <c r="O569" s="5" t="str">
        <f>IF(ISBLANK($A569),"",IF($A569=$A568,$O568,INDIRECT("Settings!$H"&amp;MATCH($A569,Settings!$A:$A,0)+1)))</f>
        <v/>
      </c>
      <c r="P569" s="5" t="str">
        <f t="shared" si="2"/>
        <v/>
      </c>
      <c r="Q569" s="5" t="str">
        <f>IF(ISBLANK($A569),"",IF($A569=$A568,$Q568,VLOOKUP($A569,Settings!$A:$B,2,FALSE)))</f>
        <v/>
      </c>
    </row>
    <row r="570">
      <c r="A570" s="17"/>
      <c r="B570" s="15" t="str">
        <f t="shared" si="1"/>
        <v/>
      </c>
      <c r="C570" s="16" t="str">
        <f>IF(ISBLANK($A570),"",RANDBETWEEN($P570-Settings!$E$19,$P570-Settings!$E$20))</f>
        <v/>
      </c>
      <c r="D570" s="16" t="str">
        <f>IF(ISBLANK($A570),"",RANDBETWEEN($P570+Settings!$E$20,$P570+Settings!$E$19))</f>
        <v/>
      </c>
      <c r="E570" t="str">
        <f t="array" ref="E570">IF(ISBLANK($A570),"",IF(M570,IF(AVERAGE(C570,D570)&gt;Settings!$E$18,INDEX(Precipitation!A:A,$L570),INDEX(Precipitation!B:B,$L570)),"None"))</f>
        <v/>
      </c>
      <c r="F570" t="str">
        <f t="array" ref="F570">IF(ISBLANK($A570),"",IF(M570,INDEX(Precipitation!C:C,$L570),CHOOSE(RANDBETWEEN(1,4),"Clear","Clear","A few clouds","Mostly cloudy")))</f>
        <v/>
      </c>
      <c r="G570" t="str">
        <f t="array" ref="G570">IF(ISBLANK($A570),"",IF(AND(M570,AVERAGE(C570,D570)&gt;Settings!$E$18),INDEX(Precipitation!D:D,$L570),""))</f>
        <v/>
      </c>
      <c r="H570" t="str">
        <f t="array" ref="H570">IF(ISBLANK($A570),"",INDEX(Precipitation!E:E,$L570))</f>
        <v/>
      </c>
      <c r="I570" s="16" t="str">
        <f t="array" ref="I570">IF(ISBLANK($A570),"",INDEX(Precipitation!F:F,$L570))</f>
        <v/>
      </c>
      <c r="J570" s="16" t="str">
        <f t="array" ref="J570">IF(ISBLANK($A570),"",INDEX(Precipitation!G:G,$L570))</f>
        <v/>
      </c>
      <c r="K570" t="str">
        <f t="array" ref="K570">IF(ISBLANK($A570),"",INDEX(Precipitation!H:H,$L570))</f>
        <v/>
      </c>
      <c r="L570" s="5" t="str">
        <f>IF(ISBLANK($A570),"",RANDBETWEEN(2,COUNTA(Precipitation!A:A)))</f>
        <v/>
      </c>
      <c r="M570" s="5" t="str">
        <f>IF(ISBLANK($A570),"",RANDBETWEEN(1,100)&lt;=VLOOKUP($A570,Settings!$A:$H,7,FALSE)*100)</f>
        <v/>
      </c>
      <c r="N570" s="5" t="str">
        <f>IF(ISBLANK($A570),"",VLOOKUP($A570,Settings!$A:$H,8,FALSE))</f>
        <v/>
      </c>
      <c r="O570" s="5" t="str">
        <f>IF(ISBLANK($A570),"",IF($A570=$A569,$O569,INDIRECT("Settings!$H"&amp;MATCH($A570,Settings!$A:$A,0)+1)))</f>
        <v/>
      </c>
      <c r="P570" s="5" t="str">
        <f t="shared" si="2"/>
        <v/>
      </c>
      <c r="Q570" s="5" t="str">
        <f>IF(ISBLANK($A570),"",IF($A570=$A569,$Q569,VLOOKUP($A570,Settings!$A:$B,2,FALSE)))</f>
        <v/>
      </c>
    </row>
    <row r="571">
      <c r="A571" s="17"/>
      <c r="B571" s="15" t="str">
        <f t="shared" si="1"/>
        <v/>
      </c>
      <c r="C571" s="16" t="str">
        <f>IF(ISBLANK($A571),"",RANDBETWEEN($P571-Settings!$E$19,$P571-Settings!$E$20))</f>
        <v/>
      </c>
      <c r="D571" s="16" t="str">
        <f>IF(ISBLANK($A571),"",RANDBETWEEN($P571+Settings!$E$20,$P571+Settings!$E$19))</f>
        <v/>
      </c>
      <c r="E571" t="str">
        <f t="array" ref="E571">IF(ISBLANK($A571),"",IF(M571,IF(AVERAGE(C571,D571)&gt;Settings!$E$18,INDEX(Precipitation!A:A,$L571),INDEX(Precipitation!B:B,$L571)),"None"))</f>
        <v/>
      </c>
      <c r="F571" t="str">
        <f t="array" ref="F571">IF(ISBLANK($A571),"",IF(M571,INDEX(Precipitation!C:C,$L571),CHOOSE(RANDBETWEEN(1,4),"Clear","Clear","A few clouds","Mostly cloudy")))</f>
        <v/>
      </c>
      <c r="G571" t="str">
        <f t="array" ref="G571">IF(ISBLANK($A571),"",IF(AND(M571,AVERAGE(C571,D571)&gt;Settings!$E$18),INDEX(Precipitation!D:D,$L571),""))</f>
        <v/>
      </c>
      <c r="H571" t="str">
        <f t="array" ref="H571">IF(ISBLANK($A571),"",INDEX(Precipitation!E:E,$L571))</f>
        <v/>
      </c>
      <c r="I571" s="16" t="str">
        <f t="array" ref="I571">IF(ISBLANK($A571),"",INDEX(Precipitation!F:F,$L571))</f>
        <v/>
      </c>
      <c r="J571" s="16" t="str">
        <f t="array" ref="J571">IF(ISBLANK($A571),"",INDEX(Precipitation!G:G,$L571))</f>
        <v/>
      </c>
      <c r="K571" t="str">
        <f t="array" ref="K571">IF(ISBLANK($A571),"",INDEX(Precipitation!H:H,$L571))</f>
        <v/>
      </c>
      <c r="L571" s="5" t="str">
        <f>IF(ISBLANK($A571),"",RANDBETWEEN(2,COUNTA(Precipitation!A:A)))</f>
        <v/>
      </c>
      <c r="M571" s="5" t="str">
        <f>IF(ISBLANK($A571),"",RANDBETWEEN(1,100)&lt;=VLOOKUP($A571,Settings!$A:$H,7,FALSE)*100)</f>
        <v/>
      </c>
      <c r="N571" s="5" t="str">
        <f>IF(ISBLANK($A571),"",VLOOKUP($A571,Settings!$A:$H,8,FALSE))</f>
        <v/>
      </c>
      <c r="O571" s="5" t="str">
        <f>IF(ISBLANK($A571),"",IF($A571=$A570,$O570,INDIRECT("Settings!$H"&amp;MATCH($A571,Settings!$A:$A,0)+1)))</f>
        <v/>
      </c>
      <c r="P571" s="5" t="str">
        <f t="shared" si="2"/>
        <v/>
      </c>
      <c r="Q571" s="5" t="str">
        <f>IF(ISBLANK($A571),"",IF($A571=$A570,$Q570,VLOOKUP($A571,Settings!$A:$B,2,FALSE)))</f>
        <v/>
      </c>
    </row>
    <row r="572">
      <c r="A572" s="17"/>
      <c r="B572" s="15" t="str">
        <f t="shared" si="1"/>
        <v/>
      </c>
      <c r="C572" s="16" t="str">
        <f>IF(ISBLANK($A572),"",RANDBETWEEN($P572-Settings!$E$19,$P572-Settings!$E$20))</f>
        <v/>
      </c>
      <c r="D572" s="16" t="str">
        <f>IF(ISBLANK($A572),"",RANDBETWEEN($P572+Settings!$E$20,$P572+Settings!$E$19))</f>
        <v/>
      </c>
      <c r="E572" t="str">
        <f t="array" ref="E572">IF(ISBLANK($A572),"",IF(M572,IF(AVERAGE(C572,D572)&gt;Settings!$E$18,INDEX(Precipitation!A:A,$L572),INDEX(Precipitation!B:B,$L572)),"None"))</f>
        <v/>
      </c>
      <c r="F572" t="str">
        <f t="array" ref="F572">IF(ISBLANK($A572),"",IF(M572,INDEX(Precipitation!C:C,$L572),CHOOSE(RANDBETWEEN(1,4),"Clear","Clear","A few clouds","Mostly cloudy")))</f>
        <v/>
      </c>
      <c r="G572" t="str">
        <f t="array" ref="G572">IF(ISBLANK($A572),"",IF(AND(M572,AVERAGE(C572,D572)&gt;Settings!$E$18),INDEX(Precipitation!D:D,$L572),""))</f>
        <v/>
      </c>
      <c r="H572" t="str">
        <f t="array" ref="H572">IF(ISBLANK($A572),"",INDEX(Precipitation!E:E,$L572))</f>
        <v/>
      </c>
      <c r="I572" s="16" t="str">
        <f t="array" ref="I572">IF(ISBLANK($A572),"",INDEX(Precipitation!F:F,$L572))</f>
        <v/>
      </c>
      <c r="J572" s="16" t="str">
        <f t="array" ref="J572">IF(ISBLANK($A572),"",INDEX(Precipitation!G:G,$L572))</f>
        <v/>
      </c>
      <c r="K572" t="str">
        <f t="array" ref="K572">IF(ISBLANK($A572),"",INDEX(Precipitation!H:H,$L572))</f>
        <v/>
      </c>
      <c r="L572" s="5" t="str">
        <f>IF(ISBLANK($A572),"",RANDBETWEEN(2,COUNTA(Precipitation!A:A)))</f>
        <v/>
      </c>
      <c r="M572" s="5" t="str">
        <f>IF(ISBLANK($A572),"",RANDBETWEEN(1,100)&lt;=VLOOKUP($A572,Settings!$A:$H,7,FALSE)*100)</f>
        <v/>
      </c>
      <c r="N572" s="5" t="str">
        <f>IF(ISBLANK($A572),"",VLOOKUP($A572,Settings!$A:$H,8,FALSE))</f>
        <v/>
      </c>
      <c r="O572" s="5" t="str">
        <f>IF(ISBLANK($A572),"",IF($A572=$A571,$O571,INDIRECT("Settings!$H"&amp;MATCH($A572,Settings!$A:$A,0)+1)))</f>
        <v/>
      </c>
      <c r="P572" s="5" t="str">
        <f t="shared" si="2"/>
        <v/>
      </c>
      <c r="Q572" s="5" t="str">
        <f>IF(ISBLANK($A572),"",IF($A572=$A571,$Q571,VLOOKUP($A572,Settings!$A:$B,2,FALSE)))</f>
        <v/>
      </c>
    </row>
    <row r="573">
      <c r="A573" s="17"/>
      <c r="B573" s="15" t="str">
        <f t="shared" si="1"/>
        <v/>
      </c>
      <c r="C573" s="16" t="str">
        <f>IF(ISBLANK($A573),"",RANDBETWEEN($P573-Settings!$E$19,$P573-Settings!$E$20))</f>
        <v/>
      </c>
      <c r="D573" s="16" t="str">
        <f>IF(ISBLANK($A573),"",RANDBETWEEN($P573+Settings!$E$20,$P573+Settings!$E$19))</f>
        <v/>
      </c>
      <c r="E573" t="str">
        <f t="array" ref="E573">IF(ISBLANK($A573),"",IF(M573,IF(AVERAGE(C573,D573)&gt;Settings!$E$18,INDEX(Precipitation!A:A,$L573),INDEX(Precipitation!B:B,$L573)),"None"))</f>
        <v/>
      </c>
      <c r="F573" t="str">
        <f t="array" ref="F573">IF(ISBLANK($A573),"",IF(M573,INDEX(Precipitation!C:C,$L573),CHOOSE(RANDBETWEEN(1,4),"Clear","Clear","A few clouds","Mostly cloudy")))</f>
        <v/>
      </c>
      <c r="G573" t="str">
        <f t="array" ref="G573">IF(ISBLANK($A573),"",IF(AND(M573,AVERAGE(C573,D573)&gt;Settings!$E$18),INDEX(Precipitation!D:D,$L573),""))</f>
        <v/>
      </c>
      <c r="H573" t="str">
        <f t="array" ref="H573">IF(ISBLANK($A573),"",INDEX(Precipitation!E:E,$L573))</f>
        <v/>
      </c>
      <c r="I573" s="16" t="str">
        <f t="array" ref="I573">IF(ISBLANK($A573),"",INDEX(Precipitation!F:F,$L573))</f>
        <v/>
      </c>
      <c r="J573" s="16" t="str">
        <f t="array" ref="J573">IF(ISBLANK($A573),"",INDEX(Precipitation!G:G,$L573))</f>
        <v/>
      </c>
      <c r="K573" t="str">
        <f t="array" ref="K573">IF(ISBLANK($A573),"",INDEX(Precipitation!H:H,$L573))</f>
        <v/>
      </c>
      <c r="L573" s="5" t="str">
        <f>IF(ISBLANK($A573),"",RANDBETWEEN(2,COUNTA(Precipitation!A:A)))</f>
        <v/>
      </c>
      <c r="M573" s="5" t="str">
        <f>IF(ISBLANK($A573),"",RANDBETWEEN(1,100)&lt;=VLOOKUP($A573,Settings!$A:$H,7,FALSE)*100)</f>
        <v/>
      </c>
      <c r="N573" s="5" t="str">
        <f>IF(ISBLANK($A573),"",VLOOKUP($A573,Settings!$A:$H,8,FALSE))</f>
        <v/>
      </c>
      <c r="O573" s="5" t="str">
        <f>IF(ISBLANK($A573),"",IF($A573=$A572,$O572,INDIRECT("Settings!$H"&amp;MATCH($A573,Settings!$A:$A,0)+1)))</f>
        <v/>
      </c>
      <c r="P573" s="5" t="str">
        <f t="shared" si="2"/>
        <v/>
      </c>
      <c r="Q573" s="5" t="str">
        <f>IF(ISBLANK($A573),"",IF($A573=$A572,$Q572,VLOOKUP($A573,Settings!$A:$B,2,FALSE)))</f>
        <v/>
      </c>
    </row>
    <row r="574">
      <c r="A574" s="17"/>
      <c r="B574" s="15" t="str">
        <f t="shared" si="1"/>
        <v/>
      </c>
      <c r="C574" s="16" t="str">
        <f>IF(ISBLANK($A574),"",RANDBETWEEN($P574-Settings!$E$19,$P574-Settings!$E$20))</f>
        <v/>
      </c>
      <c r="D574" s="16" t="str">
        <f>IF(ISBLANK($A574),"",RANDBETWEEN($P574+Settings!$E$20,$P574+Settings!$E$19))</f>
        <v/>
      </c>
      <c r="E574" t="str">
        <f t="array" ref="E574">IF(ISBLANK($A574),"",IF(M574,IF(AVERAGE(C574,D574)&gt;Settings!$E$18,INDEX(Precipitation!A:A,$L574),INDEX(Precipitation!B:B,$L574)),"None"))</f>
        <v/>
      </c>
      <c r="F574" t="str">
        <f t="array" ref="F574">IF(ISBLANK($A574),"",IF(M574,INDEX(Precipitation!C:C,$L574),CHOOSE(RANDBETWEEN(1,4),"Clear","Clear","A few clouds","Mostly cloudy")))</f>
        <v/>
      </c>
      <c r="G574" t="str">
        <f t="array" ref="G574">IF(ISBLANK($A574),"",IF(AND(M574,AVERAGE(C574,D574)&gt;Settings!$E$18),INDEX(Precipitation!D:D,$L574),""))</f>
        <v/>
      </c>
      <c r="H574" t="str">
        <f t="array" ref="H574">IF(ISBLANK($A574),"",INDEX(Precipitation!E:E,$L574))</f>
        <v/>
      </c>
      <c r="I574" s="16" t="str">
        <f t="array" ref="I574">IF(ISBLANK($A574),"",INDEX(Precipitation!F:F,$L574))</f>
        <v/>
      </c>
      <c r="J574" s="16" t="str">
        <f t="array" ref="J574">IF(ISBLANK($A574),"",INDEX(Precipitation!G:G,$L574))</f>
        <v/>
      </c>
      <c r="K574" t="str">
        <f t="array" ref="K574">IF(ISBLANK($A574),"",INDEX(Precipitation!H:H,$L574))</f>
        <v/>
      </c>
      <c r="L574" s="5" t="str">
        <f>IF(ISBLANK($A574),"",RANDBETWEEN(2,COUNTA(Precipitation!A:A)))</f>
        <v/>
      </c>
      <c r="M574" s="5" t="str">
        <f>IF(ISBLANK($A574),"",RANDBETWEEN(1,100)&lt;=VLOOKUP($A574,Settings!$A:$H,7,FALSE)*100)</f>
        <v/>
      </c>
      <c r="N574" s="5" t="str">
        <f>IF(ISBLANK($A574),"",VLOOKUP($A574,Settings!$A:$H,8,FALSE))</f>
        <v/>
      </c>
      <c r="O574" s="5" t="str">
        <f>IF(ISBLANK($A574),"",IF($A574=$A573,$O573,INDIRECT("Settings!$H"&amp;MATCH($A574,Settings!$A:$A,0)+1)))</f>
        <v/>
      </c>
      <c r="P574" s="5" t="str">
        <f t="shared" si="2"/>
        <v/>
      </c>
      <c r="Q574" s="5" t="str">
        <f>IF(ISBLANK($A574),"",IF($A574=$A573,$Q573,VLOOKUP($A574,Settings!$A:$B,2,FALSE)))</f>
        <v/>
      </c>
    </row>
    <row r="575">
      <c r="A575" s="17"/>
      <c r="B575" s="15" t="str">
        <f t="shared" si="1"/>
        <v/>
      </c>
      <c r="C575" s="16" t="str">
        <f>IF(ISBLANK($A575),"",RANDBETWEEN($P575-Settings!$E$19,$P575-Settings!$E$20))</f>
        <v/>
      </c>
      <c r="D575" s="16" t="str">
        <f>IF(ISBLANK($A575),"",RANDBETWEEN($P575+Settings!$E$20,$P575+Settings!$E$19))</f>
        <v/>
      </c>
      <c r="E575" t="str">
        <f t="array" ref="E575">IF(ISBLANK($A575),"",IF(M575,IF(AVERAGE(C575,D575)&gt;Settings!$E$18,INDEX(Precipitation!A:A,$L575),INDEX(Precipitation!B:B,$L575)),"None"))</f>
        <v/>
      </c>
      <c r="F575" t="str">
        <f t="array" ref="F575">IF(ISBLANK($A575),"",IF(M575,INDEX(Precipitation!C:C,$L575),CHOOSE(RANDBETWEEN(1,4),"Clear","Clear","A few clouds","Mostly cloudy")))</f>
        <v/>
      </c>
      <c r="G575" t="str">
        <f t="array" ref="G575">IF(ISBLANK($A575),"",IF(AND(M575,AVERAGE(C575,D575)&gt;Settings!$E$18),INDEX(Precipitation!D:D,$L575),""))</f>
        <v/>
      </c>
      <c r="H575" t="str">
        <f t="array" ref="H575">IF(ISBLANK($A575),"",INDEX(Precipitation!E:E,$L575))</f>
        <v/>
      </c>
      <c r="I575" s="16" t="str">
        <f t="array" ref="I575">IF(ISBLANK($A575),"",INDEX(Precipitation!F:F,$L575))</f>
        <v/>
      </c>
      <c r="J575" s="16" t="str">
        <f t="array" ref="J575">IF(ISBLANK($A575),"",INDEX(Precipitation!G:G,$L575))</f>
        <v/>
      </c>
      <c r="K575" t="str">
        <f t="array" ref="K575">IF(ISBLANK($A575),"",INDEX(Precipitation!H:H,$L575))</f>
        <v/>
      </c>
      <c r="L575" s="5" t="str">
        <f>IF(ISBLANK($A575),"",RANDBETWEEN(2,COUNTA(Precipitation!A:A)))</f>
        <v/>
      </c>
      <c r="M575" s="5" t="str">
        <f>IF(ISBLANK($A575),"",RANDBETWEEN(1,100)&lt;=VLOOKUP($A575,Settings!$A:$H,7,FALSE)*100)</f>
        <v/>
      </c>
      <c r="N575" s="5" t="str">
        <f>IF(ISBLANK($A575),"",VLOOKUP($A575,Settings!$A:$H,8,FALSE))</f>
        <v/>
      </c>
      <c r="O575" s="5" t="str">
        <f>IF(ISBLANK($A575),"",IF($A575=$A574,$O574,INDIRECT("Settings!$H"&amp;MATCH($A575,Settings!$A:$A,0)+1)))</f>
        <v/>
      </c>
      <c r="P575" s="5" t="str">
        <f t="shared" si="2"/>
        <v/>
      </c>
      <c r="Q575" s="5" t="str">
        <f>IF(ISBLANK($A575),"",IF($A575=$A574,$Q574,VLOOKUP($A575,Settings!$A:$B,2,FALSE)))</f>
        <v/>
      </c>
    </row>
    <row r="576">
      <c r="A576" s="17"/>
      <c r="B576" s="15" t="str">
        <f t="shared" si="1"/>
        <v/>
      </c>
      <c r="C576" s="16" t="str">
        <f>IF(ISBLANK($A576),"",RANDBETWEEN($P576-Settings!$E$19,$P576-Settings!$E$20))</f>
        <v/>
      </c>
      <c r="D576" s="16" t="str">
        <f>IF(ISBLANK($A576),"",RANDBETWEEN($P576+Settings!$E$20,$P576+Settings!$E$19))</f>
        <v/>
      </c>
      <c r="E576" t="str">
        <f t="array" ref="E576">IF(ISBLANK($A576),"",IF(M576,IF(AVERAGE(C576,D576)&gt;Settings!$E$18,INDEX(Precipitation!A:A,$L576),INDEX(Precipitation!B:B,$L576)),"None"))</f>
        <v/>
      </c>
      <c r="F576" t="str">
        <f t="array" ref="F576">IF(ISBLANK($A576),"",IF(M576,INDEX(Precipitation!C:C,$L576),CHOOSE(RANDBETWEEN(1,4),"Clear","Clear","A few clouds","Mostly cloudy")))</f>
        <v/>
      </c>
      <c r="G576" t="str">
        <f t="array" ref="G576">IF(ISBLANK($A576),"",IF(AND(M576,AVERAGE(C576,D576)&gt;Settings!$E$18),INDEX(Precipitation!D:D,$L576),""))</f>
        <v/>
      </c>
      <c r="H576" t="str">
        <f t="array" ref="H576">IF(ISBLANK($A576),"",INDEX(Precipitation!E:E,$L576))</f>
        <v/>
      </c>
      <c r="I576" s="16" t="str">
        <f t="array" ref="I576">IF(ISBLANK($A576),"",INDEX(Precipitation!F:F,$L576))</f>
        <v/>
      </c>
      <c r="J576" s="16" t="str">
        <f t="array" ref="J576">IF(ISBLANK($A576),"",INDEX(Precipitation!G:G,$L576))</f>
        <v/>
      </c>
      <c r="K576" t="str">
        <f t="array" ref="K576">IF(ISBLANK($A576),"",INDEX(Precipitation!H:H,$L576))</f>
        <v/>
      </c>
      <c r="L576" s="5" t="str">
        <f>IF(ISBLANK($A576),"",RANDBETWEEN(2,COUNTA(Precipitation!A:A)))</f>
        <v/>
      </c>
      <c r="M576" s="5" t="str">
        <f>IF(ISBLANK($A576),"",RANDBETWEEN(1,100)&lt;=VLOOKUP($A576,Settings!$A:$H,7,FALSE)*100)</f>
        <v/>
      </c>
      <c r="N576" s="5" t="str">
        <f>IF(ISBLANK($A576),"",VLOOKUP($A576,Settings!$A:$H,8,FALSE))</f>
        <v/>
      </c>
      <c r="O576" s="5" t="str">
        <f>IF(ISBLANK($A576),"",IF($A576=$A575,$O575,INDIRECT("Settings!$H"&amp;MATCH($A576,Settings!$A:$A,0)+1)))</f>
        <v/>
      </c>
      <c r="P576" s="5" t="str">
        <f t="shared" si="2"/>
        <v/>
      </c>
      <c r="Q576" s="5" t="str">
        <f>IF(ISBLANK($A576),"",IF($A576=$A575,$Q575,VLOOKUP($A576,Settings!$A:$B,2,FALSE)))</f>
        <v/>
      </c>
    </row>
    <row r="577">
      <c r="A577" s="17"/>
      <c r="B577" s="15" t="str">
        <f t="shared" si="1"/>
        <v/>
      </c>
      <c r="C577" s="16" t="str">
        <f>IF(ISBLANK($A577),"",RANDBETWEEN($P577-Settings!$E$19,$P577-Settings!$E$20))</f>
        <v/>
      </c>
      <c r="D577" s="16" t="str">
        <f>IF(ISBLANK($A577),"",RANDBETWEEN($P577+Settings!$E$20,$P577+Settings!$E$19))</f>
        <v/>
      </c>
      <c r="E577" t="str">
        <f t="array" ref="E577">IF(ISBLANK($A577),"",IF(M577,IF(AVERAGE(C577,D577)&gt;Settings!$E$18,INDEX(Precipitation!A:A,$L577),INDEX(Precipitation!B:B,$L577)),"None"))</f>
        <v/>
      </c>
      <c r="F577" t="str">
        <f t="array" ref="F577">IF(ISBLANK($A577),"",IF(M577,INDEX(Precipitation!C:C,$L577),CHOOSE(RANDBETWEEN(1,4),"Clear","Clear","A few clouds","Mostly cloudy")))</f>
        <v/>
      </c>
      <c r="G577" t="str">
        <f t="array" ref="G577">IF(ISBLANK($A577),"",IF(AND(M577,AVERAGE(C577,D577)&gt;Settings!$E$18),INDEX(Precipitation!D:D,$L577),""))</f>
        <v/>
      </c>
      <c r="H577" t="str">
        <f t="array" ref="H577">IF(ISBLANK($A577),"",INDEX(Precipitation!E:E,$L577))</f>
        <v/>
      </c>
      <c r="I577" s="16" t="str">
        <f t="array" ref="I577">IF(ISBLANK($A577),"",INDEX(Precipitation!F:F,$L577))</f>
        <v/>
      </c>
      <c r="J577" s="16" t="str">
        <f t="array" ref="J577">IF(ISBLANK($A577),"",INDEX(Precipitation!G:G,$L577))</f>
        <v/>
      </c>
      <c r="K577" t="str">
        <f t="array" ref="K577">IF(ISBLANK($A577),"",INDEX(Precipitation!H:H,$L577))</f>
        <v/>
      </c>
      <c r="L577" s="5" t="str">
        <f>IF(ISBLANK($A577),"",RANDBETWEEN(2,COUNTA(Precipitation!A:A)))</f>
        <v/>
      </c>
      <c r="M577" s="5" t="str">
        <f>IF(ISBLANK($A577),"",RANDBETWEEN(1,100)&lt;=VLOOKUP($A577,Settings!$A:$H,7,FALSE)*100)</f>
        <v/>
      </c>
      <c r="N577" s="5" t="str">
        <f>IF(ISBLANK($A577),"",VLOOKUP($A577,Settings!$A:$H,8,FALSE))</f>
        <v/>
      </c>
      <c r="O577" s="5" t="str">
        <f>IF(ISBLANK($A577),"",IF($A577=$A576,$O576,INDIRECT("Settings!$H"&amp;MATCH($A577,Settings!$A:$A,0)+1)))</f>
        <v/>
      </c>
      <c r="P577" s="5" t="str">
        <f t="shared" si="2"/>
        <v/>
      </c>
      <c r="Q577" s="5" t="str">
        <f>IF(ISBLANK($A577),"",IF($A577=$A576,$Q576,VLOOKUP($A577,Settings!$A:$B,2,FALSE)))</f>
        <v/>
      </c>
    </row>
    <row r="578">
      <c r="A578" s="17"/>
      <c r="B578" s="15" t="str">
        <f t="shared" si="1"/>
        <v/>
      </c>
      <c r="C578" s="16" t="str">
        <f>IF(ISBLANK($A578),"",RANDBETWEEN($P578-Settings!$E$19,$P578-Settings!$E$20))</f>
        <v/>
      </c>
      <c r="D578" s="16" t="str">
        <f>IF(ISBLANK($A578),"",RANDBETWEEN($P578+Settings!$E$20,$P578+Settings!$E$19))</f>
        <v/>
      </c>
      <c r="E578" t="str">
        <f t="array" ref="E578">IF(ISBLANK($A578),"",IF(M578,IF(AVERAGE(C578,D578)&gt;Settings!$E$18,INDEX(Precipitation!A:A,$L578),INDEX(Precipitation!B:B,$L578)),"None"))</f>
        <v/>
      </c>
      <c r="F578" t="str">
        <f t="array" ref="F578">IF(ISBLANK($A578),"",IF(M578,INDEX(Precipitation!C:C,$L578),CHOOSE(RANDBETWEEN(1,4),"Clear","Clear","A few clouds","Mostly cloudy")))</f>
        <v/>
      </c>
      <c r="G578" t="str">
        <f t="array" ref="G578">IF(ISBLANK($A578),"",IF(AND(M578,AVERAGE(C578,D578)&gt;Settings!$E$18),INDEX(Precipitation!D:D,$L578),""))</f>
        <v/>
      </c>
      <c r="H578" t="str">
        <f t="array" ref="H578">IF(ISBLANK($A578),"",INDEX(Precipitation!E:E,$L578))</f>
        <v/>
      </c>
      <c r="I578" s="16" t="str">
        <f t="array" ref="I578">IF(ISBLANK($A578),"",INDEX(Precipitation!F:F,$L578))</f>
        <v/>
      </c>
      <c r="J578" s="16" t="str">
        <f t="array" ref="J578">IF(ISBLANK($A578),"",INDEX(Precipitation!G:G,$L578))</f>
        <v/>
      </c>
      <c r="K578" t="str">
        <f t="array" ref="K578">IF(ISBLANK($A578),"",INDEX(Precipitation!H:H,$L578))</f>
        <v/>
      </c>
      <c r="L578" s="5" t="str">
        <f>IF(ISBLANK($A578),"",RANDBETWEEN(2,COUNTA(Precipitation!A:A)))</f>
        <v/>
      </c>
      <c r="M578" s="5" t="str">
        <f>IF(ISBLANK($A578),"",RANDBETWEEN(1,100)&lt;=VLOOKUP($A578,Settings!$A:$H,7,FALSE)*100)</f>
        <v/>
      </c>
      <c r="N578" s="5" t="str">
        <f>IF(ISBLANK($A578),"",VLOOKUP($A578,Settings!$A:$H,8,FALSE))</f>
        <v/>
      </c>
      <c r="O578" s="5" t="str">
        <f>IF(ISBLANK($A578),"",IF($A578=$A577,$O577,INDIRECT("Settings!$H"&amp;MATCH($A578,Settings!$A:$A,0)+1)))</f>
        <v/>
      </c>
      <c r="P578" s="5" t="str">
        <f t="shared" si="2"/>
        <v/>
      </c>
      <c r="Q578" s="5" t="str">
        <f>IF(ISBLANK($A578),"",IF($A578=$A577,$Q577,VLOOKUP($A578,Settings!$A:$B,2,FALSE)))</f>
        <v/>
      </c>
    </row>
    <row r="579">
      <c r="A579" s="17"/>
      <c r="B579" s="15" t="str">
        <f t="shared" si="1"/>
        <v/>
      </c>
      <c r="C579" s="16" t="str">
        <f>IF(ISBLANK($A579),"",RANDBETWEEN($P579-Settings!$E$19,$P579-Settings!$E$20))</f>
        <v/>
      </c>
      <c r="D579" s="16" t="str">
        <f>IF(ISBLANK($A579),"",RANDBETWEEN($P579+Settings!$E$20,$P579+Settings!$E$19))</f>
        <v/>
      </c>
      <c r="E579" t="str">
        <f t="array" ref="E579">IF(ISBLANK($A579),"",IF(M579,IF(AVERAGE(C579,D579)&gt;Settings!$E$18,INDEX(Precipitation!A:A,$L579),INDEX(Precipitation!B:B,$L579)),"None"))</f>
        <v/>
      </c>
      <c r="F579" t="str">
        <f t="array" ref="F579">IF(ISBLANK($A579),"",IF(M579,INDEX(Precipitation!C:C,$L579),CHOOSE(RANDBETWEEN(1,4),"Clear","Clear","A few clouds","Mostly cloudy")))</f>
        <v/>
      </c>
      <c r="G579" t="str">
        <f t="array" ref="G579">IF(ISBLANK($A579),"",IF(AND(M579,AVERAGE(C579,D579)&gt;Settings!$E$18),INDEX(Precipitation!D:D,$L579),""))</f>
        <v/>
      </c>
      <c r="H579" t="str">
        <f t="array" ref="H579">IF(ISBLANK($A579),"",INDEX(Precipitation!E:E,$L579))</f>
        <v/>
      </c>
      <c r="I579" s="16" t="str">
        <f t="array" ref="I579">IF(ISBLANK($A579),"",INDEX(Precipitation!F:F,$L579))</f>
        <v/>
      </c>
      <c r="J579" s="16" t="str">
        <f t="array" ref="J579">IF(ISBLANK($A579),"",INDEX(Precipitation!G:G,$L579))</f>
        <v/>
      </c>
      <c r="K579" t="str">
        <f t="array" ref="K579">IF(ISBLANK($A579),"",INDEX(Precipitation!H:H,$L579))</f>
        <v/>
      </c>
      <c r="L579" s="5" t="str">
        <f>IF(ISBLANK($A579),"",RANDBETWEEN(2,COUNTA(Precipitation!A:A)))</f>
        <v/>
      </c>
      <c r="M579" s="5" t="str">
        <f>IF(ISBLANK($A579),"",RANDBETWEEN(1,100)&lt;=VLOOKUP($A579,Settings!$A:$H,7,FALSE)*100)</f>
        <v/>
      </c>
      <c r="N579" s="5" t="str">
        <f>IF(ISBLANK($A579),"",VLOOKUP($A579,Settings!$A:$H,8,FALSE))</f>
        <v/>
      </c>
      <c r="O579" s="5" t="str">
        <f>IF(ISBLANK($A579),"",IF($A579=$A578,$O578,INDIRECT("Settings!$H"&amp;MATCH($A579,Settings!$A:$A,0)+1)))</f>
        <v/>
      </c>
      <c r="P579" s="5" t="str">
        <f t="shared" si="2"/>
        <v/>
      </c>
      <c r="Q579" s="5" t="str">
        <f>IF(ISBLANK($A579),"",IF($A579=$A578,$Q578,VLOOKUP($A579,Settings!$A:$B,2,FALSE)))</f>
        <v/>
      </c>
    </row>
    <row r="580">
      <c r="A580" s="17"/>
      <c r="B580" s="15" t="str">
        <f t="shared" si="1"/>
        <v/>
      </c>
      <c r="C580" s="16" t="str">
        <f>IF(ISBLANK($A580),"",RANDBETWEEN($P580-Settings!$E$19,$P580-Settings!$E$20))</f>
        <v/>
      </c>
      <c r="D580" s="16" t="str">
        <f>IF(ISBLANK($A580),"",RANDBETWEEN($P580+Settings!$E$20,$P580+Settings!$E$19))</f>
        <v/>
      </c>
      <c r="E580" t="str">
        <f t="array" ref="E580">IF(ISBLANK($A580),"",IF(M580,IF(AVERAGE(C580,D580)&gt;Settings!$E$18,INDEX(Precipitation!A:A,$L580),INDEX(Precipitation!B:B,$L580)),"None"))</f>
        <v/>
      </c>
      <c r="F580" t="str">
        <f t="array" ref="F580">IF(ISBLANK($A580),"",IF(M580,INDEX(Precipitation!C:C,$L580),CHOOSE(RANDBETWEEN(1,4),"Clear","Clear","A few clouds","Mostly cloudy")))</f>
        <v/>
      </c>
      <c r="G580" t="str">
        <f t="array" ref="G580">IF(ISBLANK($A580),"",IF(AND(M580,AVERAGE(C580,D580)&gt;Settings!$E$18),INDEX(Precipitation!D:D,$L580),""))</f>
        <v/>
      </c>
      <c r="H580" t="str">
        <f t="array" ref="H580">IF(ISBLANK($A580),"",INDEX(Precipitation!E:E,$L580))</f>
        <v/>
      </c>
      <c r="I580" s="16" t="str">
        <f t="array" ref="I580">IF(ISBLANK($A580),"",INDEX(Precipitation!F:F,$L580))</f>
        <v/>
      </c>
      <c r="J580" s="16" t="str">
        <f t="array" ref="J580">IF(ISBLANK($A580),"",INDEX(Precipitation!G:G,$L580))</f>
        <v/>
      </c>
      <c r="K580" t="str">
        <f t="array" ref="K580">IF(ISBLANK($A580),"",INDEX(Precipitation!H:H,$L580))</f>
        <v/>
      </c>
      <c r="L580" s="5" t="str">
        <f>IF(ISBLANK($A580),"",RANDBETWEEN(2,COUNTA(Precipitation!A:A)))</f>
        <v/>
      </c>
      <c r="M580" s="5" t="str">
        <f>IF(ISBLANK($A580),"",RANDBETWEEN(1,100)&lt;=VLOOKUP($A580,Settings!$A:$H,7,FALSE)*100)</f>
        <v/>
      </c>
      <c r="N580" s="5" t="str">
        <f>IF(ISBLANK($A580),"",VLOOKUP($A580,Settings!$A:$H,8,FALSE))</f>
        <v/>
      </c>
      <c r="O580" s="5" t="str">
        <f>IF(ISBLANK($A580),"",IF($A580=$A579,$O579,INDIRECT("Settings!$H"&amp;MATCH($A580,Settings!$A:$A,0)+1)))</f>
        <v/>
      </c>
      <c r="P580" s="5" t="str">
        <f t="shared" si="2"/>
        <v/>
      </c>
      <c r="Q580" s="5" t="str">
        <f>IF(ISBLANK($A580),"",IF($A580=$A579,$Q579,VLOOKUP($A580,Settings!$A:$B,2,FALSE)))</f>
        <v/>
      </c>
    </row>
    <row r="581">
      <c r="A581" s="17"/>
      <c r="B581" s="15" t="str">
        <f t="shared" si="1"/>
        <v/>
      </c>
      <c r="C581" s="16" t="str">
        <f>IF(ISBLANK($A581),"",RANDBETWEEN($P581-Settings!$E$19,$P581-Settings!$E$20))</f>
        <v/>
      </c>
      <c r="D581" s="16" t="str">
        <f>IF(ISBLANK($A581),"",RANDBETWEEN($P581+Settings!$E$20,$P581+Settings!$E$19))</f>
        <v/>
      </c>
      <c r="E581" t="str">
        <f t="array" ref="E581">IF(ISBLANK($A581),"",IF(M581,IF(AVERAGE(C581,D581)&gt;Settings!$E$18,INDEX(Precipitation!A:A,$L581),INDEX(Precipitation!B:B,$L581)),"None"))</f>
        <v/>
      </c>
      <c r="F581" t="str">
        <f t="array" ref="F581">IF(ISBLANK($A581),"",IF(M581,INDEX(Precipitation!C:C,$L581),CHOOSE(RANDBETWEEN(1,4),"Clear","Clear","A few clouds","Mostly cloudy")))</f>
        <v/>
      </c>
      <c r="G581" t="str">
        <f t="array" ref="G581">IF(ISBLANK($A581),"",IF(AND(M581,AVERAGE(C581,D581)&gt;Settings!$E$18),INDEX(Precipitation!D:D,$L581),""))</f>
        <v/>
      </c>
      <c r="H581" t="str">
        <f t="array" ref="H581">IF(ISBLANK($A581),"",INDEX(Precipitation!E:E,$L581))</f>
        <v/>
      </c>
      <c r="I581" s="16" t="str">
        <f t="array" ref="I581">IF(ISBLANK($A581),"",INDEX(Precipitation!F:F,$L581))</f>
        <v/>
      </c>
      <c r="J581" s="16" t="str">
        <f t="array" ref="J581">IF(ISBLANK($A581),"",INDEX(Precipitation!G:G,$L581))</f>
        <v/>
      </c>
      <c r="K581" t="str">
        <f t="array" ref="K581">IF(ISBLANK($A581),"",INDEX(Precipitation!H:H,$L581))</f>
        <v/>
      </c>
      <c r="L581" s="5" t="str">
        <f>IF(ISBLANK($A581),"",RANDBETWEEN(2,COUNTA(Precipitation!A:A)))</f>
        <v/>
      </c>
      <c r="M581" s="5" t="str">
        <f>IF(ISBLANK($A581),"",RANDBETWEEN(1,100)&lt;=VLOOKUP($A581,Settings!$A:$H,7,FALSE)*100)</f>
        <v/>
      </c>
      <c r="N581" s="5" t="str">
        <f>IF(ISBLANK($A581),"",VLOOKUP($A581,Settings!$A:$H,8,FALSE))</f>
        <v/>
      </c>
      <c r="O581" s="5" t="str">
        <f>IF(ISBLANK($A581),"",IF($A581=$A580,$O580,INDIRECT("Settings!$H"&amp;MATCH($A581,Settings!$A:$A,0)+1)))</f>
        <v/>
      </c>
      <c r="P581" s="5" t="str">
        <f t="shared" si="2"/>
        <v/>
      </c>
      <c r="Q581" s="5" t="str">
        <f>IF(ISBLANK($A581),"",IF($A581=$A580,$Q580,VLOOKUP($A581,Settings!$A:$B,2,FALSE)))</f>
        <v/>
      </c>
    </row>
    <row r="582">
      <c r="A582" s="17"/>
      <c r="B582" s="15" t="str">
        <f t="shared" si="1"/>
        <v/>
      </c>
      <c r="C582" s="16" t="str">
        <f>IF(ISBLANK($A582),"",RANDBETWEEN($P582-Settings!$E$19,$P582-Settings!$E$20))</f>
        <v/>
      </c>
      <c r="D582" s="16" t="str">
        <f>IF(ISBLANK($A582),"",RANDBETWEEN($P582+Settings!$E$20,$P582+Settings!$E$19))</f>
        <v/>
      </c>
      <c r="E582" t="str">
        <f t="array" ref="E582">IF(ISBLANK($A582),"",IF(M582,IF(AVERAGE(C582,D582)&gt;Settings!$E$18,INDEX(Precipitation!A:A,$L582),INDEX(Precipitation!B:B,$L582)),"None"))</f>
        <v/>
      </c>
      <c r="F582" t="str">
        <f t="array" ref="F582">IF(ISBLANK($A582),"",IF(M582,INDEX(Precipitation!C:C,$L582),CHOOSE(RANDBETWEEN(1,4),"Clear","Clear","A few clouds","Mostly cloudy")))</f>
        <v/>
      </c>
      <c r="G582" t="str">
        <f t="array" ref="G582">IF(ISBLANK($A582),"",IF(AND(M582,AVERAGE(C582,D582)&gt;Settings!$E$18),INDEX(Precipitation!D:D,$L582),""))</f>
        <v/>
      </c>
      <c r="H582" t="str">
        <f t="array" ref="H582">IF(ISBLANK($A582),"",INDEX(Precipitation!E:E,$L582))</f>
        <v/>
      </c>
      <c r="I582" s="16" t="str">
        <f t="array" ref="I582">IF(ISBLANK($A582),"",INDEX(Precipitation!F:F,$L582))</f>
        <v/>
      </c>
      <c r="J582" s="16" t="str">
        <f t="array" ref="J582">IF(ISBLANK($A582),"",INDEX(Precipitation!G:G,$L582))</f>
        <v/>
      </c>
      <c r="K582" t="str">
        <f t="array" ref="K582">IF(ISBLANK($A582),"",INDEX(Precipitation!H:H,$L582))</f>
        <v/>
      </c>
      <c r="L582" s="5" t="str">
        <f>IF(ISBLANK($A582),"",RANDBETWEEN(2,COUNTA(Precipitation!A:A)))</f>
        <v/>
      </c>
      <c r="M582" s="5" t="str">
        <f>IF(ISBLANK($A582),"",RANDBETWEEN(1,100)&lt;=VLOOKUP($A582,Settings!$A:$H,7,FALSE)*100)</f>
        <v/>
      </c>
      <c r="N582" s="5" t="str">
        <f>IF(ISBLANK($A582),"",VLOOKUP($A582,Settings!$A:$H,8,FALSE))</f>
        <v/>
      </c>
      <c r="O582" s="5" t="str">
        <f>IF(ISBLANK($A582),"",IF($A582=$A581,$O581,INDIRECT("Settings!$H"&amp;MATCH($A582,Settings!$A:$A,0)+1)))</f>
        <v/>
      </c>
      <c r="P582" s="5" t="str">
        <f t="shared" si="2"/>
        <v/>
      </c>
      <c r="Q582" s="5" t="str">
        <f>IF(ISBLANK($A582),"",IF($A582=$A581,$Q581,VLOOKUP($A582,Settings!$A:$B,2,FALSE)))</f>
        <v/>
      </c>
    </row>
    <row r="583">
      <c r="A583" s="17"/>
      <c r="B583" s="15" t="str">
        <f t="shared" si="1"/>
        <v/>
      </c>
      <c r="C583" s="16" t="str">
        <f>IF(ISBLANK($A583),"",RANDBETWEEN($P583-Settings!$E$19,$P583-Settings!$E$20))</f>
        <v/>
      </c>
      <c r="D583" s="16" t="str">
        <f>IF(ISBLANK($A583),"",RANDBETWEEN($P583+Settings!$E$20,$P583+Settings!$E$19))</f>
        <v/>
      </c>
      <c r="E583" t="str">
        <f t="array" ref="E583">IF(ISBLANK($A583),"",IF(M583,IF(AVERAGE(C583,D583)&gt;Settings!$E$18,INDEX(Precipitation!A:A,$L583),INDEX(Precipitation!B:B,$L583)),"None"))</f>
        <v/>
      </c>
      <c r="F583" t="str">
        <f t="array" ref="F583">IF(ISBLANK($A583),"",IF(M583,INDEX(Precipitation!C:C,$L583),CHOOSE(RANDBETWEEN(1,4),"Clear","Clear","A few clouds","Mostly cloudy")))</f>
        <v/>
      </c>
      <c r="G583" t="str">
        <f t="array" ref="G583">IF(ISBLANK($A583),"",IF(AND(M583,AVERAGE(C583,D583)&gt;Settings!$E$18),INDEX(Precipitation!D:D,$L583),""))</f>
        <v/>
      </c>
      <c r="H583" t="str">
        <f t="array" ref="H583">IF(ISBLANK($A583),"",INDEX(Precipitation!E:E,$L583))</f>
        <v/>
      </c>
      <c r="I583" s="16" t="str">
        <f t="array" ref="I583">IF(ISBLANK($A583),"",INDEX(Precipitation!F:F,$L583))</f>
        <v/>
      </c>
      <c r="J583" s="16" t="str">
        <f t="array" ref="J583">IF(ISBLANK($A583),"",INDEX(Precipitation!G:G,$L583))</f>
        <v/>
      </c>
      <c r="K583" t="str">
        <f t="array" ref="K583">IF(ISBLANK($A583),"",INDEX(Precipitation!H:H,$L583))</f>
        <v/>
      </c>
      <c r="L583" s="5" t="str">
        <f>IF(ISBLANK($A583),"",RANDBETWEEN(2,COUNTA(Precipitation!A:A)))</f>
        <v/>
      </c>
      <c r="M583" s="5" t="str">
        <f>IF(ISBLANK($A583),"",RANDBETWEEN(1,100)&lt;=VLOOKUP($A583,Settings!$A:$H,7,FALSE)*100)</f>
        <v/>
      </c>
      <c r="N583" s="5" t="str">
        <f>IF(ISBLANK($A583),"",VLOOKUP($A583,Settings!$A:$H,8,FALSE))</f>
        <v/>
      </c>
      <c r="O583" s="5" t="str">
        <f>IF(ISBLANK($A583),"",IF($A583=$A582,$O582,INDIRECT("Settings!$H"&amp;MATCH($A583,Settings!$A:$A,0)+1)))</f>
        <v/>
      </c>
      <c r="P583" s="5" t="str">
        <f t="shared" si="2"/>
        <v/>
      </c>
      <c r="Q583" s="5" t="str">
        <f>IF(ISBLANK($A583),"",IF($A583=$A582,$Q582,VLOOKUP($A583,Settings!$A:$B,2,FALSE)))</f>
        <v/>
      </c>
    </row>
    <row r="584">
      <c r="A584" s="17"/>
      <c r="B584" s="15" t="str">
        <f t="shared" si="1"/>
        <v/>
      </c>
      <c r="C584" s="16" t="str">
        <f>IF(ISBLANK($A584),"",RANDBETWEEN($P584-Settings!$E$19,$P584-Settings!$E$20))</f>
        <v/>
      </c>
      <c r="D584" s="16" t="str">
        <f>IF(ISBLANK($A584),"",RANDBETWEEN($P584+Settings!$E$20,$P584+Settings!$E$19))</f>
        <v/>
      </c>
      <c r="E584" t="str">
        <f t="array" ref="E584">IF(ISBLANK($A584),"",IF(M584,IF(AVERAGE(C584,D584)&gt;Settings!$E$18,INDEX(Precipitation!A:A,$L584),INDEX(Precipitation!B:B,$L584)),"None"))</f>
        <v/>
      </c>
      <c r="F584" t="str">
        <f t="array" ref="F584">IF(ISBLANK($A584),"",IF(M584,INDEX(Precipitation!C:C,$L584),CHOOSE(RANDBETWEEN(1,4),"Clear","Clear","A few clouds","Mostly cloudy")))</f>
        <v/>
      </c>
      <c r="G584" t="str">
        <f t="array" ref="G584">IF(ISBLANK($A584),"",IF(AND(M584,AVERAGE(C584,D584)&gt;Settings!$E$18),INDEX(Precipitation!D:D,$L584),""))</f>
        <v/>
      </c>
      <c r="H584" t="str">
        <f t="array" ref="H584">IF(ISBLANK($A584),"",INDEX(Precipitation!E:E,$L584))</f>
        <v/>
      </c>
      <c r="I584" s="16" t="str">
        <f t="array" ref="I584">IF(ISBLANK($A584),"",INDEX(Precipitation!F:F,$L584))</f>
        <v/>
      </c>
      <c r="J584" s="16" t="str">
        <f t="array" ref="J584">IF(ISBLANK($A584),"",INDEX(Precipitation!G:G,$L584))</f>
        <v/>
      </c>
      <c r="K584" t="str">
        <f t="array" ref="K584">IF(ISBLANK($A584),"",INDEX(Precipitation!H:H,$L584))</f>
        <v/>
      </c>
      <c r="L584" s="5" t="str">
        <f>IF(ISBLANK($A584),"",RANDBETWEEN(2,COUNTA(Precipitation!A:A)))</f>
        <v/>
      </c>
      <c r="M584" s="5" t="str">
        <f>IF(ISBLANK($A584),"",RANDBETWEEN(1,100)&lt;=VLOOKUP($A584,Settings!$A:$H,7,FALSE)*100)</f>
        <v/>
      </c>
      <c r="N584" s="5" t="str">
        <f>IF(ISBLANK($A584),"",VLOOKUP($A584,Settings!$A:$H,8,FALSE))</f>
        <v/>
      </c>
      <c r="O584" s="5" t="str">
        <f>IF(ISBLANK($A584),"",IF($A584=$A583,$O583,INDIRECT("Settings!$H"&amp;MATCH($A584,Settings!$A:$A,0)+1)))</f>
        <v/>
      </c>
      <c r="P584" s="5" t="str">
        <f t="shared" si="2"/>
        <v/>
      </c>
      <c r="Q584" s="5" t="str">
        <f>IF(ISBLANK($A584),"",IF($A584=$A583,$Q583,VLOOKUP($A584,Settings!$A:$B,2,FALSE)))</f>
        <v/>
      </c>
    </row>
    <row r="585">
      <c r="A585" s="17"/>
      <c r="B585" s="15" t="str">
        <f t="shared" si="1"/>
        <v/>
      </c>
      <c r="C585" s="16" t="str">
        <f>IF(ISBLANK($A585),"",RANDBETWEEN($P585-Settings!$E$19,$P585-Settings!$E$20))</f>
        <v/>
      </c>
      <c r="D585" s="16" t="str">
        <f>IF(ISBLANK($A585),"",RANDBETWEEN($P585+Settings!$E$20,$P585+Settings!$E$19))</f>
        <v/>
      </c>
      <c r="E585" t="str">
        <f t="array" ref="E585">IF(ISBLANK($A585),"",IF(M585,IF(AVERAGE(C585,D585)&gt;Settings!$E$18,INDEX(Precipitation!A:A,$L585),INDEX(Precipitation!B:B,$L585)),"None"))</f>
        <v/>
      </c>
      <c r="F585" t="str">
        <f t="array" ref="F585">IF(ISBLANK($A585),"",IF(M585,INDEX(Precipitation!C:C,$L585),CHOOSE(RANDBETWEEN(1,4),"Clear","Clear","A few clouds","Mostly cloudy")))</f>
        <v/>
      </c>
      <c r="G585" t="str">
        <f t="array" ref="G585">IF(ISBLANK($A585),"",IF(AND(M585,AVERAGE(C585,D585)&gt;Settings!$E$18),INDEX(Precipitation!D:D,$L585),""))</f>
        <v/>
      </c>
      <c r="H585" t="str">
        <f t="array" ref="H585">IF(ISBLANK($A585),"",INDEX(Precipitation!E:E,$L585))</f>
        <v/>
      </c>
      <c r="I585" s="16" t="str">
        <f t="array" ref="I585">IF(ISBLANK($A585),"",INDEX(Precipitation!F:F,$L585))</f>
        <v/>
      </c>
      <c r="J585" s="16" t="str">
        <f t="array" ref="J585">IF(ISBLANK($A585),"",INDEX(Precipitation!G:G,$L585))</f>
        <v/>
      </c>
      <c r="K585" t="str">
        <f t="array" ref="K585">IF(ISBLANK($A585),"",INDEX(Precipitation!H:H,$L585))</f>
        <v/>
      </c>
      <c r="L585" s="5" t="str">
        <f>IF(ISBLANK($A585),"",RANDBETWEEN(2,COUNTA(Precipitation!A:A)))</f>
        <v/>
      </c>
      <c r="M585" s="5" t="str">
        <f>IF(ISBLANK($A585),"",RANDBETWEEN(1,100)&lt;=VLOOKUP($A585,Settings!$A:$H,7,FALSE)*100)</f>
        <v/>
      </c>
      <c r="N585" s="5" t="str">
        <f>IF(ISBLANK($A585),"",VLOOKUP($A585,Settings!$A:$H,8,FALSE))</f>
        <v/>
      </c>
      <c r="O585" s="5" t="str">
        <f>IF(ISBLANK($A585),"",IF($A585=$A584,$O584,INDIRECT("Settings!$H"&amp;MATCH($A585,Settings!$A:$A,0)+1)))</f>
        <v/>
      </c>
      <c r="P585" s="5" t="str">
        <f t="shared" si="2"/>
        <v/>
      </c>
      <c r="Q585" s="5" t="str">
        <f>IF(ISBLANK($A585),"",IF($A585=$A584,$Q584,VLOOKUP($A585,Settings!$A:$B,2,FALSE)))</f>
        <v/>
      </c>
    </row>
    <row r="586">
      <c r="A586" s="17"/>
      <c r="B586" s="15" t="str">
        <f t="shared" si="1"/>
        <v/>
      </c>
      <c r="C586" s="16" t="str">
        <f>IF(ISBLANK($A586),"",RANDBETWEEN($P586-Settings!$E$19,$P586-Settings!$E$20))</f>
        <v/>
      </c>
      <c r="D586" s="16" t="str">
        <f>IF(ISBLANK($A586),"",RANDBETWEEN($P586+Settings!$E$20,$P586+Settings!$E$19))</f>
        <v/>
      </c>
      <c r="E586" t="str">
        <f t="array" ref="E586">IF(ISBLANK($A586),"",IF(M586,IF(AVERAGE(C586,D586)&gt;Settings!$E$18,INDEX(Precipitation!A:A,$L586),INDEX(Precipitation!B:B,$L586)),"None"))</f>
        <v/>
      </c>
      <c r="F586" t="str">
        <f t="array" ref="F586">IF(ISBLANK($A586),"",IF(M586,INDEX(Precipitation!C:C,$L586),CHOOSE(RANDBETWEEN(1,4),"Clear","Clear","A few clouds","Mostly cloudy")))</f>
        <v/>
      </c>
      <c r="G586" t="str">
        <f t="array" ref="G586">IF(ISBLANK($A586),"",IF(AND(M586,AVERAGE(C586,D586)&gt;Settings!$E$18),INDEX(Precipitation!D:D,$L586),""))</f>
        <v/>
      </c>
      <c r="H586" t="str">
        <f t="array" ref="H586">IF(ISBLANK($A586),"",INDEX(Precipitation!E:E,$L586))</f>
        <v/>
      </c>
      <c r="I586" s="16" t="str">
        <f t="array" ref="I586">IF(ISBLANK($A586),"",INDEX(Precipitation!F:F,$L586))</f>
        <v/>
      </c>
      <c r="J586" s="16" t="str">
        <f t="array" ref="J586">IF(ISBLANK($A586),"",INDEX(Precipitation!G:G,$L586))</f>
        <v/>
      </c>
      <c r="K586" t="str">
        <f t="array" ref="K586">IF(ISBLANK($A586),"",INDEX(Precipitation!H:H,$L586))</f>
        <v/>
      </c>
      <c r="L586" s="5" t="str">
        <f>IF(ISBLANK($A586),"",RANDBETWEEN(2,COUNTA(Precipitation!A:A)))</f>
        <v/>
      </c>
      <c r="M586" s="5" t="str">
        <f>IF(ISBLANK($A586),"",RANDBETWEEN(1,100)&lt;=VLOOKUP($A586,Settings!$A:$H,7,FALSE)*100)</f>
        <v/>
      </c>
      <c r="N586" s="5" t="str">
        <f>IF(ISBLANK($A586),"",VLOOKUP($A586,Settings!$A:$H,8,FALSE))</f>
        <v/>
      </c>
      <c r="O586" s="5" t="str">
        <f>IF(ISBLANK($A586),"",IF($A586=$A585,$O585,INDIRECT("Settings!$H"&amp;MATCH($A586,Settings!$A:$A,0)+1)))</f>
        <v/>
      </c>
      <c r="P586" s="5" t="str">
        <f t="shared" si="2"/>
        <v/>
      </c>
      <c r="Q586" s="5" t="str">
        <f>IF(ISBLANK($A586),"",IF($A586=$A585,$Q585,VLOOKUP($A586,Settings!$A:$B,2,FALSE)))</f>
        <v/>
      </c>
    </row>
    <row r="587">
      <c r="A587" s="17"/>
      <c r="B587" s="15" t="str">
        <f t="shared" si="1"/>
        <v/>
      </c>
      <c r="C587" s="16" t="str">
        <f>IF(ISBLANK($A587),"",RANDBETWEEN($P587-Settings!$E$19,$P587-Settings!$E$20))</f>
        <v/>
      </c>
      <c r="D587" s="16" t="str">
        <f>IF(ISBLANK($A587),"",RANDBETWEEN($P587+Settings!$E$20,$P587+Settings!$E$19))</f>
        <v/>
      </c>
      <c r="E587" t="str">
        <f t="array" ref="E587">IF(ISBLANK($A587),"",IF(M587,IF(AVERAGE(C587,D587)&gt;Settings!$E$18,INDEX(Precipitation!A:A,$L587),INDEX(Precipitation!B:B,$L587)),"None"))</f>
        <v/>
      </c>
      <c r="F587" t="str">
        <f t="array" ref="F587">IF(ISBLANK($A587),"",IF(M587,INDEX(Precipitation!C:C,$L587),CHOOSE(RANDBETWEEN(1,4),"Clear","Clear","A few clouds","Mostly cloudy")))</f>
        <v/>
      </c>
      <c r="G587" t="str">
        <f t="array" ref="G587">IF(ISBLANK($A587),"",IF(AND(M587,AVERAGE(C587,D587)&gt;Settings!$E$18),INDEX(Precipitation!D:D,$L587),""))</f>
        <v/>
      </c>
      <c r="H587" t="str">
        <f t="array" ref="H587">IF(ISBLANK($A587),"",INDEX(Precipitation!E:E,$L587))</f>
        <v/>
      </c>
      <c r="I587" s="16" t="str">
        <f t="array" ref="I587">IF(ISBLANK($A587),"",INDEX(Precipitation!F:F,$L587))</f>
        <v/>
      </c>
      <c r="J587" s="16" t="str">
        <f t="array" ref="J587">IF(ISBLANK($A587),"",INDEX(Precipitation!G:G,$L587))</f>
        <v/>
      </c>
      <c r="K587" t="str">
        <f t="array" ref="K587">IF(ISBLANK($A587),"",INDEX(Precipitation!H:H,$L587))</f>
        <v/>
      </c>
      <c r="L587" s="5" t="str">
        <f>IF(ISBLANK($A587),"",RANDBETWEEN(2,COUNTA(Precipitation!A:A)))</f>
        <v/>
      </c>
      <c r="M587" s="5" t="str">
        <f>IF(ISBLANK($A587),"",RANDBETWEEN(1,100)&lt;=VLOOKUP($A587,Settings!$A:$H,7,FALSE)*100)</f>
        <v/>
      </c>
      <c r="N587" s="5" t="str">
        <f>IF(ISBLANK($A587),"",VLOOKUP($A587,Settings!$A:$H,8,FALSE))</f>
        <v/>
      </c>
      <c r="O587" s="5" t="str">
        <f>IF(ISBLANK($A587),"",IF($A587=$A586,$O586,INDIRECT("Settings!$H"&amp;MATCH($A587,Settings!$A:$A,0)+1)))</f>
        <v/>
      </c>
      <c r="P587" s="5" t="str">
        <f t="shared" si="2"/>
        <v/>
      </c>
      <c r="Q587" s="5" t="str">
        <f>IF(ISBLANK($A587),"",IF($A587=$A586,$Q586,VLOOKUP($A587,Settings!$A:$B,2,FALSE)))</f>
        <v/>
      </c>
    </row>
    <row r="588">
      <c r="A588" s="17"/>
      <c r="B588" s="15" t="str">
        <f t="shared" si="1"/>
        <v/>
      </c>
      <c r="C588" s="16" t="str">
        <f>IF(ISBLANK($A588),"",RANDBETWEEN($P588-Settings!$E$19,$P588-Settings!$E$20))</f>
        <v/>
      </c>
      <c r="D588" s="16" t="str">
        <f>IF(ISBLANK($A588),"",RANDBETWEEN($P588+Settings!$E$20,$P588+Settings!$E$19))</f>
        <v/>
      </c>
      <c r="E588" t="str">
        <f t="array" ref="E588">IF(ISBLANK($A588),"",IF(M588,IF(AVERAGE(C588,D588)&gt;Settings!$E$18,INDEX(Precipitation!A:A,$L588),INDEX(Precipitation!B:B,$L588)),"None"))</f>
        <v/>
      </c>
      <c r="F588" t="str">
        <f t="array" ref="F588">IF(ISBLANK($A588),"",IF(M588,INDEX(Precipitation!C:C,$L588),CHOOSE(RANDBETWEEN(1,4),"Clear","Clear","A few clouds","Mostly cloudy")))</f>
        <v/>
      </c>
      <c r="G588" t="str">
        <f t="array" ref="G588">IF(ISBLANK($A588),"",IF(AND(M588,AVERAGE(C588,D588)&gt;Settings!$E$18),INDEX(Precipitation!D:D,$L588),""))</f>
        <v/>
      </c>
      <c r="H588" t="str">
        <f t="array" ref="H588">IF(ISBLANK($A588),"",INDEX(Precipitation!E:E,$L588))</f>
        <v/>
      </c>
      <c r="I588" s="16" t="str">
        <f t="array" ref="I588">IF(ISBLANK($A588),"",INDEX(Precipitation!F:F,$L588))</f>
        <v/>
      </c>
      <c r="J588" s="16" t="str">
        <f t="array" ref="J588">IF(ISBLANK($A588),"",INDEX(Precipitation!G:G,$L588))</f>
        <v/>
      </c>
      <c r="K588" t="str">
        <f t="array" ref="K588">IF(ISBLANK($A588),"",INDEX(Precipitation!H:H,$L588))</f>
        <v/>
      </c>
      <c r="L588" s="5" t="str">
        <f>IF(ISBLANK($A588),"",RANDBETWEEN(2,COUNTA(Precipitation!A:A)))</f>
        <v/>
      </c>
      <c r="M588" s="5" t="str">
        <f>IF(ISBLANK($A588),"",RANDBETWEEN(1,100)&lt;=VLOOKUP($A588,Settings!$A:$H,7,FALSE)*100)</f>
        <v/>
      </c>
      <c r="N588" s="5" t="str">
        <f>IF(ISBLANK($A588),"",VLOOKUP($A588,Settings!$A:$H,8,FALSE))</f>
        <v/>
      </c>
      <c r="O588" s="5" t="str">
        <f>IF(ISBLANK($A588),"",IF($A588=$A587,$O587,INDIRECT("Settings!$H"&amp;MATCH($A588,Settings!$A:$A,0)+1)))</f>
        <v/>
      </c>
      <c r="P588" s="5" t="str">
        <f t="shared" si="2"/>
        <v/>
      </c>
      <c r="Q588" s="5" t="str">
        <f>IF(ISBLANK($A588),"",IF($A588=$A587,$Q587,VLOOKUP($A588,Settings!$A:$B,2,FALSE)))</f>
        <v/>
      </c>
    </row>
    <row r="589">
      <c r="A589" s="17"/>
      <c r="B589" s="15" t="str">
        <f t="shared" si="1"/>
        <v/>
      </c>
      <c r="C589" s="16" t="str">
        <f>IF(ISBLANK($A589),"",RANDBETWEEN($P589-Settings!$E$19,$P589-Settings!$E$20))</f>
        <v/>
      </c>
      <c r="D589" s="16" t="str">
        <f>IF(ISBLANK($A589),"",RANDBETWEEN($P589+Settings!$E$20,$P589+Settings!$E$19))</f>
        <v/>
      </c>
      <c r="E589" t="str">
        <f t="array" ref="E589">IF(ISBLANK($A589),"",IF(M589,IF(AVERAGE(C589,D589)&gt;Settings!$E$18,INDEX(Precipitation!A:A,$L589),INDEX(Precipitation!B:B,$L589)),"None"))</f>
        <v/>
      </c>
      <c r="F589" t="str">
        <f t="array" ref="F589">IF(ISBLANK($A589),"",IF(M589,INDEX(Precipitation!C:C,$L589),CHOOSE(RANDBETWEEN(1,4),"Clear","Clear","A few clouds","Mostly cloudy")))</f>
        <v/>
      </c>
      <c r="G589" t="str">
        <f t="array" ref="G589">IF(ISBLANK($A589),"",IF(AND(M589,AVERAGE(C589,D589)&gt;Settings!$E$18),INDEX(Precipitation!D:D,$L589),""))</f>
        <v/>
      </c>
      <c r="H589" t="str">
        <f t="array" ref="H589">IF(ISBLANK($A589),"",INDEX(Precipitation!E:E,$L589))</f>
        <v/>
      </c>
      <c r="I589" s="16" t="str">
        <f t="array" ref="I589">IF(ISBLANK($A589),"",INDEX(Precipitation!F:F,$L589))</f>
        <v/>
      </c>
      <c r="J589" s="16" t="str">
        <f t="array" ref="J589">IF(ISBLANK($A589),"",INDEX(Precipitation!G:G,$L589))</f>
        <v/>
      </c>
      <c r="K589" t="str">
        <f t="array" ref="K589">IF(ISBLANK($A589),"",INDEX(Precipitation!H:H,$L589))</f>
        <v/>
      </c>
      <c r="L589" s="5" t="str">
        <f>IF(ISBLANK($A589),"",RANDBETWEEN(2,COUNTA(Precipitation!A:A)))</f>
        <v/>
      </c>
      <c r="M589" s="5" t="str">
        <f>IF(ISBLANK($A589),"",RANDBETWEEN(1,100)&lt;=VLOOKUP($A589,Settings!$A:$H,7,FALSE)*100)</f>
        <v/>
      </c>
      <c r="N589" s="5" t="str">
        <f>IF(ISBLANK($A589),"",VLOOKUP($A589,Settings!$A:$H,8,FALSE))</f>
        <v/>
      </c>
      <c r="O589" s="5" t="str">
        <f>IF(ISBLANK($A589),"",IF($A589=$A588,$O588,INDIRECT("Settings!$H"&amp;MATCH($A589,Settings!$A:$A,0)+1)))</f>
        <v/>
      </c>
      <c r="P589" s="5" t="str">
        <f t="shared" si="2"/>
        <v/>
      </c>
      <c r="Q589" s="5" t="str">
        <f>IF(ISBLANK($A589),"",IF($A589=$A588,$Q588,VLOOKUP($A589,Settings!$A:$B,2,FALSE)))</f>
        <v/>
      </c>
    </row>
    <row r="590">
      <c r="A590" s="17"/>
      <c r="B590" s="15" t="str">
        <f t="shared" si="1"/>
        <v/>
      </c>
      <c r="C590" s="16" t="str">
        <f>IF(ISBLANK($A590),"",RANDBETWEEN($P590-Settings!$E$19,$P590-Settings!$E$20))</f>
        <v/>
      </c>
      <c r="D590" s="16" t="str">
        <f>IF(ISBLANK($A590),"",RANDBETWEEN($P590+Settings!$E$20,$P590+Settings!$E$19))</f>
        <v/>
      </c>
      <c r="E590" t="str">
        <f t="array" ref="E590">IF(ISBLANK($A590),"",IF(M590,IF(AVERAGE(C590,D590)&gt;Settings!$E$18,INDEX(Precipitation!A:A,$L590),INDEX(Precipitation!B:B,$L590)),"None"))</f>
        <v/>
      </c>
      <c r="F590" t="str">
        <f t="array" ref="F590">IF(ISBLANK($A590),"",IF(M590,INDEX(Precipitation!C:C,$L590),CHOOSE(RANDBETWEEN(1,4),"Clear","Clear","A few clouds","Mostly cloudy")))</f>
        <v/>
      </c>
      <c r="G590" t="str">
        <f t="array" ref="G590">IF(ISBLANK($A590),"",IF(AND(M590,AVERAGE(C590,D590)&gt;Settings!$E$18),INDEX(Precipitation!D:D,$L590),""))</f>
        <v/>
      </c>
      <c r="H590" t="str">
        <f t="array" ref="H590">IF(ISBLANK($A590),"",INDEX(Precipitation!E:E,$L590))</f>
        <v/>
      </c>
      <c r="I590" s="16" t="str">
        <f t="array" ref="I590">IF(ISBLANK($A590),"",INDEX(Precipitation!F:F,$L590))</f>
        <v/>
      </c>
      <c r="J590" s="16" t="str">
        <f t="array" ref="J590">IF(ISBLANK($A590),"",INDEX(Precipitation!G:G,$L590))</f>
        <v/>
      </c>
      <c r="K590" t="str">
        <f t="array" ref="K590">IF(ISBLANK($A590),"",INDEX(Precipitation!H:H,$L590))</f>
        <v/>
      </c>
      <c r="L590" s="5" t="str">
        <f>IF(ISBLANK($A590),"",RANDBETWEEN(2,COUNTA(Precipitation!A:A)))</f>
        <v/>
      </c>
      <c r="M590" s="5" t="str">
        <f>IF(ISBLANK($A590),"",RANDBETWEEN(1,100)&lt;=VLOOKUP($A590,Settings!$A:$H,7,FALSE)*100)</f>
        <v/>
      </c>
      <c r="N590" s="5" t="str">
        <f>IF(ISBLANK($A590),"",VLOOKUP($A590,Settings!$A:$H,8,FALSE))</f>
        <v/>
      </c>
      <c r="O590" s="5" t="str">
        <f>IF(ISBLANK($A590),"",IF($A590=$A589,$O589,INDIRECT("Settings!$H"&amp;MATCH($A590,Settings!$A:$A,0)+1)))</f>
        <v/>
      </c>
      <c r="P590" s="5" t="str">
        <f t="shared" si="2"/>
        <v/>
      </c>
      <c r="Q590" s="5" t="str">
        <f>IF(ISBLANK($A590),"",IF($A590=$A589,$Q589,VLOOKUP($A590,Settings!$A:$B,2,FALSE)))</f>
        <v/>
      </c>
    </row>
    <row r="591">
      <c r="A591" s="17"/>
      <c r="B591" s="15" t="str">
        <f t="shared" si="1"/>
        <v/>
      </c>
      <c r="C591" s="16" t="str">
        <f>IF(ISBLANK($A591),"",RANDBETWEEN($P591-Settings!$E$19,$P591-Settings!$E$20))</f>
        <v/>
      </c>
      <c r="D591" s="16" t="str">
        <f>IF(ISBLANK($A591),"",RANDBETWEEN($P591+Settings!$E$20,$P591+Settings!$E$19))</f>
        <v/>
      </c>
      <c r="E591" t="str">
        <f t="array" ref="E591">IF(ISBLANK($A591),"",IF(M591,IF(AVERAGE(C591,D591)&gt;Settings!$E$18,INDEX(Precipitation!A:A,$L591),INDEX(Precipitation!B:B,$L591)),"None"))</f>
        <v/>
      </c>
      <c r="F591" t="str">
        <f t="array" ref="F591">IF(ISBLANK($A591),"",IF(M591,INDEX(Precipitation!C:C,$L591),CHOOSE(RANDBETWEEN(1,4),"Clear","Clear","A few clouds","Mostly cloudy")))</f>
        <v/>
      </c>
      <c r="G591" t="str">
        <f t="array" ref="G591">IF(ISBLANK($A591),"",IF(AND(M591,AVERAGE(C591,D591)&gt;Settings!$E$18),INDEX(Precipitation!D:D,$L591),""))</f>
        <v/>
      </c>
      <c r="H591" t="str">
        <f t="array" ref="H591">IF(ISBLANK($A591),"",INDEX(Precipitation!E:E,$L591))</f>
        <v/>
      </c>
      <c r="I591" s="16" t="str">
        <f t="array" ref="I591">IF(ISBLANK($A591),"",INDEX(Precipitation!F:F,$L591))</f>
        <v/>
      </c>
      <c r="J591" s="16" t="str">
        <f t="array" ref="J591">IF(ISBLANK($A591),"",INDEX(Precipitation!G:G,$L591))</f>
        <v/>
      </c>
      <c r="K591" t="str">
        <f t="array" ref="K591">IF(ISBLANK($A591),"",INDEX(Precipitation!H:H,$L591))</f>
        <v/>
      </c>
      <c r="L591" s="5" t="str">
        <f>IF(ISBLANK($A591),"",RANDBETWEEN(2,COUNTA(Precipitation!A:A)))</f>
        <v/>
      </c>
      <c r="M591" s="5" t="str">
        <f>IF(ISBLANK($A591),"",RANDBETWEEN(1,100)&lt;=VLOOKUP($A591,Settings!$A:$H,7,FALSE)*100)</f>
        <v/>
      </c>
      <c r="N591" s="5" t="str">
        <f>IF(ISBLANK($A591),"",VLOOKUP($A591,Settings!$A:$H,8,FALSE))</f>
        <v/>
      </c>
      <c r="O591" s="5" t="str">
        <f>IF(ISBLANK($A591),"",IF($A591=$A590,$O590,INDIRECT("Settings!$H"&amp;MATCH($A591,Settings!$A:$A,0)+1)))</f>
        <v/>
      </c>
      <c r="P591" s="5" t="str">
        <f t="shared" si="2"/>
        <v/>
      </c>
      <c r="Q591" s="5" t="str">
        <f>IF(ISBLANK($A591),"",IF($A591=$A590,$Q590,VLOOKUP($A591,Settings!$A:$B,2,FALSE)))</f>
        <v/>
      </c>
    </row>
    <row r="592">
      <c r="A592" s="17"/>
      <c r="B592" s="15" t="str">
        <f t="shared" si="1"/>
        <v/>
      </c>
      <c r="C592" s="16" t="str">
        <f>IF(ISBLANK($A592),"",RANDBETWEEN($P592-Settings!$E$19,$P592-Settings!$E$20))</f>
        <v/>
      </c>
      <c r="D592" s="16" t="str">
        <f>IF(ISBLANK($A592),"",RANDBETWEEN($P592+Settings!$E$20,$P592+Settings!$E$19))</f>
        <v/>
      </c>
      <c r="E592" t="str">
        <f t="array" ref="E592">IF(ISBLANK($A592),"",IF(M592,IF(AVERAGE(C592,D592)&gt;Settings!$E$18,INDEX(Precipitation!A:A,$L592),INDEX(Precipitation!B:B,$L592)),"None"))</f>
        <v/>
      </c>
      <c r="F592" t="str">
        <f t="array" ref="F592">IF(ISBLANK($A592),"",IF(M592,INDEX(Precipitation!C:C,$L592),CHOOSE(RANDBETWEEN(1,4),"Clear","Clear","A few clouds","Mostly cloudy")))</f>
        <v/>
      </c>
      <c r="G592" t="str">
        <f t="array" ref="G592">IF(ISBLANK($A592),"",IF(AND(M592,AVERAGE(C592,D592)&gt;Settings!$E$18),INDEX(Precipitation!D:D,$L592),""))</f>
        <v/>
      </c>
      <c r="H592" t="str">
        <f t="array" ref="H592">IF(ISBLANK($A592),"",INDEX(Precipitation!E:E,$L592))</f>
        <v/>
      </c>
      <c r="I592" s="16" t="str">
        <f t="array" ref="I592">IF(ISBLANK($A592),"",INDEX(Precipitation!F:F,$L592))</f>
        <v/>
      </c>
      <c r="J592" s="16" t="str">
        <f t="array" ref="J592">IF(ISBLANK($A592),"",INDEX(Precipitation!G:G,$L592))</f>
        <v/>
      </c>
      <c r="K592" t="str">
        <f t="array" ref="K592">IF(ISBLANK($A592),"",INDEX(Precipitation!H:H,$L592))</f>
        <v/>
      </c>
      <c r="L592" s="5" t="str">
        <f>IF(ISBLANK($A592),"",RANDBETWEEN(2,COUNTA(Precipitation!A:A)))</f>
        <v/>
      </c>
      <c r="M592" s="5" t="str">
        <f>IF(ISBLANK($A592),"",RANDBETWEEN(1,100)&lt;=VLOOKUP($A592,Settings!$A:$H,7,FALSE)*100)</f>
        <v/>
      </c>
      <c r="N592" s="5" t="str">
        <f>IF(ISBLANK($A592),"",VLOOKUP($A592,Settings!$A:$H,8,FALSE))</f>
        <v/>
      </c>
      <c r="O592" s="5" t="str">
        <f>IF(ISBLANK($A592),"",IF($A592=$A591,$O591,INDIRECT("Settings!$H"&amp;MATCH($A592,Settings!$A:$A,0)+1)))</f>
        <v/>
      </c>
      <c r="P592" s="5" t="str">
        <f t="shared" si="2"/>
        <v/>
      </c>
      <c r="Q592" s="5" t="str">
        <f>IF(ISBLANK($A592),"",IF($A592=$A591,$Q591,VLOOKUP($A592,Settings!$A:$B,2,FALSE)))</f>
        <v/>
      </c>
    </row>
    <row r="593">
      <c r="A593" s="17"/>
      <c r="B593" s="15" t="str">
        <f t="shared" si="1"/>
        <v/>
      </c>
      <c r="C593" s="16" t="str">
        <f>IF(ISBLANK($A593),"",RANDBETWEEN($P593-Settings!$E$19,$P593-Settings!$E$20))</f>
        <v/>
      </c>
      <c r="D593" s="16" t="str">
        <f>IF(ISBLANK($A593),"",RANDBETWEEN($P593+Settings!$E$20,$P593+Settings!$E$19))</f>
        <v/>
      </c>
      <c r="E593" t="str">
        <f t="array" ref="E593">IF(ISBLANK($A593),"",IF(M593,IF(AVERAGE(C593,D593)&gt;Settings!$E$18,INDEX(Precipitation!A:A,$L593),INDEX(Precipitation!B:B,$L593)),"None"))</f>
        <v/>
      </c>
      <c r="F593" t="str">
        <f t="array" ref="F593">IF(ISBLANK($A593),"",IF(M593,INDEX(Precipitation!C:C,$L593),CHOOSE(RANDBETWEEN(1,4),"Clear","Clear","A few clouds","Mostly cloudy")))</f>
        <v/>
      </c>
      <c r="G593" t="str">
        <f t="array" ref="G593">IF(ISBLANK($A593),"",IF(AND(M593,AVERAGE(C593,D593)&gt;Settings!$E$18),INDEX(Precipitation!D:D,$L593),""))</f>
        <v/>
      </c>
      <c r="H593" t="str">
        <f t="array" ref="H593">IF(ISBLANK($A593),"",INDEX(Precipitation!E:E,$L593))</f>
        <v/>
      </c>
      <c r="I593" s="16" t="str">
        <f t="array" ref="I593">IF(ISBLANK($A593),"",INDEX(Precipitation!F:F,$L593))</f>
        <v/>
      </c>
      <c r="J593" s="16" t="str">
        <f t="array" ref="J593">IF(ISBLANK($A593),"",INDEX(Precipitation!G:G,$L593))</f>
        <v/>
      </c>
      <c r="K593" t="str">
        <f t="array" ref="K593">IF(ISBLANK($A593),"",INDEX(Precipitation!H:H,$L593))</f>
        <v/>
      </c>
      <c r="L593" s="5" t="str">
        <f>IF(ISBLANK($A593),"",RANDBETWEEN(2,COUNTA(Precipitation!A:A)))</f>
        <v/>
      </c>
      <c r="M593" s="5" t="str">
        <f>IF(ISBLANK($A593),"",RANDBETWEEN(1,100)&lt;=VLOOKUP($A593,Settings!$A:$H,7,FALSE)*100)</f>
        <v/>
      </c>
      <c r="N593" s="5" t="str">
        <f>IF(ISBLANK($A593),"",VLOOKUP($A593,Settings!$A:$H,8,FALSE))</f>
        <v/>
      </c>
      <c r="O593" s="5" t="str">
        <f>IF(ISBLANK($A593),"",IF($A593=$A592,$O592,INDIRECT("Settings!$H"&amp;MATCH($A593,Settings!$A:$A,0)+1)))</f>
        <v/>
      </c>
      <c r="P593" s="5" t="str">
        <f t="shared" si="2"/>
        <v/>
      </c>
      <c r="Q593" s="5" t="str">
        <f>IF(ISBLANK($A593),"",IF($A593=$A592,$Q592,VLOOKUP($A593,Settings!$A:$B,2,FALSE)))</f>
        <v/>
      </c>
    </row>
    <row r="594">
      <c r="A594" s="17"/>
      <c r="B594" s="15" t="str">
        <f t="shared" si="1"/>
        <v/>
      </c>
      <c r="C594" s="16" t="str">
        <f>IF(ISBLANK($A594),"",RANDBETWEEN($P594-Settings!$E$19,$P594-Settings!$E$20))</f>
        <v/>
      </c>
      <c r="D594" s="16" t="str">
        <f>IF(ISBLANK($A594),"",RANDBETWEEN($P594+Settings!$E$20,$P594+Settings!$E$19))</f>
        <v/>
      </c>
      <c r="E594" t="str">
        <f t="array" ref="E594">IF(ISBLANK($A594),"",IF(M594,IF(AVERAGE(C594,D594)&gt;Settings!$E$18,INDEX(Precipitation!A:A,$L594),INDEX(Precipitation!B:B,$L594)),"None"))</f>
        <v/>
      </c>
      <c r="F594" t="str">
        <f t="array" ref="F594">IF(ISBLANK($A594),"",IF(M594,INDEX(Precipitation!C:C,$L594),CHOOSE(RANDBETWEEN(1,4),"Clear","Clear","A few clouds","Mostly cloudy")))</f>
        <v/>
      </c>
      <c r="G594" t="str">
        <f t="array" ref="G594">IF(ISBLANK($A594),"",IF(AND(M594,AVERAGE(C594,D594)&gt;Settings!$E$18),INDEX(Precipitation!D:D,$L594),""))</f>
        <v/>
      </c>
      <c r="H594" t="str">
        <f t="array" ref="H594">IF(ISBLANK($A594),"",INDEX(Precipitation!E:E,$L594))</f>
        <v/>
      </c>
      <c r="I594" s="16" t="str">
        <f t="array" ref="I594">IF(ISBLANK($A594),"",INDEX(Precipitation!F:F,$L594))</f>
        <v/>
      </c>
      <c r="J594" s="16" t="str">
        <f t="array" ref="J594">IF(ISBLANK($A594),"",INDEX(Precipitation!G:G,$L594))</f>
        <v/>
      </c>
      <c r="K594" t="str">
        <f t="array" ref="K594">IF(ISBLANK($A594),"",INDEX(Precipitation!H:H,$L594))</f>
        <v/>
      </c>
      <c r="L594" s="5" t="str">
        <f>IF(ISBLANK($A594),"",RANDBETWEEN(2,COUNTA(Precipitation!A:A)))</f>
        <v/>
      </c>
      <c r="M594" s="5" t="str">
        <f>IF(ISBLANK($A594),"",RANDBETWEEN(1,100)&lt;=VLOOKUP($A594,Settings!$A:$H,7,FALSE)*100)</f>
        <v/>
      </c>
      <c r="N594" s="5" t="str">
        <f>IF(ISBLANK($A594),"",VLOOKUP($A594,Settings!$A:$H,8,FALSE))</f>
        <v/>
      </c>
      <c r="O594" s="5" t="str">
        <f>IF(ISBLANK($A594),"",IF($A594=$A593,$O593,INDIRECT("Settings!$H"&amp;MATCH($A594,Settings!$A:$A,0)+1)))</f>
        <v/>
      </c>
      <c r="P594" s="5" t="str">
        <f t="shared" si="2"/>
        <v/>
      </c>
      <c r="Q594" s="5" t="str">
        <f>IF(ISBLANK($A594),"",IF($A594=$A593,$Q593,VLOOKUP($A594,Settings!$A:$B,2,FALSE)))</f>
        <v/>
      </c>
    </row>
    <row r="595">
      <c r="A595" s="17"/>
      <c r="B595" s="15" t="str">
        <f t="shared" si="1"/>
        <v/>
      </c>
      <c r="C595" s="16" t="str">
        <f>IF(ISBLANK($A595),"",RANDBETWEEN($P595-Settings!$E$19,$P595-Settings!$E$20))</f>
        <v/>
      </c>
      <c r="D595" s="16" t="str">
        <f>IF(ISBLANK($A595),"",RANDBETWEEN($P595+Settings!$E$20,$P595+Settings!$E$19))</f>
        <v/>
      </c>
      <c r="E595" t="str">
        <f t="array" ref="E595">IF(ISBLANK($A595),"",IF(M595,IF(AVERAGE(C595,D595)&gt;Settings!$E$18,INDEX(Precipitation!A:A,$L595),INDEX(Precipitation!B:B,$L595)),"None"))</f>
        <v/>
      </c>
      <c r="F595" t="str">
        <f t="array" ref="F595">IF(ISBLANK($A595),"",IF(M595,INDEX(Precipitation!C:C,$L595),CHOOSE(RANDBETWEEN(1,4),"Clear","Clear","A few clouds","Mostly cloudy")))</f>
        <v/>
      </c>
      <c r="G595" t="str">
        <f t="array" ref="G595">IF(ISBLANK($A595),"",IF(AND(M595,AVERAGE(C595,D595)&gt;Settings!$E$18),INDEX(Precipitation!D:D,$L595),""))</f>
        <v/>
      </c>
      <c r="H595" t="str">
        <f t="array" ref="H595">IF(ISBLANK($A595),"",INDEX(Precipitation!E:E,$L595))</f>
        <v/>
      </c>
      <c r="I595" s="16" t="str">
        <f t="array" ref="I595">IF(ISBLANK($A595),"",INDEX(Precipitation!F:F,$L595))</f>
        <v/>
      </c>
      <c r="J595" s="16" t="str">
        <f t="array" ref="J595">IF(ISBLANK($A595),"",INDEX(Precipitation!G:G,$L595))</f>
        <v/>
      </c>
      <c r="K595" t="str">
        <f t="array" ref="K595">IF(ISBLANK($A595),"",INDEX(Precipitation!H:H,$L595))</f>
        <v/>
      </c>
      <c r="L595" s="5" t="str">
        <f>IF(ISBLANK($A595),"",RANDBETWEEN(2,COUNTA(Precipitation!A:A)))</f>
        <v/>
      </c>
      <c r="M595" s="5" t="str">
        <f>IF(ISBLANK($A595),"",RANDBETWEEN(1,100)&lt;=VLOOKUP($A595,Settings!$A:$H,7,FALSE)*100)</f>
        <v/>
      </c>
      <c r="N595" s="5" t="str">
        <f>IF(ISBLANK($A595),"",VLOOKUP($A595,Settings!$A:$H,8,FALSE))</f>
        <v/>
      </c>
      <c r="O595" s="5" t="str">
        <f>IF(ISBLANK($A595),"",IF($A595=$A594,$O594,INDIRECT("Settings!$H"&amp;MATCH($A595,Settings!$A:$A,0)+1)))</f>
        <v/>
      </c>
      <c r="P595" s="5" t="str">
        <f t="shared" si="2"/>
        <v/>
      </c>
      <c r="Q595" s="5" t="str">
        <f>IF(ISBLANK($A595),"",IF($A595=$A594,$Q594,VLOOKUP($A595,Settings!$A:$B,2,FALSE)))</f>
        <v/>
      </c>
    </row>
    <row r="596">
      <c r="A596" s="17"/>
      <c r="B596" s="15" t="str">
        <f t="shared" si="1"/>
        <v/>
      </c>
      <c r="C596" s="16" t="str">
        <f>IF(ISBLANK($A596),"",RANDBETWEEN($P596-Settings!$E$19,$P596-Settings!$E$20))</f>
        <v/>
      </c>
      <c r="D596" s="16" t="str">
        <f>IF(ISBLANK($A596),"",RANDBETWEEN($P596+Settings!$E$20,$P596+Settings!$E$19))</f>
        <v/>
      </c>
      <c r="E596" t="str">
        <f t="array" ref="E596">IF(ISBLANK($A596),"",IF(M596,IF(AVERAGE(C596,D596)&gt;Settings!$E$18,INDEX(Precipitation!A:A,$L596),INDEX(Precipitation!B:B,$L596)),"None"))</f>
        <v/>
      </c>
      <c r="F596" t="str">
        <f t="array" ref="F596">IF(ISBLANK($A596),"",IF(M596,INDEX(Precipitation!C:C,$L596),CHOOSE(RANDBETWEEN(1,4),"Clear","Clear","A few clouds","Mostly cloudy")))</f>
        <v/>
      </c>
      <c r="G596" t="str">
        <f t="array" ref="G596">IF(ISBLANK($A596),"",IF(AND(M596,AVERAGE(C596,D596)&gt;Settings!$E$18),INDEX(Precipitation!D:D,$L596),""))</f>
        <v/>
      </c>
      <c r="H596" t="str">
        <f t="array" ref="H596">IF(ISBLANK($A596),"",INDEX(Precipitation!E:E,$L596))</f>
        <v/>
      </c>
      <c r="I596" s="16" t="str">
        <f t="array" ref="I596">IF(ISBLANK($A596),"",INDEX(Precipitation!F:F,$L596))</f>
        <v/>
      </c>
      <c r="J596" s="16" t="str">
        <f t="array" ref="J596">IF(ISBLANK($A596),"",INDEX(Precipitation!G:G,$L596))</f>
        <v/>
      </c>
      <c r="K596" t="str">
        <f t="array" ref="K596">IF(ISBLANK($A596),"",INDEX(Precipitation!H:H,$L596))</f>
        <v/>
      </c>
      <c r="L596" s="5" t="str">
        <f>IF(ISBLANK($A596),"",RANDBETWEEN(2,COUNTA(Precipitation!A:A)))</f>
        <v/>
      </c>
      <c r="M596" s="5" t="str">
        <f>IF(ISBLANK($A596),"",RANDBETWEEN(1,100)&lt;=VLOOKUP($A596,Settings!$A:$H,7,FALSE)*100)</f>
        <v/>
      </c>
      <c r="N596" s="5" t="str">
        <f>IF(ISBLANK($A596),"",VLOOKUP($A596,Settings!$A:$H,8,FALSE))</f>
        <v/>
      </c>
      <c r="O596" s="5" t="str">
        <f>IF(ISBLANK($A596),"",IF($A596=$A595,$O595,INDIRECT("Settings!$H"&amp;MATCH($A596,Settings!$A:$A,0)+1)))</f>
        <v/>
      </c>
      <c r="P596" s="5" t="str">
        <f t="shared" si="2"/>
        <v/>
      </c>
      <c r="Q596" s="5" t="str">
        <f>IF(ISBLANK($A596),"",IF($A596=$A595,$Q595,VLOOKUP($A596,Settings!$A:$B,2,FALSE)))</f>
        <v/>
      </c>
    </row>
    <row r="597">
      <c r="A597" s="17"/>
      <c r="B597" s="15" t="str">
        <f t="shared" si="1"/>
        <v/>
      </c>
      <c r="C597" s="16" t="str">
        <f>IF(ISBLANK($A597),"",RANDBETWEEN($P597-Settings!$E$19,$P597-Settings!$E$20))</f>
        <v/>
      </c>
      <c r="D597" s="16" t="str">
        <f>IF(ISBLANK($A597),"",RANDBETWEEN($P597+Settings!$E$20,$P597+Settings!$E$19))</f>
        <v/>
      </c>
      <c r="E597" t="str">
        <f t="array" ref="E597">IF(ISBLANK($A597),"",IF(M597,IF(AVERAGE(C597,D597)&gt;Settings!$E$18,INDEX(Precipitation!A:A,$L597),INDEX(Precipitation!B:B,$L597)),"None"))</f>
        <v/>
      </c>
      <c r="F597" t="str">
        <f t="array" ref="F597">IF(ISBLANK($A597),"",IF(M597,INDEX(Precipitation!C:C,$L597),CHOOSE(RANDBETWEEN(1,4),"Clear","Clear","A few clouds","Mostly cloudy")))</f>
        <v/>
      </c>
      <c r="G597" t="str">
        <f t="array" ref="G597">IF(ISBLANK($A597),"",IF(AND(M597,AVERAGE(C597,D597)&gt;Settings!$E$18),INDEX(Precipitation!D:D,$L597),""))</f>
        <v/>
      </c>
      <c r="H597" t="str">
        <f t="array" ref="H597">IF(ISBLANK($A597),"",INDEX(Precipitation!E:E,$L597))</f>
        <v/>
      </c>
      <c r="I597" s="16" t="str">
        <f t="array" ref="I597">IF(ISBLANK($A597),"",INDEX(Precipitation!F:F,$L597))</f>
        <v/>
      </c>
      <c r="J597" s="16" t="str">
        <f t="array" ref="J597">IF(ISBLANK($A597),"",INDEX(Precipitation!G:G,$L597))</f>
        <v/>
      </c>
      <c r="K597" t="str">
        <f t="array" ref="K597">IF(ISBLANK($A597),"",INDEX(Precipitation!H:H,$L597))</f>
        <v/>
      </c>
      <c r="L597" s="5" t="str">
        <f>IF(ISBLANK($A597),"",RANDBETWEEN(2,COUNTA(Precipitation!A:A)))</f>
        <v/>
      </c>
      <c r="M597" s="5" t="str">
        <f>IF(ISBLANK($A597),"",RANDBETWEEN(1,100)&lt;=VLOOKUP($A597,Settings!$A:$H,7,FALSE)*100)</f>
        <v/>
      </c>
      <c r="N597" s="5" t="str">
        <f>IF(ISBLANK($A597),"",VLOOKUP($A597,Settings!$A:$H,8,FALSE))</f>
        <v/>
      </c>
      <c r="O597" s="5" t="str">
        <f>IF(ISBLANK($A597),"",IF($A597=$A596,$O596,INDIRECT("Settings!$H"&amp;MATCH($A597,Settings!$A:$A,0)+1)))</f>
        <v/>
      </c>
      <c r="P597" s="5" t="str">
        <f t="shared" si="2"/>
        <v/>
      </c>
      <c r="Q597" s="5" t="str">
        <f>IF(ISBLANK($A597),"",IF($A597=$A596,$Q596,VLOOKUP($A597,Settings!$A:$B,2,FALSE)))</f>
        <v/>
      </c>
    </row>
    <row r="598">
      <c r="A598" s="17"/>
      <c r="B598" s="15" t="str">
        <f t="shared" si="1"/>
        <v/>
      </c>
      <c r="C598" s="16" t="str">
        <f>IF(ISBLANK($A598),"",RANDBETWEEN($P598-Settings!$E$19,$P598-Settings!$E$20))</f>
        <v/>
      </c>
      <c r="D598" s="16" t="str">
        <f>IF(ISBLANK($A598),"",RANDBETWEEN($P598+Settings!$E$20,$P598+Settings!$E$19))</f>
        <v/>
      </c>
      <c r="E598" t="str">
        <f t="array" ref="E598">IF(ISBLANK($A598),"",IF(M598,IF(AVERAGE(C598,D598)&gt;Settings!$E$18,INDEX(Precipitation!A:A,$L598),INDEX(Precipitation!B:B,$L598)),"None"))</f>
        <v/>
      </c>
      <c r="F598" t="str">
        <f t="array" ref="F598">IF(ISBLANK($A598),"",IF(M598,INDEX(Precipitation!C:C,$L598),CHOOSE(RANDBETWEEN(1,4),"Clear","Clear","A few clouds","Mostly cloudy")))</f>
        <v/>
      </c>
      <c r="G598" t="str">
        <f t="array" ref="G598">IF(ISBLANK($A598),"",IF(AND(M598,AVERAGE(C598,D598)&gt;Settings!$E$18),INDEX(Precipitation!D:D,$L598),""))</f>
        <v/>
      </c>
      <c r="H598" t="str">
        <f t="array" ref="H598">IF(ISBLANK($A598),"",INDEX(Precipitation!E:E,$L598))</f>
        <v/>
      </c>
      <c r="I598" s="16" t="str">
        <f t="array" ref="I598">IF(ISBLANK($A598),"",INDEX(Precipitation!F:F,$L598))</f>
        <v/>
      </c>
      <c r="J598" s="16" t="str">
        <f t="array" ref="J598">IF(ISBLANK($A598),"",INDEX(Precipitation!G:G,$L598))</f>
        <v/>
      </c>
      <c r="K598" t="str">
        <f t="array" ref="K598">IF(ISBLANK($A598),"",INDEX(Precipitation!H:H,$L598))</f>
        <v/>
      </c>
      <c r="L598" s="5" t="str">
        <f>IF(ISBLANK($A598),"",RANDBETWEEN(2,COUNTA(Precipitation!A:A)))</f>
        <v/>
      </c>
      <c r="M598" s="5" t="str">
        <f>IF(ISBLANK($A598),"",RANDBETWEEN(1,100)&lt;=VLOOKUP($A598,Settings!$A:$H,7,FALSE)*100)</f>
        <v/>
      </c>
      <c r="N598" s="5" t="str">
        <f>IF(ISBLANK($A598),"",VLOOKUP($A598,Settings!$A:$H,8,FALSE))</f>
        <v/>
      </c>
      <c r="O598" s="5" t="str">
        <f>IF(ISBLANK($A598),"",IF($A598=$A597,$O597,INDIRECT("Settings!$H"&amp;MATCH($A598,Settings!$A:$A,0)+1)))</f>
        <v/>
      </c>
      <c r="P598" s="5" t="str">
        <f t="shared" si="2"/>
        <v/>
      </c>
      <c r="Q598" s="5" t="str">
        <f>IF(ISBLANK($A598),"",IF($A598=$A597,$Q597,VLOOKUP($A598,Settings!$A:$B,2,FALSE)))</f>
        <v/>
      </c>
    </row>
    <row r="599">
      <c r="A599" s="17"/>
      <c r="B599" s="15" t="str">
        <f t="shared" si="1"/>
        <v/>
      </c>
      <c r="C599" s="16" t="str">
        <f>IF(ISBLANK($A599),"",RANDBETWEEN($P599-Settings!$E$19,$P599-Settings!$E$20))</f>
        <v/>
      </c>
      <c r="D599" s="16" t="str">
        <f>IF(ISBLANK($A599),"",RANDBETWEEN($P599+Settings!$E$20,$P599+Settings!$E$19))</f>
        <v/>
      </c>
      <c r="E599" t="str">
        <f t="array" ref="E599">IF(ISBLANK($A599),"",IF(M599,IF(AVERAGE(C599,D599)&gt;Settings!$E$18,INDEX(Precipitation!A:A,$L599),INDEX(Precipitation!B:B,$L599)),"None"))</f>
        <v/>
      </c>
      <c r="F599" t="str">
        <f t="array" ref="F599">IF(ISBLANK($A599),"",IF(M599,INDEX(Precipitation!C:C,$L599),CHOOSE(RANDBETWEEN(1,4),"Clear","Clear","A few clouds","Mostly cloudy")))</f>
        <v/>
      </c>
      <c r="G599" t="str">
        <f t="array" ref="G599">IF(ISBLANK($A599),"",IF(AND(M599,AVERAGE(C599,D599)&gt;Settings!$E$18),INDEX(Precipitation!D:D,$L599),""))</f>
        <v/>
      </c>
      <c r="H599" t="str">
        <f t="array" ref="H599">IF(ISBLANK($A599),"",INDEX(Precipitation!E:E,$L599))</f>
        <v/>
      </c>
      <c r="I599" s="16" t="str">
        <f t="array" ref="I599">IF(ISBLANK($A599),"",INDEX(Precipitation!F:F,$L599))</f>
        <v/>
      </c>
      <c r="J599" s="16" t="str">
        <f t="array" ref="J599">IF(ISBLANK($A599),"",INDEX(Precipitation!G:G,$L599))</f>
        <v/>
      </c>
      <c r="K599" t="str">
        <f t="array" ref="K599">IF(ISBLANK($A599),"",INDEX(Precipitation!H:H,$L599))</f>
        <v/>
      </c>
      <c r="L599" s="5" t="str">
        <f>IF(ISBLANK($A599),"",RANDBETWEEN(2,COUNTA(Precipitation!A:A)))</f>
        <v/>
      </c>
      <c r="M599" s="5" t="str">
        <f>IF(ISBLANK($A599),"",RANDBETWEEN(1,100)&lt;=VLOOKUP($A599,Settings!$A:$H,7,FALSE)*100)</f>
        <v/>
      </c>
      <c r="N599" s="5" t="str">
        <f>IF(ISBLANK($A599),"",VLOOKUP($A599,Settings!$A:$H,8,FALSE))</f>
        <v/>
      </c>
      <c r="O599" s="5" t="str">
        <f>IF(ISBLANK($A599),"",IF($A599=$A598,$O598,INDIRECT("Settings!$H"&amp;MATCH($A599,Settings!$A:$A,0)+1)))</f>
        <v/>
      </c>
      <c r="P599" s="5" t="str">
        <f t="shared" si="2"/>
        <v/>
      </c>
      <c r="Q599" s="5" t="str">
        <f>IF(ISBLANK($A599),"",IF($A599=$A598,$Q598,VLOOKUP($A599,Settings!$A:$B,2,FALSE)))</f>
        <v/>
      </c>
    </row>
    <row r="600">
      <c r="A600" s="17"/>
      <c r="B600" s="15" t="str">
        <f t="shared" si="1"/>
        <v/>
      </c>
      <c r="C600" s="16" t="str">
        <f>IF(ISBLANK($A600),"",RANDBETWEEN($P600-Settings!$E$19,$P600-Settings!$E$20))</f>
        <v/>
      </c>
      <c r="D600" s="16" t="str">
        <f>IF(ISBLANK($A600),"",RANDBETWEEN($P600+Settings!$E$20,$P600+Settings!$E$19))</f>
        <v/>
      </c>
      <c r="E600" t="str">
        <f t="array" ref="E600">IF(ISBLANK($A600),"",IF(M600,IF(AVERAGE(C600,D600)&gt;Settings!$E$18,INDEX(Precipitation!A:A,$L600),INDEX(Precipitation!B:B,$L600)),"None"))</f>
        <v/>
      </c>
      <c r="F600" t="str">
        <f t="array" ref="F600">IF(ISBLANK($A600),"",IF(M600,INDEX(Precipitation!C:C,$L600),CHOOSE(RANDBETWEEN(1,4),"Clear","Clear","A few clouds","Mostly cloudy")))</f>
        <v/>
      </c>
      <c r="G600" t="str">
        <f t="array" ref="G600">IF(ISBLANK($A600),"",IF(AND(M600,AVERAGE(C600,D600)&gt;Settings!$E$18),INDEX(Precipitation!D:D,$L600),""))</f>
        <v/>
      </c>
      <c r="H600" t="str">
        <f t="array" ref="H600">IF(ISBLANK($A600),"",INDEX(Precipitation!E:E,$L600))</f>
        <v/>
      </c>
      <c r="I600" s="16" t="str">
        <f t="array" ref="I600">IF(ISBLANK($A600),"",INDEX(Precipitation!F:F,$L600))</f>
        <v/>
      </c>
      <c r="J600" s="16" t="str">
        <f t="array" ref="J600">IF(ISBLANK($A600),"",INDEX(Precipitation!G:G,$L600))</f>
        <v/>
      </c>
      <c r="K600" t="str">
        <f t="array" ref="K600">IF(ISBLANK($A600),"",INDEX(Precipitation!H:H,$L600))</f>
        <v/>
      </c>
      <c r="L600" s="5" t="str">
        <f>IF(ISBLANK($A600),"",RANDBETWEEN(2,COUNTA(Precipitation!A:A)))</f>
        <v/>
      </c>
      <c r="M600" s="5" t="str">
        <f>IF(ISBLANK($A600),"",RANDBETWEEN(1,100)&lt;=VLOOKUP($A600,Settings!$A:$H,7,FALSE)*100)</f>
        <v/>
      </c>
      <c r="N600" s="5" t="str">
        <f>IF(ISBLANK($A600),"",VLOOKUP($A600,Settings!$A:$H,8,FALSE))</f>
        <v/>
      </c>
      <c r="O600" s="5" t="str">
        <f>IF(ISBLANK($A600),"",IF($A600=$A599,$O599,INDIRECT("Settings!$H"&amp;MATCH($A600,Settings!$A:$A,0)+1)))</f>
        <v/>
      </c>
      <c r="P600" s="5" t="str">
        <f t="shared" si="2"/>
        <v/>
      </c>
      <c r="Q600" s="5" t="str">
        <f>IF(ISBLANK($A600),"",IF($A600=$A599,$Q599,VLOOKUP($A600,Settings!$A:$B,2,FALSE)))</f>
        <v/>
      </c>
    </row>
    <row r="601">
      <c r="A601" s="17"/>
      <c r="B601" s="15" t="str">
        <f t="shared" si="1"/>
        <v/>
      </c>
      <c r="C601" s="16" t="str">
        <f>IF(ISBLANK($A601),"",RANDBETWEEN($P601-Settings!$E$19,$P601-Settings!$E$20))</f>
        <v/>
      </c>
      <c r="D601" s="16" t="str">
        <f>IF(ISBLANK($A601),"",RANDBETWEEN($P601+Settings!$E$20,$P601+Settings!$E$19))</f>
        <v/>
      </c>
      <c r="E601" t="str">
        <f t="array" ref="E601">IF(ISBLANK($A601),"",IF(M601,IF(AVERAGE(C601,D601)&gt;Settings!$E$18,INDEX(Precipitation!A:A,$L601),INDEX(Precipitation!B:B,$L601)),"None"))</f>
        <v/>
      </c>
      <c r="F601" t="str">
        <f t="array" ref="F601">IF(ISBLANK($A601),"",IF(M601,INDEX(Precipitation!C:C,$L601),CHOOSE(RANDBETWEEN(1,4),"Clear","Clear","A few clouds","Mostly cloudy")))</f>
        <v/>
      </c>
      <c r="G601" t="str">
        <f t="array" ref="G601">IF(ISBLANK($A601),"",IF(AND(M601,AVERAGE(C601,D601)&gt;Settings!$E$18),INDEX(Precipitation!D:D,$L601),""))</f>
        <v/>
      </c>
      <c r="H601" t="str">
        <f t="array" ref="H601">IF(ISBLANK($A601),"",INDEX(Precipitation!E:E,$L601))</f>
        <v/>
      </c>
      <c r="I601" s="16" t="str">
        <f t="array" ref="I601">IF(ISBLANK($A601),"",INDEX(Precipitation!F:F,$L601))</f>
        <v/>
      </c>
      <c r="J601" s="16" t="str">
        <f t="array" ref="J601">IF(ISBLANK($A601),"",INDEX(Precipitation!G:G,$L601))</f>
        <v/>
      </c>
      <c r="K601" t="str">
        <f t="array" ref="K601">IF(ISBLANK($A601),"",INDEX(Precipitation!H:H,$L601))</f>
        <v/>
      </c>
      <c r="L601" s="5" t="str">
        <f>IF(ISBLANK($A601),"",RANDBETWEEN(2,COUNTA(Precipitation!A:A)))</f>
        <v/>
      </c>
      <c r="M601" s="5" t="str">
        <f>IF(ISBLANK($A601),"",RANDBETWEEN(1,100)&lt;=VLOOKUP($A601,Settings!$A:$H,7,FALSE)*100)</f>
        <v/>
      </c>
      <c r="N601" s="5" t="str">
        <f>IF(ISBLANK($A601),"",VLOOKUP($A601,Settings!$A:$H,8,FALSE))</f>
        <v/>
      </c>
      <c r="O601" s="5" t="str">
        <f>IF(ISBLANK($A601),"",IF($A601=$A600,$O600,INDIRECT("Settings!$H"&amp;MATCH($A601,Settings!$A:$A,0)+1)))</f>
        <v/>
      </c>
      <c r="P601" s="5" t="str">
        <f t="shared" si="2"/>
        <v/>
      </c>
      <c r="Q601" s="5" t="str">
        <f>IF(ISBLANK($A601),"",IF($A601=$A600,$Q600,VLOOKUP($A601,Settings!$A:$B,2,FALSE)))</f>
        <v/>
      </c>
    </row>
    <row r="602">
      <c r="A602" s="17"/>
      <c r="B602" s="15" t="str">
        <f t="shared" si="1"/>
        <v/>
      </c>
      <c r="C602" s="16" t="str">
        <f>IF(ISBLANK($A602),"",RANDBETWEEN($P602-Settings!$E$19,$P602-Settings!$E$20))</f>
        <v/>
      </c>
      <c r="D602" s="16" t="str">
        <f>IF(ISBLANK($A602),"",RANDBETWEEN($P602+Settings!$E$20,$P602+Settings!$E$19))</f>
        <v/>
      </c>
      <c r="E602" t="str">
        <f t="array" ref="E602">IF(ISBLANK($A602),"",IF(M602,IF(AVERAGE(C602,D602)&gt;Settings!$E$18,INDEX(Precipitation!A:A,$L602),INDEX(Precipitation!B:B,$L602)),"None"))</f>
        <v/>
      </c>
      <c r="F602" t="str">
        <f t="array" ref="F602">IF(ISBLANK($A602),"",IF(M602,INDEX(Precipitation!C:C,$L602),CHOOSE(RANDBETWEEN(1,4),"Clear","Clear","A few clouds","Mostly cloudy")))</f>
        <v/>
      </c>
      <c r="G602" t="str">
        <f t="array" ref="G602">IF(ISBLANK($A602),"",IF(AND(M602,AVERAGE(C602,D602)&gt;Settings!$E$18),INDEX(Precipitation!D:D,$L602),""))</f>
        <v/>
      </c>
      <c r="H602" t="str">
        <f t="array" ref="H602">IF(ISBLANK($A602),"",INDEX(Precipitation!E:E,$L602))</f>
        <v/>
      </c>
      <c r="I602" s="16" t="str">
        <f t="array" ref="I602">IF(ISBLANK($A602),"",INDEX(Precipitation!F:F,$L602))</f>
        <v/>
      </c>
      <c r="J602" s="16" t="str">
        <f t="array" ref="J602">IF(ISBLANK($A602),"",INDEX(Precipitation!G:G,$L602))</f>
        <v/>
      </c>
      <c r="K602" t="str">
        <f t="array" ref="K602">IF(ISBLANK($A602),"",INDEX(Precipitation!H:H,$L602))</f>
        <v/>
      </c>
      <c r="L602" s="5" t="str">
        <f>IF(ISBLANK($A602),"",RANDBETWEEN(2,COUNTA(Precipitation!A:A)))</f>
        <v/>
      </c>
      <c r="M602" s="5" t="str">
        <f>IF(ISBLANK($A602),"",RANDBETWEEN(1,100)&lt;=VLOOKUP($A602,Settings!$A:$H,7,FALSE)*100)</f>
        <v/>
      </c>
      <c r="N602" s="5" t="str">
        <f>IF(ISBLANK($A602),"",VLOOKUP($A602,Settings!$A:$H,8,FALSE))</f>
        <v/>
      </c>
      <c r="O602" s="5" t="str">
        <f>IF(ISBLANK($A602),"",IF($A602=$A601,$O601,INDIRECT("Settings!$H"&amp;MATCH($A602,Settings!$A:$A,0)+1)))</f>
        <v/>
      </c>
      <c r="P602" s="5" t="str">
        <f t="shared" si="2"/>
        <v/>
      </c>
      <c r="Q602" s="5" t="str">
        <f>IF(ISBLANK($A602),"",IF($A602=$A601,$Q601,VLOOKUP($A602,Settings!$A:$B,2,FALSE)))</f>
        <v/>
      </c>
    </row>
    <row r="603">
      <c r="A603" s="17"/>
      <c r="B603" s="15" t="str">
        <f t="shared" si="1"/>
        <v/>
      </c>
      <c r="C603" s="16" t="str">
        <f>IF(ISBLANK($A603),"",RANDBETWEEN($P603-Settings!$E$19,$P603-Settings!$E$20))</f>
        <v/>
      </c>
      <c r="D603" s="16" t="str">
        <f>IF(ISBLANK($A603),"",RANDBETWEEN($P603+Settings!$E$20,$P603+Settings!$E$19))</f>
        <v/>
      </c>
      <c r="E603" t="str">
        <f t="array" ref="E603">IF(ISBLANK($A603),"",IF(M603,IF(AVERAGE(C603,D603)&gt;Settings!$E$18,INDEX(Precipitation!A:A,$L603),INDEX(Precipitation!B:B,$L603)),"None"))</f>
        <v/>
      </c>
      <c r="F603" t="str">
        <f t="array" ref="F603">IF(ISBLANK($A603),"",IF(M603,INDEX(Precipitation!C:C,$L603),CHOOSE(RANDBETWEEN(1,4),"Clear","Clear","A few clouds","Mostly cloudy")))</f>
        <v/>
      </c>
      <c r="G603" t="str">
        <f t="array" ref="G603">IF(ISBLANK($A603),"",IF(AND(M603,AVERAGE(C603,D603)&gt;Settings!$E$18),INDEX(Precipitation!D:D,$L603),""))</f>
        <v/>
      </c>
      <c r="H603" t="str">
        <f t="array" ref="H603">IF(ISBLANK($A603),"",INDEX(Precipitation!E:E,$L603))</f>
        <v/>
      </c>
      <c r="I603" s="16" t="str">
        <f t="array" ref="I603">IF(ISBLANK($A603),"",INDEX(Precipitation!F:F,$L603))</f>
        <v/>
      </c>
      <c r="J603" s="16" t="str">
        <f t="array" ref="J603">IF(ISBLANK($A603),"",INDEX(Precipitation!G:G,$L603))</f>
        <v/>
      </c>
      <c r="K603" t="str">
        <f t="array" ref="K603">IF(ISBLANK($A603),"",INDEX(Precipitation!H:H,$L603))</f>
        <v/>
      </c>
      <c r="L603" s="5" t="str">
        <f>IF(ISBLANK($A603),"",RANDBETWEEN(2,COUNTA(Precipitation!A:A)))</f>
        <v/>
      </c>
      <c r="M603" s="5" t="str">
        <f>IF(ISBLANK($A603),"",RANDBETWEEN(1,100)&lt;=VLOOKUP($A603,Settings!$A:$H,7,FALSE)*100)</f>
        <v/>
      </c>
      <c r="N603" s="5" t="str">
        <f>IF(ISBLANK($A603),"",VLOOKUP($A603,Settings!$A:$H,8,FALSE))</f>
        <v/>
      </c>
      <c r="O603" s="5" t="str">
        <f>IF(ISBLANK($A603),"",IF($A603=$A602,$O602,INDIRECT("Settings!$H"&amp;MATCH($A603,Settings!$A:$A,0)+1)))</f>
        <v/>
      </c>
      <c r="P603" s="5" t="str">
        <f t="shared" si="2"/>
        <v/>
      </c>
      <c r="Q603" s="5" t="str">
        <f>IF(ISBLANK($A603),"",IF($A603=$A602,$Q602,VLOOKUP($A603,Settings!$A:$B,2,FALSE)))</f>
        <v/>
      </c>
    </row>
    <row r="604">
      <c r="A604" s="17"/>
      <c r="B604" s="15" t="str">
        <f t="shared" si="1"/>
        <v/>
      </c>
      <c r="C604" s="16" t="str">
        <f>IF(ISBLANK($A604),"",RANDBETWEEN($P604-Settings!$E$19,$P604-Settings!$E$20))</f>
        <v/>
      </c>
      <c r="D604" s="16" t="str">
        <f>IF(ISBLANK($A604),"",RANDBETWEEN($P604+Settings!$E$20,$P604+Settings!$E$19))</f>
        <v/>
      </c>
      <c r="E604" t="str">
        <f t="array" ref="E604">IF(ISBLANK($A604),"",IF(M604,IF(AVERAGE(C604,D604)&gt;Settings!$E$18,INDEX(Precipitation!A:A,$L604),INDEX(Precipitation!B:B,$L604)),"None"))</f>
        <v/>
      </c>
      <c r="F604" t="str">
        <f t="array" ref="F604">IF(ISBLANK($A604),"",IF(M604,INDEX(Precipitation!C:C,$L604),CHOOSE(RANDBETWEEN(1,4),"Clear","Clear","A few clouds","Mostly cloudy")))</f>
        <v/>
      </c>
      <c r="G604" t="str">
        <f t="array" ref="G604">IF(ISBLANK($A604),"",IF(AND(M604,AVERAGE(C604,D604)&gt;Settings!$E$18),INDEX(Precipitation!D:D,$L604),""))</f>
        <v/>
      </c>
      <c r="H604" t="str">
        <f t="array" ref="H604">IF(ISBLANK($A604),"",INDEX(Precipitation!E:E,$L604))</f>
        <v/>
      </c>
      <c r="I604" s="16" t="str">
        <f t="array" ref="I604">IF(ISBLANK($A604),"",INDEX(Precipitation!F:F,$L604))</f>
        <v/>
      </c>
      <c r="J604" s="16" t="str">
        <f t="array" ref="J604">IF(ISBLANK($A604),"",INDEX(Precipitation!G:G,$L604))</f>
        <v/>
      </c>
      <c r="K604" t="str">
        <f t="array" ref="K604">IF(ISBLANK($A604),"",INDEX(Precipitation!H:H,$L604))</f>
        <v/>
      </c>
      <c r="L604" s="5" t="str">
        <f>IF(ISBLANK($A604),"",RANDBETWEEN(2,COUNTA(Precipitation!A:A)))</f>
        <v/>
      </c>
      <c r="M604" s="5" t="str">
        <f>IF(ISBLANK($A604),"",RANDBETWEEN(1,100)&lt;=VLOOKUP($A604,Settings!$A:$H,7,FALSE)*100)</f>
        <v/>
      </c>
      <c r="N604" s="5" t="str">
        <f>IF(ISBLANK($A604),"",VLOOKUP($A604,Settings!$A:$H,8,FALSE))</f>
        <v/>
      </c>
      <c r="O604" s="5" t="str">
        <f>IF(ISBLANK($A604),"",IF($A604=$A603,$O603,INDIRECT("Settings!$H"&amp;MATCH($A604,Settings!$A:$A,0)+1)))</f>
        <v/>
      </c>
      <c r="P604" s="5" t="str">
        <f t="shared" si="2"/>
        <v/>
      </c>
      <c r="Q604" s="5" t="str">
        <f>IF(ISBLANK($A604),"",IF($A604=$A603,$Q603,VLOOKUP($A604,Settings!$A:$B,2,FALSE)))</f>
        <v/>
      </c>
    </row>
    <row r="605">
      <c r="A605" s="17"/>
      <c r="B605" s="15" t="str">
        <f t="shared" si="1"/>
        <v/>
      </c>
      <c r="C605" s="16" t="str">
        <f>IF(ISBLANK($A605),"",RANDBETWEEN($P605-Settings!$E$19,$P605-Settings!$E$20))</f>
        <v/>
      </c>
      <c r="D605" s="16" t="str">
        <f>IF(ISBLANK($A605),"",RANDBETWEEN($P605+Settings!$E$20,$P605+Settings!$E$19))</f>
        <v/>
      </c>
      <c r="E605" t="str">
        <f t="array" ref="E605">IF(ISBLANK($A605),"",IF(M605,IF(AVERAGE(C605,D605)&gt;Settings!$E$18,INDEX(Precipitation!A:A,$L605),INDEX(Precipitation!B:B,$L605)),"None"))</f>
        <v/>
      </c>
      <c r="F605" t="str">
        <f t="array" ref="F605">IF(ISBLANK($A605),"",IF(M605,INDEX(Precipitation!C:C,$L605),CHOOSE(RANDBETWEEN(1,4),"Clear","Clear","A few clouds","Mostly cloudy")))</f>
        <v/>
      </c>
      <c r="G605" t="str">
        <f t="array" ref="G605">IF(ISBLANK($A605),"",IF(AND(M605,AVERAGE(C605,D605)&gt;Settings!$E$18),INDEX(Precipitation!D:D,$L605),""))</f>
        <v/>
      </c>
      <c r="H605" t="str">
        <f t="array" ref="H605">IF(ISBLANK($A605),"",INDEX(Precipitation!E:E,$L605))</f>
        <v/>
      </c>
      <c r="I605" s="16" t="str">
        <f t="array" ref="I605">IF(ISBLANK($A605),"",INDEX(Precipitation!F:F,$L605))</f>
        <v/>
      </c>
      <c r="J605" s="16" t="str">
        <f t="array" ref="J605">IF(ISBLANK($A605),"",INDEX(Precipitation!G:G,$L605))</f>
        <v/>
      </c>
      <c r="K605" t="str">
        <f t="array" ref="K605">IF(ISBLANK($A605),"",INDEX(Precipitation!H:H,$L605))</f>
        <v/>
      </c>
      <c r="L605" s="5" t="str">
        <f>IF(ISBLANK($A605),"",RANDBETWEEN(2,COUNTA(Precipitation!A:A)))</f>
        <v/>
      </c>
      <c r="M605" s="5" t="str">
        <f>IF(ISBLANK($A605),"",RANDBETWEEN(1,100)&lt;=VLOOKUP($A605,Settings!$A:$H,7,FALSE)*100)</f>
        <v/>
      </c>
      <c r="N605" s="5" t="str">
        <f>IF(ISBLANK($A605),"",VLOOKUP($A605,Settings!$A:$H,8,FALSE))</f>
        <v/>
      </c>
      <c r="O605" s="5" t="str">
        <f>IF(ISBLANK($A605),"",IF($A605=$A604,$O604,INDIRECT("Settings!$H"&amp;MATCH($A605,Settings!$A:$A,0)+1)))</f>
        <v/>
      </c>
      <c r="P605" s="5" t="str">
        <f t="shared" si="2"/>
        <v/>
      </c>
      <c r="Q605" s="5" t="str">
        <f>IF(ISBLANK($A605),"",IF($A605=$A604,$Q604,VLOOKUP($A605,Settings!$A:$B,2,FALSE)))</f>
        <v/>
      </c>
    </row>
    <row r="606">
      <c r="A606" s="17"/>
      <c r="B606" s="15" t="str">
        <f t="shared" si="1"/>
        <v/>
      </c>
      <c r="C606" s="16" t="str">
        <f>IF(ISBLANK($A606),"",RANDBETWEEN($P606-Settings!$E$19,$P606-Settings!$E$20))</f>
        <v/>
      </c>
      <c r="D606" s="16" t="str">
        <f>IF(ISBLANK($A606),"",RANDBETWEEN($P606+Settings!$E$20,$P606+Settings!$E$19))</f>
        <v/>
      </c>
      <c r="E606" t="str">
        <f t="array" ref="E606">IF(ISBLANK($A606),"",IF(M606,IF(AVERAGE(C606,D606)&gt;Settings!$E$18,INDEX(Precipitation!A:A,$L606),INDEX(Precipitation!B:B,$L606)),"None"))</f>
        <v/>
      </c>
      <c r="F606" t="str">
        <f t="array" ref="F606">IF(ISBLANK($A606),"",IF(M606,INDEX(Precipitation!C:C,$L606),CHOOSE(RANDBETWEEN(1,4),"Clear","Clear","A few clouds","Mostly cloudy")))</f>
        <v/>
      </c>
      <c r="G606" t="str">
        <f t="array" ref="G606">IF(ISBLANK($A606),"",IF(AND(M606,AVERAGE(C606,D606)&gt;Settings!$E$18),INDEX(Precipitation!D:D,$L606),""))</f>
        <v/>
      </c>
      <c r="H606" t="str">
        <f t="array" ref="H606">IF(ISBLANK($A606),"",INDEX(Precipitation!E:E,$L606))</f>
        <v/>
      </c>
      <c r="I606" s="16" t="str">
        <f t="array" ref="I606">IF(ISBLANK($A606),"",INDEX(Precipitation!F:F,$L606))</f>
        <v/>
      </c>
      <c r="J606" s="16" t="str">
        <f t="array" ref="J606">IF(ISBLANK($A606),"",INDEX(Precipitation!G:G,$L606))</f>
        <v/>
      </c>
      <c r="K606" t="str">
        <f t="array" ref="K606">IF(ISBLANK($A606),"",INDEX(Precipitation!H:H,$L606))</f>
        <v/>
      </c>
      <c r="L606" s="5" t="str">
        <f>IF(ISBLANK($A606),"",RANDBETWEEN(2,COUNTA(Precipitation!A:A)))</f>
        <v/>
      </c>
      <c r="M606" s="5" t="str">
        <f>IF(ISBLANK($A606),"",RANDBETWEEN(1,100)&lt;=VLOOKUP($A606,Settings!$A:$H,7,FALSE)*100)</f>
        <v/>
      </c>
      <c r="N606" s="5" t="str">
        <f>IF(ISBLANK($A606),"",VLOOKUP($A606,Settings!$A:$H,8,FALSE))</f>
        <v/>
      </c>
      <c r="O606" s="5" t="str">
        <f>IF(ISBLANK($A606),"",IF($A606=$A605,$O605,INDIRECT("Settings!$H"&amp;MATCH($A606,Settings!$A:$A,0)+1)))</f>
        <v/>
      </c>
      <c r="P606" s="5" t="str">
        <f t="shared" si="2"/>
        <v/>
      </c>
      <c r="Q606" s="5" t="str">
        <f>IF(ISBLANK($A606),"",IF($A606=$A605,$Q605,VLOOKUP($A606,Settings!$A:$B,2,FALSE)))</f>
        <v/>
      </c>
    </row>
    <row r="607">
      <c r="A607" s="17"/>
      <c r="B607" s="15" t="str">
        <f t="shared" si="1"/>
        <v/>
      </c>
      <c r="C607" s="16" t="str">
        <f>IF(ISBLANK($A607),"",RANDBETWEEN($P607-Settings!$E$19,$P607-Settings!$E$20))</f>
        <v/>
      </c>
      <c r="D607" s="16" t="str">
        <f>IF(ISBLANK($A607),"",RANDBETWEEN($P607+Settings!$E$20,$P607+Settings!$E$19))</f>
        <v/>
      </c>
      <c r="E607" t="str">
        <f t="array" ref="E607">IF(ISBLANK($A607),"",IF(M607,IF(AVERAGE(C607,D607)&gt;Settings!$E$18,INDEX(Precipitation!A:A,$L607),INDEX(Precipitation!B:B,$L607)),"None"))</f>
        <v/>
      </c>
      <c r="F607" t="str">
        <f t="array" ref="F607">IF(ISBLANK($A607),"",IF(M607,INDEX(Precipitation!C:C,$L607),CHOOSE(RANDBETWEEN(1,4),"Clear","Clear","A few clouds","Mostly cloudy")))</f>
        <v/>
      </c>
      <c r="G607" t="str">
        <f t="array" ref="G607">IF(ISBLANK($A607),"",IF(AND(M607,AVERAGE(C607,D607)&gt;Settings!$E$18),INDEX(Precipitation!D:D,$L607),""))</f>
        <v/>
      </c>
      <c r="H607" t="str">
        <f t="array" ref="H607">IF(ISBLANK($A607),"",INDEX(Precipitation!E:E,$L607))</f>
        <v/>
      </c>
      <c r="I607" s="16" t="str">
        <f t="array" ref="I607">IF(ISBLANK($A607),"",INDEX(Precipitation!F:F,$L607))</f>
        <v/>
      </c>
      <c r="J607" s="16" t="str">
        <f t="array" ref="J607">IF(ISBLANK($A607),"",INDEX(Precipitation!G:G,$L607))</f>
        <v/>
      </c>
      <c r="K607" t="str">
        <f t="array" ref="K607">IF(ISBLANK($A607),"",INDEX(Precipitation!H:H,$L607))</f>
        <v/>
      </c>
      <c r="L607" s="5" t="str">
        <f>IF(ISBLANK($A607),"",RANDBETWEEN(2,COUNTA(Precipitation!A:A)))</f>
        <v/>
      </c>
      <c r="M607" s="5" t="str">
        <f>IF(ISBLANK($A607),"",RANDBETWEEN(1,100)&lt;=VLOOKUP($A607,Settings!$A:$H,7,FALSE)*100)</f>
        <v/>
      </c>
      <c r="N607" s="5" t="str">
        <f>IF(ISBLANK($A607),"",VLOOKUP($A607,Settings!$A:$H,8,FALSE))</f>
        <v/>
      </c>
      <c r="O607" s="5" t="str">
        <f>IF(ISBLANK($A607),"",IF($A607=$A606,$O606,INDIRECT("Settings!$H"&amp;MATCH($A607,Settings!$A:$A,0)+1)))</f>
        <v/>
      </c>
      <c r="P607" s="5" t="str">
        <f t="shared" si="2"/>
        <v/>
      </c>
      <c r="Q607" s="5" t="str">
        <f>IF(ISBLANK($A607),"",IF($A607=$A606,$Q606,VLOOKUP($A607,Settings!$A:$B,2,FALSE)))</f>
        <v/>
      </c>
    </row>
    <row r="608">
      <c r="A608" s="17"/>
      <c r="B608" s="15" t="str">
        <f t="shared" si="1"/>
        <v/>
      </c>
      <c r="C608" s="16" t="str">
        <f>IF(ISBLANK($A608),"",RANDBETWEEN($P608-Settings!$E$19,$P608-Settings!$E$20))</f>
        <v/>
      </c>
      <c r="D608" s="16" t="str">
        <f>IF(ISBLANK($A608),"",RANDBETWEEN($P608+Settings!$E$20,$P608+Settings!$E$19))</f>
        <v/>
      </c>
      <c r="E608" t="str">
        <f t="array" ref="E608">IF(ISBLANK($A608),"",IF(M608,IF(AVERAGE(C608,D608)&gt;Settings!$E$18,INDEX(Precipitation!A:A,$L608),INDEX(Precipitation!B:B,$L608)),"None"))</f>
        <v/>
      </c>
      <c r="F608" t="str">
        <f t="array" ref="F608">IF(ISBLANK($A608),"",IF(M608,INDEX(Precipitation!C:C,$L608),CHOOSE(RANDBETWEEN(1,4),"Clear","Clear","A few clouds","Mostly cloudy")))</f>
        <v/>
      </c>
      <c r="G608" t="str">
        <f t="array" ref="G608">IF(ISBLANK($A608),"",IF(AND(M608,AVERAGE(C608,D608)&gt;Settings!$E$18),INDEX(Precipitation!D:D,$L608),""))</f>
        <v/>
      </c>
      <c r="H608" t="str">
        <f t="array" ref="H608">IF(ISBLANK($A608),"",INDEX(Precipitation!E:E,$L608))</f>
        <v/>
      </c>
      <c r="I608" s="16" t="str">
        <f t="array" ref="I608">IF(ISBLANK($A608),"",INDEX(Precipitation!F:F,$L608))</f>
        <v/>
      </c>
      <c r="J608" s="16" t="str">
        <f t="array" ref="J608">IF(ISBLANK($A608),"",INDEX(Precipitation!G:G,$L608))</f>
        <v/>
      </c>
      <c r="K608" t="str">
        <f t="array" ref="K608">IF(ISBLANK($A608),"",INDEX(Precipitation!H:H,$L608))</f>
        <v/>
      </c>
      <c r="L608" s="5" t="str">
        <f>IF(ISBLANK($A608),"",RANDBETWEEN(2,COUNTA(Precipitation!A:A)))</f>
        <v/>
      </c>
      <c r="M608" s="5" t="str">
        <f>IF(ISBLANK($A608),"",RANDBETWEEN(1,100)&lt;=VLOOKUP($A608,Settings!$A:$H,7,FALSE)*100)</f>
        <v/>
      </c>
      <c r="N608" s="5" t="str">
        <f>IF(ISBLANK($A608),"",VLOOKUP($A608,Settings!$A:$H,8,FALSE))</f>
        <v/>
      </c>
      <c r="O608" s="5" t="str">
        <f>IF(ISBLANK($A608),"",IF($A608=$A607,$O607,INDIRECT("Settings!$H"&amp;MATCH($A608,Settings!$A:$A,0)+1)))</f>
        <v/>
      </c>
      <c r="P608" s="5" t="str">
        <f t="shared" si="2"/>
        <v/>
      </c>
      <c r="Q608" s="5" t="str">
        <f>IF(ISBLANK($A608),"",IF($A608=$A607,$Q607,VLOOKUP($A608,Settings!$A:$B,2,FALSE)))</f>
        <v/>
      </c>
    </row>
    <row r="609">
      <c r="A609" s="17"/>
      <c r="B609" s="15" t="str">
        <f t="shared" si="1"/>
        <v/>
      </c>
      <c r="C609" s="16" t="str">
        <f>IF(ISBLANK($A609),"",RANDBETWEEN($P609-Settings!$E$19,$P609-Settings!$E$20))</f>
        <v/>
      </c>
      <c r="D609" s="16" t="str">
        <f>IF(ISBLANK($A609),"",RANDBETWEEN($P609+Settings!$E$20,$P609+Settings!$E$19))</f>
        <v/>
      </c>
      <c r="E609" t="str">
        <f t="array" ref="E609">IF(ISBLANK($A609),"",IF(M609,IF(AVERAGE(C609,D609)&gt;Settings!$E$18,INDEX(Precipitation!A:A,$L609),INDEX(Precipitation!B:B,$L609)),"None"))</f>
        <v/>
      </c>
      <c r="F609" t="str">
        <f t="array" ref="F609">IF(ISBLANK($A609),"",IF(M609,INDEX(Precipitation!C:C,$L609),CHOOSE(RANDBETWEEN(1,4),"Clear","Clear","A few clouds","Mostly cloudy")))</f>
        <v/>
      </c>
      <c r="G609" t="str">
        <f t="array" ref="G609">IF(ISBLANK($A609),"",IF(AND(M609,AVERAGE(C609,D609)&gt;Settings!$E$18),INDEX(Precipitation!D:D,$L609),""))</f>
        <v/>
      </c>
      <c r="H609" t="str">
        <f t="array" ref="H609">IF(ISBLANK($A609),"",INDEX(Precipitation!E:E,$L609))</f>
        <v/>
      </c>
      <c r="I609" s="16" t="str">
        <f t="array" ref="I609">IF(ISBLANK($A609),"",INDEX(Precipitation!F:F,$L609))</f>
        <v/>
      </c>
      <c r="J609" s="16" t="str">
        <f t="array" ref="J609">IF(ISBLANK($A609),"",INDEX(Precipitation!G:G,$L609))</f>
        <v/>
      </c>
      <c r="K609" t="str">
        <f t="array" ref="K609">IF(ISBLANK($A609),"",INDEX(Precipitation!H:H,$L609))</f>
        <v/>
      </c>
      <c r="L609" s="5" t="str">
        <f>IF(ISBLANK($A609),"",RANDBETWEEN(2,COUNTA(Precipitation!A:A)))</f>
        <v/>
      </c>
      <c r="M609" s="5" t="str">
        <f>IF(ISBLANK($A609),"",RANDBETWEEN(1,100)&lt;=VLOOKUP($A609,Settings!$A:$H,7,FALSE)*100)</f>
        <v/>
      </c>
      <c r="N609" s="5" t="str">
        <f>IF(ISBLANK($A609),"",VLOOKUP($A609,Settings!$A:$H,8,FALSE))</f>
        <v/>
      </c>
      <c r="O609" s="5" t="str">
        <f>IF(ISBLANK($A609),"",IF($A609=$A608,$O608,INDIRECT("Settings!$H"&amp;MATCH($A609,Settings!$A:$A,0)+1)))</f>
        <v/>
      </c>
      <c r="P609" s="5" t="str">
        <f t="shared" si="2"/>
        <v/>
      </c>
      <c r="Q609" s="5" t="str">
        <f>IF(ISBLANK($A609),"",IF($A609=$A608,$Q608,VLOOKUP($A609,Settings!$A:$B,2,FALSE)))</f>
        <v/>
      </c>
    </row>
    <row r="610">
      <c r="A610" s="17"/>
      <c r="B610" s="15" t="str">
        <f t="shared" si="1"/>
        <v/>
      </c>
      <c r="C610" s="16" t="str">
        <f>IF(ISBLANK($A610),"",RANDBETWEEN($P610-Settings!$E$19,$P610-Settings!$E$20))</f>
        <v/>
      </c>
      <c r="D610" s="16" t="str">
        <f>IF(ISBLANK($A610),"",RANDBETWEEN($P610+Settings!$E$20,$P610+Settings!$E$19))</f>
        <v/>
      </c>
      <c r="E610" t="str">
        <f t="array" ref="E610">IF(ISBLANK($A610),"",IF(M610,IF(AVERAGE(C610,D610)&gt;Settings!$E$18,INDEX(Precipitation!A:A,$L610),INDEX(Precipitation!B:B,$L610)),"None"))</f>
        <v/>
      </c>
      <c r="F610" t="str">
        <f t="array" ref="F610">IF(ISBLANK($A610),"",IF(M610,INDEX(Precipitation!C:C,$L610),CHOOSE(RANDBETWEEN(1,4),"Clear","Clear","A few clouds","Mostly cloudy")))</f>
        <v/>
      </c>
      <c r="G610" t="str">
        <f t="array" ref="G610">IF(ISBLANK($A610),"",IF(AND(M610,AVERAGE(C610,D610)&gt;Settings!$E$18),INDEX(Precipitation!D:D,$L610),""))</f>
        <v/>
      </c>
      <c r="H610" t="str">
        <f t="array" ref="H610">IF(ISBLANK($A610),"",INDEX(Precipitation!E:E,$L610))</f>
        <v/>
      </c>
      <c r="I610" s="16" t="str">
        <f t="array" ref="I610">IF(ISBLANK($A610),"",INDEX(Precipitation!F:F,$L610))</f>
        <v/>
      </c>
      <c r="J610" s="16" t="str">
        <f t="array" ref="J610">IF(ISBLANK($A610),"",INDEX(Precipitation!G:G,$L610))</f>
        <v/>
      </c>
      <c r="K610" t="str">
        <f t="array" ref="K610">IF(ISBLANK($A610),"",INDEX(Precipitation!H:H,$L610))</f>
        <v/>
      </c>
      <c r="L610" s="5" t="str">
        <f>IF(ISBLANK($A610),"",RANDBETWEEN(2,COUNTA(Precipitation!A:A)))</f>
        <v/>
      </c>
      <c r="M610" s="5" t="str">
        <f>IF(ISBLANK($A610),"",RANDBETWEEN(1,100)&lt;=VLOOKUP($A610,Settings!$A:$H,7,FALSE)*100)</f>
        <v/>
      </c>
      <c r="N610" s="5" t="str">
        <f>IF(ISBLANK($A610),"",VLOOKUP($A610,Settings!$A:$H,8,FALSE))</f>
        <v/>
      </c>
      <c r="O610" s="5" t="str">
        <f>IF(ISBLANK($A610),"",IF($A610=$A609,$O609,INDIRECT("Settings!$H"&amp;MATCH($A610,Settings!$A:$A,0)+1)))</f>
        <v/>
      </c>
      <c r="P610" s="5" t="str">
        <f t="shared" si="2"/>
        <v/>
      </c>
      <c r="Q610" s="5" t="str">
        <f>IF(ISBLANK($A610),"",IF($A610=$A609,$Q609,VLOOKUP($A610,Settings!$A:$B,2,FALSE)))</f>
        <v/>
      </c>
    </row>
    <row r="611">
      <c r="A611" s="17"/>
      <c r="B611" s="15" t="str">
        <f t="shared" si="1"/>
        <v/>
      </c>
      <c r="C611" s="16" t="str">
        <f>IF(ISBLANK($A611),"",RANDBETWEEN($P611-Settings!$E$19,$P611-Settings!$E$20))</f>
        <v/>
      </c>
      <c r="D611" s="16" t="str">
        <f>IF(ISBLANK($A611),"",RANDBETWEEN($P611+Settings!$E$20,$P611+Settings!$E$19))</f>
        <v/>
      </c>
      <c r="E611" t="str">
        <f t="array" ref="E611">IF(ISBLANK($A611),"",IF(M611,IF(AVERAGE(C611,D611)&gt;Settings!$E$18,INDEX(Precipitation!A:A,$L611),INDEX(Precipitation!B:B,$L611)),"None"))</f>
        <v/>
      </c>
      <c r="F611" t="str">
        <f t="array" ref="F611">IF(ISBLANK($A611),"",IF(M611,INDEX(Precipitation!C:C,$L611),CHOOSE(RANDBETWEEN(1,4),"Clear","Clear","A few clouds","Mostly cloudy")))</f>
        <v/>
      </c>
      <c r="G611" t="str">
        <f t="array" ref="G611">IF(ISBLANK($A611),"",IF(AND(M611,AVERAGE(C611,D611)&gt;Settings!$E$18),INDEX(Precipitation!D:D,$L611),""))</f>
        <v/>
      </c>
      <c r="H611" t="str">
        <f t="array" ref="H611">IF(ISBLANK($A611),"",INDEX(Precipitation!E:E,$L611))</f>
        <v/>
      </c>
      <c r="I611" s="16" t="str">
        <f t="array" ref="I611">IF(ISBLANK($A611),"",INDEX(Precipitation!F:F,$L611))</f>
        <v/>
      </c>
      <c r="J611" s="16" t="str">
        <f t="array" ref="J611">IF(ISBLANK($A611),"",INDEX(Precipitation!G:G,$L611))</f>
        <v/>
      </c>
      <c r="K611" t="str">
        <f t="array" ref="K611">IF(ISBLANK($A611),"",INDEX(Precipitation!H:H,$L611))</f>
        <v/>
      </c>
      <c r="L611" s="5" t="str">
        <f>IF(ISBLANK($A611),"",RANDBETWEEN(2,COUNTA(Precipitation!A:A)))</f>
        <v/>
      </c>
      <c r="M611" s="5" t="str">
        <f>IF(ISBLANK($A611),"",RANDBETWEEN(1,100)&lt;=VLOOKUP($A611,Settings!$A:$H,7,FALSE)*100)</f>
        <v/>
      </c>
      <c r="N611" s="5" t="str">
        <f>IF(ISBLANK($A611),"",VLOOKUP($A611,Settings!$A:$H,8,FALSE))</f>
        <v/>
      </c>
      <c r="O611" s="5" t="str">
        <f>IF(ISBLANK($A611),"",IF($A611=$A610,$O610,INDIRECT("Settings!$H"&amp;MATCH($A611,Settings!$A:$A,0)+1)))</f>
        <v/>
      </c>
      <c r="P611" s="5" t="str">
        <f t="shared" si="2"/>
        <v/>
      </c>
      <c r="Q611" s="5" t="str">
        <f>IF(ISBLANK($A611),"",IF($A611=$A610,$Q610,VLOOKUP($A611,Settings!$A:$B,2,FALSE)))</f>
        <v/>
      </c>
    </row>
    <row r="612">
      <c r="A612" s="17"/>
      <c r="B612" s="15" t="str">
        <f t="shared" si="1"/>
        <v/>
      </c>
      <c r="C612" s="16" t="str">
        <f>IF(ISBLANK($A612),"",RANDBETWEEN($P612-Settings!$E$19,$P612-Settings!$E$20))</f>
        <v/>
      </c>
      <c r="D612" s="16" t="str">
        <f>IF(ISBLANK($A612),"",RANDBETWEEN($P612+Settings!$E$20,$P612+Settings!$E$19))</f>
        <v/>
      </c>
      <c r="E612" t="str">
        <f t="array" ref="E612">IF(ISBLANK($A612),"",IF(M612,IF(AVERAGE(C612,D612)&gt;Settings!$E$18,INDEX(Precipitation!A:A,$L612),INDEX(Precipitation!B:B,$L612)),"None"))</f>
        <v/>
      </c>
      <c r="F612" t="str">
        <f t="array" ref="F612">IF(ISBLANK($A612),"",IF(M612,INDEX(Precipitation!C:C,$L612),CHOOSE(RANDBETWEEN(1,4),"Clear","Clear","A few clouds","Mostly cloudy")))</f>
        <v/>
      </c>
      <c r="G612" t="str">
        <f t="array" ref="G612">IF(ISBLANK($A612),"",IF(AND(M612,AVERAGE(C612,D612)&gt;Settings!$E$18),INDEX(Precipitation!D:D,$L612),""))</f>
        <v/>
      </c>
      <c r="H612" t="str">
        <f t="array" ref="H612">IF(ISBLANK($A612),"",INDEX(Precipitation!E:E,$L612))</f>
        <v/>
      </c>
      <c r="I612" s="16" t="str">
        <f t="array" ref="I612">IF(ISBLANK($A612),"",INDEX(Precipitation!F:F,$L612))</f>
        <v/>
      </c>
      <c r="J612" s="16" t="str">
        <f t="array" ref="J612">IF(ISBLANK($A612),"",INDEX(Precipitation!G:G,$L612))</f>
        <v/>
      </c>
      <c r="K612" t="str">
        <f t="array" ref="K612">IF(ISBLANK($A612),"",INDEX(Precipitation!H:H,$L612))</f>
        <v/>
      </c>
      <c r="L612" s="5" t="str">
        <f>IF(ISBLANK($A612),"",RANDBETWEEN(2,COUNTA(Precipitation!A:A)))</f>
        <v/>
      </c>
      <c r="M612" s="5" t="str">
        <f>IF(ISBLANK($A612),"",RANDBETWEEN(1,100)&lt;=VLOOKUP($A612,Settings!$A:$H,7,FALSE)*100)</f>
        <v/>
      </c>
      <c r="N612" s="5" t="str">
        <f>IF(ISBLANK($A612),"",VLOOKUP($A612,Settings!$A:$H,8,FALSE))</f>
        <v/>
      </c>
      <c r="O612" s="5" t="str">
        <f>IF(ISBLANK($A612),"",IF($A612=$A611,$O611,INDIRECT("Settings!$H"&amp;MATCH($A612,Settings!$A:$A,0)+1)))</f>
        <v/>
      </c>
      <c r="P612" s="5" t="str">
        <f t="shared" si="2"/>
        <v/>
      </c>
      <c r="Q612" s="5" t="str">
        <f>IF(ISBLANK($A612),"",IF($A612=$A611,$Q611,VLOOKUP($A612,Settings!$A:$B,2,FALSE)))</f>
        <v/>
      </c>
    </row>
    <row r="613">
      <c r="A613" s="17"/>
      <c r="B613" s="15" t="str">
        <f t="shared" si="1"/>
        <v/>
      </c>
      <c r="C613" s="16" t="str">
        <f>IF(ISBLANK($A613),"",RANDBETWEEN($P613-Settings!$E$19,$P613-Settings!$E$20))</f>
        <v/>
      </c>
      <c r="D613" s="16" t="str">
        <f>IF(ISBLANK($A613),"",RANDBETWEEN($P613+Settings!$E$20,$P613+Settings!$E$19))</f>
        <v/>
      </c>
      <c r="E613" t="str">
        <f t="array" ref="E613">IF(ISBLANK($A613),"",IF(M613,IF(AVERAGE(C613,D613)&gt;Settings!$E$18,INDEX(Precipitation!A:A,$L613),INDEX(Precipitation!B:B,$L613)),"None"))</f>
        <v/>
      </c>
      <c r="F613" t="str">
        <f t="array" ref="F613">IF(ISBLANK($A613),"",IF(M613,INDEX(Precipitation!C:C,$L613),CHOOSE(RANDBETWEEN(1,4),"Clear","Clear","A few clouds","Mostly cloudy")))</f>
        <v/>
      </c>
      <c r="G613" t="str">
        <f t="array" ref="G613">IF(ISBLANK($A613),"",IF(AND(M613,AVERAGE(C613,D613)&gt;Settings!$E$18),INDEX(Precipitation!D:D,$L613),""))</f>
        <v/>
      </c>
      <c r="H613" t="str">
        <f t="array" ref="H613">IF(ISBLANK($A613),"",INDEX(Precipitation!E:E,$L613))</f>
        <v/>
      </c>
      <c r="I613" s="16" t="str">
        <f t="array" ref="I613">IF(ISBLANK($A613),"",INDEX(Precipitation!F:F,$L613))</f>
        <v/>
      </c>
      <c r="J613" s="16" t="str">
        <f t="array" ref="J613">IF(ISBLANK($A613),"",INDEX(Precipitation!G:G,$L613))</f>
        <v/>
      </c>
      <c r="K613" t="str">
        <f t="array" ref="K613">IF(ISBLANK($A613),"",INDEX(Precipitation!H:H,$L613))</f>
        <v/>
      </c>
      <c r="L613" s="5" t="str">
        <f>IF(ISBLANK($A613),"",RANDBETWEEN(2,COUNTA(Precipitation!A:A)))</f>
        <v/>
      </c>
      <c r="M613" s="5" t="str">
        <f>IF(ISBLANK($A613),"",RANDBETWEEN(1,100)&lt;=VLOOKUP($A613,Settings!$A:$H,7,FALSE)*100)</f>
        <v/>
      </c>
      <c r="N613" s="5" t="str">
        <f>IF(ISBLANK($A613),"",VLOOKUP($A613,Settings!$A:$H,8,FALSE))</f>
        <v/>
      </c>
      <c r="O613" s="5" t="str">
        <f>IF(ISBLANK($A613),"",IF($A613=$A612,$O612,INDIRECT("Settings!$H"&amp;MATCH($A613,Settings!$A:$A,0)+1)))</f>
        <v/>
      </c>
      <c r="P613" s="5" t="str">
        <f t="shared" si="2"/>
        <v/>
      </c>
      <c r="Q613" s="5" t="str">
        <f>IF(ISBLANK($A613),"",IF($A613=$A612,$Q612,VLOOKUP($A613,Settings!$A:$B,2,FALSE)))</f>
        <v/>
      </c>
    </row>
    <row r="614">
      <c r="A614" s="17"/>
      <c r="B614" s="15" t="str">
        <f t="shared" si="1"/>
        <v/>
      </c>
      <c r="C614" s="16" t="str">
        <f>IF(ISBLANK($A614),"",RANDBETWEEN($P614-Settings!$E$19,$P614-Settings!$E$20))</f>
        <v/>
      </c>
      <c r="D614" s="16" t="str">
        <f>IF(ISBLANK($A614),"",RANDBETWEEN($P614+Settings!$E$20,$P614+Settings!$E$19))</f>
        <v/>
      </c>
      <c r="E614" t="str">
        <f t="array" ref="E614">IF(ISBLANK($A614),"",IF(M614,IF(AVERAGE(C614,D614)&gt;Settings!$E$18,INDEX(Precipitation!A:A,$L614),INDEX(Precipitation!B:B,$L614)),"None"))</f>
        <v/>
      </c>
      <c r="F614" t="str">
        <f t="array" ref="F614">IF(ISBLANK($A614),"",IF(M614,INDEX(Precipitation!C:C,$L614),CHOOSE(RANDBETWEEN(1,4),"Clear","Clear","A few clouds","Mostly cloudy")))</f>
        <v/>
      </c>
      <c r="G614" t="str">
        <f t="array" ref="G614">IF(ISBLANK($A614),"",IF(AND(M614,AVERAGE(C614,D614)&gt;Settings!$E$18),INDEX(Precipitation!D:D,$L614),""))</f>
        <v/>
      </c>
      <c r="H614" t="str">
        <f t="array" ref="H614">IF(ISBLANK($A614),"",INDEX(Precipitation!E:E,$L614))</f>
        <v/>
      </c>
      <c r="I614" s="16" t="str">
        <f t="array" ref="I614">IF(ISBLANK($A614),"",INDEX(Precipitation!F:F,$L614))</f>
        <v/>
      </c>
      <c r="J614" s="16" t="str">
        <f t="array" ref="J614">IF(ISBLANK($A614),"",INDEX(Precipitation!G:G,$L614))</f>
        <v/>
      </c>
      <c r="K614" t="str">
        <f t="array" ref="K614">IF(ISBLANK($A614),"",INDEX(Precipitation!H:H,$L614))</f>
        <v/>
      </c>
      <c r="L614" s="5" t="str">
        <f>IF(ISBLANK($A614),"",RANDBETWEEN(2,COUNTA(Precipitation!A:A)))</f>
        <v/>
      </c>
      <c r="M614" s="5" t="str">
        <f>IF(ISBLANK($A614),"",RANDBETWEEN(1,100)&lt;=VLOOKUP($A614,Settings!$A:$H,7,FALSE)*100)</f>
        <v/>
      </c>
      <c r="N614" s="5" t="str">
        <f>IF(ISBLANK($A614),"",VLOOKUP($A614,Settings!$A:$H,8,FALSE))</f>
        <v/>
      </c>
      <c r="O614" s="5" t="str">
        <f>IF(ISBLANK($A614),"",IF($A614=$A613,$O613,INDIRECT("Settings!$H"&amp;MATCH($A614,Settings!$A:$A,0)+1)))</f>
        <v/>
      </c>
      <c r="P614" s="5" t="str">
        <f t="shared" si="2"/>
        <v/>
      </c>
      <c r="Q614" s="5" t="str">
        <f>IF(ISBLANK($A614),"",IF($A614=$A613,$Q613,VLOOKUP($A614,Settings!$A:$B,2,FALSE)))</f>
        <v/>
      </c>
    </row>
    <row r="615">
      <c r="A615" s="17"/>
      <c r="B615" s="15" t="str">
        <f t="shared" si="1"/>
        <v/>
      </c>
      <c r="C615" s="16" t="str">
        <f>IF(ISBLANK($A615),"",RANDBETWEEN($P615-Settings!$E$19,$P615-Settings!$E$20))</f>
        <v/>
      </c>
      <c r="D615" s="16" t="str">
        <f>IF(ISBLANK($A615),"",RANDBETWEEN($P615+Settings!$E$20,$P615+Settings!$E$19))</f>
        <v/>
      </c>
      <c r="E615" t="str">
        <f t="array" ref="E615">IF(ISBLANK($A615),"",IF(M615,IF(AVERAGE(C615,D615)&gt;Settings!$E$18,INDEX(Precipitation!A:A,$L615),INDEX(Precipitation!B:B,$L615)),"None"))</f>
        <v/>
      </c>
      <c r="F615" t="str">
        <f t="array" ref="F615">IF(ISBLANK($A615),"",IF(M615,INDEX(Precipitation!C:C,$L615),CHOOSE(RANDBETWEEN(1,4),"Clear","Clear","A few clouds","Mostly cloudy")))</f>
        <v/>
      </c>
      <c r="G615" t="str">
        <f t="array" ref="G615">IF(ISBLANK($A615),"",IF(AND(M615,AVERAGE(C615,D615)&gt;Settings!$E$18),INDEX(Precipitation!D:D,$L615),""))</f>
        <v/>
      </c>
      <c r="H615" t="str">
        <f t="array" ref="H615">IF(ISBLANK($A615),"",INDEX(Precipitation!E:E,$L615))</f>
        <v/>
      </c>
      <c r="I615" s="16" t="str">
        <f t="array" ref="I615">IF(ISBLANK($A615),"",INDEX(Precipitation!F:F,$L615))</f>
        <v/>
      </c>
      <c r="J615" s="16" t="str">
        <f t="array" ref="J615">IF(ISBLANK($A615),"",INDEX(Precipitation!G:G,$L615))</f>
        <v/>
      </c>
      <c r="K615" t="str">
        <f t="array" ref="K615">IF(ISBLANK($A615),"",INDEX(Precipitation!H:H,$L615))</f>
        <v/>
      </c>
      <c r="L615" s="5" t="str">
        <f>IF(ISBLANK($A615),"",RANDBETWEEN(2,COUNTA(Precipitation!A:A)))</f>
        <v/>
      </c>
      <c r="M615" s="5" t="str">
        <f>IF(ISBLANK($A615),"",RANDBETWEEN(1,100)&lt;=VLOOKUP($A615,Settings!$A:$H,7,FALSE)*100)</f>
        <v/>
      </c>
      <c r="N615" s="5" t="str">
        <f>IF(ISBLANK($A615),"",VLOOKUP($A615,Settings!$A:$H,8,FALSE))</f>
        <v/>
      </c>
      <c r="O615" s="5" t="str">
        <f>IF(ISBLANK($A615),"",IF($A615=$A614,$O614,INDIRECT("Settings!$H"&amp;MATCH($A615,Settings!$A:$A,0)+1)))</f>
        <v/>
      </c>
      <c r="P615" s="5" t="str">
        <f t="shared" si="2"/>
        <v/>
      </c>
      <c r="Q615" s="5" t="str">
        <f>IF(ISBLANK($A615),"",IF($A615=$A614,$Q614,VLOOKUP($A615,Settings!$A:$B,2,FALSE)))</f>
        <v/>
      </c>
    </row>
    <row r="616">
      <c r="A616" s="17"/>
      <c r="B616" s="15" t="str">
        <f t="shared" si="1"/>
        <v/>
      </c>
      <c r="C616" s="16" t="str">
        <f>IF(ISBLANK($A616),"",RANDBETWEEN($P616-Settings!$E$19,$P616-Settings!$E$20))</f>
        <v/>
      </c>
      <c r="D616" s="16" t="str">
        <f>IF(ISBLANK($A616),"",RANDBETWEEN($P616+Settings!$E$20,$P616+Settings!$E$19))</f>
        <v/>
      </c>
      <c r="E616" t="str">
        <f t="array" ref="E616">IF(ISBLANK($A616),"",IF(M616,IF(AVERAGE(C616,D616)&gt;Settings!$E$18,INDEX(Precipitation!A:A,$L616),INDEX(Precipitation!B:B,$L616)),"None"))</f>
        <v/>
      </c>
      <c r="F616" t="str">
        <f t="array" ref="F616">IF(ISBLANK($A616),"",IF(M616,INDEX(Precipitation!C:C,$L616),CHOOSE(RANDBETWEEN(1,4),"Clear","Clear","A few clouds","Mostly cloudy")))</f>
        <v/>
      </c>
      <c r="G616" t="str">
        <f t="array" ref="G616">IF(ISBLANK($A616),"",IF(AND(M616,AVERAGE(C616,D616)&gt;Settings!$E$18),INDEX(Precipitation!D:D,$L616),""))</f>
        <v/>
      </c>
      <c r="H616" t="str">
        <f t="array" ref="H616">IF(ISBLANK($A616),"",INDEX(Precipitation!E:E,$L616))</f>
        <v/>
      </c>
      <c r="I616" s="16" t="str">
        <f t="array" ref="I616">IF(ISBLANK($A616),"",INDEX(Precipitation!F:F,$L616))</f>
        <v/>
      </c>
      <c r="J616" s="16" t="str">
        <f t="array" ref="J616">IF(ISBLANK($A616),"",INDEX(Precipitation!G:G,$L616))</f>
        <v/>
      </c>
      <c r="K616" t="str">
        <f t="array" ref="K616">IF(ISBLANK($A616),"",INDEX(Precipitation!H:H,$L616))</f>
        <v/>
      </c>
      <c r="L616" s="5" t="str">
        <f>IF(ISBLANK($A616),"",RANDBETWEEN(2,COUNTA(Precipitation!A:A)))</f>
        <v/>
      </c>
      <c r="M616" s="5" t="str">
        <f>IF(ISBLANK($A616),"",RANDBETWEEN(1,100)&lt;=VLOOKUP($A616,Settings!$A:$H,7,FALSE)*100)</f>
        <v/>
      </c>
      <c r="N616" s="5" t="str">
        <f>IF(ISBLANK($A616),"",VLOOKUP($A616,Settings!$A:$H,8,FALSE))</f>
        <v/>
      </c>
      <c r="O616" s="5" t="str">
        <f>IF(ISBLANK($A616),"",IF($A616=$A615,$O615,INDIRECT("Settings!$H"&amp;MATCH($A616,Settings!$A:$A,0)+1)))</f>
        <v/>
      </c>
      <c r="P616" s="5" t="str">
        <f t="shared" si="2"/>
        <v/>
      </c>
      <c r="Q616" s="5" t="str">
        <f>IF(ISBLANK($A616),"",IF($A616=$A615,$Q615,VLOOKUP($A616,Settings!$A:$B,2,FALSE)))</f>
        <v/>
      </c>
    </row>
    <row r="617">
      <c r="A617" s="17"/>
      <c r="B617" s="15" t="str">
        <f t="shared" si="1"/>
        <v/>
      </c>
      <c r="C617" s="16" t="str">
        <f>IF(ISBLANK($A617),"",RANDBETWEEN($P617-Settings!$E$19,$P617-Settings!$E$20))</f>
        <v/>
      </c>
      <c r="D617" s="16" t="str">
        <f>IF(ISBLANK($A617),"",RANDBETWEEN($P617+Settings!$E$20,$P617+Settings!$E$19))</f>
        <v/>
      </c>
      <c r="E617" t="str">
        <f t="array" ref="E617">IF(ISBLANK($A617),"",IF(M617,IF(AVERAGE(C617,D617)&gt;Settings!$E$18,INDEX(Precipitation!A:A,$L617),INDEX(Precipitation!B:B,$L617)),"None"))</f>
        <v/>
      </c>
      <c r="F617" t="str">
        <f t="array" ref="F617">IF(ISBLANK($A617),"",IF(M617,INDEX(Precipitation!C:C,$L617),CHOOSE(RANDBETWEEN(1,4),"Clear","Clear","A few clouds","Mostly cloudy")))</f>
        <v/>
      </c>
      <c r="G617" t="str">
        <f t="array" ref="G617">IF(ISBLANK($A617),"",IF(AND(M617,AVERAGE(C617,D617)&gt;Settings!$E$18),INDEX(Precipitation!D:D,$L617),""))</f>
        <v/>
      </c>
      <c r="H617" t="str">
        <f t="array" ref="H617">IF(ISBLANK($A617),"",INDEX(Precipitation!E:E,$L617))</f>
        <v/>
      </c>
      <c r="I617" s="16" t="str">
        <f t="array" ref="I617">IF(ISBLANK($A617),"",INDEX(Precipitation!F:F,$L617))</f>
        <v/>
      </c>
      <c r="J617" s="16" t="str">
        <f t="array" ref="J617">IF(ISBLANK($A617),"",INDEX(Precipitation!G:G,$L617))</f>
        <v/>
      </c>
      <c r="K617" t="str">
        <f t="array" ref="K617">IF(ISBLANK($A617),"",INDEX(Precipitation!H:H,$L617))</f>
        <v/>
      </c>
      <c r="L617" s="5" t="str">
        <f>IF(ISBLANK($A617),"",RANDBETWEEN(2,COUNTA(Precipitation!A:A)))</f>
        <v/>
      </c>
      <c r="M617" s="5" t="str">
        <f>IF(ISBLANK($A617),"",RANDBETWEEN(1,100)&lt;=VLOOKUP($A617,Settings!$A:$H,7,FALSE)*100)</f>
        <v/>
      </c>
      <c r="N617" s="5" t="str">
        <f>IF(ISBLANK($A617),"",VLOOKUP($A617,Settings!$A:$H,8,FALSE))</f>
        <v/>
      </c>
      <c r="O617" s="5" t="str">
        <f>IF(ISBLANK($A617),"",IF($A617=$A616,$O616,INDIRECT("Settings!$H"&amp;MATCH($A617,Settings!$A:$A,0)+1)))</f>
        <v/>
      </c>
      <c r="P617" s="5" t="str">
        <f t="shared" si="2"/>
        <v/>
      </c>
      <c r="Q617" s="5" t="str">
        <f>IF(ISBLANK($A617),"",IF($A617=$A616,$Q616,VLOOKUP($A617,Settings!$A:$B,2,FALSE)))</f>
        <v/>
      </c>
    </row>
    <row r="618">
      <c r="A618" s="17"/>
      <c r="B618" s="15" t="str">
        <f t="shared" si="1"/>
        <v/>
      </c>
      <c r="C618" s="16" t="str">
        <f>IF(ISBLANK($A618),"",RANDBETWEEN($P618-Settings!$E$19,$P618-Settings!$E$20))</f>
        <v/>
      </c>
      <c r="D618" s="16" t="str">
        <f>IF(ISBLANK($A618),"",RANDBETWEEN($P618+Settings!$E$20,$P618+Settings!$E$19))</f>
        <v/>
      </c>
      <c r="E618" t="str">
        <f t="array" ref="E618">IF(ISBLANK($A618),"",IF(M618,IF(AVERAGE(C618,D618)&gt;Settings!$E$18,INDEX(Precipitation!A:A,$L618),INDEX(Precipitation!B:B,$L618)),"None"))</f>
        <v/>
      </c>
      <c r="F618" t="str">
        <f t="array" ref="F618">IF(ISBLANK($A618),"",IF(M618,INDEX(Precipitation!C:C,$L618),CHOOSE(RANDBETWEEN(1,4),"Clear","Clear","A few clouds","Mostly cloudy")))</f>
        <v/>
      </c>
      <c r="G618" t="str">
        <f t="array" ref="G618">IF(ISBLANK($A618),"",IF(AND(M618,AVERAGE(C618,D618)&gt;Settings!$E$18),INDEX(Precipitation!D:D,$L618),""))</f>
        <v/>
      </c>
      <c r="H618" t="str">
        <f t="array" ref="H618">IF(ISBLANK($A618),"",INDEX(Precipitation!E:E,$L618))</f>
        <v/>
      </c>
      <c r="I618" s="16" t="str">
        <f t="array" ref="I618">IF(ISBLANK($A618),"",INDEX(Precipitation!F:F,$L618))</f>
        <v/>
      </c>
      <c r="J618" s="16" t="str">
        <f t="array" ref="J618">IF(ISBLANK($A618),"",INDEX(Precipitation!G:G,$L618))</f>
        <v/>
      </c>
      <c r="K618" t="str">
        <f t="array" ref="K618">IF(ISBLANK($A618),"",INDEX(Precipitation!H:H,$L618))</f>
        <v/>
      </c>
      <c r="L618" s="5" t="str">
        <f>IF(ISBLANK($A618),"",RANDBETWEEN(2,COUNTA(Precipitation!A:A)))</f>
        <v/>
      </c>
      <c r="M618" s="5" t="str">
        <f>IF(ISBLANK($A618),"",RANDBETWEEN(1,100)&lt;=VLOOKUP($A618,Settings!$A:$H,7,FALSE)*100)</f>
        <v/>
      </c>
      <c r="N618" s="5" t="str">
        <f>IF(ISBLANK($A618),"",VLOOKUP($A618,Settings!$A:$H,8,FALSE))</f>
        <v/>
      </c>
      <c r="O618" s="5" t="str">
        <f>IF(ISBLANK($A618),"",IF($A618=$A617,$O617,INDIRECT("Settings!$H"&amp;MATCH($A618,Settings!$A:$A,0)+1)))</f>
        <v/>
      </c>
      <c r="P618" s="5" t="str">
        <f t="shared" si="2"/>
        <v/>
      </c>
      <c r="Q618" s="5" t="str">
        <f>IF(ISBLANK($A618),"",IF($A618=$A617,$Q617,VLOOKUP($A618,Settings!$A:$B,2,FALSE)))</f>
        <v/>
      </c>
    </row>
    <row r="619">
      <c r="A619" s="17"/>
      <c r="B619" s="15" t="str">
        <f t="shared" si="1"/>
        <v/>
      </c>
      <c r="C619" s="16" t="str">
        <f>IF(ISBLANK($A619),"",RANDBETWEEN($P619-Settings!$E$19,$P619-Settings!$E$20))</f>
        <v/>
      </c>
      <c r="D619" s="16" t="str">
        <f>IF(ISBLANK($A619),"",RANDBETWEEN($P619+Settings!$E$20,$P619+Settings!$E$19))</f>
        <v/>
      </c>
      <c r="E619" t="str">
        <f t="array" ref="E619">IF(ISBLANK($A619),"",IF(M619,IF(AVERAGE(C619,D619)&gt;Settings!$E$18,INDEX(Precipitation!A:A,$L619),INDEX(Precipitation!B:B,$L619)),"None"))</f>
        <v/>
      </c>
      <c r="F619" t="str">
        <f t="array" ref="F619">IF(ISBLANK($A619),"",IF(M619,INDEX(Precipitation!C:C,$L619),CHOOSE(RANDBETWEEN(1,4),"Clear","Clear","A few clouds","Mostly cloudy")))</f>
        <v/>
      </c>
      <c r="G619" t="str">
        <f t="array" ref="G619">IF(ISBLANK($A619),"",IF(AND(M619,AVERAGE(C619,D619)&gt;Settings!$E$18),INDEX(Precipitation!D:D,$L619),""))</f>
        <v/>
      </c>
      <c r="H619" t="str">
        <f t="array" ref="H619">IF(ISBLANK($A619),"",INDEX(Precipitation!E:E,$L619))</f>
        <v/>
      </c>
      <c r="I619" s="16" t="str">
        <f t="array" ref="I619">IF(ISBLANK($A619),"",INDEX(Precipitation!F:F,$L619))</f>
        <v/>
      </c>
      <c r="J619" s="16" t="str">
        <f t="array" ref="J619">IF(ISBLANK($A619),"",INDEX(Precipitation!G:G,$L619))</f>
        <v/>
      </c>
      <c r="K619" t="str">
        <f t="array" ref="K619">IF(ISBLANK($A619),"",INDEX(Precipitation!H:H,$L619))</f>
        <v/>
      </c>
      <c r="L619" s="5" t="str">
        <f>IF(ISBLANK($A619),"",RANDBETWEEN(2,COUNTA(Precipitation!A:A)))</f>
        <v/>
      </c>
      <c r="M619" s="5" t="str">
        <f>IF(ISBLANK($A619),"",RANDBETWEEN(1,100)&lt;=VLOOKUP($A619,Settings!$A:$H,7,FALSE)*100)</f>
        <v/>
      </c>
      <c r="N619" s="5" t="str">
        <f>IF(ISBLANK($A619),"",VLOOKUP($A619,Settings!$A:$H,8,FALSE))</f>
        <v/>
      </c>
      <c r="O619" s="5" t="str">
        <f>IF(ISBLANK($A619),"",IF($A619=$A618,$O618,INDIRECT("Settings!$H"&amp;MATCH($A619,Settings!$A:$A,0)+1)))</f>
        <v/>
      </c>
      <c r="P619" s="5" t="str">
        <f t="shared" si="2"/>
        <v/>
      </c>
      <c r="Q619" s="5" t="str">
        <f>IF(ISBLANK($A619),"",IF($A619=$A618,$Q618,VLOOKUP($A619,Settings!$A:$B,2,FALSE)))</f>
        <v/>
      </c>
    </row>
    <row r="620">
      <c r="A620" s="17"/>
      <c r="B620" s="15" t="str">
        <f t="shared" si="1"/>
        <v/>
      </c>
      <c r="C620" s="16" t="str">
        <f>IF(ISBLANK($A620),"",RANDBETWEEN($P620-Settings!$E$19,$P620-Settings!$E$20))</f>
        <v/>
      </c>
      <c r="D620" s="16" t="str">
        <f>IF(ISBLANK($A620),"",RANDBETWEEN($P620+Settings!$E$20,$P620+Settings!$E$19))</f>
        <v/>
      </c>
      <c r="E620" t="str">
        <f t="array" ref="E620">IF(ISBLANK($A620),"",IF(M620,IF(AVERAGE(C620,D620)&gt;Settings!$E$18,INDEX(Precipitation!A:A,$L620),INDEX(Precipitation!B:B,$L620)),"None"))</f>
        <v/>
      </c>
      <c r="F620" t="str">
        <f t="array" ref="F620">IF(ISBLANK($A620),"",IF(M620,INDEX(Precipitation!C:C,$L620),CHOOSE(RANDBETWEEN(1,4),"Clear","Clear","A few clouds","Mostly cloudy")))</f>
        <v/>
      </c>
      <c r="G620" t="str">
        <f t="array" ref="G620">IF(ISBLANK($A620),"",IF(AND(M620,AVERAGE(C620,D620)&gt;Settings!$E$18),INDEX(Precipitation!D:D,$L620),""))</f>
        <v/>
      </c>
      <c r="H620" t="str">
        <f t="array" ref="H620">IF(ISBLANK($A620),"",INDEX(Precipitation!E:E,$L620))</f>
        <v/>
      </c>
      <c r="I620" s="16" t="str">
        <f t="array" ref="I620">IF(ISBLANK($A620),"",INDEX(Precipitation!F:F,$L620))</f>
        <v/>
      </c>
      <c r="J620" s="16" t="str">
        <f t="array" ref="J620">IF(ISBLANK($A620),"",INDEX(Precipitation!G:G,$L620))</f>
        <v/>
      </c>
      <c r="K620" t="str">
        <f t="array" ref="K620">IF(ISBLANK($A620),"",INDEX(Precipitation!H:H,$L620))</f>
        <v/>
      </c>
      <c r="L620" s="5" t="str">
        <f>IF(ISBLANK($A620),"",RANDBETWEEN(2,COUNTA(Precipitation!A:A)))</f>
        <v/>
      </c>
      <c r="M620" s="5" t="str">
        <f>IF(ISBLANK($A620),"",RANDBETWEEN(1,100)&lt;=VLOOKUP($A620,Settings!$A:$H,7,FALSE)*100)</f>
        <v/>
      </c>
      <c r="N620" s="5" t="str">
        <f>IF(ISBLANK($A620),"",VLOOKUP($A620,Settings!$A:$H,8,FALSE))</f>
        <v/>
      </c>
      <c r="O620" s="5" t="str">
        <f>IF(ISBLANK($A620),"",IF($A620=$A619,$O619,INDIRECT("Settings!$H"&amp;MATCH($A620,Settings!$A:$A,0)+1)))</f>
        <v/>
      </c>
      <c r="P620" s="5" t="str">
        <f t="shared" si="2"/>
        <v/>
      </c>
      <c r="Q620" s="5" t="str">
        <f>IF(ISBLANK($A620),"",IF($A620=$A619,$Q619,VLOOKUP($A620,Settings!$A:$B,2,FALSE)))</f>
        <v/>
      </c>
    </row>
    <row r="621">
      <c r="A621" s="17"/>
      <c r="B621" s="15" t="str">
        <f t="shared" si="1"/>
        <v/>
      </c>
      <c r="C621" s="16" t="str">
        <f>IF(ISBLANK($A621),"",RANDBETWEEN($P621-Settings!$E$19,$P621-Settings!$E$20))</f>
        <v/>
      </c>
      <c r="D621" s="16" t="str">
        <f>IF(ISBLANK($A621),"",RANDBETWEEN($P621+Settings!$E$20,$P621+Settings!$E$19))</f>
        <v/>
      </c>
      <c r="E621" t="str">
        <f t="array" ref="E621">IF(ISBLANK($A621),"",IF(M621,IF(AVERAGE(C621,D621)&gt;Settings!$E$18,INDEX(Precipitation!A:A,$L621),INDEX(Precipitation!B:B,$L621)),"None"))</f>
        <v/>
      </c>
      <c r="F621" t="str">
        <f t="array" ref="F621">IF(ISBLANK($A621),"",IF(M621,INDEX(Precipitation!C:C,$L621),CHOOSE(RANDBETWEEN(1,4),"Clear","Clear","A few clouds","Mostly cloudy")))</f>
        <v/>
      </c>
      <c r="G621" t="str">
        <f t="array" ref="G621">IF(ISBLANK($A621),"",IF(AND(M621,AVERAGE(C621,D621)&gt;Settings!$E$18),INDEX(Precipitation!D:D,$L621),""))</f>
        <v/>
      </c>
      <c r="H621" t="str">
        <f t="array" ref="H621">IF(ISBLANK($A621),"",INDEX(Precipitation!E:E,$L621))</f>
        <v/>
      </c>
      <c r="I621" s="16" t="str">
        <f t="array" ref="I621">IF(ISBLANK($A621),"",INDEX(Precipitation!F:F,$L621))</f>
        <v/>
      </c>
      <c r="J621" s="16" t="str">
        <f t="array" ref="J621">IF(ISBLANK($A621),"",INDEX(Precipitation!G:G,$L621))</f>
        <v/>
      </c>
      <c r="K621" t="str">
        <f t="array" ref="K621">IF(ISBLANK($A621),"",INDEX(Precipitation!H:H,$L621))</f>
        <v/>
      </c>
      <c r="L621" s="5" t="str">
        <f>IF(ISBLANK($A621),"",RANDBETWEEN(2,COUNTA(Precipitation!A:A)))</f>
        <v/>
      </c>
      <c r="M621" s="5" t="str">
        <f>IF(ISBLANK($A621),"",RANDBETWEEN(1,100)&lt;=VLOOKUP($A621,Settings!$A:$H,7,FALSE)*100)</f>
        <v/>
      </c>
      <c r="N621" s="5" t="str">
        <f>IF(ISBLANK($A621),"",VLOOKUP($A621,Settings!$A:$H,8,FALSE))</f>
        <v/>
      </c>
      <c r="O621" s="5" t="str">
        <f>IF(ISBLANK($A621),"",IF($A621=$A620,$O620,INDIRECT("Settings!$H"&amp;MATCH($A621,Settings!$A:$A,0)+1)))</f>
        <v/>
      </c>
      <c r="P621" s="5" t="str">
        <f t="shared" si="2"/>
        <v/>
      </c>
      <c r="Q621" s="5" t="str">
        <f>IF(ISBLANK($A621),"",IF($A621=$A620,$Q620,VLOOKUP($A621,Settings!$A:$B,2,FALSE)))</f>
        <v/>
      </c>
    </row>
    <row r="622">
      <c r="A622" s="17"/>
      <c r="B622" s="15" t="str">
        <f t="shared" si="1"/>
        <v/>
      </c>
      <c r="C622" s="16" t="str">
        <f>IF(ISBLANK($A622),"",RANDBETWEEN($P622-Settings!$E$19,$P622-Settings!$E$20))</f>
        <v/>
      </c>
      <c r="D622" s="16" t="str">
        <f>IF(ISBLANK($A622),"",RANDBETWEEN($P622+Settings!$E$20,$P622+Settings!$E$19))</f>
        <v/>
      </c>
      <c r="E622" t="str">
        <f t="array" ref="E622">IF(ISBLANK($A622),"",IF(M622,IF(AVERAGE(C622,D622)&gt;Settings!$E$18,INDEX(Precipitation!A:A,$L622),INDEX(Precipitation!B:B,$L622)),"None"))</f>
        <v/>
      </c>
      <c r="F622" t="str">
        <f t="array" ref="F622">IF(ISBLANK($A622),"",IF(M622,INDEX(Precipitation!C:C,$L622),CHOOSE(RANDBETWEEN(1,4),"Clear","Clear","A few clouds","Mostly cloudy")))</f>
        <v/>
      </c>
      <c r="G622" t="str">
        <f t="array" ref="G622">IF(ISBLANK($A622),"",IF(AND(M622,AVERAGE(C622,D622)&gt;Settings!$E$18),INDEX(Precipitation!D:D,$L622),""))</f>
        <v/>
      </c>
      <c r="H622" t="str">
        <f t="array" ref="H622">IF(ISBLANK($A622),"",INDEX(Precipitation!E:E,$L622))</f>
        <v/>
      </c>
      <c r="I622" s="16" t="str">
        <f t="array" ref="I622">IF(ISBLANK($A622),"",INDEX(Precipitation!F:F,$L622))</f>
        <v/>
      </c>
      <c r="J622" s="16" t="str">
        <f t="array" ref="J622">IF(ISBLANK($A622),"",INDEX(Precipitation!G:G,$L622))</f>
        <v/>
      </c>
      <c r="K622" t="str">
        <f t="array" ref="K622">IF(ISBLANK($A622),"",INDEX(Precipitation!H:H,$L622))</f>
        <v/>
      </c>
      <c r="L622" s="5" t="str">
        <f>IF(ISBLANK($A622),"",RANDBETWEEN(2,COUNTA(Precipitation!A:A)))</f>
        <v/>
      </c>
      <c r="M622" s="5" t="str">
        <f>IF(ISBLANK($A622),"",RANDBETWEEN(1,100)&lt;=VLOOKUP($A622,Settings!$A:$H,7,FALSE)*100)</f>
        <v/>
      </c>
      <c r="N622" s="5" t="str">
        <f>IF(ISBLANK($A622),"",VLOOKUP($A622,Settings!$A:$H,8,FALSE))</f>
        <v/>
      </c>
      <c r="O622" s="5" t="str">
        <f>IF(ISBLANK($A622),"",IF($A622=$A621,$O621,INDIRECT("Settings!$H"&amp;MATCH($A622,Settings!$A:$A,0)+1)))</f>
        <v/>
      </c>
      <c r="P622" s="5" t="str">
        <f t="shared" si="2"/>
        <v/>
      </c>
      <c r="Q622" s="5" t="str">
        <f>IF(ISBLANK($A622),"",IF($A622=$A621,$Q621,VLOOKUP($A622,Settings!$A:$B,2,FALSE)))</f>
        <v/>
      </c>
    </row>
    <row r="623">
      <c r="A623" s="17"/>
      <c r="B623" s="15" t="str">
        <f t="shared" si="1"/>
        <v/>
      </c>
      <c r="C623" s="16" t="str">
        <f>IF(ISBLANK($A623),"",RANDBETWEEN($P623-Settings!$E$19,$P623-Settings!$E$20))</f>
        <v/>
      </c>
      <c r="D623" s="16" t="str">
        <f>IF(ISBLANK($A623),"",RANDBETWEEN($P623+Settings!$E$20,$P623+Settings!$E$19))</f>
        <v/>
      </c>
      <c r="E623" t="str">
        <f t="array" ref="E623">IF(ISBLANK($A623),"",IF(M623,IF(AVERAGE(C623,D623)&gt;Settings!$E$18,INDEX(Precipitation!A:A,$L623),INDEX(Precipitation!B:B,$L623)),"None"))</f>
        <v/>
      </c>
      <c r="F623" t="str">
        <f t="array" ref="F623">IF(ISBLANK($A623),"",IF(M623,INDEX(Precipitation!C:C,$L623),CHOOSE(RANDBETWEEN(1,4),"Clear","Clear","A few clouds","Mostly cloudy")))</f>
        <v/>
      </c>
      <c r="G623" t="str">
        <f t="array" ref="G623">IF(ISBLANK($A623),"",IF(AND(M623,AVERAGE(C623,D623)&gt;Settings!$E$18),INDEX(Precipitation!D:D,$L623),""))</f>
        <v/>
      </c>
      <c r="H623" t="str">
        <f t="array" ref="H623">IF(ISBLANK($A623),"",INDEX(Precipitation!E:E,$L623))</f>
        <v/>
      </c>
      <c r="I623" s="16" t="str">
        <f t="array" ref="I623">IF(ISBLANK($A623),"",INDEX(Precipitation!F:F,$L623))</f>
        <v/>
      </c>
      <c r="J623" s="16" t="str">
        <f t="array" ref="J623">IF(ISBLANK($A623),"",INDEX(Precipitation!G:G,$L623))</f>
        <v/>
      </c>
      <c r="K623" t="str">
        <f t="array" ref="K623">IF(ISBLANK($A623),"",INDEX(Precipitation!H:H,$L623))</f>
        <v/>
      </c>
      <c r="L623" s="5" t="str">
        <f>IF(ISBLANK($A623),"",RANDBETWEEN(2,COUNTA(Precipitation!A:A)))</f>
        <v/>
      </c>
      <c r="M623" s="5" t="str">
        <f>IF(ISBLANK($A623),"",RANDBETWEEN(1,100)&lt;=VLOOKUP($A623,Settings!$A:$H,7,FALSE)*100)</f>
        <v/>
      </c>
      <c r="N623" s="5" t="str">
        <f>IF(ISBLANK($A623),"",VLOOKUP($A623,Settings!$A:$H,8,FALSE))</f>
        <v/>
      </c>
      <c r="O623" s="5" t="str">
        <f>IF(ISBLANK($A623),"",IF($A623=$A622,$O622,INDIRECT("Settings!$H"&amp;MATCH($A623,Settings!$A:$A,0)+1)))</f>
        <v/>
      </c>
      <c r="P623" s="5" t="str">
        <f t="shared" si="2"/>
        <v/>
      </c>
      <c r="Q623" s="5" t="str">
        <f>IF(ISBLANK($A623),"",IF($A623=$A622,$Q622,VLOOKUP($A623,Settings!$A:$B,2,FALSE)))</f>
        <v/>
      </c>
    </row>
    <row r="624">
      <c r="A624" s="17"/>
      <c r="B624" s="15" t="str">
        <f t="shared" si="1"/>
        <v/>
      </c>
      <c r="C624" s="16" t="str">
        <f>IF(ISBLANK($A624),"",RANDBETWEEN($P624-Settings!$E$19,$P624-Settings!$E$20))</f>
        <v/>
      </c>
      <c r="D624" s="16" t="str">
        <f>IF(ISBLANK($A624),"",RANDBETWEEN($P624+Settings!$E$20,$P624+Settings!$E$19))</f>
        <v/>
      </c>
      <c r="E624" t="str">
        <f t="array" ref="E624">IF(ISBLANK($A624),"",IF(M624,IF(AVERAGE(C624,D624)&gt;Settings!$E$18,INDEX(Precipitation!A:A,$L624),INDEX(Precipitation!B:B,$L624)),"None"))</f>
        <v/>
      </c>
      <c r="F624" t="str">
        <f t="array" ref="F624">IF(ISBLANK($A624),"",IF(M624,INDEX(Precipitation!C:C,$L624),CHOOSE(RANDBETWEEN(1,4),"Clear","Clear","A few clouds","Mostly cloudy")))</f>
        <v/>
      </c>
      <c r="G624" t="str">
        <f t="array" ref="G624">IF(ISBLANK($A624),"",IF(AND(M624,AVERAGE(C624,D624)&gt;Settings!$E$18),INDEX(Precipitation!D:D,$L624),""))</f>
        <v/>
      </c>
      <c r="H624" t="str">
        <f t="array" ref="H624">IF(ISBLANK($A624),"",INDEX(Precipitation!E:E,$L624))</f>
        <v/>
      </c>
      <c r="I624" s="16" t="str">
        <f t="array" ref="I624">IF(ISBLANK($A624),"",INDEX(Precipitation!F:F,$L624))</f>
        <v/>
      </c>
      <c r="J624" s="16" t="str">
        <f t="array" ref="J624">IF(ISBLANK($A624),"",INDEX(Precipitation!G:G,$L624))</f>
        <v/>
      </c>
      <c r="K624" t="str">
        <f t="array" ref="K624">IF(ISBLANK($A624),"",INDEX(Precipitation!H:H,$L624))</f>
        <v/>
      </c>
      <c r="L624" s="5" t="str">
        <f>IF(ISBLANK($A624),"",RANDBETWEEN(2,COUNTA(Precipitation!A:A)))</f>
        <v/>
      </c>
      <c r="M624" s="5" t="str">
        <f>IF(ISBLANK($A624),"",RANDBETWEEN(1,100)&lt;=VLOOKUP($A624,Settings!$A:$H,7,FALSE)*100)</f>
        <v/>
      </c>
      <c r="N624" s="5" t="str">
        <f>IF(ISBLANK($A624),"",VLOOKUP($A624,Settings!$A:$H,8,FALSE))</f>
        <v/>
      </c>
      <c r="O624" s="5" t="str">
        <f>IF(ISBLANK($A624),"",IF($A624=$A623,$O623,INDIRECT("Settings!$H"&amp;MATCH($A624,Settings!$A:$A,0)+1)))</f>
        <v/>
      </c>
      <c r="P624" s="5" t="str">
        <f t="shared" si="2"/>
        <v/>
      </c>
      <c r="Q624" s="5" t="str">
        <f>IF(ISBLANK($A624),"",IF($A624=$A623,$Q623,VLOOKUP($A624,Settings!$A:$B,2,FALSE)))</f>
        <v/>
      </c>
    </row>
    <row r="625">
      <c r="A625" s="17"/>
      <c r="B625" s="15" t="str">
        <f t="shared" si="1"/>
        <v/>
      </c>
      <c r="C625" s="16" t="str">
        <f>IF(ISBLANK($A625),"",RANDBETWEEN($P625-Settings!$E$19,$P625-Settings!$E$20))</f>
        <v/>
      </c>
      <c r="D625" s="16" t="str">
        <f>IF(ISBLANK($A625),"",RANDBETWEEN($P625+Settings!$E$20,$P625+Settings!$E$19))</f>
        <v/>
      </c>
      <c r="E625" t="str">
        <f t="array" ref="E625">IF(ISBLANK($A625),"",IF(M625,IF(AVERAGE(C625,D625)&gt;Settings!$E$18,INDEX(Precipitation!A:A,$L625),INDEX(Precipitation!B:B,$L625)),"None"))</f>
        <v/>
      </c>
      <c r="F625" t="str">
        <f t="array" ref="F625">IF(ISBLANK($A625),"",IF(M625,INDEX(Precipitation!C:C,$L625),CHOOSE(RANDBETWEEN(1,4),"Clear","Clear","A few clouds","Mostly cloudy")))</f>
        <v/>
      </c>
      <c r="G625" t="str">
        <f t="array" ref="G625">IF(ISBLANK($A625),"",IF(AND(M625,AVERAGE(C625,D625)&gt;Settings!$E$18),INDEX(Precipitation!D:D,$L625),""))</f>
        <v/>
      </c>
      <c r="H625" t="str">
        <f t="array" ref="H625">IF(ISBLANK($A625),"",INDEX(Precipitation!E:E,$L625))</f>
        <v/>
      </c>
      <c r="I625" s="16" t="str">
        <f t="array" ref="I625">IF(ISBLANK($A625),"",INDEX(Precipitation!F:F,$L625))</f>
        <v/>
      </c>
      <c r="J625" s="16" t="str">
        <f t="array" ref="J625">IF(ISBLANK($A625),"",INDEX(Precipitation!G:G,$L625))</f>
        <v/>
      </c>
      <c r="K625" t="str">
        <f t="array" ref="K625">IF(ISBLANK($A625),"",INDEX(Precipitation!H:H,$L625))</f>
        <v/>
      </c>
      <c r="L625" s="5" t="str">
        <f>IF(ISBLANK($A625),"",RANDBETWEEN(2,COUNTA(Precipitation!A:A)))</f>
        <v/>
      </c>
      <c r="M625" s="5" t="str">
        <f>IF(ISBLANK($A625),"",RANDBETWEEN(1,100)&lt;=VLOOKUP($A625,Settings!$A:$H,7,FALSE)*100)</f>
        <v/>
      </c>
      <c r="N625" s="5" t="str">
        <f>IF(ISBLANK($A625),"",VLOOKUP($A625,Settings!$A:$H,8,FALSE))</f>
        <v/>
      </c>
      <c r="O625" s="5" t="str">
        <f>IF(ISBLANK($A625),"",IF($A625=$A624,$O624,INDIRECT("Settings!$H"&amp;MATCH($A625,Settings!$A:$A,0)+1)))</f>
        <v/>
      </c>
      <c r="P625" s="5" t="str">
        <f t="shared" si="2"/>
        <v/>
      </c>
      <c r="Q625" s="5" t="str">
        <f>IF(ISBLANK($A625),"",IF($A625=$A624,$Q624,VLOOKUP($A625,Settings!$A:$B,2,FALSE)))</f>
        <v/>
      </c>
    </row>
    <row r="626">
      <c r="A626" s="17"/>
      <c r="B626" s="15" t="str">
        <f t="shared" si="1"/>
        <v/>
      </c>
      <c r="C626" s="16" t="str">
        <f>IF(ISBLANK($A626),"",RANDBETWEEN($P626-Settings!$E$19,$P626-Settings!$E$20))</f>
        <v/>
      </c>
      <c r="D626" s="16" t="str">
        <f>IF(ISBLANK($A626),"",RANDBETWEEN($P626+Settings!$E$20,$P626+Settings!$E$19))</f>
        <v/>
      </c>
      <c r="E626" t="str">
        <f t="array" ref="E626">IF(ISBLANK($A626),"",IF(M626,IF(AVERAGE(C626,D626)&gt;Settings!$E$18,INDEX(Precipitation!A:A,$L626),INDEX(Precipitation!B:B,$L626)),"None"))</f>
        <v/>
      </c>
      <c r="F626" t="str">
        <f t="array" ref="F626">IF(ISBLANK($A626),"",IF(M626,INDEX(Precipitation!C:C,$L626),CHOOSE(RANDBETWEEN(1,4),"Clear","Clear","A few clouds","Mostly cloudy")))</f>
        <v/>
      </c>
      <c r="G626" t="str">
        <f t="array" ref="G626">IF(ISBLANK($A626),"",IF(AND(M626,AVERAGE(C626,D626)&gt;Settings!$E$18),INDEX(Precipitation!D:D,$L626),""))</f>
        <v/>
      </c>
      <c r="H626" t="str">
        <f t="array" ref="H626">IF(ISBLANK($A626),"",INDEX(Precipitation!E:E,$L626))</f>
        <v/>
      </c>
      <c r="I626" s="16" t="str">
        <f t="array" ref="I626">IF(ISBLANK($A626),"",INDEX(Precipitation!F:F,$L626))</f>
        <v/>
      </c>
      <c r="J626" s="16" t="str">
        <f t="array" ref="J626">IF(ISBLANK($A626),"",INDEX(Precipitation!G:G,$L626))</f>
        <v/>
      </c>
      <c r="K626" t="str">
        <f t="array" ref="K626">IF(ISBLANK($A626),"",INDEX(Precipitation!H:H,$L626))</f>
        <v/>
      </c>
      <c r="L626" s="5" t="str">
        <f>IF(ISBLANK($A626),"",RANDBETWEEN(2,COUNTA(Precipitation!A:A)))</f>
        <v/>
      </c>
      <c r="M626" s="5" t="str">
        <f>IF(ISBLANK($A626),"",RANDBETWEEN(1,100)&lt;=VLOOKUP($A626,Settings!$A:$H,7,FALSE)*100)</f>
        <v/>
      </c>
      <c r="N626" s="5" t="str">
        <f>IF(ISBLANK($A626),"",VLOOKUP($A626,Settings!$A:$H,8,FALSE))</f>
        <v/>
      </c>
      <c r="O626" s="5" t="str">
        <f>IF(ISBLANK($A626),"",IF($A626=$A625,$O625,INDIRECT("Settings!$H"&amp;MATCH($A626,Settings!$A:$A,0)+1)))</f>
        <v/>
      </c>
      <c r="P626" s="5" t="str">
        <f t="shared" si="2"/>
        <v/>
      </c>
      <c r="Q626" s="5" t="str">
        <f>IF(ISBLANK($A626),"",IF($A626=$A625,$Q625,VLOOKUP($A626,Settings!$A:$B,2,FALSE)))</f>
        <v/>
      </c>
    </row>
    <row r="627">
      <c r="A627" s="17"/>
      <c r="B627" s="15" t="str">
        <f t="shared" si="1"/>
        <v/>
      </c>
      <c r="C627" s="16" t="str">
        <f>IF(ISBLANK($A627),"",RANDBETWEEN($P627-Settings!$E$19,$P627-Settings!$E$20))</f>
        <v/>
      </c>
      <c r="D627" s="16" t="str">
        <f>IF(ISBLANK($A627),"",RANDBETWEEN($P627+Settings!$E$20,$P627+Settings!$E$19))</f>
        <v/>
      </c>
      <c r="E627" t="str">
        <f t="array" ref="E627">IF(ISBLANK($A627),"",IF(M627,IF(AVERAGE(C627,D627)&gt;Settings!$E$18,INDEX(Precipitation!A:A,$L627),INDEX(Precipitation!B:B,$L627)),"None"))</f>
        <v/>
      </c>
      <c r="F627" t="str">
        <f t="array" ref="F627">IF(ISBLANK($A627),"",IF(M627,INDEX(Precipitation!C:C,$L627),CHOOSE(RANDBETWEEN(1,4),"Clear","Clear","A few clouds","Mostly cloudy")))</f>
        <v/>
      </c>
      <c r="G627" t="str">
        <f t="array" ref="G627">IF(ISBLANK($A627),"",IF(AND(M627,AVERAGE(C627,D627)&gt;Settings!$E$18),INDEX(Precipitation!D:D,$L627),""))</f>
        <v/>
      </c>
      <c r="H627" t="str">
        <f t="array" ref="H627">IF(ISBLANK($A627),"",INDEX(Precipitation!E:E,$L627))</f>
        <v/>
      </c>
      <c r="I627" s="16" t="str">
        <f t="array" ref="I627">IF(ISBLANK($A627),"",INDEX(Precipitation!F:F,$L627))</f>
        <v/>
      </c>
      <c r="J627" s="16" t="str">
        <f t="array" ref="J627">IF(ISBLANK($A627),"",INDEX(Precipitation!G:G,$L627))</f>
        <v/>
      </c>
      <c r="K627" t="str">
        <f t="array" ref="K627">IF(ISBLANK($A627),"",INDEX(Precipitation!H:H,$L627))</f>
        <v/>
      </c>
      <c r="L627" s="5" t="str">
        <f>IF(ISBLANK($A627),"",RANDBETWEEN(2,COUNTA(Precipitation!A:A)))</f>
        <v/>
      </c>
      <c r="M627" s="5" t="str">
        <f>IF(ISBLANK($A627),"",RANDBETWEEN(1,100)&lt;=VLOOKUP($A627,Settings!$A:$H,7,FALSE)*100)</f>
        <v/>
      </c>
      <c r="N627" s="5" t="str">
        <f>IF(ISBLANK($A627),"",VLOOKUP($A627,Settings!$A:$H,8,FALSE))</f>
        <v/>
      </c>
      <c r="O627" s="5" t="str">
        <f>IF(ISBLANK($A627),"",IF($A627=$A626,$O626,INDIRECT("Settings!$H"&amp;MATCH($A627,Settings!$A:$A,0)+1)))</f>
        <v/>
      </c>
      <c r="P627" s="5" t="str">
        <f t="shared" si="2"/>
        <v/>
      </c>
      <c r="Q627" s="5" t="str">
        <f>IF(ISBLANK($A627),"",IF($A627=$A626,$Q626,VLOOKUP($A627,Settings!$A:$B,2,FALSE)))</f>
        <v/>
      </c>
    </row>
    <row r="628">
      <c r="A628" s="17"/>
      <c r="B628" s="15" t="str">
        <f t="shared" si="1"/>
        <v/>
      </c>
      <c r="C628" s="16" t="str">
        <f>IF(ISBLANK($A628),"",RANDBETWEEN($P628-Settings!$E$19,$P628-Settings!$E$20))</f>
        <v/>
      </c>
      <c r="D628" s="16" t="str">
        <f>IF(ISBLANK($A628),"",RANDBETWEEN($P628+Settings!$E$20,$P628+Settings!$E$19))</f>
        <v/>
      </c>
      <c r="E628" t="str">
        <f t="array" ref="E628">IF(ISBLANK($A628),"",IF(M628,IF(AVERAGE(C628,D628)&gt;Settings!$E$18,INDEX(Precipitation!A:A,$L628),INDEX(Precipitation!B:B,$L628)),"None"))</f>
        <v/>
      </c>
      <c r="F628" t="str">
        <f t="array" ref="F628">IF(ISBLANK($A628),"",IF(M628,INDEX(Precipitation!C:C,$L628),CHOOSE(RANDBETWEEN(1,4),"Clear","Clear","A few clouds","Mostly cloudy")))</f>
        <v/>
      </c>
      <c r="G628" t="str">
        <f t="array" ref="G628">IF(ISBLANK($A628),"",IF(AND(M628,AVERAGE(C628,D628)&gt;Settings!$E$18),INDEX(Precipitation!D:D,$L628),""))</f>
        <v/>
      </c>
      <c r="H628" t="str">
        <f t="array" ref="H628">IF(ISBLANK($A628),"",INDEX(Precipitation!E:E,$L628))</f>
        <v/>
      </c>
      <c r="I628" s="16" t="str">
        <f t="array" ref="I628">IF(ISBLANK($A628),"",INDEX(Precipitation!F:F,$L628))</f>
        <v/>
      </c>
      <c r="J628" s="16" t="str">
        <f t="array" ref="J628">IF(ISBLANK($A628),"",INDEX(Precipitation!G:G,$L628))</f>
        <v/>
      </c>
      <c r="K628" t="str">
        <f t="array" ref="K628">IF(ISBLANK($A628),"",INDEX(Precipitation!H:H,$L628))</f>
        <v/>
      </c>
      <c r="L628" s="5" t="str">
        <f>IF(ISBLANK($A628),"",RANDBETWEEN(2,COUNTA(Precipitation!A:A)))</f>
        <v/>
      </c>
      <c r="M628" s="5" t="str">
        <f>IF(ISBLANK($A628),"",RANDBETWEEN(1,100)&lt;=VLOOKUP($A628,Settings!$A:$H,7,FALSE)*100)</f>
        <v/>
      </c>
      <c r="N628" s="5" t="str">
        <f>IF(ISBLANK($A628),"",VLOOKUP($A628,Settings!$A:$H,8,FALSE))</f>
        <v/>
      </c>
      <c r="O628" s="5" t="str">
        <f>IF(ISBLANK($A628),"",IF($A628=$A627,$O627,INDIRECT("Settings!$H"&amp;MATCH($A628,Settings!$A:$A,0)+1)))</f>
        <v/>
      </c>
      <c r="P628" s="5" t="str">
        <f t="shared" si="2"/>
        <v/>
      </c>
      <c r="Q628" s="5" t="str">
        <f>IF(ISBLANK($A628),"",IF($A628=$A627,$Q627,VLOOKUP($A628,Settings!$A:$B,2,FALSE)))</f>
        <v/>
      </c>
    </row>
    <row r="629">
      <c r="A629" s="17"/>
      <c r="B629" s="15" t="str">
        <f t="shared" si="1"/>
        <v/>
      </c>
      <c r="C629" s="16" t="str">
        <f>IF(ISBLANK($A629),"",RANDBETWEEN($P629-Settings!$E$19,$P629-Settings!$E$20))</f>
        <v/>
      </c>
      <c r="D629" s="16" t="str">
        <f>IF(ISBLANK($A629),"",RANDBETWEEN($P629+Settings!$E$20,$P629+Settings!$E$19))</f>
        <v/>
      </c>
      <c r="E629" t="str">
        <f t="array" ref="E629">IF(ISBLANK($A629),"",IF(M629,IF(AVERAGE(C629,D629)&gt;Settings!$E$18,INDEX(Precipitation!A:A,$L629),INDEX(Precipitation!B:B,$L629)),"None"))</f>
        <v/>
      </c>
      <c r="F629" t="str">
        <f t="array" ref="F629">IF(ISBLANK($A629),"",IF(M629,INDEX(Precipitation!C:C,$L629),CHOOSE(RANDBETWEEN(1,4),"Clear","Clear","A few clouds","Mostly cloudy")))</f>
        <v/>
      </c>
      <c r="G629" t="str">
        <f t="array" ref="G629">IF(ISBLANK($A629),"",IF(AND(M629,AVERAGE(C629,D629)&gt;Settings!$E$18),INDEX(Precipitation!D:D,$L629),""))</f>
        <v/>
      </c>
      <c r="H629" t="str">
        <f t="array" ref="H629">IF(ISBLANK($A629),"",INDEX(Precipitation!E:E,$L629))</f>
        <v/>
      </c>
      <c r="I629" s="16" t="str">
        <f t="array" ref="I629">IF(ISBLANK($A629),"",INDEX(Precipitation!F:F,$L629))</f>
        <v/>
      </c>
      <c r="J629" s="16" t="str">
        <f t="array" ref="J629">IF(ISBLANK($A629),"",INDEX(Precipitation!G:G,$L629))</f>
        <v/>
      </c>
      <c r="K629" t="str">
        <f t="array" ref="K629">IF(ISBLANK($A629),"",INDEX(Precipitation!H:H,$L629))</f>
        <v/>
      </c>
      <c r="L629" s="5" t="str">
        <f>IF(ISBLANK($A629),"",RANDBETWEEN(2,COUNTA(Precipitation!A:A)))</f>
        <v/>
      </c>
      <c r="M629" s="5" t="str">
        <f>IF(ISBLANK($A629),"",RANDBETWEEN(1,100)&lt;=VLOOKUP($A629,Settings!$A:$H,7,FALSE)*100)</f>
        <v/>
      </c>
      <c r="N629" s="5" t="str">
        <f>IF(ISBLANK($A629),"",VLOOKUP($A629,Settings!$A:$H,8,FALSE))</f>
        <v/>
      </c>
      <c r="O629" s="5" t="str">
        <f>IF(ISBLANK($A629),"",IF($A629=$A628,$O628,INDIRECT("Settings!$H"&amp;MATCH($A629,Settings!$A:$A,0)+1)))</f>
        <v/>
      </c>
      <c r="P629" s="5" t="str">
        <f t="shared" si="2"/>
        <v/>
      </c>
      <c r="Q629" s="5" t="str">
        <f>IF(ISBLANK($A629),"",IF($A629=$A628,$Q628,VLOOKUP($A629,Settings!$A:$B,2,FALSE)))</f>
        <v/>
      </c>
    </row>
    <row r="630">
      <c r="A630" s="17"/>
      <c r="B630" s="15" t="str">
        <f t="shared" si="1"/>
        <v/>
      </c>
      <c r="C630" s="16" t="str">
        <f>IF(ISBLANK($A630),"",RANDBETWEEN($P630-Settings!$E$19,$P630-Settings!$E$20))</f>
        <v/>
      </c>
      <c r="D630" s="16" t="str">
        <f>IF(ISBLANK($A630),"",RANDBETWEEN($P630+Settings!$E$20,$P630+Settings!$E$19))</f>
        <v/>
      </c>
      <c r="E630" t="str">
        <f t="array" ref="E630">IF(ISBLANK($A630),"",IF(M630,IF(AVERAGE(C630,D630)&gt;Settings!$E$18,INDEX(Precipitation!A:A,$L630),INDEX(Precipitation!B:B,$L630)),"None"))</f>
        <v/>
      </c>
      <c r="F630" t="str">
        <f t="array" ref="F630">IF(ISBLANK($A630),"",IF(M630,INDEX(Precipitation!C:C,$L630),CHOOSE(RANDBETWEEN(1,4),"Clear","Clear","A few clouds","Mostly cloudy")))</f>
        <v/>
      </c>
      <c r="G630" t="str">
        <f t="array" ref="G630">IF(ISBLANK($A630),"",IF(AND(M630,AVERAGE(C630,D630)&gt;Settings!$E$18),INDEX(Precipitation!D:D,$L630),""))</f>
        <v/>
      </c>
      <c r="H630" t="str">
        <f t="array" ref="H630">IF(ISBLANK($A630),"",INDEX(Precipitation!E:E,$L630))</f>
        <v/>
      </c>
      <c r="I630" s="16" t="str">
        <f t="array" ref="I630">IF(ISBLANK($A630),"",INDEX(Precipitation!F:F,$L630))</f>
        <v/>
      </c>
      <c r="J630" s="16" t="str">
        <f t="array" ref="J630">IF(ISBLANK($A630),"",INDEX(Precipitation!G:G,$L630))</f>
        <v/>
      </c>
      <c r="K630" t="str">
        <f t="array" ref="K630">IF(ISBLANK($A630),"",INDEX(Precipitation!H:H,$L630))</f>
        <v/>
      </c>
      <c r="L630" s="5" t="str">
        <f>IF(ISBLANK($A630),"",RANDBETWEEN(2,COUNTA(Precipitation!A:A)))</f>
        <v/>
      </c>
      <c r="M630" s="5" t="str">
        <f>IF(ISBLANK($A630),"",RANDBETWEEN(1,100)&lt;=VLOOKUP($A630,Settings!$A:$H,7,FALSE)*100)</f>
        <v/>
      </c>
      <c r="N630" s="5" t="str">
        <f>IF(ISBLANK($A630),"",VLOOKUP($A630,Settings!$A:$H,8,FALSE))</f>
        <v/>
      </c>
      <c r="O630" s="5" t="str">
        <f>IF(ISBLANK($A630),"",IF($A630=$A629,$O629,INDIRECT("Settings!$H"&amp;MATCH($A630,Settings!$A:$A,0)+1)))</f>
        <v/>
      </c>
      <c r="P630" s="5" t="str">
        <f t="shared" si="2"/>
        <v/>
      </c>
      <c r="Q630" s="5" t="str">
        <f>IF(ISBLANK($A630),"",IF($A630=$A629,$Q629,VLOOKUP($A630,Settings!$A:$B,2,FALSE)))</f>
        <v/>
      </c>
    </row>
    <row r="631">
      <c r="A631" s="17"/>
      <c r="B631" s="15" t="str">
        <f t="shared" si="1"/>
        <v/>
      </c>
      <c r="C631" s="16" t="str">
        <f>IF(ISBLANK($A631),"",RANDBETWEEN($P631-Settings!$E$19,$P631-Settings!$E$20))</f>
        <v/>
      </c>
      <c r="D631" s="16" t="str">
        <f>IF(ISBLANK($A631),"",RANDBETWEEN($P631+Settings!$E$20,$P631+Settings!$E$19))</f>
        <v/>
      </c>
      <c r="E631" t="str">
        <f t="array" ref="E631">IF(ISBLANK($A631),"",IF(M631,IF(AVERAGE(C631,D631)&gt;Settings!$E$18,INDEX(Precipitation!A:A,$L631),INDEX(Precipitation!B:B,$L631)),"None"))</f>
        <v/>
      </c>
      <c r="F631" t="str">
        <f t="array" ref="F631">IF(ISBLANK($A631),"",IF(M631,INDEX(Precipitation!C:C,$L631),CHOOSE(RANDBETWEEN(1,4),"Clear","Clear","A few clouds","Mostly cloudy")))</f>
        <v/>
      </c>
      <c r="G631" t="str">
        <f t="array" ref="G631">IF(ISBLANK($A631),"",IF(AND(M631,AVERAGE(C631,D631)&gt;Settings!$E$18),INDEX(Precipitation!D:D,$L631),""))</f>
        <v/>
      </c>
      <c r="H631" t="str">
        <f t="array" ref="H631">IF(ISBLANK($A631),"",INDEX(Precipitation!E:E,$L631))</f>
        <v/>
      </c>
      <c r="I631" s="16" t="str">
        <f t="array" ref="I631">IF(ISBLANK($A631),"",INDEX(Precipitation!F:F,$L631))</f>
        <v/>
      </c>
      <c r="J631" s="16" t="str">
        <f t="array" ref="J631">IF(ISBLANK($A631),"",INDEX(Precipitation!G:G,$L631))</f>
        <v/>
      </c>
      <c r="K631" t="str">
        <f t="array" ref="K631">IF(ISBLANK($A631),"",INDEX(Precipitation!H:H,$L631))</f>
        <v/>
      </c>
      <c r="L631" s="5" t="str">
        <f>IF(ISBLANK($A631),"",RANDBETWEEN(2,COUNTA(Precipitation!A:A)))</f>
        <v/>
      </c>
      <c r="M631" s="5" t="str">
        <f>IF(ISBLANK($A631),"",RANDBETWEEN(1,100)&lt;=VLOOKUP($A631,Settings!$A:$H,7,FALSE)*100)</f>
        <v/>
      </c>
      <c r="N631" s="5" t="str">
        <f>IF(ISBLANK($A631),"",VLOOKUP($A631,Settings!$A:$H,8,FALSE))</f>
        <v/>
      </c>
      <c r="O631" s="5" t="str">
        <f>IF(ISBLANK($A631),"",IF($A631=$A630,$O630,INDIRECT("Settings!$H"&amp;MATCH($A631,Settings!$A:$A,0)+1)))</f>
        <v/>
      </c>
      <c r="P631" s="5" t="str">
        <f t="shared" si="2"/>
        <v/>
      </c>
      <c r="Q631" s="5" t="str">
        <f>IF(ISBLANK($A631),"",IF($A631=$A630,$Q630,VLOOKUP($A631,Settings!$A:$B,2,FALSE)))</f>
        <v/>
      </c>
    </row>
    <row r="632">
      <c r="A632" s="17"/>
      <c r="B632" s="15" t="str">
        <f t="shared" si="1"/>
        <v/>
      </c>
      <c r="C632" s="16" t="str">
        <f>IF(ISBLANK($A632),"",RANDBETWEEN($P632-Settings!$E$19,$P632-Settings!$E$20))</f>
        <v/>
      </c>
      <c r="D632" s="16" t="str">
        <f>IF(ISBLANK($A632),"",RANDBETWEEN($P632+Settings!$E$20,$P632+Settings!$E$19))</f>
        <v/>
      </c>
      <c r="E632" t="str">
        <f t="array" ref="E632">IF(ISBLANK($A632),"",IF(M632,IF(AVERAGE(C632,D632)&gt;Settings!$E$18,INDEX(Precipitation!A:A,$L632),INDEX(Precipitation!B:B,$L632)),"None"))</f>
        <v/>
      </c>
      <c r="F632" t="str">
        <f t="array" ref="F632">IF(ISBLANK($A632),"",IF(M632,INDEX(Precipitation!C:C,$L632),CHOOSE(RANDBETWEEN(1,4),"Clear","Clear","A few clouds","Mostly cloudy")))</f>
        <v/>
      </c>
      <c r="G632" t="str">
        <f t="array" ref="G632">IF(ISBLANK($A632),"",IF(AND(M632,AVERAGE(C632,D632)&gt;Settings!$E$18),INDEX(Precipitation!D:D,$L632),""))</f>
        <v/>
      </c>
      <c r="H632" t="str">
        <f t="array" ref="H632">IF(ISBLANK($A632),"",INDEX(Precipitation!E:E,$L632))</f>
        <v/>
      </c>
      <c r="I632" s="16" t="str">
        <f t="array" ref="I632">IF(ISBLANK($A632),"",INDEX(Precipitation!F:F,$L632))</f>
        <v/>
      </c>
      <c r="J632" s="16" t="str">
        <f t="array" ref="J632">IF(ISBLANK($A632),"",INDEX(Precipitation!G:G,$L632))</f>
        <v/>
      </c>
      <c r="K632" t="str">
        <f t="array" ref="K632">IF(ISBLANK($A632),"",INDEX(Precipitation!H:H,$L632))</f>
        <v/>
      </c>
      <c r="L632" s="5" t="str">
        <f>IF(ISBLANK($A632),"",RANDBETWEEN(2,COUNTA(Precipitation!A:A)))</f>
        <v/>
      </c>
      <c r="M632" s="5" t="str">
        <f>IF(ISBLANK($A632),"",RANDBETWEEN(1,100)&lt;=VLOOKUP($A632,Settings!$A:$H,7,FALSE)*100)</f>
        <v/>
      </c>
      <c r="N632" s="5" t="str">
        <f>IF(ISBLANK($A632),"",VLOOKUP($A632,Settings!$A:$H,8,FALSE))</f>
        <v/>
      </c>
      <c r="O632" s="5" t="str">
        <f>IF(ISBLANK($A632),"",IF($A632=$A631,$O631,INDIRECT("Settings!$H"&amp;MATCH($A632,Settings!$A:$A,0)+1)))</f>
        <v/>
      </c>
      <c r="P632" s="5" t="str">
        <f t="shared" si="2"/>
        <v/>
      </c>
      <c r="Q632" s="5" t="str">
        <f>IF(ISBLANK($A632),"",IF($A632=$A631,$Q631,VLOOKUP($A632,Settings!$A:$B,2,FALSE)))</f>
        <v/>
      </c>
    </row>
    <row r="633">
      <c r="A633" s="17"/>
      <c r="B633" s="15" t="str">
        <f t="shared" si="1"/>
        <v/>
      </c>
      <c r="C633" s="16" t="str">
        <f>IF(ISBLANK($A633),"",RANDBETWEEN($P633-Settings!$E$19,$P633-Settings!$E$20))</f>
        <v/>
      </c>
      <c r="D633" s="16" t="str">
        <f>IF(ISBLANK($A633),"",RANDBETWEEN($P633+Settings!$E$20,$P633+Settings!$E$19))</f>
        <v/>
      </c>
      <c r="E633" t="str">
        <f t="array" ref="E633">IF(ISBLANK($A633),"",IF(M633,IF(AVERAGE(C633,D633)&gt;Settings!$E$18,INDEX(Precipitation!A:A,$L633),INDEX(Precipitation!B:B,$L633)),"None"))</f>
        <v/>
      </c>
      <c r="F633" t="str">
        <f t="array" ref="F633">IF(ISBLANK($A633),"",IF(M633,INDEX(Precipitation!C:C,$L633),CHOOSE(RANDBETWEEN(1,4),"Clear","Clear","A few clouds","Mostly cloudy")))</f>
        <v/>
      </c>
      <c r="G633" t="str">
        <f t="array" ref="G633">IF(ISBLANK($A633),"",IF(AND(M633,AVERAGE(C633,D633)&gt;Settings!$E$18),INDEX(Precipitation!D:D,$L633),""))</f>
        <v/>
      </c>
      <c r="H633" t="str">
        <f t="array" ref="H633">IF(ISBLANK($A633),"",INDEX(Precipitation!E:E,$L633))</f>
        <v/>
      </c>
      <c r="I633" s="16" t="str">
        <f t="array" ref="I633">IF(ISBLANK($A633),"",INDEX(Precipitation!F:F,$L633))</f>
        <v/>
      </c>
      <c r="J633" s="16" t="str">
        <f t="array" ref="J633">IF(ISBLANK($A633),"",INDEX(Precipitation!G:G,$L633))</f>
        <v/>
      </c>
      <c r="K633" t="str">
        <f t="array" ref="K633">IF(ISBLANK($A633),"",INDEX(Precipitation!H:H,$L633))</f>
        <v/>
      </c>
      <c r="L633" s="5" t="str">
        <f>IF(ISBLANK($A633),"",RANDBETWEEN(2,COUNTA(Precipitation!A:A)))</f>
        <v/>
      </c>
      <c r="M633" s="5" t="str">
        <f>IF(ISBLANK($A633),"",RANDBETWEEN(1,100)&lt;=VLOOKUP($A633,Settings!$A:$H,7,FALSE)*100)</f>
        <v/>
      </c>
      <c r="N633" s="5" t="str">
        <f>IF(ISBLANK($A633),"",VLOOKUP($A633,Settings!$A:$H,8,FALSE))</f>
        <v/>
      </c>
      <c r="O633" s="5" t="str">
        <f>IF(ISBLANK($A633),"",IF($A633=$A632,$O632,INDIRECT("Settings!$H"&amp;MATCH($A633,Settings!$A:$A,0)+1)))</f>
        <v/>
      </c>
      <c r="P633" s="5" t="str">
        <f t="shared" si="2"/>
        <v/>
      </c>
      <c r="Q633" s="5" t="str">
        <f>IF(ISBLANK($A633),"",IF($A633=$A632,$Q632,VLOOKUP($A633,Settings!$A:$B,2,FALSE)))</f>
        <v/>
      </c>
    </row>
    <row r="634">
      <c r="A634" s="17"/>
      <c r="B634" s="15" t="str">
        <f t="shared" si="1"/>
        <v/>
      </c>
      <c r="C634" s="16" t="str">
        <f>IF(ISBLANK($A634),"",RANDBETWEEN($P634-Settings!$E$19,$P634-Settings!$E$20))</f>
        <v/>
      </c>
      <c r="D634" s="16" t="str">
        <f>IF(ISBLANK($A634),"",RANDBETWEEN($P634+Settings!$E$20,$P634+Settings!$E$19))</f>
        <v/>
      </c>
      <c r="E634" t="str">
        <f t="array" ref="E634">IF(ISBLANK($A634),"",IF(M634,IF(AVERAGE(C634,D634)&gt;Settings!$E$18,INDEX(Precipitation!A:A,$L634),INDEX(Precipitation!B:B,$L634)),"None"))</f>
        <v/>
      </c>
      <c r="F634" t="str">
        <f t="array" ref="F634">IF(ISBLANK($A634),"",IF(M634,INDEX(Precipitation!C:C,$L634),CHOOSE(RANDBETWEEN(1,4),"Clear","Clear","A few clouds","Mostly cloudy")))</f>
        <v/>
      </c>
      <c r="G634" t="str">
        <f t="array" ref="G634">IF(ISBLANK($A634),"",IF(AND(M634,AVERAGE(C634,D634)&gt;Settings!$E$18),INDEX(Precipitation!D:D,$L634),""))</f>
        <v/>
      </c>
      <c r="H634" t="str">
        <f t="array" ref="H634">IF(ISBLANK($A634),"",INDEX(Precipitation!E:E,$L634))</f>
        <v/>
      </c>
      <c r="I634" s="16" t="str">
        <f t="array" ref="I634">IF(ISBLANK($A634),"",INDEX(Precipitation!F:F,$L634))</f>
        <v/>
      </c>
      <c r="J634" s="16" t="str">
        <f t="array" ref="J634">IF(ISBLANK($A634),"",INDEX(Precipitation!G:G,$L634))</f>
        <v/>
      </c>
      <c r="K634" t="str">
        <f t="array" ref="K634">IF(ISBLANK($A634),"",INDEX(Precipitation!H:H,$L634))</f>
        <v/>
      </c>
      <c r="L634" s="5" t="str">
        <f>IF(ISBLANK($A634),"",RANDBETWEEN(2,COUNTA(Precipitation!A:A)))</f>
        <v/>
      </c>
      <c r="M634" s="5" t="str">
        <f>IF(ISBLANK($A634),"",RANDBETWEEN(1,100)&lt;=VLOOKUP($A634,Settings!$A:$H,7,FALSE)*100)</f>
        <v/>
      </c>
      <c r="N634" s="5" t="str">
        <f>IF(ISBLANK($A634),"",VLOOKUP($A634,Settings!$A:$H,8,FALSE))</f>
        <v/>
      </c>
      <c r="O634" s="5" t="str">
        <f>IF(ISBLANK($A634),"",IF($A634=$A633,$O633,INDIRECT("Settings!$H"&amp;MATCH($A634,Settings!$A:$A,0)+1)))</f>
        <v/>
      </c>
      <c r="P634" s="5" t="str">
        <f t="shared" si="2"/>
        <v/>
      </c>
      <c r="Q634" s="5" t="str">
        <f>IF(ISBLANK($A634),"",IF($A634=$A633,$Q633,VLOOKUP($A634,Settings!$A:$B,2,FALSE)))</f>
        <v/>
      </c>
    </row>
    <row r="635">
      <c r="A635" s="17"/>
      <c r="B635" s="15" t="str">
        <f t="shared" si="1"/>
        <v/>
      </c>
      <c r="C635" s="16" t="str">
        <f>IF(ISBLANK($A635),"",RANDBETWEEN($P635-Settings!$E$19,$P635-Settings!$E$20))</f>
        <v/>
      </c>
      <c r="D635" s="16" t="str">
        <f>IF(ISBLANK($A635),"",RANDBETWEEN($P635+Settings!$E$20,$P635+Settings!$E$19))</f>
        <v/>
      </c>
      <c r="E635" t="str">
        <f t="array" ref="E635">IF(ISBLANK($A635),"",IF(M635,IF(AVERAGE(C635,D635)&gt;Settings!$E$18,INDEX(Precipitation!A:A,$L635),INDEX(Precipitation!B:B,$L635)),"None"))</f>
        <v/>
      </c>
      <c r="F635" t="str">
        <f t="array" ref="F635">IF(ISBLANK($A635),"",IF(M635,INDEX(Precipitation!C:C,$L635),CHOOSE(RANDBETWEEN(1,4),"Clear","Clear","A few clouds","Mostly cloudy")))</f>
        <v/>
      </c>
      <c r="G635" t="str">
        <f t="array" ref="G635">IF(ISBLANK($A635),"",IF(AND(M635,AVERAGE(C635,D635)&gt;Settings!$E$18),INDEX(Precipitation!D:D,$L635),""))</f>
        <v/>
      </c>
      <c r="H635" t="str">
        <f t="array" ref="H635">IF(ISBLANK($A635),"",INDEX(Precipitation!E:E,$L635))</f>
        <v/>
      </c>
      <c r="I635" s="16" t="str">
        <f t="array" ref="I635">IF(ISBLANK($A635),"",INDEX(Precipitation!F:F,$L635))</f>
        <v/>
      </c>
      <c r="J635" s="16" t="str">
        <f t="array" ref="J635">IF(ISBLANK($A635),"",INDEX(Precipitation!G:G,$L635))</f>
        <v/>
      </c>
      <c r="K635" t="str">
        <f t="array" ref="K635">IF(ISBLANK($A635),"",INDEX(Precipitation!H:H,$L635))</f>
        <v/>
      </c>
      <c r="L635" s="5" t="str">
        <f>IF(ISBLANK($A635),"",RANDBETWEEN(2,COUNTA(Precipitation!A:A)))</f>
        <v/>
      </c>
      <c r="M635" s="5" t="str">
        <f>IF(ISBLANK($A635),"",RANDBETWEEN(1,100)&lt;=VLOOKUP($A635,Settings!$A:$H,7,FALSE)*100)</f>
        <v/>
      </c>
      <c r="N635" s="5" t="str">
        <f>IF(ISBLANK($A635),"",VLOOKUP($A635,Settings!$A:$H,8,FALSE))</f>
        <v/>
      </c>
      <c r="O635" s="5" t="str">
        <f>IF(ISBLANK($A635),"",IF($A635=$A634,$O634,INDIRECT("Settings!$H"&amp;MATCH($A635,Settings!$A:$A,0)+1)))</f>
        <v/>
      </c>
      <c r="P635" s="5" t="str">
        <f t="shared" si="2"/>
        <v/>
      </c>
      <c r="Q635" s="5" t="str">
        <f>IF(ISBLANK($A635),"",IF($A635=$A634,$Q634,VLOOKUP($A635,Settings!$A:$B,2,FALSE)))</f>
        <v/>
      </c>
    </row>
    <row r="636">
      <c r="A636" s="17"/>
      <c r="B636" s="15" t="str">
        <f t="shared" si="1"/>
        <v/>
      </c>
      <c r="C636" s="16" t="str">
        <f>IF(ISBLANK($A636),"",RANDBETWEEN($P636-Settings!$E$19,$P636-Settings!$E$20))</f>
        <v/>
      </c>
      <c r="D636" s="16" t="str">
        <f>IF(ISBLANK($A636),"",RANDBETWEEN($P636+Settings!$E$20,$P636+Settings!$E$19))</f>
        <v/>
      </c>
      <c r="E636" t="str">
        <f t="array" ref="E636">IF(ISBLANK($A636),"",IF(M636,IF(AVERAGE(C636,D636)&gt;Settings!$E$18,INDEX(Precipitation!A:A,$L636),INDEX(Precipitation!B:B,$L636)),"None"))</f>
        <v/>
      </c>
      <c r="F636" t="str">
        <f t="array" ref="F636">IF(ISBLANK($A636),"",IF(M636,INDEX(Precipitation!C:C,$L636),CHOOSE(RANDBETWEEN(1,4),"Clear","Clear","A few clouds","Mostly cloudy")))</f>
        <v/>
      </c>
      <c r="G636" t="str">
        <f t="array" ref="G636">IF(ISBLANK($A636),"",IF(AND(M636,AVERAGE(C636,D636)&gt;Settings!$E$18),INDEX(Precipitation!D:D,$L636),""))</f>
        <v/>
      </c>
      <c r="H636" t="str">
        <f t="array" ref="H636">IF(ISBLANK($A636),"",INDEX(Precipitation!E:E,$L636))</f>
        <v/>
      </c>
      <c r="I636" s="16" t="str">
        <f t="array" ref="I636">IF(ISBLANK($A636),"",INDEX(Precipitation!F:F,$L636))</f>
        <v/>
      </c>
      <c r="J636" s="16" t="str">
        <f t="array" ref="J636">IF(ISBLANK($A636),"",INDEX(Precipitation!G:G,$L636))</f>
        <v/>
      </c>
      <c r="K636" t="str">
        <f t="array" ref="K636">IF(ISBLANK($A636),"",INDEX(Precipitation!H:H,$L636))</f>
        <v/>
      </c>
      <c r="L636" s="5" t="str">
        <f>IF(ISBLANK($A636),"",RANDBETWEEN(2,COUNTA(Precipitation!A:A)))</f>
        <v/>
      </c>
      <c r="M636" s="5" t="str">
        <f>IF(ISBLANK($A636),"",RANDBETWEEN(1,100)&lt;=VLOOKUP($A636,Settings!$A:$H,7,FALSE)*100)</f>
        <v/>
      </c>
      <c r="N636" s="5" t="str">
        <f>IF(ISBLANK($A636),"",VLOOKUP($A636,Settings!$A:$H,8,FALSE))</f>
        <v/>
      </c>
      <c r="O636" s="5" t="str">
        <f>IF(ISBLANK($A636),"",IF($A636=$A635,$O635,INDIRECT("Settings!$H"&amp;MATCH($A636,Settings!$A:$A,0)+1)))</f>
        <v/>
      </c>
      <c r="P636" s="5" t="str">
        <f t="shared" si="2"/>
        <v/>
      </c>
      <c r="Q636" s="5" t="str">
        <f>IF(ISBLANK($A636),"",IF($A636=$A635,$Q635,VLOOKUP($A636,Settings!$A:$B,2,FALSE)))</f>
        <v/>
      </c>
    </row>
    <row r="637">
      <c r="A637" s="17"/>
      <c r="B637" s="15" t="str">
        <f t="shared" si="1"/>
        <v/>
      </c>
      <c r="C637" s="16" t="str">
        <f>IF(ISBLANK($A637),"",RANDBETWEEN($P637-Settings!$E$19,$P637-Settings!$E$20))</f>
        <v/>
      </c>
      <c r="D637" s="16" t="str">
        <f>IF(ISBLANK($A637),"",RANDBETWEEN($P637+Settings!$E$20,$P637+Settings!$E$19))</f>
        <v/>
      </c>
      <c r="E637" t="str">
        <f t="array" ref="E637">IF(ISBLANK($A637),"",IF(M637,IF(AVERAGE(C637,D637)&gt;Settings!$E$18,INDEX(Precipitation!A:A,$L637),INDEX(Precipitation!B:B,$L637)),"None"))</f>
        <v/>
      </c>
      <c r="F637" t="str">
        <f t="array" ref="F637">IF(ISBLANK($A637),"",IF(M637,INDEX(Precipitation!C:C,$L637),CHOOSE(RANDBETWEEN(1,4),"Clear","Clear","A few clouds","Mostly cloudy")))</f>
        <v/>
      </c>
      <c r="G637" t="str">
        <f t="array" ref="G637">IF(ISBLANK($A637),"",IF(AND(M637,AVERAGE(C637,D637)&gt;Settings!$E$18),INDEX(Precipitation!D:D,$L637),""))</f>
        <v/>
      </c>
      <c r="H637" t="str">
        <f t="array" ref="H637">IF(ISBLANK($A637),"",INDEX(Precipitation!E:E,$L637))</f>
        <v/>
      </c>
      <c r="I637" s="16" t="str">
        <f t="array" ref="I637">IF(ISBLANK($A637),"",INDEX(Precipitation!F:F,$L637))</f>
        <v/>
      </c>
      <c r="J637" s="16" t="str">
        <f t="array" ref="J637">IF(ISBLANK($A637),"",INDEX(Precipitation!G:G,$L637))</f>
        <v/>
      </c>
      <c r="K637" t="str">
        <f t="array" ref="K637">IF(ISBLANK($A637),"",INDEX(Precipitation!H:H,$L637))</f>
        <v/>
      </c>
      <c r="L637" s="5" t="str">
        <f>IF(ISBLANK($A637),"",RANDBETWEEN(2,COUNTA(Precipitation!A:A)))</f>
        <v/>
      </c>
      <c r="M637" s="5" t="str">
        <f>IF(ISBLANK($A637),"",RANDBETWEEN(1,100)&lt;=VLOOKUP($A637,Settings!$A:$H,7,FALSE)*100)</f>
        <v/>
      </c>
      <c r="N637" s="5" t="str">
        <f>IF(ISBLANK($A637),"",VLOOKUP($A637,Settings!$A:$H,8,FALSE))</f>
        <v/>
      </c>
      <c r="O637" s="5" t="str">
        <f>IF(ISBLANK($A637),"",IF($A637=$A636,$O636,INDIRECT("Settings!$H"&amp;MATCH($A637,Settings!$A:$A,0)+1)))</f>
        <v/>
      </c>
      <c r="P637" s="5" t="str">
        <f t="shared" si="2"/>
        <v/>
      </c>
      <c r="Q637" s="5" t="str">
        <f>IF(ISBLANK($A637),"",IF($A637=$A636,$Q636,VLOOKUP($A637,Settings!$A:$B,2,FALSE)))</f>
        <v/>
      </c>
    </row>
    <row r="638">
      <c r="A638" s="17"/>
      <c r="B638" s="15" t="str">
        <f t="shared" si="1"/>
        <v/>
      </c>
      <c r="C638" s="16" t="str">
        <f>IF(ISBLANK($A638),"",RANDBETWEEN($P638-Settings!$E$19,$P638-Settings!$E$20))</f>
        <v/>
      </c>
      <c r="D638" s="16" t="str">
        <f>IF(ISBLANK($A638),"",RANDBETWEEN($P638+Settings!$E$20,$P638+Settings!$E$19))</f>
        <v/>
      </c>
      <c r="E638" t="str">
        <f t="array" ref="E638">IF(ISBLANK($A638),"",IF(M638,IF(AVERAGE(C638,D638)&gt;Settings!$E$18,INDEX(Precipitation!A:A,$L638),INDEX(Precipitation!B:B,$L638)),"None"))</f>
        <v/>
      </c>
      <c r="F638" t="str">
        <f t="array" ref="F638">IF(ISBLANK($A638),"",IF(M638,INDEX(Precipitation!C:C,$L638),CHOOSE(RANDBETWEEN(1,4),"Clear","Clear","A few clouds","Mostly cloudy")))</f>
        <v/>
      </c>
      <c r="G638" t="str">
        <f t="array" ref="G638">IF(ISBLANK($A638),"",IF(AND(M638,AVERAGE(C638,D638)&gt;Settings!$E$18),INDEX(Precipitation!D:D,$L638),""))</f>
        <v/>
      </c>
      <c r="H638" t="str">
        <f t="array" ref="H638">IF(ISBLANK($A638),"",INDEX(Precipitation!E:E,$L638))</f>
        <v/>
      </c>
      <c r="I638" s="16" t="str">
        <f t="array" ref="I638">IF(ISBLANK($A638),"",INDEX(Precipitation!F:F,$L638))</f>
        <v/>
      </c>
      <c r="J638" s="16" t="str">
        <f t="array" ref="J638">IF(ISBLANK($A638),"",INDEX(Precipitation!G:G,$L638))</f>
        <v/>
      </c>
      <c r="K638" t="str">
        <f t="array" ref="K638">IF(ISBLANK($A638),"",INDEX(Precipitation!H:H,$L638))</f>
        <v/>
      </c>
      <c r="L638" s="5" t="str">
        <f>IF(ISBLANK($A638),"",RANDBETWEEN(2,COUNTA(Precipitation!A:A)))</f>
        <v/>
      </c>
      <c r="M638" s="5" t="str">
        <f>IF(ISBLANK($A638),"",RANDBETWEEN(1,100)&lt;=VLOOKUP($A638,Settings!$A:$H,7,FALSE)*100)</f>
        <v/>
      </c>
      <c r="N638" s="5" t="str">
        <f>IF(ISBLANK($A638),"",VLOOKUP($A638,Settings!$A:$H,8,FALSE))</f>
        <v/>
      </c>
      <c r="O638" s="5" t="str">
        <f>IF(ISBLANK($A638),"",IF($A638=$A637,$O637,INDIRECT("Settings!$H"&amp;MATCH($A638,Settings!$A:$A,0)+1)))</f>
        <v/>
      </c>
      <c r="P638" s="5" t="str">
        <f t="shared" si="2"/>
        <v/>
      </c>
      <c r="Q638" s="5" t="str">
        <f>IF(ISBLANK($A638),"",IF($A638=$A637,$Q637,VLOOKUP($A638,Settings!$A:$B,2,FALSE)))</f>
        <v/>
      </c>
    </row>
    <row r="639">
      <c r="A639" s="17"/>
      <c r="B639" s="15" t="str">
        <f t="shared" si="1"/>
        <v/>
      </c>
      <c r="C639" s="16" t="str">
        <f>IF(ISBLANK($A639),"",RANDBETWEEN($P639-Settings!$E$19,$P639-Settings!$E$20))</f>
        <v/>
      </c>
      <c r="D639" s="16" t="str">
        <f>IF(ISBLANK($A639),"",RANDBETWEEN($P639+Settings!$E$20,$P639+Settings!$E$19))</f>
        <v/>
      </c>
      <c r="E639" t="str">
        <f t="array" ref="E639">IF(ISBLANK($A639),"",IF(M639,IF(AVERAGE(C639,D639)&gt;Settings!$E$18,INDEX(Precipitation!A:A,$L639),INDEX(Precipitation!B:B,$L639)),"None"))</f>
        <v/>
      </c>
      <c r="F639" t="str">
        <f t="array" ref="F639">IF(ISBLANK($A639),"",IF(M639,INDEX(Precipitation!C:C,$L639),CHOOSE(RANDBETWEEN(1,4),"Clear","Clear","A few clouds","Mostly cloudy")))</f>
        <v/>
      </c>
      <c r="G639" t="str">
        <f t="array" ref="G639">IF(ISBLANK($A639),"",IF(AND(M639,AVERAGE(C639,D639)&gt;Settings!$E$18),INDEX(Precipitation!D:D,$L639),""))</f>
        <v/>
      </c>
      <c r="H639" t="str">
        <f t="array" ref="H639">IF(ISBLANK($A639),"",INDEX(Precipitation!E:E,$L639))</f>
        <v/>
      </c>
      <c r="I639" s="16" t="str">
        <f t="array" ref="I639">IF(ISBLANK($A639),"",INDEX(Precipitation!F:F,$L639))</f>
        <v/>
      </c>
      <c r="J639" s="16" t="str">
        <f t="array" ref="J639">IF(ISBLANK($A639),"",INDEX(Precipitation!G:G,$L639))</f>
        <v/>
      </c>
      <c r="K639" t="str">
        <f t="array" ref="K639">IF(ISBLANK($A639),"",INDEX(Precipitation!H:H,$L639))</f>
        <v/>
      </c>
      <c r="L639" s="5" t="str">
        <f>IF(ISBLANK($A639),"",RANDBETWEEN(2,COUNTA(Precipitation!A:A)))</f>
        <v/>
      </c>
      <c r="M639" s="5" t="str">
        <f>IF(ISBLANK($A639),"",RANDBETWEEN(1,100)&lt;=VLOOKUP($A639,Settings!$A:$H,7,FALSE)*100)</f>
        <v/>
      </c>
      <c r="N639" s="5" t="str">
        <f>IF(ISBLANK($A639),"",VLOOKUP($A639,Settings!$A:$H,8,FALSE))</f>
        <v/>
      </c>
      <c r="O639" s="5" t="str">
        <f>IF(ISBLANK($A639),"",IF($A639=$A638,$O638,INDIRECT("Settings!$H"&amp;MATCH($A639,Settings!$A:$A,0)+1)))</f>
        <v/>
      </c>
      <c r="P639" s="5" t="str">
        <f t="shared" si="2"/>
        <v/>
      </c>
      <c r="Q639" s="5" t="str">
        <f>IF(ISBLANK($A639),"",IF($A639=$A638,$Q638,VLOOKUP($A639,Settings!$A:$B,2,FALSE)))</f>
        <v/>
      </c>
    </row>
    <row r="640">
      <c r="A640" s="17"/>
      <c r="B640" s="15" t="str">
        <f t="shared" si="1"/>
        <v/>
      </c>
      <c r="C640" s="16" t="str">
        <f>IF(ISBLANK($A640),"",RANDBETWEEN($P640-Settings!$E$19,$P640-Settings!$E$20))</f>
        <v/>
      </c>
      <c r="D640" s="16" t="str">
        <f>IF(ISBLANK($A640),"",RANDBETWEEN($P640+Settings!$E$20,$P640+Settings!$E$19))</f>
        <v/>
      </c>
      <c r="E640" t="str">
        <f t="array" ref="E640">IF(ISBLANK($A640),"",IF(M640,IF(AVERAGE(C640,D640)&gt;Settings!$E$18,INDEX(Precipitation!A:A,$L640),INDEX(Precipitation!B:B,$L640)),"None"))</f>
        <v/>
      </c>
      <c r="F640" t="str">
        <f t="array" ref="F640">IF(ISBLANK($A640),"",IF(M640,INDEX(Precipitation!C:C,$L640),CHOOSE(RANDBETWEEN(1,4),"Clear","Clear","A few clouds","Mostly cloudy")))</f>
        <v/>
      </c>
      <c r="G640" t="str">
        <f t="array" ref="G640">IF(ISBLANK($A640),"",IF(AND(M640,AVERAGE(C640,D640)&gt;Settings!$E$18),INDEX(Precipitation!D:D,$L640),""))</f>
        <v/>
      </c>
      <c r="H640" t="str">
        <f t="array" ref="H640">IF(ISBLANK($A640),"",INDEX(Precipitation!E:E,$L640))</f>
        <v/>
      </c>
      <c r="I640" s="16" t="str">
        <f t="array" ref="I640">IF(ISBLANK($A640),"",INDEX(Precipitation!F:F,$L640))</f>
        <v/>
      </c>
      <c r="J640" s="16" t="str">
        <f t="array" ref="J640">IF(ISBLANK($A640),"",INDEX(Precipitation!G:G,$L640))</f>
        <v/>
      </c>
      <c r="K640" t="str">
        <f t="array" ref="K640">IF(ISBLANK($A640),"",INDEX(Precipitation!H:H,$L640))</f>
        <v/>
      </c>
      <c r="L640" s="5" t="str">
        <f>IF(ISBLANK($A640),"",RANDBETWEEN(2,COUNTA(Precipitation!A:A)))</f>
        <v/>
      </c>
      <c r="M640" s="5" t="str">
        <f>IF(ISBLANK($A640),"",RANDBETWEEN(1,100)&lt;=VLOOKUP($A640,Settings!$A:$H,7,FALSE)*100)</f>
        <v/>
      </c>
      <c r="N640" s="5" t="str">
        <f>IF(ISBLANK($A640),"",VLOOKUP($A640,Settings!$A:$H,8,FALSE))</f>
        <v/>
      </c>
      <c r="O640" s="5" t="str">
        <f>IF(ISBLANK($A640),"",IF($A640=$A639,$O639,INDIRECT("Settings!$H"&amp;MATCH($A640,Settings!$A:$A,0)+1)))</f>
        <v/>
      </c>
      <c r="P640" s="5" t="str">
        <f t="shared" si="2"/>
        <v/>
      </c>
      <c r="Q640" s="5" t="str">
        <f>IF(ISBLANK($A640),"",IF($A640=$A639,$Q639,VLOOKUP($A640,Settings!$A:$B,2,FALSE)))</f>
        <v/>
      </c>
    </row>
    <row r="641">
      <c r="A641" s="17"/>
      <c r="B641" s="15" t="str">
        <f t="shared" si="1"/>
        <v/>
      </c>
      <c r="C641" s="16" t="str">
        <f>IF(ISBLANK($A641),"",RANDBETWEEN($P641-Settings!$E$19,$P641-Settings!$E$20))</f>
        <v/>
      </c>
      <c r="D641" s="16" t="str">
        <f>IF(ISBLANK($A641),"",RANDBETWEEN($P641+Settings!$E$20,$P641+Settings!$E$19))</f>
        <v/>
      </c>
      <c r="E641" t="str">
        <f t="array" ref="E641">IF(ISBLANK($A641),"",IF(M641,IF(AVERAGE(C641,D641)&gt;Settings!$E$18,INDEX(Precipitation!A:A,$L641),INDEX(Precipitation!B:B,$L641)),"None"))</f>
        <v/>
      </c>
      <c r="F641" t="str">
        <f t="array" ref="F641">IF(ISBLANK($A641),"",IF(M641,INDEX(Precipitation!C:C,$L641),CHOOSE(RANDBETWEEN(1,4),"Clear","Clear","A few clouds","Mostly cloudy")))</f>
        <v/>
      </c>
      <c r="G641" t="str">
        <f t="array" ref="G641">IF(ISBLANK($A641),"",IF(AND(M641,AVERAGE(C641,D641)&gt;Settings!$E$18),INDEX(Precipitation!D:D,$L641),""))</f>
        <v/>
      </c>
      <c r="H641" t="str">
        <f t="array" ref="H641">IF(ISBLANK($A641),"",INDEX(Precipitation!E:E,$L641))</f>
        <v/>
      </c>
      <c r="I641" s="16" t="str">
        <f t="array" ref="I641">IF(ISBLANK($A641),"",INDEX(Precipitation!F:F,$L641))</f>
        <v/>
      </c>
      <c r="J641" s="16" t="str">
        <f t="array" ref="J641">IF(ISBLANK($A641),"",INDEX(Precipitation!G:G,$L641))</f>
        <v/>
      </c>
      <c r="K641" t="str">
        <f t="array" ref="K641">IF(ISBLANK($A641),"",INDEX(Precipitation!H:H,$L641))</f>
        <v/>
      </c>
      <c r="L641" s="5" t="str">
        <f>IF(ISBLANK($A641),"",RANDBETWEEN(2,COUNTA(Precipitation!A:A)))</f>
        <v/>
      </c>
      <c r="M641" s="5" t="str">
        <f>IF(ISBLANK($A641),"",RANDBETWEEN(1,100)&lt;=VLOOKUP($A641,Settings!$A:$H,7,FALSE)*100)</f>
        <v/>
      </c>
      <c r="N641" s="5" t="str">
        <f>IF(ISBLANK($A641),"",VLOOKUP($A641,Settings!$A:$H,8,FALSE))</f>
        <v/>
      </c>
      <c r="O641" s="5" t="str">
        <f>IF(ISBLANK($A641),"",IF($A641=$A640,$O640,INDIRECT("Settings!$H"&amp;MATCH($A641,Settings!$A:$A,0)+1)))</f>
        <v/>
      </c>
      <c r="P641" s="5" t="str">
        <f t="shared" si="2"/>
        <v/>
      </c>
      <c r="Q641" s="5" t="str">
        <f>IF(ISBLANK($A641),"",IF($A641=$A640,$Q640,VLOOKUP($A641,Settings!$A:$B,2,FALSE)))</f>
        <v/>
      </c>
    </row>
    <row r="642">
      <c r="A642" s="17"/>
      <c r="B642" s="15" t="str">
        <f t="shared" si="1"/>
        <v/>
      </c>
      <c r="C642" s="16" t="str">
        <f>IF(ISBLANK($A642),"",RANDBETWEEN($P642-Settings!$E$19,$P642-Settings!$E$20))</f>
        <v/>
      </c>
      <c r="D642" s="16" t="str">
        <f>IF(ISBLANK($A642),"",RANDBETWEEN($P642+Settings!$E$20,$P642+Settings!$E$19))</f>
        <v/>
      </c>
      <c r="E642" t="str">
        <f t="array" ref="E642">IF(ISBLANK($A642),"",IF(M642,IF(AVERAGE(C642,D642)&gt;Settings!$E$18,INDEX(Precipitation!A:A,$L642),INDEX(Precipitation!B:B,$L642)),"None"))</f>
        <v/>
      </c>
      <c r="F642" t="str">
        <f t="array" ref="F642">IF(ISBLANK($A642),"",IF(M642,INDEX(Precipitation!C:C,$L642),CHOOSE(RANDBETWEEN(1,4),"Clear","Clear","A few clouds","Mostly cloudy")))</f>
        <v/>
      </c>
      <c r="G642" t="str">
        <f t="array" ref="G642">IF(ISBLANK($A642),"",IF(AND(M642,AVERAGE(C642,D642)&gt;Settings!$E$18),INDEX(Precipitation!D:D,$L642),""))</f>
        <v/>
      </c>
      <c r="H642" t="str">
        <f t="array" ref="H642">IF(ISBLANK($A642),"",INDEX(Precipitation!E:E,$L642))</f>
        <v/>
      </c>
      <c r="I642" s="16" t="str">
        <f t="array" ref="I642">IF(ISBLANK($A642),"",INDEX(Precipitation!F:F,$L642))</f>
        <v/>
      </c>
      <c r="J642" s="16" t="str">
        <f t="array" ref="J642">IF(ISBLANK($A642),"",INDEX(Precipitation!G:G,$L642))</f>
        <v/>
      </c>
      <c r="K642" t="str">
        <f t="array" ref="K642">IF(ISBLANK($A642),"",INDEX(Precipitation!H:H,$L642))</f>
        <v/>
      </c>
      <c r="L642" s="5" t="str">
        <f>IF(ISBLANK($A642),"",RANDBETWEEN(2,COUNTA(Precipitation!A:A)))</f>
        <v/>
      </c>
      <c r="M642" s="5" t="str">
        <f>IF(ISBLANK($A642),"",RANDBETWEEN(1,100)&lt;=VLOOKUP($A642,Settings!$A:$H,7,FALSE)*100)</f>
        <v/>
      </c>
      <c r="N642" s="5" t="str">
        <f>IF(ISBLANK($A642),"",VLOOKUP($A642,Settings!$A:$H,8,FALSE))</f>
        <v/>
      </c>
      <c r="O642" s="5" t="str">
        <f>IF(ISBLANK($A642),"",IF($A642=$A641,$O641,INDIRECT("Settings!$H"&amp;MATCH($A642,Settings!$A:$A,0)+1)))</f>
        <v/>
      </c>
      <c r="P642" s="5" t="str">
        <f t="shared" si="2"/>
        <v/>
      </c>
      <c r="Q642" s="5" t="str">
        <f>IF(ISBLANK($A642),"",IF($A642=$A641,$Q641,VLOOKUP($A642,Settings!$A:$B,2,FALSE)))</f>
        <v/>
      </c>
    </row>
    <row r="643">
      <c r="A643" s="17"/>
      <c r="B643" s="15" t="str">
        <f t="shared" si="1"/>
        <v/>
      </c>
      <c r="C643" s="16" t="str">
        <f>IF(ISBLANK($A643),"",RANDBETWEEN($P643-Settings!$E$19,$P643-Settings!$E$20))</f>
        <v/>
      </c>
      <c r="D643" s="16" t="str">
        <f>IF(ISBLANK($A643),"",RANDBETWEEN($P643+Settings!$E$20,$P643+Settings!$E$19))</f>
        <v/>
      </c>
      <c r="E643" t="str">
        <f t="array" ref="E643">IF(ISBLANK($A643),"",IF(M643,IF(AVERAGE(C643,D643)&gt;Settings!$E$18,INDEX(Precipitation!A:A,$L643),INDEX(Precipitation!B:B,$L643)),"None"))</f>
        <v/>
      </c>
      <c r="F643" t="str">
        <f t="array" ref="F643">IF(ISBLANK($A643),"",IF(M643,INDEX(Precipitation!C:C,$L643),CHOOSE(RANDBETWEEN(1,4),"Clear","Clear","A few clouds","Mostly cloudy")))</f>
        <v/>
      </c>
      <c r="G643" t="str">
        <f t="array" ref="G643">IF(ISBLANK($A643),"",IF(AND(M643,AVERAGE(C643,D643)&gt;Settings!$E$18),INDEX(Precipitation!D:D,$L643),""))</f>
        <v/>
      </c>
      <c r="H643" t="str">
        <f t="array" ref="H643">IF(ISBLANK($A643),"",INDEX(Precipitation!E:E,$L643))</f>
        <v/>
      </c>
      <c r="I643" s="16" t="str">
        <f t="array" ref="I643">IF(ISBLANK($A643),"",INDEX(Precipitation!F:F,$L643))</f>
        <v/>
      </c>
      <c r="J643" s="16" t="str">
        <f t="array" ref="J643">IF(ISBLANK($A643),"",INDEX(Precipitation!G:G,$L643))</f>
        <v/>
      </c>
      <c r="K643" t="str">
        <f t="array" ref="K643">IF(ISBLANK($A643),"",INDEX(Precipitation!H:H,$L643))</f>
        <v/>
      </c>
      <c r="L643" s="5" t="str">
        <f>IF(ISBLANK($A643),"",RANDBETWEEN(2,COUNTA(Precipitation!A:A)))</f>
        <v/>
      </c>
      <c r="M643" s="5" t="str">
        <f>IF(ISBLANK($A643),"",RANDBETWEEN(1,100)&lt;=VLOOKUP($A643,Settings!$A:$H,7,FALSE)*100)</f>
        <v/>
      </c>
      <c r="N643" s="5" t="str">
        <f>IF(ISBLANK($A643),"",VLOOKUP($A643,Settings!$A:$H,8,FALSE))</f>
        <v/>
      </c>
      <c r="O643" s="5" t="str">
        <f>IF(ISBLANK($A643),"",IF($A643=$A642,$O642,INDIRECT("Settings!$H"&amp;MATCH($A643,Settings!$A:$A,0)+1)))</f>
        <v/>
      </c>
      <c r="P643" s="5" t="str">
        <f t="shared" si="2"/>
        <v/>
      </c>
      <c r="Q643" s="5" t="str">
        <f>IF(ISBLANK($A643),"",IF($A643=$A642,$Q642,VLOOKUP($A643,Settings!$A:$B,2,FALSE)))</f>
        <v/>
      </c>
    </row>
    <row r="644">
      <c r="A644" s="17"/>
      <c r="B644" s="15" t="str">
        <f t="shared" si="1"/>
        <v/>
      </c>
      <c r="C644" s="16" t="str">
        <f>IF(ISBLANK($A644),"",RANDBETWEEN($P644-Settings!$E$19,$P644-Settings!$E$20))</f>
        <v/>
      </c>
      <c r="D644" s="16" t="str">
        <f>IF(ISBLANK($A644),"",RANDBETWEEN($P644+Settings!$E$20,$P644+Settings!$E$19))</f>
        <v/>
      </c>
      <c r="E644" t="str">
        <f t="array" ref="E644">IF(ISBLANK($A644),"",IF(M644,IF(AVERAGE(C644,D644)&gt;Settings!$E$18,INDEX(Precipitation!A:A,$L644),INDEX(Precipitation!B:B,$L644)),"None"))</f>
        <v/>
      </c>
      <c r="F644" t="str">
        <f t="array" ref="F644">IF(ISBLANK($A644),"",IF(M644,INDEX(Precipitation!C:C,$L644),CHOOSE(RANDBETWEEN(1,4),"Clear","Clear","A few clouds","Mostly cloudy")))</f>
        <v/>
      </c>
      <c r="G644" t="str">
        <f t="array" ref="G644">IF(ISBLANK($A644),"",IF(AND(M644,AVERAGE(C644,D644)&gt;Settings!$E$18),INDEX(Precipitation!D:D,$L644),""))</f>
        <v/>
      </c>
      <c r="H644" t="str">
        <f t="array" ref="H644">IF(ISBLANK($A644),"",INDEX(Precipitation!E:E,$L644))</f>
        <v/>
      </c>
      <c r="I644" s="16" t="str">
        <f t="array" ref="I644">IF(ISBLANK($A644),"",INDEX(Precipitation!F:F,$L644))</f>
        <v/>
      </c>
      <c r="J644" s="16" t="str">
        <f t="array" ref="J644">IF(ISBLANK($A644),"",INDEX(Precipitation!G:G,$L644))</f>
        <v/>
      </c>
      <c r="K644" t="str">
        <f t="array" ref="K644">IF(ISBLANK($A644),"",INDEX(Precipitation!H:H,$L644))</f>
        <v/>
      </c>
      <c r="L644" s="5" t="str">
        <f>IF(ISBLANK($A644),"",RANDBETWEEN(2,COUNTA(Precipitation!A:A)))</f>
        <v/>
      </c>
      <c r="M644" s="5" t="str">
        <f>IF(ISBLANK($A644),"",RANDBETWEEN(1,100)&lt;=VLOOKUP($A644,Settings!$A:$H,7,FALSE)*100)</f>
        <v/>
      </c>
      <c r="N644" s="5" t="str">
        <f>IF(ISBLANK($A644),"",VLOOKUP($A644,Settings!$A:$H,8,FALSE))</f>
        <v/>
      </c>
      <c r="O644" s="5" t="str">
        <f>IF(ISBLANK($A644),"",IF($A644=$A643,$O643,INDIRECT("Settings!$H"&amp;MATCH($A644,Settings!$A:$A,0)+1)))</f>
        <v/>
      </c>
      <c r="P644" s="5" t="str">
        <f t="shared" si="2"/>
        <v/>
      </c>
      <c r="Q644" s="5" t="str">
        <f>IF(ISBLANK($A644),"",IF($A644=$A643,$Q643,VLOOKUP($A644,Settings!$A:$B,2,FALSE)))</f>
        <v/>
      </c>
    </row>
    <row r="645">
      <c r="A645" s="17"/>
      <c r="B645" s="15" t="str">
        <f t="shared" si="1"/>
        <v/>
      </c>
      <c r="C645" s="16" t="str">
        <f>IF(ISBLANK($A645),"",RANDBETWEEN($P645-Settings!$E$19,$P645-Settings!$E$20))</f>
        <v/>
      </c>
      <c r="D645" s="16" t="str">
        <f>IF(ISBLANK($A645),"",RANDBETWEEN($P645+Settings!$E$20,$P645+Settings!$E$19))</f>
        <v/>
      </c>
      <c r="E645" t="str">
        <f t="array" ref="E645">IF(ISBLANK($A645),"",IF(M645,IF(AVERAGE(C645,D645)&gt;Settings!$E$18,INDEX(Precipitation!A:A,$L645),INDEX(Precipitation!B:B,$L645)),"None"))</f>
        <v/>
      </c>
      <c r="F645" t="str">
        <f t="array" ref="F645">IF(ISBLANK($A645),"",IF(M645,INDEX(Precipitation!C:C,$L645),CHOOSE(RANDBETWEEN(1,4),"Clear","Clear","A few clouds","Mostly cloudy")))</f>
        <v/>
      </c>
      <c r="G645" t="str">
        <f t="array" ref="G645">IF(ISBLANK($A645),"",IF(AND(M645,AVERAGE(C645,D645)&gt;Settings!$E$18),INDEX(Precipitation!D:D,$L645),""))</f>
        <v/>
      </c>
      <c r="H645" t="str">
        <f t="array" ref="H645">IF(ISBLANK($A645),"",INDEX(Precipitation!E:E,$L645))</f>
        <v/>
      </c>
      <c r="I645" s="16" t="str">
        <f t="array" ref="I645">IF(ISBLANK($A645),"",INDEX(Precipitation!F:F,$L645))</f>
        <v/>
      </c>
      <c r="J645" s="16" t="str">
        <f t="array" ref="J645">IF(ISBLANK($A645),"",INDEX(Precipitation!G:G,$L645))</f>
        <v/>
      </c>
      <c r="K645" t="str">
        <f t="array" ref="K645">IF(ISBLANK($A645),"",INDEX(Precipitation!H:H,$L645))</f>
        <v/>
      </c>
      <c r="L645" s="5" t="str">
        <f>IF(ISBLANK($A645),"",RANDBETWEEN(2,COUNTA(Precipitation!A:A)))</f>
        <v/>
      </c>
      <c r="M645" s="5" t="str">
        <f>IF(ISBLANK($A645),"",RANDBETWEEN(1,100)&lt;=VLOOKUP($A645,Settings!$A:$H,7,FALSE)*100)</f>
        <v/>
      </c>
      <c r="N645" s="5" t="str">
        <f>IF(ISBLANK($A645),"",VLOOKUP($A645,Settings!$A:$H,8,FALSE))</f>
        <v/>
      </c>
      <c r="O645" s="5" t="str">
        <f>IF(ISBLANK($A645),"",IF($A645=$A644,$O644,INDIRECT("Settings!$H"&amp;MATCH($A645,Settings!$A:$A,0)+1)))</f>
        <v/>
      </c>
      <c r="P645" s="5" t="str">
        <f t="shared" si="2"/>
        <v/>
      </c>
      <c r="Q645" s="5" t="str">
        <f>IF(ISBLANK($A645),"",IF($A645=$A644,$Q644,VLOOKUP($A645,Settings!$A:$B,2,FALSE)))</f>
        <v/>
      </c>
    </row>
    <row r="646">
      <c r="A646" s="17"/>
      <c r="B646" s="15" t="str">
        <f t="shared" si="1"/>
        <v/>
      </c>
      <c r="C646" s="16" t="str">
        <f>IF(ISBLANK($A646),"",RANDBETWEEN($P646-Settings!$E$19,$P646-Settings!$E$20))</f>
        <v/>
      </c>
      <c r="D646" s="16" t="str">
        <f>IF(ISBLANK($A646),"",RANDBETWEEN($P646+Settings!$E$20,$P646+Settings!$E$19))</f>
        <v/>
      </c>
      <c r="E646" t="str">
        <f t="array" ref="E646">IF(ISBLANK($A646),"",IF(M646,IF(AVERAGE(C646,D646)&gt;Settings!$E$18,INDEX(Precipitation!A:A,$L646),INDEX(Precipitation!B:B,$L646)),"None"))</f>
        <v/>
      </c>
      <c r="F646" t="str">
        <f t="array" ref="F646">IF(ISBLANK($A646),"",IF(M646,INDEX(Precipitation!C:C,$L646),CHOOSE(RANDBETWEEN(1,4),"Clear","Clear","A few clouds","Mostly cloudy")))</f>
        <v/>
      </c>
      <c r="G646" t="str">
        <f t="array" ref="G646">IF(ISBLANK($A646),"",IF(AND(M646,AVERAGE(C646,D646)&gt;Settings!$E$18),INDEX(Precipitation!D:D,$L646),""))</f>
        <v/>
      </c>
      <c r="H646" t="str">
        <f t="array" ref="H646">IF(ISBLANK($A646),"",INDEX(Precipitation!E:E,$L646))</f>
        <v/>
      </c>
      <c r="I646" s="16" t="str">
        <f t="array" ref="I646">IF(ISBLANK($A646),"",INDEX(Precipitation!F:F,$L646))</f>
        <v/>
      </c>
      <c r="J646" s="16" t="str">
        <f t="array" ref="J646">IF(ISBLANK($A646),"",INDEX(Precipitation!G:G,$L646))</f>
        <v/>
      </c>
      <c r="K646" t="str">
        <f t="array" ref="K646">IF(ISBLANK($A646),"",INDEX(Precipitation!H:H,$L646))</f>
        <v/>
      </c>
      <c r="L646" s="5" t="str">
        <f>IF(ISBLANK($A646),"",RANDBETWEEN(2,COUNTA(Precipitation!A:A)))</f>
        <v/>
      </c>
      <c r="M646" s="5" t="str">
        <f>IF(ISBLANK($A646),"",RANDBETWEEN(1,100)&lt;=VLOOKUP($A646,Settings!$A:$H,7,FALSE)*100)</f>
        <v/>
      </c>
      <c r="N646" s="5" t="str">
        <f>IF(ISBLANK($A646),"",VLOOKUP($A646,Settings!$A:$H,8,FALSE))</f>
        <v/>
      </c>
      <c r="O646" s="5" t="str">
        <f>IF(ISBLANK($A646),"",IF($A646=$A645,$O645,INDIRECT("Settings!$H"&amp;MATCH($A646,Settings!$A:$A,0)+1)))</f>
        <v/>
      </c>
      <c r="P646" s="5" t="str">
        <f t="shared" si="2"/>
        <v/>
      </c>
      <c r="Q646" s="5" t="str">
        <f>IF(ISBLANK($A646),"",IF($A646=$A645,$Q645,VLOOKUP($A646,Settings!$A:$B,2,FALSE)))</f>
        <v/>
      </c>
    </row>
    <row r="647">
      <c r="A647" s="17"/>
      <c r="B647" s="15" t="str">
        <f t="shared" si="1"/>
        <v/>
      </c>
      <c r="C647" s="16" t="str">
        <f>IF(ISBLANK($A647),"",RANDBETWEEN($P647-Settings!$E$19,$P647-Settings!$E$20))</f>
        <v/>
      </c>
      <c r="D647" s="16" t="str">
        <f>IF(ISBLANK($A647),"",RANDBETWEEN($P647+Settings!$E$20,$P647+Settings!$E$19))</f>
        <v/>
      </c>
      <c r="E647" t="str">
        <f t="array" ref="E647">IF(ISBLANK($A647),"",IF(M647,IF(AVERAGE(C647,D647)&gt;Settings!$E$18,INDEX(Precipitation!A:A,$L647),INDEX(Precipitation!B:B,$L647)),"None"))</f>
        <v/>
      </c>
      <c r="F647" t="str">
        <f t="array" ref="F647">IF(ISBLANK($A647),"",IF(M647,INDEX(Precipitation!C:C,$L647),CHOOSE(RANDBETWEEN(1,4),"Clear","Clear","A few clouds","Mostly cloudy")))</f>
        <v/>
      </c>
      <c r="G647" t="str">
        <f t="array" ref="G647">IF(ISBLANK($A647),"",IF(AND(M647,AVERAGE(C647,D647)&gt;Settings!$E$18),INDEX(Precipitation!D:D,$L647),""))</f>
        <v/>
      </c>
      <c r="H647" t="str">
        <f t="array" ref="H647">IF(ISBLANK($A647),"",INDEX(Precipitation!E:E,$L647))</f>
        <v/>
      </c>
      <c r="I647" s="16" t="str">
        <f t="array" ref="I647">IF(ISBLANK($A647),"",INDEX(Precipitation!F:F,$L647))</f>
        <v/>
      </c>
      <c r="J647" s="16" t="str">
        <f t="array" ref="J647">IF(ISBLANK($A647),"",INDEX(Precipitation!G:G,$L647))</f>
        <v/>
      </c>
      <c r="K647" t="str">
        <f t="array" ref="K647">IF(ISBLANK($A647),"",INDEX(Precipitation!H:H,$L647))</f>
        <v/>
      </c>
      <c r="L647" s="5" t="str">
        <f>IF(ISBLANK($A647),"",RANDBETWEEN(2,COUNTA(Precipitation!A:A)))</f>
        <v/>
      </c>
      <c r="M647" s="5" t="str">
        <f>IF(ISBLANK($A647),"",RANDBETWEEN(1,100)&lt;=VLOOKUP($A647,Settings!$A:$H,7,FALSE)*100)</f>
        <v/>
      </c>
      <c r="N647" s="5" t="str">
        <f>IF(ISBLANK($A647),"",VLOOKUP($A647,Settings!$A:$H,8,FALSE))</f>
        <v/>
      </c>
      <c r="O647" s="5" t="str">
        <f>IF(ISBLANK($A647),"",IF($A647=$A646,$O646,INDIRECT("Settings!$H"&amp;MATCH($A647,Settings!$A:$A,0)+1)))</f>
        <v/>
      </c>
      <c r="P647" s="5" t="str">
        <f t="shared" si="2"/>
        <v/>
      </c>
      <c r="Q647" s="5" t="str">
        <f>IF(ISBLANK($A647),"",IF($A647=$A646,$Q646,VLOOKUP($A647,Settings!$A:$B,2,FALSE)))</f>
        <v/>
      </c>
    </row>
    <row r="648">
      <c r="A648" s="17"/>
      <c r="B648" s="15" t="str">
        <f t="shared" si="1"/>
        <v/>
      </c>
      <c r="C648" s="16" t="str">
        <f>IF(ISBLANK($A648),"",RANDBETWEEN($P648-Settings!$E$19,$P648-Settings!$E$20))</f>
        <v/>
      </c>
      <c r="D648" s="16" t="str">
        <f>IF(ISBLANK($A648),"",RANDBETWEEN($P648+Settings!$E$20,$P648+Settings!$E$19))</f>
        <v/>
      </c>
      <c r="E648" t="str">
        <f t="array" ref="E648">IF(ISBLANK($A648),"",IF(M648,IF(AVERAGE(C648,D648)&gt;Settings!$E$18,INDEX(Precipitation!A:A,$L648),INDEX(Precipitation!B:B,$L648)),"None"))</f>
        <v/>
      </c>
      <c r="F648" t="str">
        <f t="array" ref="F648">IF(ISBLANK($A648),"",IF(M648,INDEX(Precipitation!C:C,$L648),CHOOSE(RANDBETWEEN(1,4),"Clear","Clear","A few clouds","Mostly cloudy")))</f>
        <v/>
      </c>
      <c r="G648" t="str">
        <f t="array" ref="G648">IF(ISBLANK($A648),"",IF(AND(M648,AVERAGE(C648,D648)&gt;Settings!$E$18),INDEX(Precipitation!D:D,$L648),""))</f>
        <v/>
      </c>
      <c r="H648" t="str">
        <f t="array" ref="H648">IF(ISBLANK($A648),"",INDEX(Precipitation!E:E,$L648))</f>
        <v/>
      </c>
      <c r="I648" s="16" t="str">
        <f t="array" ref="I648">IF(ISBLANK($A648),"",INDEX(Precipitation!F:F,$L648))</f>
        <v/>
      </c>
      <c r="J648" s="16" t="str">
        <f t="array" ref="J648">IF(ISBLANK($A648),"",INDEX(Precipitation!G:G,$L648))</f>
        <v/>
      </c>
      <c r="K648" t="str">
        <f t="array" ref="K648">IF(ISBLANK($A648),"",INDEX(Precipitation!H:H,$L648))</f>
        <v/>
      </c>
      <c r="L648" s="5" t="str">
        <f>IF(ISBLANK($A648),"",RANDBETWEEN(2,COUNTA(Precipitation!A:A)))</f>
        <v/>
      </c>
      <c r="M648" s="5" t="str">
        <f>IF(ISBLANK($A648),"",RANDBETWEEN(1,100)&lt;=VLOOKUP($A648,Settings!$A:$H,7,FALSE)*100)</f>
        <v/>
      </c>
      <c r="N648" s="5" t="str">
        <f>IF(ISBLANK($A648),"",VLOOKUP($A648,Settings!$A:$H,8,FALSE))</f>
        <v/>
      </c>
      <c r="O648" s="5" t="str">
        <f>IF(ISBLANK($A648),"",IF($A648=$A647,$O647,INDIRECT("Settings!$H"&amp;MATCH($A648,Settings!$A:$A,0)+1)))</f>
        <v/>
      </c>
      <c r="P648" s="5" t="str">
        <f t="shared" si="2"/>
        <v/>
      </c>
      <c r="Q648" s="5" t="str">
        <f>IF(ISBLANK($A648),"",IF($A648=$A647,$Q647,VLOOKUP($A648,Settings!$A:$B,2,FALSE)))</f>
        <v/>
      </c>
    </row>
    <row r="649">
      <c r="A649" s="17"/>
      <c r="B649" s="15" t="str">
        <f t="shared" si="1"/>
        <v/>
      </c>
      <c r="C649" s="16" t="str">
        <f>IF(ISBLANK($A649),"",RANDBETWEEN($P649-Settings!$E$19,$P649-Settings!$E$20))</f>
        <v/>
      </c>
      <c r="D649" s="16" t="str">
        <f>IF(ISBLANK($A649),"",RANDBETWEEN($P649+Settings!$E$20,$P649+Settings!$E$19))</f>
        <v/>
      </c>
      <c r="E649" t="str">
        <f t="array" ref="E649">IF(ISBLANK($A649),"",IF(M649,IF(AVERAGE(C649,D649)&gt;Settings!$E$18,INDEX(Precipitation!A:A,$L649),INDEX(Precipitation!B:B,$L649)),"None"))</f>
        <v/>
      </c>
      <c r="F649" t="str">
        <f t="array" ref="F649">IF(ISBLANK($A649),"",IF(M649,INDEX(Precipitation!C:C,$L649),CHOOSE(RANDBETWEEN(1,4),"Clear","Clear","A few clouds","Mostly cloudy")))</f>
        <v/>
      </c>
      <c r="G649" t="str">
        <f t="array" ref="G649">IF(ISBLANK($A649),"",IF(AND(M649,AVERAGE(C649,D649)&gt;Settings!$E$18),INDEX(Precipitation!D:D,$L649),""))</f>
        <v/>
      </c>
      <c r="H649" t="str">
        <f t="array" ref="H649">IF(ISBLANK($A649),"",INDEX(Precipitation!E:E,$L649))</f>
        <v/>
      </c>
      <c r="I649" s="16" t="str">
        <f t="array" ref="I649">IF(ISBLANK($A649),"",INDEX(Precipitation!F:F,$L649))</f>
        <v/>
      </c>
      <c r="J649" s="16" t="str">
        <f t="array" ref="J649">IF(ISBLANK($A649),"",INDEX(Precipitation!G:G,$L649))</f>
        <v/>
      </c>
      <c r="K649" t="str">
        <f t="array" ref="K649">IF(ISBLANK($A649),"",INDEX(Precipitation!H:H,$L649))</f>
        <v/>
      </c>
      <c r="L649" s="5" t="str">
        <f>IF(ISBLANK($A649),"",RANDBETWEEN(2,COUNTA(Precipitation!A:A)))</f>
        <v/>
      </c>
      <c r="M649" s="5" t="str">
        <f>IF(ISBLANK($A649),"",RANDBETWEEN(1,100)&lt;=VLOOKUP($A649,Settings!$A:$H,7,FALSE)*100)</f>
        <v/>
      </c>
      <c r="N649" s="5" t="str">
        <f>IF(ISBLANK($A649),"",VLOOKUP($A649,Settings!$A:$H,8,FALSE))</f>
        <v/>
      </c>
      <c r="O649" s="5" t="str">
        <f>IF(ISBLANK($A649),"",IF($A649=$A648,$O648,INDIRECT("Settings!$H"&amp;MATCH($A649,Settings!$A:$A,0)+1)))</f>
        <v/>
      </c>
      <c r="P649" s="5" t="str">
        <f t="shared" si="2"/>
        <v/>
      </c>
      <c r="Q649" s="5" t="str">
        <f>IF(ISBLANK($A649),"",IF($A649=$A648,$Q648,VLOOKUP($A649,Settings!$A:$B,2,FALSE)))</f>
        <v/>
      </c>
    </row>
    <row r="650">
      <c r="A650" s="17"/>
      <c r="B650" s="15" t="str">
        <f t="shared" si="1"/>
        <v/>
      </c>
      <c r="C650" s="16" t="str">
        <f>IF(ISBLANK($A650),"",RANDBETWEEN($P650-Settings!$E$19,$P650-Settings!$E$20))</f>
        <v/>
      </c>
      <c r="D650" s="16" t="str">
        <f>IF(ISBLANK($A650),"",RANDBETWEEN($P650+Settings!$E$20,$P650+Settings!$E$19))</f>
        <v/>
      </c>
      <c r="E650" t="str">
        <f t="array" ref="E650">IF(ISBLANK($A650),"",IF(M650,IF(AVERAGE(C650,D650)&gt;Settings!$E$18,INDEX(Precipitation!A:A,$L650),INDEX(Precipitation!B:B,$L650)),"None"))</f>
        <v/>
      </c>
      <c r="F650" t="str">
        <f t="array" ref="F650">IF(ISBLANK($A650),"",IF(M650,INDEX(Precipitation!C:C,$L650),CHOOSE(RANDBETWEEN(1,4),"Clear","Clear","A few clouds","Mostly cloudy")))</f>
        <v/>
      </c>
      <c r="G650" t="str">
        <f t="array" ref="G650">IF(ISBLANK($A650),"",IF(AND(M650,AVERAGE(C650,D650)&gt;Settings!$E$18),INDEX(Precipitation!D:D,$L650),""))</f>
        <v/>
      </c>
      <c r="H650" t="str">
        <f t="array" ref="H650">IF(ISBLANK($A650),"",INDEX(Precipitation!E:E,$L650))</f>
        <v/>
      </c>
      <c r="I650" s="16" t="str">
        <f t="array" ref="I650">IF(ISBLANK($A650),"",INDEX(Precipitation!F:F,$L650))</f>
        <v/>
      </c>
      <c r="J650" s="16" t="str">
        <f t="array" ref="J650">IF(ISBLANK($A650),"",INDEX(Precipitation!G:G,$L650))</f>
        <v/>
      </c>
      <c r="K650" t="str">
        <f t="array" ref="K650">IF(ISBLANK($A650),"",INDEX(Precipitation!H:H,$L650))</f>
        <v/>
      </c>
      <c r="L650" s="5" t="str">
        <f>IF(ISBLANK($A650),"",RANDBETWEEN(2,COUNTA(Precipitation!A:A)))</f>
        <v/>
      </c>
      <c r="M650" s="5" t="str">
        <f>IF(ISBLANK($A650),"",RANDBETWEEN(1,100)&lt;=VLOOKUP($A650,Settings!$A:$H,7,FALSE)*100)</f>
        <v/>
      </c>
      <c r="N650" s="5" t="str">
        <f>IF(ISBLANK($A650),"",VLOOKUP($A650,Settings!$A:$H,8,FALSE))</f>
        <v/>
      </c>
      <c r="O650" s="5" t="str">
        <f>IF(ISBLANK($A650),"",IF($A650=$A649,$O649,INDIRECT("Settings!$H"&amp;MATCH($A650,Settings!$A:$A,0)+1)))</f>
        <v/>
      </c>
      <c r="P650" s="5" t="str">
        <f t="shared" si="2"/>
        <v/>
      </c>
      <c r="Q650" s="5" t="str">
        <f>IF(ISBLANK($A650),"",IF($A650=$A649,$Q649,VLOOKUP($A650,Settings!$A:$B,2,FALSE)))</f>
        <v/>
      </c>
    </row>
    <row r="651">
      <c r="A651" s="17"/>
      <c r="B651" s="15" t="str">
        <f t="shared" si="1"/>
        <v/>
      </c>
      <c r="C651" s="16" t="str">
        <f>IF(ISBLANK($A651),"",RANDBETWEEN($P651-Settings!$E$19,$P651-Settings!$E$20))</f>
        <v/>
      </c>
      <c r="D651" s="16" t="str">
        <f>IF(ISBLANK($A651),"",RANDBETWEEN($P651+Settings!$E$20,$P651+Settings!$E$19))</f>
        <v/>
      </c>
      <c r="E651" t="str">
        <f t="array" ref="E651">IF(ISBLANK($A651),"",IF(M651,IF(AVERAGE(C651,D651)&gt;Settings!$E$18,INDEX(Precipitation!A:A,$L651),INDEX(Precipitation!B:B,$L651)),"None"))</f>
        <v/>
      </c>
      <c r="F651" t="str">
        <f t="array" ref="F651">IF(ISBLANK($A651),"",IF(M651,INDEX(Precipitation!C:C,$L651),CHOOSE(RANDBETWEEN(1,4),"Clear","Clear","A few clouds","Mostly cloudy")))</f>
        <v/>
      </c>
      <c r="G651" t="str">
        <f t="array" ref="G651">IF(ISBLANK($A651),"",IF(AND(M651,AVERAGE(C651,D651)&gt;Settings!$E$18),INDEX(Precipitation!D:D,$L651),""))</f>
        <v/>
      </c>
      <c r="H651" t="str">
        <f t="array" ref="H651">IF(ISBLANK($A651),"",INDEX(Precipitation!E:E,$L651))</f>
        <v/>
      </c>
      <c r="I651" s="16" t="str">
        <f t="array" ref="I651">IF(ISBLANK($A651),"",INDEX(Precipitation!F:F,$L651))</f>
        <v/>
      </c>
      <c r="J651" s="16" t="str">
        <f t="array" ref="J651">IF(ISBLANK($A651),"",INDEX(Precipitation!G:G,$L651))</f>
        <v/>
      </c>
      <c r="K651" t="str">
        <f t="array" ref="K651">IF(ISBLANK($A651),"",INDEX(Precipitation!H:H,$L651))</f>
        <v/>
      </c>
      <c r="L651" s="5" t="str">
        <f>IF(ISBLANK($A651),"",RANDBETWEEN(2,COUNTA(Precipitation!A:A)))</f>
        <v/>
      </c>
      <c r="M651" s="5" t="str">
        <f>IF(ISBLANK($A651),"",RANDBETWEEN(1,100)&lt;=VLOOKUP($A651,Settings!$A:$H,7,FALSE)*100)</f>
        <v/>
      </c>
      <c r="N651" s="5" t="str">
        <f>IF(ISBLANK($A651),"",VLOOKUP($A651,Settings!$A:$H,8,FALSE))</f>
        <v/>
      </c>
      <c r="O651" s="5" t="str">
        <f>IF(ISBLANK($A651),"",IF($A651=$A650,$O650,INDIRECT("Settings!$H"&amp;MATCH($A651,Settings!$A:$A,0)+1)))</f>
        <v/>
      </c>
      <c r="P651" s="5" t="str">
        <f t="shared" si="2"/>
        <v/>
      </c>
      <c r="Q651" s="5" t="str">
        <f>IF(ISBLANK($A651),"",IF($A651=$A650,$Q650,VLOOKUP($A651,Settings!$A:$B,2,FALSE)))</f>
        <v/>
      </c>
    </row>
    <row r="652">
      <c r="A652" s="17"/>
      <c r="B652" s="15" t="str">
        <f t="shared" si="1"/>
        <v/>
      </c>
      <c r="C652" s="16" t="str">
        <f>IF(ISBLANK($A652),"",RANDBETWEEN($P652-Settings!$E$19,$P652-Settings!$E$20))</f>
        <v/>
      </c>
      <c r="D652" s="16" t="str">
        <f>IF(ISBLANK($A652),"",RANDBETWEEN($P652+Settings!$E$20,$P652+Settings!$E$19))</f>
        <v/>
      </c>
      <c r="E652" t="str">
        <f t="array" ref="E652">IF(ISBLANK($A652),"",IF(M652,IF(AVERAGE(C652,D652)&gt;Settings!$E$18,INDEX(Precipitation!A:A,$L652),INDEX(Precipitation!B:B,$L652)),"None"))</f>
        <v/>
      </c>
      <c r="F652" t="str">
        <f t="array" ref="F652">IF(ISBLANK($A652),"",IF(M652,INDEX(Precipitation!C:C,$L652),CHOOSE(RANDBETWEEN(1,4),"Clear","Clear","A few clouds","Mostly cloudy")))</f>
        <v/>
      </c>
      <c r="G652" t="str">
        <f t="array" ref="G652">IF(ISBLANK($A652),"",IF(AND(M652,AVERAGE(C652,D652)&gt;Settings!$E$18),INDEX(Precipitation!D:D,$L652),""))</f>
        <v/>
      </c>
      <c r="H652" t="str">
        <f t="array" ref="H652">IF(ISBLANK($A652),"",INDEX(Precipitation!E:E,$L652))</f>
        <v/>
      </c>
      <c r="I652" s="16" t="str">
        <f t="array" ref="I652">IF(ISBLANK($A652),"",INDEX(Precipitation!F:F,$L652))</f>
        <v/>
      </c>
      <c r="J652" s="16" t="str">
        <f t="array" ref="J652">IF(ISBLANK($A652),"",INDEX(Precipitation!G:G,$L652))</f>
        <v/>
      </c>
      <c r="K652" t="str">
        <f t="array" ref="K652">IF(ISBLANK($A652),"",INDEX(Precipitation!H:H,$L652))</f>
        <v/>
      </c>
      <c r="L652" s="5" t="str">
        <f>IF(ISBLANK($A652),"",RANDBETWEEN(2,COUNTA(Precipitation!A:A)))</f>
        <v/>
      </c>
      <c r="M652" s="5" t="str">
        <f>IF(ISBLANK($A652),"",RANDBETWEEN(1,100)&lt;=VLOOKUP($A652,Settings!$A:$H,7,FALSE)*100)</f>
        <v/>
      </c>
      <c r="N652" s="5" t="str">
        <f>IF(ISBLANK($A652),"",VLOOKUP($A652,Settings!$A:$H,8,FALSE))</f>
        <v/>
      </c>
      <c r="O652" s="5" t="str">
        <f>IF(ISBLANK($A652),"",IF($A652=$A651,$O651,INDIRECT("Settings!$H"&amp;MATCH($A652,Settings!$A:$A,0)+1)))</f>
        <v/>
      </c>
      <c r="P652" s="5" t="str">
        <f t="shared" si="2"/>
        <v/>
      </c>
      <c r="Q652" s="5" t="str">
        <f>IF(ISBLANK($A652),"",IF($A652=$A651,$Q651,VLOOKUP($A652,Settings!$A:$B,2,FALSE)))</f>
        <v/>
      </c>
    </row>
    <row r="653">
      <c r="A653" s="17"/>
      <c r="B653" s="15" t="str">
        <f t="shared" si="1"/>
        <v/>
      </c>
      <c r="C653" s="16" t="str">
        <f>IF(ISBLANK($A653),"",RANDBETWEEN($P653-Settings!$E$19,$P653-Settings!$E$20))</f>
        <v/>
      </c>
      <c r="D653" s="16" t="str">
        <f>IF(ISBLANK($A653),"",RANDBETWEEN($P653+Settings!$E$20,$P653+Settings!$E$19))</f>
        <v/>
      </c>
      <c r="E653" t="str">
        <f t="array" ref="E653">IF(ISBLANK($A653),"",IF(M653,IF(AVERAGE(C653,D653)&gt;Settings!$E$18,INDEX(Precipitation!A:A,$L653),INDEX(Precipitation!B:B,$L653)),"None"))</f>
        <v/>
      </c>
      <c r="F653" t="str">
        <f t="array" ref="F653">IF(ISBLANK($A653),"",IF(M653,INDEX(Precipitation!C:C,$L653),CHOOSE(RANDBETWEEN(1,4),"Clear","Clear","A few clouds","Mostly cloudy")))</f>
        <v/>
      </c>
      <c r="G653" t="str">
        <f t="array" ref="G653">IF(ISBLANK($A653),"",IF(AND(M653,AVERAGE(C653,D653)&gt;Settings!$E$18),INDEX(Precipitation!D:D,$L653),""))</f>
        <v/>
      </c>
      <c r="H653" t="str">
        <f t="array" ref="H653">IF(ISBLANK($A653),"",INDEX(Precipitation!E:E,$L653))</f>
        <v/>
      </c>
      <c r="I653" s="16" t="str">
        <f t="array" ref="I653">IF(ISBLANK($A653),"",INDEX(Precipitation!F:F,$L653))</f>
        <v/>
      </c>
      <c r="J653" s="16" t="str">
        <f t="array" ref="J653">IF(ISBLANK($A653),"",INDEX(Precipitation!G:G,$L653))</f>
        <v/>
      </c>
      <c r="K653" t="str">
        <f t="array" ref="K653">IF(ISBLANK($A653),"",INDEX(Precipitation!H:H,$L653))</f>
        <v/>
      </c>
      <c r="L653" s="5" t="str">
        <f>IF(ISBLANK($A653),"",RANDBETWEEN(2,COUNTA(Precipitation!A:A)))</f>
        <v/>
      </c>
      <c r="M653" s="5" t="str">
        <f>IF(ISBLANK($A653),"",RANDBETWEEN(1,100)&lt;=VLOOKUP($A653,Settings!$A:$H,7,FALSE)*100)</f>
        <v/>
      </c>
      <c r="N653" s="5" t="str">
        <f>IF(ISBLANK($A653),"",VLOOKUP($A653,Settings!$A:$H,8,FALSE))</f>
        <v/>
      </c>
      <c r="O653" s="5" t="str">
        <f>IF(ISBLANK($A653),"",IF($A653=$A652,$O652,INDIRECT("Settings!$H"&amp;MATCH($A653,Settings!$A:$A,0)+1)))</f>
        <v/>
      </c>
      <c r="P653" s="5" t="str">
        <f t="shared" si="2"/>
        <v/>
      </c>
      <c r="Q653" s="5" t="str">
        <f>IF(ISBLANK($A653),"",IF($A653=$A652,$Q652,VLOOKUP($A653,Settings!$A:$B,2,FALSE)))</f>
        <v/>
      </c>
    </row>
    <row r="654">
      <c r="A654" s="17"/>
      <c r="B654" s="15" t="str">
        <f t="shared" si="1"/>
        <v/>
      </c>
      <c r="C654" s="16" t="str">
        <f>IF(ISBLANK($A654),"",RANDBETWEEN($P654-Settings!$E$19,$P654-Settings!$E$20))</f>
        <v/>
      </c>
      <c r="D654" s="16" t="str">
        <f>IF(ISBLANK($A654),"",RANDBETWEEN($P654+Settings!$E$20,$P654+Settings!$E$19))</f>
        <v/>
      </c>
      <c r="E654" t="str">
        <f t="array" ref="E654">IF(ISBLANK($A654),"",IF(M654,IF(AVERAGE(C654,D654)&gt;Settings!$E$18,INDEX(Precipitation!A:A,$L654),INDEX(Precipitation!B:B,$L654)),"None"))</f>
        <v/>
      </c>
      <c r="F654" t="str">
        <f t="array" ref="F654">IF(ISBLANK($A654),"",IF(M654,INDEX(Precipitation!C:C,$L654),CHOOSE(RANDBETWEEN(1,4),"Clear","Clear","A few clouds","Mostly cloudy")))</f>
        <v/>
      </c>
      <c r="G654" t="str">
        <f t="array" ref="G654">IF(ISBLANK($A654),"",IF(AND(M654,AVERAGE(C654,D654)&gt;Settings!$E$18),INDEX(Precipitation!D:D,$L654),""))</f>
        <v/>
      </c>
      <c r="H654" t="str">
        <f t="array" ref="H654">IF(ISBLANK($A654),"",INDEX(Precipitation!E:E,$L654))</f>
        <v/>
      </c>
      <c r="I654" s="16" t="str">
        <f t="array" ref="I654">IF(ISBLANK($A654),"",INDEX(Precipitation!F:F,$L654))</f>
        <v/>
      </c>
      <c r="J654" s="16" t="str">
        <f t="array" ref="J654">IF(ISBLANK($A654),"",INDEX(Precipitation!G:G,$L654))</f>
        <v/>
      </c>
      <c r="K654" t="str">
        <f t="array" ref="K654">IF(ISBLANK($A654),"",INDEX(Precipitation!H:H,$L654))</f>
        <v/>
      </c>
      <c r="L654" s="5" t="str">
        <f>IF(ISBLANK($A654),"",RANDBETWEEN(2,COUNTA(Precipitation!A:A)))</f>
        <v/>
      </c>
      <c r="M654" s="5" t="str">
        <f>IF(ISBLANK($A654),"",RANDBETWEEN(1,100)&lt;=VLOOKUP($A654,Settings!$A:$H,7,FALSE)*100)</f>
        <v/>
      </c>
      <c r="N654" s="5" t="str">
        <f>IF(ISBLANK($A654),"",VLOOKUP($A654,Settings!$A:$H,8,FALSE))</f>
        <v/>
      </c>
      <c r="O654" s="5" t="str">
        <f>IF(ISBLANK($A654),"",IF($A654=$A653,$O653,INDIRECT("Settings!$H"&amp;MATCH($A654,Settings!$A:$A,0)+1)))</f>
        <v/>
      </c>
      <c r="P654" s="5" t="str">
        <f t="shared" si="2"/>
        <v/>
      </c>
      <c r="Q654" s="5" t="str">
        <f>IF(ISBLANK($A654),"",IF($A654=$A653,$Q653,VLOOKUP($A654,Settings!$A:$B,2,FALSE)))</f>
        <v/>
      </c>
    </row>
    <row r="655">
      <c r="A655" s="17"/>
      <c r="B655" s="15" t="str">
        <f t="shared" si="1"/>
        <v/>
      </c>
      <c r="C655" s="16" t="str">
        <f>IF(ISBLANK($A655),"",RANDBETWEEN($P655-Settings!$E$19,$P655-Settings!$E$20))</f>
        <v/>
      </c>
      <c r="D655" s="16" t="str">
        <f>IF(ISBLANK($A655),"",RANDBETWEEN($P655+Settings!$E$20,$P655+Settings!$E$19))</f>
        <v/>
      </c>
      <c r="E655" t="str">
        <f t="array" ref="E655">IF(ISBLANK($A655),"",IF(M655,IF(AVERAGE(C655,D655)&gt;Settings!$E$18,INDEX(Precipitation!A:A,$L655),INDEX(Precipitation!B:B,$L655)),"None"))</f>
        <v/>
      </c>
      <c r="F655" t="str">
        <f t="array" ref="F655">IF(ISBLANK($A655),"",IF(M655,INDEX(Precipitation!C:C,$L655),CHOOSE(RANDBETWEEN(1,4),"Clear","Clear","A few clouds","Mostly cloudy")))</f>
        <v/>
      </c>
      <c r="G655" t="str">
        <f t="array" ref="G655">IF(ISBLANK($A655),"",IF(AND(M655,AVERAGE(C655,D655)&gt;Settings!$E$18),INDEX(Precipitation!D:D,$L655),""))</f>
        <v/>
      </c>
      <c r="H655" t="str">
        <f t="array" ref="H655">IF(ISBLANK($A655),"",INDEX(Precipitation!E:E,$L655))</f>
        <v/>
      </c>
      <c r="I655" s="16" t="str">
        <f t="array" ref="I655">IF(ISBLANK($A655),"",INDEX(Precipitation!F:F,$L655))</f>
        <v/>
      </c>
      <c r="J655" s="16" t="str">
        <f t="array" ref="J655">IF(ISBLANK($A655),"",INDEX(Precipitation!G:G,$L655))</f>
        <v/>
      </c>
      <c r="K655" t="str">
        <f t="array" ref="K655">IF(ISBLANK($A655),"",INDEX(Precipitation!H:H,$L655))</f>
        <v/>
      </c>
      <c r="L655" s="5" t="str">
        <f>IF(ISBLANK($A655),"",RANDBETWEEN(2,COUNTA(Precipitation!A:A)))</f>
        <v/>
      </c>
      <c r="M655" s="5" t="str">
        <f>IF(ISBLANK($A655),"",RANDBETWEEN(1,100)&lt;=VLOOKUP($A655,Settings!$A:$H,7,FALSE)*100)</f>
        <v/>
      </c>
      <c r="N655" s="5" t="str">
        <f>IF(ISBLANK($A655),"",VLOOKUP($A655,Settings!$A:$H,8,FALSE))</f>
        <v/>
      </c>
      <c r="O655" s="5" t="str">
        <f>IF(ISBLANK($A655),"",IF($A655=$A654,$O654,INDIRECT("Settings!$H"&amp;MATCH($A655,Settings!$A:$A,0)+1)))</f>
        <v/>
      </c>
      <c r="P655" s="5" t="str">
        <f t="shared" si="2"/>
        <v/>
      </c>
      <c r="Q655" s="5" t="str">
        <f>IF(ISBLANK($A655),"",IF($A655=$A654,$Q654,VLOOKUP($A655,Settings!$A:$B,2,FALSE)))</f>
        <v/>
      </c>
    </row>
    <row r="656">
      <c r="A656" s="17"/>
      <c r="B656" s="15" t="str">
        <f t="shared" si="1"/>
        <v/>
      </c>
      <c r="C656" s="16" t="str">
        <f>IF(ISBLANK($A656),"",RANDBETWEEN($P656-Settings!$E$19,$P656-Settings!$E$20))</f>
        <v/>
      </c>
      <c r="D656" s="16" t="str">
        <f>IF(ISBLANK($A656),"",RANDBETWEEN($P656+Settings!$E$20,$P656+Settings!$E$19))</f>
        <v/>
      </c>
      <c r="E656" t="str">
        <f t="array" ref="E656">IF(ISBLANK($A656),"",IF(M656,IF(AVERAGE(C656,D656)&gt;Settings!$E$18,INDEX(Precipitation!A:A,$L656),INDEX(Precipitation!B:B,$L656)),"None"))</f>
        <v/>
      </c>
      <c r="F656" t="str">
        <f t="array" ref="F656">IF(ISBLANK($A656),"",IF(M656,INDEX(Precipitation!C:C,$L656),CHOOSE(RANDBETWEEN(1,4),"Clear","Clear","A few clouds","Mostly cloudy")))</f>
        <v/>
      </c>
      <c r="G656" t="str">
        <f t="array" ref="G656">IF(ISBLANK($A656),"",IF(AND(M656,AVERAGE(C656,D656)&gt;Settings!$E$18),INDEX(Precipitation!D:D,$L656),""))</f>
        <v/>
      </c>
      <c r="H656" t="str">
        <f t="array" ref="H656">IF(ISBLANK($A656),"",INDEX(Precipitation!E:E,$L656))</f>
        <v/>
      </c>
      <c r="I656" s="16" t="str">
        <f t="array" ref="I656">IF(ISBLANK($A656),"",INDEX(Precipitation!F:F,$L656))</f>
        <v/>
      </c>
      <c r="J656" s="16" t="str">
        <f t="array" ref="J656">IF(ISBLANK($A656),"",INDEX(Precipitation!G:G,$L656))</f>
        <v/>
      </c>
      <c r="K656" t="str">
        <f t="array" ref="K656">IF(ISBLANK($A656),"",INDEX(Precipitation!H:H,$L656))</f>
        <v/>
      </c>
      <c r="L656" s="5" t="str">
        <f>IF(ISBLANK($A656),"",RANDBETWEEN(2,COUNTA(Precipitation!A:A)))</f>
        <v/>
      </c>
      <c r="M656" s="5" t="str">
        <f>IF(ISBLANK($A656),"",RANDBETWEEN(1,100)&lt;=VLOOKUP($A656,Settings!$A:$H,7,FALSE)*100)</f>
        <v/>
      </c>
      <c r="N656" s="5" t="str">
        <f>IF(ISBLANK($A656),"",VLOOKUP($A656,Settings!$A:$H,8,FALSE))</f>
        <v/>
      </c>
      <c r="O656" s="5" t="str">
        <f>IF(ISBLANK($A656),"",IF($A656=$A655,$O655,INDIRECT("Settings!$H"&amp;MATCH($A656,Settings!$A:$A,0)+1)))</f>
        <v/>
      </c>
      <c r="P656" s="5" t="str">
        <f t="shared" si="2"/>
        <v/>
      </c>
      <c r="Q656" s="5" t="str">
        <f>IF(ISBLANK($A656),"",IF($A656=$A655,$Q655,VLOOKUP($A656,Settings!$A:$B,2,FALSE)))</f>
        <v/>
      </c>
    </row>
    <row r="657">
      <c r="A657" s="17"/>
      <c r="B657" s="15" t="str">
        <f t="shared" si="1"/>
        <v/>
      </c>
      <c r="C657" s="16" t="str">
        <f>IF(ISBLANK($A657),"",RANDBETWEEN($P657-Settings!$E$19,$P657-Settings!$E$20))</f>
        <v/>
      </c>
      <c r="D657" s="16" t="str">
        <f>IF(ISBLANK($A657),"",RANDBETWEEN($P657+Settings!$E$20,$P657+Settings!$E$19))</f>
        <v/>
      </c>
      <c r="E657" t="str">
        <f t="array" ref="E657">IF(ISBLANK($A657),"",IF(M657,IF(AVERAGE(C657,D657)&gt;Settings!$E$18,INDEX(Precipitation!A:A,$L657),INDEX(Precipitation!B:B,$L657)),"None"))</f>
        <v/>
      </c>
      <c r="F657" t="str">
        <f t="array" ref="F657">IF(ISBLANK($A657),"",IF(M657,INDEX(Precipitation!C:C,$L657),CHOOSE(RANDBETWEEN(1,4),"Clear","Clear","A few clouds","Mostly cloudy")))</f>
        <v/>
      </c>
      <c r="G657" t="str">
        <f t="array" ref="G657">IF(ISBLANK($A657),"",IF(AND(M657,AVERAGE(C657,D657)&gt;Settings!$E$18),INDEX(Precipitation!D:D,$L657),""))</f>
        <v/>
      </c>
      <c r="H657" t="str">
        <f t="array" ref="H657">IF(ISBLANK($A657),"",INDEX(Precipitation!E:E,$L657))</f>
        <v/>
      </c>
      <c r="I657" s="16" t="str">
        <f t="array" ref="I657">IF(ISBLANK($A657),"",INDEX(Precipitation!F:F,$L657))</f>
        <v/>
      </c>
      <c r="J657" s="16" t="str">
        <f t="array" ref="J657">IF(ISBLANK($A657),"",INDEX(Precipitation!G:G,$L657))</f>
        <v/>
      </c>
      <c r="K657" t="str">
        <f t="array" ref="K657">IF(ISBLANK($A657),"",INDEX(Precipitation!H:H,$L657))</f>
        <v/>
      </c>
      <c r="L657" s="5" t="str">
        <f>IF(ISBLANK($A657),"",RANDBETWEEN(2,COUNTA(Precipitation!A:A)))</f>
        <v/>
      </c>
      <c r="M657" s="5" t="str">
        <f>IF(ISBLANK($A657),"",RANDBETWEEN(1,100)&lt;=VLOOKUP($A657,Settings!$A:$H,7,FALSE)*100)</f>
        <v/>
      </c>
      <c r="N657" s="5" t="str">
        <f>IF(ISBLANK($A657),"",VLOOKUP($A657,Settings!$A:$H,8,FALSE))</f>
        <v/>
      </c>
      <c r="O657" s="5" t="str">
        <f>IF(ISBLANK($A657),"",IF($A657=$A656,$O656,INDIRECT("Settings!$H"&amp;MATCH($A657,Settings!$A:$A,0)+1)))</f>
        <v/>
      </c>
      <c r="P657" s="5" t="str">
        <f t="shared" si="2"/>
        <v/>
      </c>
      <c r="Q657" s="5" t="str">
        <f>IF(ISBLANK($A657),"",IF($A657=$A656,$Q656,VLOOKUP($A657,Settings!$A:$B,2,FALSE)))</f>
        <v/>
      </c>
    </row>
    <row r="658">
      <c r="A658" s="17"/>
      <c r="B658" s="15" t="str">
        <f t="shared" si="1"/>
        <v/>
      </c>
      <c r="C658" s="16" t="str">
        <f>IF(ISBLANK($A658),"",RANDBETWEEN($P658-Settings!$E$19,$P658-Settings!$E$20))</f>
        <v/>
      </c>
      <c r="D658" s="16" t="str">
        <f>IF(ISBLANK($A658),"",RANDBETWEEN($P658+Settings!$E$20,$P658+Settings!$E$19))</f>
        <v/>
      </c>
      <c r="E658" t="str">
        <f t="array" ref="E658">IF(ISBLANK($A658),"",IF(M658,IF(AVERAGE(C658,D658)&gt;Settings!$E$18,INDEX(Precipitation!A:A,$L658),INDEX(Precipitation!B:B,$L658)),"None"))</f>
        <v/>
      </c>
      <c r="F658" t="str">
        <f t="array" ref="F658">IF(ISBLANK($A658),"",IF(M658,INDEX(Precipitation!C:C,$L658),CHOOSE(RANDBETWEEN(1,4),"Clear","Clear","A few clouds","Mostly cloudy")))</f>
        <v/>
      </c>
      <c r="G658" t="str">
        <f t="array" ref="G658">IF(ISBLANK($A658),"",IF(AND(M658,AVERAGE(C658,D658)&gt;Settings!$E$18),INDEX(Precipitation!D:D,$L658),""))</f>
        <v/>
      </c>
      <c r="H658" t="str">
        <f t="array" ref="H658">IF(ISBLANK($A658),"",INDEX(Precipitation!E:E,$L658))</f>
        <v/>
      </c>
      <c r="I658" s="16" t="str">
        <f t="array" ref="I658">IF(ISBLANK($A658),"",INDEX(Precipitation!F:F,$L658))</f>
        <v/>
      </c>
      <c r="J658" s="16" t="str">
        <f t="array" ref="J658">IF(ISBLANK($A658),"",INDEX(Precipitation!G:G,$L658))</f>
        <v/>
      </c>
      <c r="K658" t="str">
        <f t="array" ref="K658">IF(ISBLANK($A658),"",INDEX(Precipitation!H:H,$L658))</f>
        <v/>
      </c>
      <c r="L658" s="5" t="str">
        <f>IF(ISBLANK($A658),"",RANDBETWEEN(2,COUNTA(Precipitation!A:A)))</f>
        <v/>
      </c>
      <c r="M658" s="5" t="str">
        <f>IF(ISBLANK($A658),"",RANDBETWEEN(1,100)&lt;=VLOOKUP($A658,Settings!$A:$H,7,FALSE)*100)</f>
        <v/>
      </c>
      <c r="N658" s="5" t="str">
        <f>IF(ISBLANK($A658),"",VLOOKUP($A658,Settings!$A:$H,8,FALSE))</f>
        <v/>
      </c>
      <c r="O658" s="5" t="str">
        <f>IF(ISBLANK($A658),"",IF($A658=$A657,$O657,INDIRECT("Settings!$H"&amp;MATCH($A658,Settings!$A:$A,0)+1)))</f>
        <v/>
      </c>
      <c r="P658" s="5" t="str">
        <f t="shared" si="2"/>
        <v/>
      </c>
      <c r="Q658" s="5" t="str">
        <f>IF(ISBLANK($A658),"",IF($A658=$A657,$Q657,VLOOKUP($A658,Settings!$A:$B,2,FALSE)))</f>
        <v/>
      </c>
    </row>
    <row r="659">
      <c r="A659" s="17"/>
      <c r="B659" s="15" t="str">
        <f t="shared" si="1"/>
        <v/>
      </c>
      <c r="C659" s="16" t="str">
        <f>IF(ISBLANK($A659),"",RANDBETWEEN($P659-Settings!$E$19,$P659-Settings!$E$20))</f>
        <v/>
      </c>
      <c r="D659" s="16" t="str">
        <f>IF(ISBLANK($A659),"",RANDBETWEEN($P659+Settings!$E$20,$P659+Settings!$E$19))</f>
        <v/>
      </c>
      <c r="E659" t="str">
        <f t="array" ref="E659">IF(ISBLANK($A659),"",IF(M659,IF(AVERAGE(C659,D659)&gt;Settings!$E$18,INDEX(Precipitation!A:A,$L659),INDEX(Precipitation!B:B,$L659)),"None"))</f>
        <v/>
      </c>
      <c r="F659" t="str">
        <f t="array" ref="F659">IF(ISBLANK($A659),"",IF(M659,INDEX(Precipitation!C:C,$L659),CHOOSE(RANDBETWEEN(1,4),"Clear","Clear","A few clouds","Mostly cloudy")))</f>
        <v/>
      </c>
      <c r="G659" t="str">
        <f t="array" ref="G659">IF(ISBLANK($A659),"",IF(AND(M659,AVERAGE(C659,D659)&gt;Settings!$E$18),INDEX(Precipitation!D:D,$L659),""))</f>
        <v/>
      </c>
      <c r="H659" t="str">
        <f t="array" ref="H659">IF(ISBLANK($A659),"",INDEX(Precipitation!E:E,$L659))</f>
        <v/>
      </c>
      <c r="I659" s="16" t="str">
        <f t="array" ref="I659">IF(ISBLANK($A659),"",INDEX(Precipitation!F:F,$L659))</f>
        <v/>
      </c>
      <c r="J659" s="16" t="str">
        <f t="array" ref="J659">IF(ISBLANK($A659),"",INDEX(Precipitation!G:G,$L659))</f>
        <v/>
      </c>
      <c r="K659" t="str">
        <f t="array" ref="K659">IF(ISBLANK($A659),"",INDEX(Precipitation!H:H,$L659))</f>
        <v/>
      </c>
      <c r="L659" s="5" t="str">
        <f>IF(ISBLANK($A659),"",RANDBETWEEN(2,COUNTA(Precipitation!A:A)))</f>
        <v/>
      </c>
      <c r="M659" s="5" t="str">
        <f>IF(ISBLANK($A659),"",RANDBETWEEN(1,100)&lt;=VLOOKUP($A659,Settings!$A:$H,7,FALSE)*100)</f>
        <v/>
      </c>
      <c r="N659" s="5" t="str">
        <f>IF(ISBLANK($A659),"",VLOOKUP($A659,Settings!$A:$H,8,FALSE))</f>
        <v/>
      </c>
      <c r="O659" s="5" t="str">
        <f>IF(ISBLANK($A659),"",IF($A659=$A658,$O658,INDIRECT("Settings!$H"&amp;MATCH($A659,Settings!$A:$A,0)+1)))</f>
        <v/>
      </c>
      <c r="P659" s="5" t="str">
        <f t="shared" si="2"/>
        <v/>
      </c>
      <c r="Q659" s="5" t="str">
        <f>IF(ISBLANK($A659),"",IF($A659=$A658,$Q658,VLOOKUP($A659,Settings!$A:$B,2,FALSE)))</f>
        <v/>
      </c>
    </row>
    <row r="660">
      <c r="A660" s="17"/>
      <c r="B660" s="15" t="str">
        <f t="shared" si="1"/>
        <v/>
      </c>
      <c r="C660" s="16" t="str">
        <f>IF(ISBLANK($A660),"",RANDBETWEEN($P660-Settings!$E$19,$P660-Settings!$E$20))</f>
        <v/>
      </c>
      <c r="D660" s="16" t="str">
        <f>IF(ISBLANK($A660),"",RANDBETWEEN($P660+Settings!$E$20,$P660+Settings!$E$19))</f>
        <v/>
      </c>
      <c r="E660" t="str">
        <f t="array" ref="E660">IF(ISBLANK($A660),"",IF(M660,IF(AVERAGE(C660,D660)&gt;Settings!$E$18,INDEX(Precipitation!A:A,$L660),INDEX(Precipitation!B:B,$L660)),"None"))</f>
        <v/>
      </c>
      <c r="F660" t="str">
        <f t="array" ref="F660">IF(ISBLANK($A660),"",IF(M660,INDEX(Precipitation!C:C,$L660),CHOOSE(RANDBETWEEN(1,4),"Clear","Clear","A few clouds","Mostly cloudy")))</f>
        <v/>
      </c>
      <c r="G660" t="str">
        <f t="array" ref="G660">IF(ISBLANK($A660),"",IF(AND(M660,AVERAGE(C660,D660)&gt;Settings!$E$18),INDEX(Precipitation!D:D,$L660),""))</f>
        <v/>
      </c>
      <c r="H660" t="str">
        <f t="array" ref="H660">IF(ISBLANK($A660),"",INDEX(Precipitation!E:E,$L660))</f>
        <v/>
      </c>
      <c r="I660" s="16" t="str">
        <f t="array" ref="I660">IF(ISBLANK($A660),"",INDEX(Precipitation!F:F,$L660))</f>
        <v/>
      </c>
      <c r="J660" s="16" t="str">
        <f t="array" ref="J660">IF(ISBLANK($A660),"",INDEX(Precipitation!G:G,$L660))</f>
        <v/>
      </c>
      <c r="K660" t="str">
        <f t="array" ref="K660">IF(ISBLANK($A660),"",INDEX(Precipitation!H:H,$L660))</f>
        <v/>
      </c>
      <c r="L660" s="5" t="str">
        <f>IF(ISBLANK($A660),"",RANDBETWEEN(2,COUNTA(Precipitation!A:A)))</f>
        <v/>
      </c>
      <c r="M660" s="5" t="str">
        <f>IF(ISBLANK($A660),"",RANDBETWEEN(1,100)&lt;=VLOOKUP($A660,Settings!$A:$H,7,FALSE)*100)</f>
        <v/>
      </c>
      <c r="N660" s="5" t="str">
        <f>IF(ISBLANK($A660),"",VLOOKUP($A660,Settings!$A:$H,8,FALSE))</f>
        <v/>
      </c>
      <c r="O660" s="5" t="str">
        <f>IF(ISBLANK($A660),"",IF($A660=$A659,$O659,INDIRECT("Settings!$H"&amp;MATCH($A660,Settings!$A:$A,0)+1)))</f>
        <v/>
      </c>
      <c r="P660" s="5" t="str">
        <f t="shared" si="2"/>
        <v/>
      </c>
      <c r="Q660" s="5" t="str">
        <f>IF(ISBLANK($A660),"",IF($A660=$A659,$Q659,VLOOKUP($A660,Settings!$A:$B,2,FALSE)))</f>
        <v/>
      </c>
    </row>
    <row r="661">
      <c r="A661" s="17"/>
      <c r="B661" s="15" t="str">
        <f t="shared" si="1"/>
        <v/>
      </c>
      <c r="C661" s="16" t="str">
        <f>IF(ISBLANK($A661),"",RANDBETWEEN($P661-Settings!$E$19,$P661-Settings!$E$20))</f>
        <v/>
      </c>
      <c r="D661" s="16" t="str">
        <f>IF(ISBLANK($A661),"",RANDBETWEEN($P661+Settings!$E$20,$P661+Settings!$E$19))</f>
        <v/>
      </c>
      <c r="E661" t="str">
        <f t="array" ref="E661">IF(ISBLANK($A661),"",IF(M661,IF(AVERAGE(C661,D661)&gt;Settings!$E$18,INDEX(Precipitation!A:A,$L661),INDEX(Precipitation!B:B,$L661)),"None"))</f>
        <v/>
      </c>
      <c r="F661" t="str">
        <f t="array" ref="F661">IF(ISBLANK($A661),"",IF(M661,INDEX(Precipitation!C:C,$L661),CHOOSE(RANDBETWEEN(1,4),"Clear","Clear","A few clouds","Mostly cloudy")))</f>
        <v/>
      </c>
      <c r="G661" t="str">
        <f t="array" ref="G661">IF(ISBLANK($A661),"",IF(AND(M661,AVERAGE(C661,D661)&gt;Settings!$E$18),INDEX(Precipitation!D:D,$L661),""))</f>
        <v/>
      </c>
      <c r="H661" t="str">
        <f t="array" ref="H661">IF(ISBLANK($A661),"",INDEX(Precipitation!E:E,$L661))</f>
        <v/>
      </c>
      <c r="I661" s="16" t="str">
        <f t="array" ref="I661">IF(ISBLANK($A661),"",INDEX(Precipitation!F:F,$L661))</f>
        <v/>
      </c>
      <c r="J661" s="16" t="str">
        <f t="array" ref="J661">IF(ISBLANK($A661),"",INDEX(Precipitation!G:G,$L661))</f>
        <v/>
      </c>
      <c r="K661" t="str">
        <f t="array" ref="K661">IF(ISBLANK($A661),"",INDEX(Precipitation!H:H,$L661))</f>
        <v/>
      </c>
      <c r="L661" s="5" t="str">
        <f>IF(ISBLANK($A661),"",RANDBETWEEN(2,COUNTA(Precipitation!A:A)))</f>
        <v/>
      </c>
      <c r="M661" s="5" t="str">
        <f>IF(ISBLANK($A661),"",RANDBETWEEN(1,100)&lt;=VLOOKUP($A661,Settings!$A:$H,7,FALSE)*100)</f>
        <v/>
      </c>
      <c r="N661" s="5" t="str">
        <f>IF(ISBLANK($A661),"",VLOOKUP($A661,Settings!$A:$H,8,FALSE))</f>
        <v/>
      </c>
      <c r="O661" s="5" t="str">
        <f>IF(ISBLANK($A661),"",IF($A661=$A660,$O660,INDIRECT("Settings!$H"&amp;MATCH($A661,Settings!$A:$A,0)+1)))</f>
        <v/>
      </c>
      <c r="P661" s="5" t="str">
        <f t="shared" si="2"/>
        <v/>
      </c>
      <c r="Q661" s="5" t="str">
        <f>IF(ISBLANK($A661),"",IF($A661=$A660,$Q660,VLOOKUP($A661,Settings!$A:$B,2,FALSE)))</f>
        <v/>
      </c>
    </row>
    <row r="662">
      <c r="A662" s="17"/>
      <c r="B662" s="15" t="str">
        <f t="shared" si="1"/>
        <v/>
      </c>
      <c r="C662" s="16" t="str">
        <f>IF(ISBLANK($A662),"",RANDBETWEEN($P662-Settings!$E$19,$P662-Settings!$E$20))</f>
        <v/>
      </c>
      <c r="D662" s="16" t="str">
        <f>IF(ISBLANK($A662),"",RANDBETWEEN($P662+Settings!$E$20,$P662+Settings!$E$19))</f>
        <v/>
      </c>
      <c r="E662" t="str">
        <f t="array" ref="E662">IF(ISBLANK($A662),"",IF(M662,IF(AVERAGE(C662,D662)&gt;Settings!$E$18,INDEX(Precipitation!A:A,$L662),INDEX(Precipitation!B:B,$L662)),"None"))</f>
        <v/>
      </c>
      <c r="F662" t="str">
        <f t="array" ref="F662">IF(ISBLANK($A662),"",IF(M662,INDEX(Precipitation!C:C,$L662),CHOOSE(RANDBETWEEN(1,4),"Clear","Clear","A few clouds","Mostly cloudy")))</f>
        <v/>
      </c>
      <c r="G662" t="str">
        <f t="array" ref="G662">IF(ISBLANK($A662),"",IF(AND(M662,AVERAGE(C662,D662)&gt;Settings!$E$18),INDEX(Precipitation!D:D,$L662),""))</f>
        <v/>
      </c>
      <c r="H662" t="str">
        <f t="array" ref="H662">IF(ISBLANK($A662),"",INDEX(Precipitation!E:E,$L662))</f>
        <v/>
      </c>
      <c r="I662" s="16" t="str">
        <f t="array" ref="I662">IF(ISBLANK($A662),"",INDEX(Precipitation!F:F,$L662))</f>
        <v/>
      </c>
      <c r="J662" s="16" t="str">
        <f t="array" ref="J662">IF(ISBLANK($A662),"",INDEX(Precipitation!G:G,$L662))</f>
        <v/>
      </c>
      <c r="K662" t="str">
        <f t="array" ref="K662">IF(ISBLANK($A662),"",INDEX(Precipitation!H:H,$L662))</f>
        <v/>
      </c>
      <c r="L662" s="5" t="str">
        <f>IF(ISBLANK($A662),"",RANDBETWEEN(2,COUNTA(Precipitation!A:A)))</f>
        <v/>
      </c>
      <c r="M662" s="5" t="str">
        <f>IF(ISBLANK($A662),"",RANDBETWEEN(1,100)&lt;=VLOOKUP($A662,Settings!$A:$H,7,FALSE)*100)</f>
        <v/>
      </c>
      <c r="N662" s="5" t="str">
        <f>IF(ISBLANK($A662),"",VLOOKUP($A662,Settings!$A:$H,8,FALSE))</f>
        <v/>
      </c>
      <c r="O662" s="5" t="str">
        <f>IF(ISBLANK($A662),"",IF($A662=$A661,$O661,INDIRECT("Settings!$H"&amp;MATCH($A662,Settings!$A:$A,0)+1)))</f>
        <v/>
      </c>
      <c r="P662" s="5" t="str">
        <f t="shared" si="2"/>
        <v/>
      </c>
      <c r="Q662" s="5" t="str">
        <f>IF(ISBLANK($A662),"",IF($A662=$A661,$Q661,VLOOKUP($A662,Settings!$A:$B,2,FALSE)))</f>
        <v/>
      </c>
    </row>
    <row r="663">
      <c r="A663" s="17"/>
      <c r="B663" s="15" t="str">
        <f t="shared" si="1"/>
        <v/>
      </c>
      <c r="C663" s="16" t="str">
        <f>IF(ISBLANK($A663),"",RANDBETWEEN($P663-Settings!$E$19,$P663-Settings!$E$20))</f>
        <v/>
      </c>
      <c r="D663" s="16" t="str">
        <f>IF(ISBLANK($A663),"",RANDBETWEEN($P663+Settings!$E$20,$P663+Settings!$E$19))</f>
        <v/>
      </c>
      <c r="E663" t="str">
        <f t="array" ref="E663">IF(ISBLANK($A663),"",IF(M663,IF(AVERAGE(C663,D663)&gt;Settings!$E$18,INDEX(Precipitation!A:A,$L663),INDEX(Precipitation!B:B,$L663)),"None"))</f>
        <v/>
      </c>
      <c r="F663" t="str">
        <f t="array" ref="F663">IF(ISBLANK($A663),"",IF(M663,INDEX(Precipitation!C:C,$L663),CHOOSE(RANDBETWEEN(1,4),"Clear","Clear","A few clouds","Mostly cloudy")))</f>
        <v/>
      </c>
      <c r="G663" t="str">
        <f t="array" ref="G663">IF(ISBLANK($A663),"",IF(AND(M663,AVERAGE(C663,D663)&gt;Settings!$E$18),INDEX(Precipitation!D:D,$L663),""))</f>
        <v/>
      </c>
      <c r="H663" t="str">
        <f t="array" ref="H663">IF(ISBLANK($A663),"",INDEX(Precipitation!E:E,$L663))</f>
        <v/>
      </c>
      <c r="I663" s="16" t="str">
        <f t="array" ref="I663">IF(ISBLANK($A663),"",INDEX(Precipitation!F:F,$L663))</f>
        <v/>
      </c>
      <c r="J663" s="16" t="str">
        <f t="array" ref="J663">IF(ISBLANK($A663),"",INDEX(Precipitation!G:G,$L663))</f>
        <v/>
      </c>
      <c r="K663" t="str">
        <f t="array" ref="K663">IF(ISBLANK($A663),"",INDEX(Precipitation!H:H,$L663))</f>
        <v/>
      </c>
      <c r="L663" s="5" t="str">
        <f>IF(ISBLANK($A663),"",RANDBETWEEN(2,COUNTA(Precipitation!A:A)))</f>
        <v/>
      </c>
      <c r="M663" s="5" t="str">
        <f>IF(ISBLANK($A663),"",RANDBETWEEN(1,100)&lt;=VLOOKUP($A663,Settings!$A:$H,7,FALSE)*100)</f>
        <v/>
      </c>
      <c r="N663" s="5" t="str">
        <f>IF(ISBLANK($A663),"",VLOOKUP($A663,Settings!$A:$H,8,FALSE))</f>
        <v/>
      </c>
      <c r="O663" s="5" t="str">
        <f>IF(ISBLANK($A663),"",IF($A663=$A662,$O662,INDIRECT("Settings!$H"&amp;MATCH($A663,Settings!$A:$A,0)+1)))</f>
        <v/>
      </c>
      <c r="P663" s="5" t="str">
        <f t="shared" si="2"/>
        <v/>
      </c>
      <c r="Q663" s="5" t="str">
        <f>IF(ISBLANK($A663),"",IF($A663=$A662,$Q662,VLOOKUP($A663,Settings!$A:$B,2,FALSE)))</f>
        <v/>
      </c>
    </row>
    <row r="664">
      <c r="A664" s="17"/>
      <c r="B664" s="15" t="str">
        <f t="shared" si="1"/>
        <v/>
      </c>
      <c r="C664" s="16" t="str">
        <f>IF(ISBLANK($A664),"",RANDBETWEEN($P664-Settings!$E$19,$P664-Settings!$E$20))</f>
        <v/>
      </c>
      <c r="D664" s="16" t="str">
        <f>IF(ISBLANK($A664),"",RANDBETWEEN($P664+Settings!$E$20,$P664+Settings!$E$19))</f>
        <v/>
      </c>
      <c r="E664" t="str">
        <f t="array" ref="E664">IF(ISBLANK($A664),"",IF(M664,IF(AVERAGE(C664,D664)&gt;Settings!$E$18,INDEX(Precipitation!A:A,$L664),INDEX(Precipitation!B:B,$L664)),"None"))</f>
        <v/>
      </c>
      <c r="F664" t="str">
        <f t="array" ref="F664">IF(ISBLANK($A664),"",IF(M664,INDEX(Precipitation!C:C,$L664),CHOOSE(RANDBETWEEN(1,4),"Clear","Clear","A few clouds","Mostly cloudy")))</f>
        <v/>
      </c>
      <c r="G664" t="str">
        <f t="array" ref="G664">IF(ISBLANK($A664),"",IF(AND(M664,AVERAGE(C664,D664)&gt;Settings!$E$18),INDEX(Precipitation!D:D,$L664),""))</f>
        <v/>
      </c>
      <c r="H664" t="str">
        <f t="array" ref="H664">IF(ISBLANK($A664),"",INDEX(Precipitation!E:E,$L664))</f>
        <v/>
      </c>
      <c r="I664" s="16" t="str">
        <f t="array" ref="I664">IF(ISBLANK($A664),"",INDEX(Precipitation!F:F,$L664))</f>
        <v/>
      </c>
      <c r="J664" s="16" t="str">
        <f t="array" ref="J664">IF(ISBLANK($A664),"",INDEX(Precipitation!G:G,$L664))</f>
        <v/>
      </c>
      <c r="K664" t="str">
        <f t="array" ref="K664">IF(ISBLANK($A664),"",INDEX(Precipitation!H:H,$L664))</f>
        <v/>
      </c>
      <c r="L664" s="5" t="str">
        <f>IF(ISBLANK($A664),"",RANDBETWEEN(2,COUNTA(Precipitation!A:A)))</f>
        <v/>
      </c>
      <c r="M664" s="5" t="str">
        <f>IF(ISBLANK($A664),"",RANDBETWEEN(1,100)&lt;=VLOOKUP($A664,Settings!$A:$H,7,FALSE)*100)</f>
        <v/>
      </c>
      <c r="N664" s="5" t="str">
        <f>IF(ISBLANK($A664),"",VLOOKUP($A664,Settings!$A:$H,8,FALSE))</f>
        <v/>
      </c>
      <c r="O664" s="5" t="str">
        <f>IF(ISBLANK($A664),"",IF($A664=$A663,$O663,INDIRECT("Settings!$H"&amp;MATCH($A664,Settings!$A:$A,0)+1)))</f>
        <v/>
      </c>
      <c r="P664" s="5" t="str">
        <f t="shared" si="2"/>
        <v/>
      </c>
      <c r="Q664" s="5" t="str">
        <f>IF(ISBLANK($A664),"",IF($A664=$A663,$Q663,VLOOKUP($A664,Settings!$A:$B,2,FALSE)))</f>
        <v/>
      </c>
    </row>
    <row r="665">
      <c r="A665" s="17"/>
      <c r="B665" s="15" t="str">
        <f t="shared" si="1"/>
        <v/>
      </c>
      <c r="C665" s="16" t="str">
        <f>IF(ISBLANK($A665),"",RANDBETWEEN($P665-Settings!$E$19,$P665-Settings!$E$20))</f>
        <v/>
      </c>
      <c r="D665" s="16" t="str">
        <f>IF(ISBLANK($A665),"",RANDBETWEEN($P665+Settings!$E$20,$P665+Settings!$E$19))</f>
        <v/>
      </c>
      <c r="E665" t="str">
        <f t="array" ref="E665">IF(ISBLANK($A665),"",IF(M665,IF(AVERAGE(C665,D665)&gt;Settings!$E$18,INDEX(Precipitation!A:A,$L665),INDEX(Precipitation!B:B,$L665)),"None"))</f>
        <v/>
      </c>
      <c r="F665" t="str">
        <f t="array" ref="F665">IF(ISBLANK($A665),"",IF(M665,INDEX(Precipitation!C:C,$L665),CHOOSE(RANDBETWEEN(1,4),"Clear","Clear","A few clouds","Mostly cloudy")))</f>
        <v/>
      </c>
      <c r="G665" t="str">
        <f t="array" ref="G665">IF(ISBLANK($A665),"",IF(AND(M665,AVERAGE(C665,D665)&gt;Settings!$E$18),INDEX(Precipitation!D:D,$L665),""))</f>
        <v/>
      </c>
      <c r="H665" t="str">
        <f t="array" ref="H665">IF(ISBLANK($A665),"",INDEX(Precipitation!E:E,$L665))</f>
        <v/>
      </c>
      <c r="I665" s="16" t="str">
        <f t="array" ref="I665">IF(ISBLANK($A665),"",INDEX(Precipitation!F:F,$L665))</f>
        <v/>
      </c>
      <c r="J665" s="16" t="str">
        <f t="array" ref="J665">IF(ISBLANK($A665),"",INDEX(Precipitation!G:G,$L665))</f>
        <v/>
      </c>
      <c r="K665" t="str">
        <f t="array" ref="K665">IF(ISBLANK($A665),"",INDEX(Precipitation!H:H,$L665))</f>
        <v/>
      </c>
      <c r="L665" s="5" t="str">
        <f>IF(ISBLANK($A665),"",RANDBETWEEN(2,COUNTA(Precipitation!A:A)))</f>
        <v/>
      </c>
      <c r="M665" s="5" t="str">
        <f>IF(ISBLANK($A665),"",RANDBETWEEN(1,100)&lt;=VLOOKUP($A665,Settings!$A:$H,7,FALSE)*100)</f>
        <v/>
      </c>
      <c r="N665" s="5" t="str">
        <f>IF(ISBLANK($A665),"",VLOOKUP($A665,Settings!$A:$H,8,FALSE))</f>
        <v/>
      </c>
      <c r="O665" s="5" t="str">
        <f>IF(ISBLANK($A665),"",IF($A665=$A664,$O664,INDIRECT("Settings!$H"&amp;MATCH($A665,Settings!$A:$A,0)+1)))</f>
        <v/>
      </c>
      <c r="P665" s="5" t="str">
        <f t="shared" si="2"/>
        <v/>
      </c>
      <c r="Q665" s="5" t="str">
        <f>IF(ISBLANK($A665),"",IF($A665=$A664,$Q664,VLOOKUP($A665,Settings!$A:$B,2,FALSE)))</f>
        <v/>
      </c>
    </row>
    <row r="666">
      <c r="A666" s="17"/>
      <c r="B666" s="15" t="str">
        <f t="shared" si="1"/>
        <v/>
      </c>
      <c r="C666" s="16" t="str">
        <f>IF(ISBLANK($A666),"",RANDBETWEEN($P666-Settings!$E$19,$P666-Settings!$E$20))</f>
        <v/>
      </c>
      <c r="D666" s="16" t="str">
        <f>IF(ISBLANK($A666),"",RANDBETWEEN($P666+Settings!$E$20,$P666+Settings!$E$19))</f>
        <v/>
      </c>
      <c r="E666" t="str">
        <f t="array" ref="E666">IF(ISBLANK($A666),"",IF(M666,IF(AVERAGE(C666,D666)&gt;Settings!$E$18,INDEX(Precipitation!A:A,$L666),INDEX(Precipitation!B:B,$L666)),"None"))</f>
        <v/>
      </c>
      <c r="F666" t="str">
        <f t="array" ref="F666">IF(ISBLANK($A666),"",IF(M666,INDEX(Precipitation!C:C,$L666),CHOOSE(RANDBETWEEN(1,4),"Clear","Clear","A few clouds","Mostly cloudy")))</f>
        <v/>
      </c>
      <c r="G666" t="str">
        <f t="array" ref="G666">IF(ISBLANK($A666),"",IF(AND(M666,AVERAGE(C666,D666)&gt;Settings!$E$18),INDEX(Precipitation!D:D,$L666),""))</f>
        <v/>
      </c>
      <c r="H666" t="str">
        <f t="array" ref="H666">IF(ISBLANK($A666),"",INDEX(Precipitation!E:E,$L666))</f>
        <v/>
      </c>
      <c r="I666" s="16" t="str">
        <f t="array" ref="I666">IF(ISBLANK($A666),"",INDEX(Precipitation!F:F,$L666))</f>
        <v/>
      </c>
      <c r="J666" s="16" t="str">
        <f t="array" ref="J666">IF(ISBLANK($A666),"",INDEX(Precipitation!G:G,$L666))</f>
        <v/>
      </c>
      <c r="K666" t="str">
        <f t="array" ref="K666">IF(ISBLANK($A666),"",INDEX(Precipitation!H:H,$L666))</f>
        <v/>
      </c>
      <c r="L666" s="5" t="str">
        <f>IF(ISBLANK($A666),"",RANDBETWEEN(2,COUNTA(Precipitation!A:A)))</f>
        <v/>
      </c>
      <c r="M666" s="5" t="str">
        <f>IF(ISBLANK($A666),"",RANDBETWEEN(1,100)&lt;=VLOOKUP($A666,Settings!$A:$H,7,FALSE)*100)</f>
        <v/>
      </c>
      <c r="N666" s="5" t="str">
        <f>IF(ISBLANK($A666),"",VLOOKUP($A666,Settings!$A:$H,8,FALSE))</f>
        <v/>
      </c>
      <c r="O666" s="5" t="str">
        <f>IF(ISBLANK($A666),"",IF($A666=$A665,$O665,INDIRECT("Settings!$H"&amp;MATCH($A666,Settings!$A:$A,0)+1)))</f>
        <v/>
      </c>
      <c r="P666" s="5" t="str">
        <f t="shared" si="2"/>
        <v/>
      </c>
      <c r="Q666" s="5" t="str">
        <f>IF(ISBLANK($A666),"",IF($A666=$A665,$Q665,VLOOKUP($A666,Settings!$A:$B,2,FALSE)))</f>
        <v/>
      </c>
    </row>
    <row r="667">
      <c r="A667" s="17"/>
      <c r="B667" s="15" t="str">
        <f t="shared" si="1"/>
        <v/>
      </c>
      <c r="C667" s="16" t="str">
        <f>IF(ISBLANK($A667),"",RANDBETWEEN($P667-Settings!$E$19,$P667-Settings!$E$20))</f>
        <v/>
      </c>
      <c r="D667" s="16" t="str">
        <f>IF(ISBLANK($A667),"",RANDBETWEEN($P667+Settings!$E$20,$P667+Settings!$E$19))</f>
        <v/>
      </c>
      <c r="E667" t="str">
        <f t="array" ref="E667">IF(ISBLANK($A667),"",IF(M667,IF(AVERAGE(C667,D667)&gt;Settings!$E$18,INDEX(Precipitation!A:A,$L667),INDEX(Precipitation!B:B,$L667)),"None"))</f>
        <v/>
      </c>
      <c r="F667" t="str">
        <f t="array" ref="F667">IF(ISBLANK($A667),"",IF(M667,INDEX(Precipitation!C:C,$L667),CHOOSE(RANDBETWEEN(1,4),"Clear","Clear","A few clouds","Mostly cloudy")))</f>
        <v/>
      </c>
      <c r="G667" t="str">
        <f t="array" ref="G667">IF(ISBLANK($A667),"",IF(AND(M667,AVERAGE(C667,D667)&gt;Settings!$E$18),INDEX(Precipitation!D:D,$L667),""))</f>
        <v/>
      </c>
      <c r="H667" t="str">
        <f t="array" ref="H667">IF(ISBLANK($A667),"",INDEX(Precipitation!E:E,$L667))</f>
        <v/>
      </c>
      <c r="I667" s="16" t="str">
        <f t="array" ref="I667">IF(ISBLANK($A667),"",INDEX(Precipitation!F:F,$L667))</f>
        <v/>
      </c>
      <c r="J667" s="16" t="str">
        <f t="array" ref="J667">IF(ISBLANK($A667),"",INDEX(Precipitation!G:G,$L667))</f>
        <v/>
      </c>
      <c r="K667" t="str">
        <f t="array" ref="K667">IF(ISBLANK($A667),"",INDEX(Precipitation!H:H,$L667))</f>
        <v/>
      </c>
      <c r="L667" s="5" t="str">
        <f>IF(ISBLANK($A667),"",RANDBETWEEN(2,COUNTA(Precipitation!A:A)))</f>
        <v/>
      </c>
      <c r="M667" s="5" t="str">
        <f>IF(ISBLANK($A667),"",RANDBETWEEN(1,100)&lt;=VLOOKUP($A667,Settings!$A:$H,7,FALSE)*100)</f>
        <v/>
      </c>
      <c r="N667" s="5" t="str">
        <f>IF(ISBLANK($A667),"",VLOOKUP($A667,Settings!$A:$H,8,FALSE))</f>
        <v/>
      </c>
      <c r="O667" s="5" t="str">
        <f>IF(ISBLANK($A667),"",IF($A667=$A666,$O666,INDIRECT("Settings!$H"&amp;MATCH($A667,Settings!$A:$A,0)+1)))</f>
        <v/>
      </c>
      <c r="P667" s="5" t="str">
        <f t="shared" si="2"/>
        <v/>
      </c>
      <c r="Q667" s="5" t="str">
        <f>IF(ISBLANK($A667),"",IF($A667=$A666,$Q666,VLOOKUP($A667,Settings!$A:$B,2,FALSE)))</f>
        <v/>
      </c>
    </row>
    <row r="668">
      <c r="A668" s="17"/>
      <c r="B668" s="15" t="str">
        <f t="shared" si="1"/>
        <v/>
      </c>
      <c r="C668" s="16" t="str">
        <f>IF(ISBLANK($A668),"",RANDBETWEEN($P668-Settings!$E$19,$P668-Settings!$E$20))</f>
        <v/>
      </c>
      <c r="D668" s="16" t="str">
        <f>IF(ISBLANK($A668),"",RANDBETWEEN($P668+Settings!$E$20,$P668+Settings!$E$19))</f>
        <v/>
      </c>
      <c r="E668" t="str">
        <f t="array" ref="E668">IF(ISBLANK($A668),"",IF(M668,IF(AVERAGE(C668,D668)&gt;Settings!$E$18,INDEX(Precipitation!A:A,$L668),INDEX(Precipitation!B:B,$L668)),"None"))</f>
        <v/>
      </c>
      <c r="F668" t="str">
        <f t="array" ref="F668">IF(ISBLANK($A668),"",IF(M668,INDEX(Precipitation!C:C,$L668),CHOOSE(RANDBETWEEN(1,4),"Clear","Clear","A few clouds","Mostly cloudy")))</f>
        <v/>
      </c>
      <c r="G668" t="str">
        <f t="array" ref="G668">IF(ISBLANK($A668),"",IF(AND(M668,AVERAGE(C668,D668)&gt;Settings!$E$18),INDEX(Precipitation!D:D,$L668),""))</f>
        <v/>
      </c>
      <c r="H668" t="str">
        <f t="array" ref="H668">IF(ISBLANK($A668),"",INDEX(Precipitation!E:E,$L668))</f>
        <v/>
      </c>
      <c r="I668" s="16" t="str">
        <f t="array" ref="I668">IF(ISBLANK($A668),"",INDEX(Precipitation!F:F,$L668))</f>
        <v/>
      </c>
      <c r="J668" s="16" t="str">
        <f t="array" ref="J668">IF(ISBLANK($A668),"",INDEX(Precipitation!G:G,$L668))</f>
        <v/>
      </c>
      <c r="K668" t="str">
        <f t="array" ref="K668">IF(ISBLANK($A668),"",INDEX(Precipitation!H:H,$L668))</f>
        <v/>
      </c>
      <c r="L668" s="5" t="str">
        <f>IF(ISBLANK($A668),"",RANDBETWEEN(2,COUNTA(Precipitation!A:A)))</f>
        <v/>
      </c>
      <c r="M668" s="5" t="str">
        <f>IF(ISBLANK($A668),"",RANDBETWEEN(1,100)&lt;=VLOOKUP($A668,Settings!$A:$H,7,FALSE)*100)</f>
        <v/>
      </c>
      <c r="N668" s="5" t="str">
        <f>IF(ISBLANK($A668),"",VLOOKUP($A668,Settings!$A:$H,8,FALSE))</f>
        <v/>
      </c>
      <c r="O668" s="5" t="str">
        <f>IF(ISBLANK($A668),"",IF($A668=$A667,$O667,INDIRECT("Settings!$H"&amp;MATCH($A668,Settings!$A:$A,0)+1)))</f>
        <v/>
      </c>
      <c r="P668" s="5" t="str">
        <f t="shared" si="2"/>
        <v/>
      </c>
      <c r="Q668" s="5" t="str">
        <f>IF(ISBLANK($A668),"",IF($A668=$A667,$Q667,VLOOKUP($A668,Settings!$A:$B,2,FALSE)))</f>
        <v/>
      </c>
    </row>
    <row r="669">
      <c r="A669" s="17"/>
      <c r="B669" s="15" t="str">
        <f t="shared" si="1"/>
        <v/>
      </c>
      <c r="C669" s="16" t="str">
        <f>IF(ISBLANK($A669),"",RANDBETWEEN($P669-Settings!$E$19,$P669-Settings!$E$20))</f>
        <v/>
      </c>
      <c r="D669" s="16" t="str">
        <f>IF(ISBLANK($A669),"",RANDBETWEEN($P669+Settings!$E$20,$P669+Settings!$E$19))</f>
        <v/>
      </c>
      <c r="E669" t="str">
        <f t="array" ref="E669">IF(ISBLANK($A669),"",IF(M669,IF(AVERAGE(C669,D669)&gt;Settings!$E$18,INDEX(Precipitation!A:A,$L669),INDEX(Precipitation!B:B,$L669)),"None"))</f>
        <v/>
      </c>
      <c r="F669" t="str">
        <f t="array" ref="F669">IF(ISBLANK($A669),"",IF(M669,INDEX(Precipitation!C:C,$L669),CHOOSE(RANDBETWEEN(1,4),"Clear","Clear","A few clouds","Mostly cloudy")))</f>
        <v/>
      </c>
      <c r="G669" t="str">
        <f t="array" ref="G669">IF(ISBLANK($A669),"",IF(AND(M669,AVERAGE(C669,D669)&gt;Settings!$E$18),INDEX(Precipitation!D:D,$L669),""))</f>
        <v/>
      </c>
      <c r="H669" t="str">
        <f t="array" ref="H669">IF(ISBLANK($A669),"",INDEX(Precipitation!E:E,$L669))</f>
        <v/>
      </c>
      <c r="I669" s="16" t="str">
        <f t="array" ref="I669">IF(ISBLANK($A669),"",INDEX(Precipitation!F:F,$L669))</f>
        <v/>
      </c>
      <c r="J669" s="16" t="str">
        <f t="array" ref="J669">IF(ISBLANK($A669),"",INDEX(Precipitation!G:G,$L669))</f>
        <v/>
      </c>
      <c r="K669" t="str">
        <f t="array" ref="K669">IF(ISBLANK($A669),"",INDEX(Precipitation!H:H,$L669))</f>
        <v/>
      </c>
      <c r="L669" s="5" t="str">
        <f>IF(ISBLANK($A669),"",RANDBETWEEN(2,COUNTA(Precipitation!A:A)))</f>
        <v/>
      </c>
      <c r="M669" s="5" t="str">
        <f>IF(ISBLANK($A669),"",RANDBETWEEN(1,100)&lt;=VLOOKUP($A669,Settings!$A:$H,7,FALSE)*100)</f>
        <v/>
      </c>
      <c r="N669" s="5" t="str">
        <f>IF(ISBLANK($A669),"",VLOOKUP($A669,Settings!$A:$H,8,FALSE))</f>
        <v/>
      </c>
      <c r="O669" s="5" t="str">
        <f>IF(ISBLANK($A669),"",IF($A669=$A668,$O668,INDIRECT("Settings!$H"&amp;MATCH($A669,Settings!$A:$A,0)+1)))</f>
        <v/>
      </c>
      <c r="P669" s="5" t="str">
        <f t="shared" si="2"/>
        <v/>
      </c>
      <c r="Q669" s="5" t="str">
        <f>IF(ISBLANK($A669),"",IF($A669=$A668,$Q668,VLOOKUP($A669,Settings!$A:$B,2,FALSE)))</f>
        <v/>
      </c>
    </row>
    <row r="670">
      <c r="A670" s="17"/>
      <c r="B670" s="15" t="str">
        <f t="shared" si="1"/>
        <v/>
      </c>
      <c r="C670" s="16" t="str">
        <f>IF(ISBLANK($A670),"",RANDBETWEEN($P670-Settings!$E$19,$P670-Settings!$E$20))</f>
        <v/>
      </c>
      <c r="D670" s="16" t="str">
        <f>IF(ISBLANK($A670),"",RANDBETWEEN($P670+Settings!$E$20,$P670+Settings!$E$19))</f>
        <v/>
      </c>
      <c r="E670" t="str">
        <f t="array" ref="E670">IF(ISBLANK($A670),"",IF(M670,IF(AVERAGE(C670,D670)&gt;Settings!$E$18,INDEX(Precipitation!A:A,$L670),INDEX(Precipitation!B:B,$L670)),"None"))</f>
        <v/>
      </c>
      <c r="F670" t="str">
        <f t="array" ref="F670">IF(ISBLANK($A670),"",IF(M670,INDEX(Precipitation!C:C,$L670),CHOOSE(RANDBETWEEN(1,4),"Clear","Clear","A few clouds","Mostly cloudy")))</f>
        <v/>
      </c>
      <c r="G670" t="str">
        <f t="array" ref="G670">IF(ISBLANK($A670),"",IF(AND(M670,AVERAGE(C670,D670)&gt;Settings!$E$18),INDEX(Precipitation!D:D,$L670),""))</f>
        <v/>
      </c>
      <c r="H670" t="str">
        <f t="array" ref="H670">IF(ISBLANK($A670),"",INDEX(Precipitation!E:E,$L670))</f>
        <v/>
      </c>
      <c r="I670" s="16" t="str">
        <f t="array" ref="I670">IF(ISBLANK($A670),"",INDEX(Precipitation!F:F,$L670))</f>
        <v/>
      </c>
      <c r="J670" s="16" t="str">
        <f t="array" ref="J670">IF(ISBLANK($A670),"",INDEX(Precipitation!G:G,$L670))</f>
        <v/>
      </c>
      <c r="K670" t="str">
        <f t="array" ref="K670">IF(ISBLANK($A670),"",INDEX(Precipitation!H:H,$L670))</f>
        <v/>
      </c>
      <c r="L670" s="5" t="str">
        <f>IF(ISBLANK($A670),"",RANDBETWEEN(2,COUNTA(Precipitation!A:A)))</f>
        <v/>
      </c>
      <c r="M670" s="5" t="str">
        <f>IF(ISBLANK($A670),"",RANDBETWEEN(1,100)&lt;=VLOOKUP($A670,Settings!$A:$H,7,FALSE)*100)</f>
        <v/>
      </c>
      <c r="N670" s="5" t="str">
        <f>IF(ISBLANK($A670),"",VLOOKUP($A670,Settings!$A:$H,8,FALSE))</f>
        <v/>
      </c>
      <c r="O670" s="5" t="str">
        <f>IF(ISBLANK($A670),"",IF($A670=$A669,$O669,INDIRECT("Settings!$H"&amp;MATCH($A670,Settings!$A:$A,0)+1)))</f>
        <v/>
      </c>
      <c r="P670" s="5" t="str">
        <f t="shared" si="2"/>
        <v/>
      </c>
      <c r="Q670" s="5" t="str">
        <f>IF(ISBLANK($A670),"",IF($A670=$A669,$Q669,VLOOKUP($A670,Settings!$A:$B,2,FALSE)))</f>
        <v/>
      </c>
    </row>
    <row r="671">
      <c r="A671" s="17"/>
      <c r="B671" s="15" t="str">
        <f t="shared" si="1"/>
        <v/>
      </c>
      <c r="C671" s="16" t="str">
        <f>IF(ISBLANK($A671),"",RANDBETWEEN($P671-Settings!$E$19,$P671-Settings!$E$20))</f>
        <v/>
      </c>
      <c r="D671" s="16" t="str">
        <f>IF(ISBLANK($A671),"",RANDBETWEEN($P671+Settings!$E$20,$P671+Settings!$E$19))</f>
        <v/>
      </c>
      <c r="E671" t="str">
        <f t="array" ref="E671">IF(ISBLANK($A671),"",IF(M671,IF(AVERAGE(C671,D671)&gt;Settings!$E$18,INDEX(Precipitation!A:A,$L671),INDEX(Precipitation!B:B,$L671)),"None"))</f>
        <v/>
      </c>
      <c r="F671" t="str">
        <f t="array" ref="F671">IF(ISBLANK($A671),"",IF(M671,INDEX(Precipitation!C:C,$L671),CHOOSE(RANDBETWEEN(1,4),"Clear","Clear","A few clouds","Mostly cloudy")))</f>
        <v/>
      </c>
      <c r="G671" t="str">
        <f t="array" ref="G671">IF(ISBLANK($A671),"",IF(AND(M671,AVERAGE(C671,D671)&gt;Settings!$E$18),INDEX(Precipitation!D:D,$L671),""))</f>
        <v/>
      </c>
      <c r="H671" t="str">
        <f t="array" ref="H671">IF(ISBLANK($A671),"",INDEX(Precipitation!E:E,$L671))</f>
        <v/>
      </c>
      <c r="I671" s="16" t="str">
        <f t="array" ref="I671">IF(ISBLANK($A671),"",INDEX(Precipitation!F:F,$L671))</f>
        <v/>
      </c>
      <c r="J671" s="16" t="str">
        <f t="array" ref="J671">IF(ISBLANK($A671),"",INDEX(Precipitation!G:G,$L671))</f>
        <v/>
      </c>
      <c r="K671" t="str">
        <f t="array" ref="K671">IF(ISBLANK($A671),"",INDEX(Precipitation!H:H,$L671))</f>
        <v/>
      </c>
      <c r="L671" s="5" t="str">
        <f>IF(ISBLANK($A671),"",RANDBETWEEN(2,COUNTA(Precipitation!A:A)))</f>
        <v/>
      </c>
      <c r="M671" s="5" t="str">
        <f>IF(ISBLANK($A671),"",RANDBETWEEN(1,100)&lt;=VLOOKUP($A671,Settings!$A:$H,7,FALSE)*100)</f>
        <v/>
      </c>
      <c r="N671" s="5" t="str">
        <f>IF(ISBLANK($A671),"",VLOOKUP($A671,Settings!$A:$H,8,FALSE))</f>
        <v/>
      </c>
      <c r="O671" s="5" t="str">
        <f>IF(ISBLANK($A671),"",IF($A671=$A670,$O670,INDIRECT("Settings!$H"&amp;MATCH($A671,Settings!$A:$A,0)+1)))</f>
        <v/>
      </c>
      <c r="P671" s="5" t="str">
        <f t="shared" si="2"/>
        <v/>
      </c>
      <c r="Q671" s="5" t="str">
        <f>IF(ISBLANK($A671),"",IF($A671=$A670,$Q670,VLOOKUP($A671,Settings!$A:$B,2,FALSE)))</f>
        <v/>
      </c>
    </row>
    <row r="672">
      <c r="A672" s="17"/>
      <c r="B672" s="15" t="str">
        <f t="shared" si="1"/>
        <v/>
      </c>
      <c r="C672" s="16" t="str">
        <f>IF(ISBLANK($A672),"",RANDBETWEEN($P672-Settings!$E$19,$P672-Settings!$E$20))</f>
        <v/>
      </c>
      <c r="D672" s="16" t="str">
        <f>IF(ISBLANK($A672),"",RANDBETWEEN($P672+Settings!$E$20,$P672+Settings!$E$19))</f>
        <v/>
      </c>
      <c r="E672" t="str">
        <f t="array" ref="E672">IF(ISBLANK($A672),"",IF(M672,IF(AVERAGE(C672,D672)&gt;Settings!$E$18,INDEX(Precipitation!A:A,$L672),INDEX(Precipitation!B:B,$L672)),"None"))</f>
        <v/>
      </c>
      <c r="F672" t="str">
        <f t="array" ref="F672">IF(ISBLANK($A672),"",IF(M672,INDEX(Precipitation!C:C,$L672),CHOOSE(RANDBETWEEN(1,4),"Clear","Clear","A few clouds","Mostly cloudy")))</f>
        <v/>
      </c>
      <c r="G672" t="str">
        <f t="array" ref="G672">IF(ISBLANK($A672),"",IF(AND(M672,AVERAGE(C672,D672)&gt;Settings!$E$18),INDEX(Precipitation!D:D,$L672),""))</f>
        <v/>
      </c>
      <c r="H672" t="str">
        <f t="array" ref="H672">IF(ISBLANK($A672),"",INDEX(Precipitation!E:E,$L672))</f>
        <v/>
      </c>
      <c r="I672" s="16" t="str">
        <f t="array" ref="I672">IF(ISBLANK($A672),"",INDEX(Precipitation!F:F,$L672))</f>
        <v/>
      </c>
      <c r="J672" s="16" t="str">
        <f t="array" ref="J672">IF(ISBLANK($A672),"",INDEX(Precipitation!G:G,$L672))</f>
        <v/>
      </c>
      <c r="K672" t="str">
        <f t="array" ref="K672">IF(ISBLANK($A672),"",INDEX(Precipitation!H:H,$L672))</f>
        <v/>
      </c>
      <c r="L672" s="5" t="str">
        <f>IF(ISBLANK($A672),"",RANDBETWEEN(2,COUNTA(Precipitation!A:A)))</f>
        <v/>
      </c>
      <c r="M672" s="5" t="str">
        <f>IF(ISBLANK($A672),"",RANDBETWEEN(1,100)&lt;=VLOOKUP($A672,Settings!$A:$H,7,FALSE)*100)</f>
        <v/>
      </c>
      <c r="N672" s="5" t="str">
        <f>IF(ISBLANK($A672),"",VLOOKUP($A672,Settings!$A:$H,8,FALSE))</f>
        <v/>
      </c>
      <c r="O672" s="5" t="str">
        <f>IF(ISBLANK($A672),"",IF($A672=$A671,$O671,INDIRECT("Settings!$H"&amp;MATCH($A672,Settings!$A:$A,0)+1)))</f>
        <v/>
      </c>
      <c r="P672" s="5" t="str">
        <f t="shared" si="2"/>
        <v/>
      </c>
      <c r="Q672" s="5" t="str">
        <f>IF(ISBLANK($A672),"",IF($A672=$A671,$Q671,VLOOKUP($A672,Settings!$A:$B,2,FALSE)))</f>
        <v/>
      </c>
    </row>
    <row r="673">
      <c r="A673" s="17"/>
      <c r="B673" s="15" t="str">
        <f t="shared" si="1"/>
        <v/>
      </c>
      <c r="C673" s="16" t="str">
        <f>IF(ISBLANK($A673),"",RANDBETWEEN($P673-Settings!$E$19,$P673-Settings!$E$20))</f>
        <v/>
      </c>
      <c r="D673" s="16" t="str">
        <f>IF(ISBLANK($A673),"",RANDBETWEEN($P673+Settings!$E$20,$P673+Settings!$E$19))</f>
        <v/>
      </c>
      <c r="E673" t="str">
        <f t="array" ref="E673">IF(ISBLANK($A673),"",IF(M673,IF(AVERAGE(C673,D673)&gt;Settings!$E$18,INDEX(Precipitation!A:A,$L673),INDEX(Precipitation!B:B,$L673)),"None"))</f>
        <v/>
      </c>
      <c r="F673" t="str">
        <f t="array" ref="F673">IF(ISBLANK($A673),"",IF(M673,INDEX(Precipitation!C:C,$L673),CHOOSE(RANDBETWEEN(1,4),"Clear","Clear","A few clouds","Mostly cloudy")))</f>
        <v/>
      </c>
      <c r="G673" t="str">
        <f t="array" ref="G673">IF(ISBLANK($A673),"",IF(AND(M673,AVERAGE(C673,D673)&gt;Settings!$E$18),INDEX(Precipitation!D:D,$L673),""))</f>
        <v/>
      </c>
      <c r="H673" t="str">
        <f t="array" ref="H673">IF(ISBLANK($A673),"",INDEX(Precipitation!E:E,$L673))</f>
        <v/>
      </c>
      <c r="I673" s="16" t="str">
        <f t="array" ref="I673">IF(ISBLANK($A673),"",INDEX(Precipitation!F:F,$L673))</f>
        <v/>
      </c>
      <c r="J673" s="16" t="str">
        <f t="array" ref="J673">IF(ISBLANK($A673),"",INDEX(Precipitation!G:G,$L673))</f>
        <v/>
      </c>
      <c r="K673" t="str">
        <f t="array" ref="K673">IF(ISBLANK($A673),"",INDEX(Precipitation!H:H,$L673))</f>
        <v/>
      </c>
      <c r="L673" s="5" t="str">
        <f>IF(ISBLANK($A673),"",RANDBETWEEN(2,COUNTA(Precipitation!A:A)))</f>
        <v/>
      </c>
      <c r="M673" s="5" t="str">
        <f>IF(ISBLANK($A673),"",RANDBETWEEN(1,100)&lt;=VLOOKUP($A673,Settings!$A:$H,7,FALSE)*100)</f>
        <v/>
      </c>
      <c r="N673" s="5" t="str">
        <f>IF(ISBLANK($A673),"",VLOOKUP($A673,Settings!$A:$H,8,FALSE))</f>
        <v/>
      </c>
      <c r="O673" s="5" t="str">
        <f>IF(ISBLANK($A673),"",IF($A673=$A672,$O672,INDIRECT("Settings!$H"&amp;MATCH($A673,Settings!$A:$A,0)+1)))</f>
        <v/>
      </c>
      <c r="P673" s="5" t="str">
        <f t="shared" si="2"/>
        <v/>
      </c>
      <c r="Q673" s="5" t="str">
        <f>IF(ISBLANK($A673),"",IF($A673=$A672,$Q672,VLOOKUP($A673,Settings!$A:$B,2,FALSE)))</f>
        <v/>
      </c>
    </row>
    <row r="674">
      <c r="A674" s="17"/>
      <c r="B674" s="15" t="str">
        <f t="shared" si="1"/>
        <v/>
      </c>
      <c r="C674" s="16" t="str">
        <f>IF(ISBLANK($A674),"",RANDBETWEEN($P674-Settings!$E$19,$P674-Settings!$E$20))</f>
        <v/>
      </c>
      <c r="D674" s="16" t="str">
        <f>IF(ISBLANK($A674),"",RANDBETWEEN($P674+Settings!$E$20,$P674+Settings!$E$19))</f>
        <v/>
      </c>
      <c r="E674" t="str">
        <f t="array" ref="E674">IF(ISBLANK($A674),"",IF(M674,IF(AVERAGE(C674,D674)&gt;Settings!$E$18,INDEX(Precipitation!A:A,$L674),INDEX(Precipitation!B:B,$L674)),"None"))</f>
        <v/>
      </c>
      <c r="F674" t="str">
        <f t="array" ref="F674">IF(ISBLANK($A674),"",IF(M674,INDEX(Precipitation!C:C,$L674),CHOOSE(RANDBETWEEN(1,4),"Clear","Clear","A few clouds","Mostly cloudy")))</f>
        <v/>
      </c>
      <c r="G674" t="str">
        <f t="array" ref="G674">IF(ISBLANK($A674),"",IF(AND(M674,AVERAGE(C674,D674)&gt;Settings!$E$18),INDEX(Precipitation!D:D,$L674),""))</f>
        <v/>
      </c>
      <c r="H674" t="str">
        <f t="array" ref="H674">IF(ISBLANK($A674),"",INDEX(Precipitation!E:E,$L674))</f>
        <v/>
      </c>
      <c r="I674" s="16" t="str">
        <f t="array" ref="I674">IF(ISBLANK($A674),"",INDEX(Precipitation!F:F,$L674))</f>
        <v/>
      </c>
      <c r="J674" s="16" t="str">
        <f t="array" ref="J674">IF(ISBLANK($A674),"",INDEX(Precipitation!G:G,$L674))</f>
        <v/>
      </c>
      <c r="K674" t="str">
        <f t="array" ref="K674">IF(ISBLANK($A674),"",INDEX(Precipitation!H:H,$L674))</f>
        <v/>
      </c>
      <c r="L674" s="5" t="str">
        <f>IF(ISBLANK($A674),"",RANDBETWEEN(2,COUNTA(Precipitation!A:A)))</f>
        <v/>
      </c>
      <c r="M674" s="5" t="str">
        <f>IF(ISBLANK($A674),"",RANDBETWEEN(1,100)&lt;=VLOOKUP($A674,Settings!$A:$H,7,FALSE)*100)</f>
        <v/>
      </c>
      <c r="N674" s="5" t="str">
        <f>IF(ISBLANK($A674),"",VLOOKUP($A674,Settings!$A:$H,8,FALSE))</f>
        <v/>
      </c>
      <c r="O674" s="5" t="str">
        <f>IF(ISBLANK($A674),"",IF($A674=$A673,$O673,INDIRECT("Settings!$H"&amp;MATCH($A674,Settings!$A:$A,0)+1)))</f>
        <v/>
      </c>
      <c r="P674" s="5" t="str">
        <f t="shared" si="2"/>
        <v/>
      </c>
      <c r="Q674" s="5" t="str">
        <f>IF(ISBLANK($A674),"",IF($A674=$A673,$Q673,VLOOKUP($A674,Settings!$A:$B,2,FALSE)))</f>
        <v/>
      </c>
    </row>
    <row r="675">
      <c r="A675" s="17"/>
      <c r="B675" s="15" t="str">
        <f t="shared" si="1"/>
        <v/>
      </c>
      <c r="C675" s="16" t="str">
        <f>IF(ISBLANK($A675),"",RANDBETWEEN($P675-Settings!$E$19,$P675-Settings!$E$20))</f>
        <v/>
      </c>
      <c r="D675" s="16" t="str">
        <f>IF(ISBLANK($A675),"",RANDBETWEEN($P675+Settings!$E$20,$P675+Settings!$E$19))</f>
        <v/>
      </c>
      <c r="E675" t="str">
        <f t="array" ref="E675">IF(ISBLANK($A675),"",IF(M675,IF(AVERAGE(C675,D675)&gt;Settings!$E$18,INDEX(Precipitation!A:A,$L675),INDEX(Precipitation!B:B,$L675)),"None"))</f>
        <v/>
      </c>
      <c r="F675" t="str">
        <f t="array" ref="F675">IF(ISBLANK($A675),"",IF(M675,INDEX(Precipitation!C:C,$L675),CHOOSE(RANDBETWEEN(1,4),"Clear","Clear","A few clouds","Mostly cloudy")))</f>
        <v/>
      </c>
      <c r="G675" t="str">
        <f t="array" ref="G675">IF(ISBLANK($A675),"",IF(AND(M675,AVERAGE(C675,D675)&gt;Settings!$E$18),INDEX(Precipitation!D:D,$L675),""))</f>
        <v/>
      </c>
      <c r="H675" t="str">
        <f t="array" ref="H675">IF(ISBLANK($A675),"",INDEX(Precipitation!E:E,$L675))</f>
        <v/>
      </c>
      <c r="I675" s="16" t="str">
        <f t="array" ref="I675">IF(ISBLANK($A675),"",INDEX(Precipitation!F:F,$L675))</f>
        <v/>
      </c>
      <c r="J675" s="16" t="str">
        <f t="array" ref="J675">IF(ISBLANK($A675),"",INDEX(Precipitation!G:G,$L675))</f>
        <v/>
      </c>
      <c r="K675" t="str">
        <f t="array" ref="K675">IF(ISBLANK($A675),"",INDEX(Precipitation!H:H,$L675))</f>
        <v/>
      </c>
      <c r="L675" s="5" t="str">
        <f>IF(ISBLANK($A675),"",RANDBETWEEN(2,COUNTA(Precipitation!A:A)))</f>
        <v/>
      </c>
      <c r="M675" s="5" t="str">
        <f>IF(ISBLANK($A675),"",RANDBETWEEN(1,100)&lt;=VLOOKUP($A675,Settings!$A:$H,7,FALSE)*100)</f>
        <v/>
      </c>
      <c r="N675" s="5" t="str">
        <f>IF(ISBLANK($A675),"",VLOOKUP($A675,Settings!$A:$H,8,FALSE))</f>
        <v/>
      </c>
      <c r="O675" s="5" t="str">
        <f>IF(ISBLANK($A675),"",IF($A675=$A674,$O674,INDIRECT("Settings!$H"&amp;MATCH($A675,Settings!$A:$A,0)+1)))</f>
        <v/>
      </c>
      <c r="P675" s="5" t="str">
        <f t="shared" si="2"/>
        <v/>
      </c>
      <c r="Q675" s="5" t="str">
        <f>IF(ISBLANK($A675),"",IF($A675=$A674,$Q674,VLOOKUP($A675,Settings!$A:$B,2,FALSE)))</f>
        <v/>
      </c>
    </row>
    <row r="676">
      <c r="A676" s="17"/>
      <c r="B676" s="15" t="str">
        <f t="shared" si="1"/>
        <v/>
      </c>
      <c r="C676" s="16" t="str">
        <f>IF(ISBLANK($A676),"",RANDBETWEEN($P676-Settings!$E$19,$P676-Settings!$E$20))</f>
        <v/>
      </c>
      <c r="D676" s="16" t="str">
        <f>IF(ISBLANK($A676),"",RANDBETWEEN($P676+Settings!$E$20,$P676+Settings!$E$19))</f>
        <v/>
      </c>
      <c r="E676" t="str">
        <f t="array" ref="E676">IF(ISBLANK($A676),"",IF(M676,IF(AVERAGE(C676,D676)&gt;Settings!$E$18,INDEX(Precipitation!A:A,$L676),INDEX(Precipitation!B:B,$L676)),"None"))</f>
        <v/>
      </c>
      <c r="F676" t="str">
        <f t="array" ref="F676">IF(ISBLANK($A676),"",IF(M676,INDEX(Precipitation!C:C,$L676),CHOOSE(RANDBETWEEN(1,4),"Clear","Clear","A few clouds","Mostly cloudy")))</f>
        <v/>
      </c>
      <c r="G676" t="str">
        <f t="array" ref="G676">IF(ISBLANK($A676),"",IF(AND(M676,AVERAGE(C676,D676)&gt;Settings!$E$18),INDEX(Precipitation!D:D,$L676),""))</f>
        <v/>
      </c>
      <c r="H676" t="str">
        <f t="array" ref="H676">IF(ISBLANK($A676),"",INDEX(Precipitation!E:E,$L676))</f>
        <v/>
      </c>
      <c r="I676" s="16" t="str">
        <f t="array" ref="I676">IF(ISBLANK($A676),"",INDEX(Precipitation!F:F,$L676))</f>
        <v/>
      </c>
      <c r="J676" s="16" t="str">
        <f t="array" ref="J676">IF(ISBLANK($A676),"",INDEX(Precipitation!G:G,$L676))</f>
        <v/>
      </c>
      <c r="K676" t="str">
        <f t="array" ref="K676">IF(ISBLANK($A676),"",INDEX(Precipitation!H:H,$L676))</f>
        <v/>
      </c>
      <c r="L676" s="5" t="str">
        <f>IF(ISBLANK($A676),"",RANDBETWEEN(2,COUNTA(Precipitation!A:A)))</f>
        <v/>
      </c>
      <c r="M676" s="5" t="str">
        <f>IF(ISBLANK($A676),"",RANDBETWEEN(1,100)&lt;=VLOOKUP($A676,Settings!$A:$H,7,FALSE)*100)</f>
        <v/>
      </c>
      <c r="N676" s="5" t="str">
        <f>IF(ISBLANK($A676),"",VLOOKUP($A676,Settings!$A:$H,8,FALSE))</f>
        <v/>
      </c>
      <c r="O676" s="5" t="str">
        <f>IF(ISBLANK($A676),"",IF($A676=$A675,$O675,INDIRECT("Settings!$H"&amp;MATCH($A676,Settings!$A:$A,0)+1)))</f>
        <v/>
      </c>
      <c r="P676" s="5" t="str">
        <f t="shared" si="2"/>
        <v/>
      </c>
      <c r="Q676" s="5" t="str">
        <f>IF(ISBLANK($A676),"",IF($A676=$A675,$Q675,VLOOKUP($A676,Settings!$A:$B,2,FALSE)))</f>
        <v/>
      </c>
    </row>
    <row r="677">
      <c r="A677" s="17"/>
      <c r="B677" s="15" t="str">
        <f t="shared" si="1"/>
        <v/>
      </c>
      <c r="C677" s="16" t="str">
        <f>IF(ISBLANK($A677),"",RANDBETWEEN($P677-Settings!$E$19,$P677-Settings!$E$20))</f>
        <v/>
      </c>
      <c r="D677" s="16" t="str">
        <f>IF(ISBLANK($A677),"",RANDBETWEEN($P677+Settings!$E$20,$P677+Settings!$E$19))</f>
        <v/>
      </c>
      <c r="E677" t="str">
        <f t="array" ref="E677">IF(ISBLANK($A677),"",IF(M677,IF(AVERAGE(C677,D677)&gt;Settings!$E$18,INDEX(Precipitation!A:A,$L677),INDEX(Precipitation!B:B,$L677)),"None"))</f>
        <v/>
      </c>
      <c r="F677" t="str">
        <f t="array" ref="F677">IF(ISBLANK($A677),"",IF(M677,INDEX(Precipitation!C:C,$L677),CHOOSE(RANDBETWEEN(1,4),"Clear","Clear","A few clouds","Mostly cloudy")))</f>
        <v/>
      </c>
      <c r="G677" t="str">
        <f t="array" ref="G677">IF(ISBLANK($A677),"",IF(AND(M677,AVERAGE(C677,D677)&gt;Settings!$E$18),INDEX(Precipitation!D:D,$L677),""))</f>
        <v/>
      </c>
      <c r="H677" t="str">
        <f t="array" ref="H677">IF(ISBLANK($A677),"",INDEX(Precipitation!E:E,$L677))</f>
        <v/>
      </c>
      <c r="I677" s="16" t="str">
        <f t="array" ref="I677">IF(ISBLANK($A677),"",INDEX(Precipitation!F:F,$L677))</f>
        <v/>
      </c>
      <c r="J677" s="16" t="str">
        <f t="array" ref="J677">IF(ISBLANK($A677),"",INDEX(Precipitation!G:G,$L677))</f>
        <v/>
      </c>
      <c r="K677" t="str">
        <f t="array" ref="K677">IF(ISBLANK($A677),"",INDEX(Precipitation!H:H,$L677))</f>
        <v/>
      </c>
      <c r="L677" s="5" t="str">
        <f>IF(ISBLANK($A677),"",RANDBETWEEN(2,COUNTA(Precipitation!A:A)))</f>
        <v/>
      </c>
      <c r="M677" s="5" t="str">
        <f>IF(ISBLANK($A677),"",RANDBETWEEN(1,100)&lt;=VLOOKUP($A677,Settings!$A:$H,7,FALSE)*100)</f>
        <v/>
      </c>
      <c r="N677" s="5" t="str">
        <f>IF(ISBLANK($A677),"",VLOOKUP($A677,Settings!$A:$H,8,FALSE))</f>
        <v/>
      </c>
      <c r="O677" s="5" t="str">
        <f>IF(ISBLANK($A677),"",IF($A677=$A676,$O676,INDIRECT("Settings!$H"&amp;MATCH($A677,Settings!$A:$A,0)+1)))</f>
        <v/>
      </c>
      <c r="P677" s="5" t="str">
        <f t="shared" si="2"/>
        <v/>
      </c>
      <c r="Q677" s="5" t="str">
        <f>IF(ISBLANK($A677),"",IF($A677=$A676,$Q676,VLOOKUP($A677,Settings!$A:$B,2,FALSE)))</f>
        <v/>
      </c>
    </row>
    <row r="678">
      <c r="A678" s="17"/>
      <c r="B678" s="15" t="str">
        <f t="shared" si="1"/>
        <v/>
      </c>
      <c r="C678" s="16" t="str">
        <f>IF(ISBLANK($A678),"",RANDBETWEEN($P678-Settings!$E$19,$P678-Settings!$E$20))</f>
        <v/>
      </c>
      <c r="D678" s="16" t="str">
        <f>IF(ISBLANK($A678),"",RANDBETWEEN($P678+Settings!$E$20,$P678+Settings!$E$19))</f>
        <v/>
      </c>
      <c r="E678" t="str">
        <f t="array" ref="E678">IF(ISBLANK($A678),"",IF(M678,IF(AVERAGE(C678,D678)&gt;Settings!$E$18,INDEX(Precipitation!A:A,$L678),INDEX(Precipitation!B:B,$L678)),"None"))</f>
        <v/>
      </c>
      <c r="F678" t="str">
        <f t="array" ref="F678">IF(ISBLANK($A678),"",IF(M678,INDEX(Precipitation!C:C,$L678),CHOOSE(RANDBETWEEN(1,4),"Clear","Clear","A few clouds","Mostly cloudy")))</f>
        <v/>
      </c>
      <c r="G678" t="str">
        <f t="array" ref="G678">IF(ISBLANK($A678),"",IF(AND(M678,AVERAGE(C678,D678)&gt;Settings!$E$18),INDEX(Precipitation!D:D,$L678),""))</f>
        <v/>
      </c>
      <c r="H678" t="str">
        <f t="array" ref="H678">IF(ISBLANK($A678),"",INDEX(Precipitation!E:E,$L678))</f>
        <v/>
      </c>
      <c r="I678" s="16" t="str">
        <f t="array" ref="I678">IF(ISBLANK($A678),"",INDEX(Precipitation!F:F,$L678))</f>
        <v/>
      </c>
      <c r="J678" s="16" t="str">
        <f t="array" ref="J678">IF(ISBLANK($A678),"",INDEX(Precipitation!G:G,$L678))</f>
        <v/>
      </c>
      <c r="K678" t="str">
        <f t="array" ref="K678">IF(ISBLANK($A678),"",INDEX(Precipitation!H:H,$L678))</f>
        <v/>
      </c>
      <c r="L678" s="5" t="str">
        <f>IF(ISBLANK($A678),"",RANDBETWEEN(2,COUNTA(Precipitation!A:A)))</f>
        <v/>
      </c>
      <c r="M678" s="5" t="str">
        <f>IF(ISBLANK($A678),"",RANDBETWEEN(1,100)&lt;=VLOOKUP($A678,Settings!$A:$H,7,FALSE)*100)</f>
        <v/>
      </c>
      <c r="N678" s="5" t="str">
        <f>IF(ISBLANK($A678),"",VLOOKUP($A678,Settings!$A:$H,8,FALSE))</f>
        <v/>
      </c>
      <c r="O678" s="5" t="str">
        <f>IF(ISBLANK($A678),"",IF($A678=$A677,$O677,INDIRECT("Settings!$H"&amp;MATCH($A678,Settings!$A:$A,0)+1)))</f>
        <v/>
      </c>
      <c r="P678" s="5" t="str">
        <f t="shared" si="2"/>
        <v/>
      </c>
      <c r="Q678" s="5" t="str">
        <f>IF(ISBLANK($A678),"",IF($A678=$A677,$Q677,VLOOKUP($A678,Settings!$A:$B,2,FALSE)))</f>
        <v/>
      </c>
    </row>
    <row r="679">
      <c r="A679" s="17"/>
      <c r="B679" s="15" t="str">
        <f t="shared" si="1"/>
        <v/>
      </c>
      <c r="C679" s="16" t="str">
        <f>IF(ISBLANK($A679),"",RANDBETWEEN($P679-Settings!$E$19,$P679-Settings!$E$20))</f>
        <v/>
      </c>
      <c r="D679" s="16" t="str">
        <f>IF(ISBLANK($A679),"",RANDBETWEEN($P679+Settings!$E$20,$P679+Settings!$E$19))</f>
        <v/>
      </c>
      <c r="E679" t="str">
        <f t="array" ref="E679">IF(ISBLANK($A679),"",IF(M679,IF(AVERAGE(C679,D679)&gt;Settings!$E$18,INDEX(Precipitation!A:A,$L679),INDEX(Precipitation!B:B,$L679)),"None"))</f>
        <v/>
      </c>
      <c r="F679" t="str">
        <f t="array" ref="F679">IF(ISBLANK($A679),"",IF(M679,INDEX(Precipitation!C:C,$L679),CHOOSE(RANDBETWEEN(1,4),"Clear","Clear","A few clouds","Mostly cloudy")))</f>
        <v/>
      </c>
      <c r="G679" t="str">
        <f t="array" ref="G679">IF(ISBLANK($A679),"",IF(AND(M679,AVERAGE(C679,D679)&gt;Settings!$E$18),INDEX(Precipitation!D:D,$L679),""))</f>
        <v/>
      </c>
      <c r="H679" t="str">
        <f t="array" ref="H679">IF(ISBLANK($A679),"",INDEX(Precipitation!E:E,$L679))</f>
        <v/>
      </c>
      <c r="I679" s="16" t="str">
        <f t="array" ref="I679">IF(ISBLANK($A679),"",INDEX(Precipitation!F:F,$L679))</f>
        <v/>
      </c>
      <c r="J679" s="16" t="str">
        <f t="array" ref="J679">IF(ISBLANK($A679),"",INDEX(Precipitation!G:G,$L679))</f>
        <v/>
      </c>
      <c r="K679" t="str">
        <f t="array" ref="K679">IF(ISBLANK($A679),"",INDEX(Precipitation!H:H,$L679))</f>
        <v/>
      </c>
      <c r="L679" s="5" t="str">
        <f>IF(ISBLANK($A679),"",RANDBETWEEN(2,COUNTA(Precipitation!A:A)))</f>
        <v/>
      </c>
      <c r="M679" s="5" t="str">
        <f>IF(ISBLANK($A679),"",RANDBETWEEN(1,100)&lt;=VLOOKUP($A679,Settings!$A:$H,7,FALSE)*100)</f>
        <v/>
      </c>
      <c r="N679" s="5" t="str">
        <f>IF(ISBLANK($A679),"",VLOOKUP($A679,Settings!$A:$H,8,FALSE))</f>
        <v/>
      </c>
      <c r="O679" s="5" t="str">
        <f>IF(ISBLANK($A679),"",IF($A679=$A678,$O678,INDIRECT("Settings!$H"&amp;MATCH($A679,Settings!$A:$A,0)+1)))</f>
        <v/>
      </c>
      <c r="P679" s="5" t="str">
        <f t="shared" si="2"/>
        <v/>
      </c>
      <c r="Q679" s="5" t="str">
        <f>IF(ISBLANK($A679),"",IF($A679=$A678,$Q678,VLOOKUP($A679,Settings!$A:$B,2,FALSE)))</f>
        <v/>
      </c>
    </row>
    <row r="680">
      <c r="A680" s="17"/>
      <c r="B680" s="15" t="str">
        <f t="shared" si="1"/>
        <v/>
      </c>
      <c r="C680" s="16" t="str">
        <f>IF(ISBLANK($A680),"",RANDBETWEEN($P680-Settings!$E$19,$P680-Settings!$E$20))</f>
        <v/>
      </c>
      <c r="D680" s="16" t="str">
        <f>IF(ISBLANK($A680),"",RANDBETWEEN($P680+Settings!$E$20,$P680+Settings!$E$19))</f>
        <v/>
      </c>
      <c r="E680" t="str">
        <f t="array" ref="E680">IF(ISBLANK($A680),"",IF(M680,IF(AVERAGE(C680,D680)&gt;Settings!$E$18,INDEX(Precipitation!A:A,$L680),INDEX(Precipitation!B:B,$L680)),"None"))</f>
        <v/>
      </c>
      <c r="F680" t="str">
        <f t="array" ref="F680">IF(ISBLANK($A680),"",IF(M680,INDEX(Precipitation!C:C,$L680),CHOOSE(RANDBETWEEN(1,4),"Clear","Clear","A few clouds","Mostly cloudy")))</f>
        <v/>
      </c>
      <c r="G680" t="str">
        <f t="array" ref="G680">IF(ISBLANK($A680),"",IF(AND(M680,AVERAGE(C680,D680)&gt;Settings!$E$18),INDEX(Precipitation!D:D,$L680),""))</f>
        <v/>
      </c>
      <c r="H680" t="str">
        <f t="array" ref="H680">IF(ISBLANK($A680),"",INDEX(Precipitation!E:E,$L680))</f>
        <v/>
      </c>
      <c r="I680" s="16" t="str">
        <f t="array" ref="I680">IF(ISBLANK($A680),"",INDEX(Precipitation!F:F,$L680))</f>
        <v/>
      </c>
      <c r="J680" s="16" t="str">
        <f t="array" ref="J680">IF(ISBLANK($A680),"",INDEX(Precipitation!G:G,$L680))</f>
        <v/>
      </c>
      <c r="K680" t="str">
        <f t="array" ref="K680">IF(ISBLANK($A680),"",INDEX(Precipitation!H:H,$L680))</f>
        <v/>
      </c>
      <c r="L680" s="5" t="str">
        <f>IF(ISBLANK($A680),"",RANDBETWEEN(2,COUNTA(Precipitation!A:A)))</f>
        <v/>
      </c>
      <c r="M680" s="5" t="str">
        <f>IF(ISBLANK($A680),"",RANDBETWEEN(1,100)&lt;=VLOOKUP($A680,Settings!$A:$H,7,FALSE)*100)</f>
        <v/>
      </c>
      <c r="N680" s="5" t="str">
        <f>IF(ISBLANK($A680),"",VLOOKUP($A680,Settings!$A:$H,8,FALSE))</f>
        <v/>
      </c>
      <c r="O680" s="5" t="str">
        <f>IF(ISBLANK($A680),"",IF($A680=$A679,$O679,INDIRECT("Settings!$H"&amp;MATCH($A680,Settings!$A:$A,0)+1)))</f>
        <v/>
      </c>
      <c r="P680" s="5" t="str">
        <f t="shared" si="2"/>
        <v/>
      </c>
      <c r="Q680" s="5" t="str">
        <f>IF(ISBLANK($A680),"",IF($A680=$A679,$Q679,VLOOKUP($A680,Settings!$A:$B,2,FALSE)))</f>
        <v/>
      </c>
    </row>
    <row r="681">
      <c r="A681" s="17"/>
      <c r="B681" s="15" t="str">
        <f t="shared" si="1"/>
        <v/>
      </c>
      <c r="C681" s="16" t="str">
        <f>IF(ISBLANK($A681),"",RANDBETWEEN($P681-Settings!$E$19,$P681-Settings!$E$20))</f>
        <v/>
      </c>
      <c r="D681" s="16" t="str">
        <f>IF(ISBLANK($A681),"",RANDBETWEEN($P681+Settings!$E$20,$P681+Settings!$E$19))</f>
        <v/>
      </c>
      <c r="E681" t="str">
        <f t="array" ref="E681">IF(ISBLANK($A681),"",IF(M681,IF(AVERAGE(C681,D681)&gt;Settings!$E$18,INDEX(Precipitation!A:A,$L681),INDEX(Precipitation!B:B,$L681)),"None"))</f>
        <v/>
      </c>
      <c r="F681" t="str">
        <f t="array" ref="F681">IF(ISBLANK($A681),"",IF(M681,INDEX(Precipitation!C:C,$L681),CHOOSE(RANDBETWEEN(1,4),"Clear","Clear","A few clouds","Mostly cloudy")))</f>
        <v/>
      </c>
      <c r="G681" t="str">
        <f t="array" ref="G681">IF(ISBLANK($A681),"",IF(AND(M681,AVERAGE(C681,D681)&gt;Settings!$E$18),INDEX(Precipitation!D:D,$L681),""))</f>
        <v/>
      </c>
      <c r="H681" t="str">
        <f t="array" ref="H681">IF(ISBLANK($A681),"",INDEX(Precipitation!E:E,$L681))</f>
        <v/>
      </c>
      <c r="I681" s="16" t="str">
        <f t="array" ref="I681">IF(ISBLANK($A681),"",INDEX(Precipitation!F:F,$L681))</f>
        <v/>
      </c>
      <c r="J681" s="16" t="str">
        <f t="array" ref="J681">IF(ISBLANK($A681),"",INDEX(Precipitation!G:G,$L681))</f>
        <v/>
      </c>
      <c r="K681" t="str">
        <f t="array" ref="K681">IF(ISBLANK($A681),"",INDEX(Precipitation!H:H,$L681))</f>
        <v/>
      </c>
      <c r="L681" s="5" t="str">
        <f>IF(ISBLANK($A681),"",RANDBETWEEN(2,COUNTA(Precipitation!A:A)))</f>
        <v/>
      </c>
      <c r="M681" s="5" t="str">
        <f>IF(ISBLANK($A681),"",RANDBETWEEN(1,100)&lt;=VLOOKUP($A681,Settings!$A:$H,7,FALSE)*100)</f>
        <v/>
      </c>
      <c r="N681" s="5" t="str">
        <f>IF(ISBLANK($A681),"",VLOOKUP($A681,Settings!$A:$H,8,FALSE))</f>
        <v/>
      </c>
      <c r="O681" s="5" t="str">
        <f>IF(ISBLANK($A681),"",IF($A681=$A680,$O680,INDIRECT("Settings!$H"&amp;MATCH($A681,Settings!$A:$A,0)+1)))</f>
        <v/>
      </c>
      <c r="P681" s="5" t="str">
        <f t="shared" si="2"/>
        <v/>
      </c>
      <c r="Q681" s="5" t="str">
        <f>IF(ISBLANK($A681),"",IF($A681=$A680,$Q680,VLOOKUP($A681,Settings!$A:$B,2,FALSE)))</f>
        <v/>
      </c>
    </row>
    <row r="682">
      <c r="A682" s="17"/>
      <c r="B682" s="15" t="str">
        <f t="shared" si="1"/>
        <v/>
      </c>
      <c r="C682" s="16" t="str">
        <f>IF(ISBLANK($A682),"",RANDBETWEEN($P682-Settings!$E$19,$P682-Settings!$E$20))</f>
        <v/>
      </c>
      <c r="D682" s="16" t="str">
        <f>IF(ISBLANK($A682),"",RANDBETWEEN($P682+Settings!$E$20,$P682+Settings!$E$19))</f>
        <v/>
      </c>
      <c r="E682" t="str">
        <f t="array" ref="E682">IF(ISBLANK($A682),"",IF(M682,IF(AVERAGE(C682,D682)&gt;Settings!$E$18,INDEX(Precipitation!A:A,$L682),INDEX(Precipitation!B:B,$L682)),"None"))</f>
        <v/>
      </c>
      <c r="F682" t="str">
        <f t="array" ref="F682">IF(ISBLANK($A682),"",IF(M682,INDEX(Precipitation!C:C,$L682),CHOOSE(RANDBETWEEN(1,4),"Clear","Clear","A few clouds","Mostly cloudy")))</f>
        <v/>
      </c>
      <c r="G682" t="str">
        <f t="array" ref="G682">IF(ISBLANK($A682),"",IF(AND(M682,AVERAGE(C682,D682)&gt;Settings!$E$18),INDEX(Precipitation!D:D,$L682),""))</f>
        <v/>
      </c>
      <c r="H682" t="str">
        <f t="array" ref="H682">IF(ISBLANK($A682),"",INDEX(Precipitation!E:E,$L682))</f>
        <v/>
      </c>
      <c r="I682" s="16" t="str">
        <f t="array" ref="I682">IF(ISBLANK($A682),"",INDEX(Precipitation!F:F,$L682))</f>
        <v/>
      </c>
      <c r="J682" s="16" t="str">
        <f t="array" ref="J682">IF(ISBLANK($A682),"",INDEX(Precipitation!G:G,$L682))</f>
        <v/>
      </c>
      <c r="K682" t="str">
        <f t="array" ref="K682">IF(ISBLANK($A682),"",INDEX(Precipitation!H:H,$L682))</f>
        <v/>
      </c>
      <c r="L682" s="5" t="str">
        <f>IF(ISBLANK($A682),"",RANDBETWEEN(2,COUNTA(Precipitation!A:A)))</f>
        <v/>
      </c>
      <c r="M682" s="5" t="str">
        <f>IF(ISBLANK($A682),"",RANDBETWEEN(1,100)&lt;=VLOOKUP($A682,Settings!$A:$H,7,FALSE)*100)</f>
        <v/>
      </c>
      <c r="N682" s="5" t="str">
        <f>IF(ISBLANK($A682),"",VLOOKUP($A682,Settings!$A:$H,8,FALSE))</f>
        <v/>
      </c>
      <c r="O682" s="5" t="str">
        <f>IF(ISBLANK($A682),"",IF($A682=$A681,$O681,INDIRECT("Settings!$H"&amp;MATCH($A682,Settings!$A:$A,0)+1)))</f>
        <v/>
      </c>
      <c r="P682" s="5" t="str">
        <f t="shared" si="2"/>
        <v/>
      </c>
      <c r="Q682" s="5" t="str">
        <f>IF(ISBLANK($A682),"",IF($A682=$A681,$Q681,VLOOKUP($A682,Settings!$A:$B,2,FALSE)))</f>
        <v/>
      </c>
    </row>
    <row r="683">
      <c r="A683" s="17"/>
      <c r="B683" s="15" t="str">
        <f t="shared" si="1"/>
        <v/>
      </c>
      <c r="C683" s="16" t="str">
        <f>IF(ISBLANK($A683),"",RANDBETWEEN($P683-Settings!$E$19,$P683-Settings!$E$20))</f>
        <v/>
      </c>
      <c r="D683" s="16" t="str">
        <f>IF(ISBLANK($A683),"",RANDBETWEEN($P683+Settings!$E$20,$P683+Settings!$E$19))</f>
        <v/>
      </c>
      <c r="E683" t="str">
        <f t="array" ref="E683">IF(ISBLANK($A683),"",IF(M683,IF(AVERAGE(C683,D683)&gt;Settings!$E$18,INDEX(Precipitation!A:A,$L683),INDEX(Precipitation!B:B,$L683)),"None"))</f>
        <v/>
      </c>
      <c r="F683" t="str">
        <f t="array" ref="F683">IF(ISBLANK($A683),"",IF(M683,INDEX(Precipitation!C:C,$L683),CHOOSE(RANDBETWEEN(1,4),"Clear","Clear","A few clouds","Mostly cloudy")))</f>
        <v/>
      </c>
      <c r="G683" t="str">
        <f t="array" ref="G683">IF(ISBLANK($A683),"",IF(AND(M683,AVERAGE(C683,D683)&gt;Settings!$E$18),INDEX(Precipitation!D:D,$L683),""))</f>
        <v/>
      </c>
      <c r="H683" t="str">
        <f t="array" ref="H683">IF(ISBLANK($A683),"",INDEX(Precipitation!E:E,$L683))</f>
        <v/>
      </c>
      <c r="I683" s="16" t="str">
        <f t="array" ref="I683">IF(ISBLANK($A683),"",INDEX(Precipitation!F:F,$L683))</f>
        <v/>
      </c>
      <c r="J683" s="16" t="str">
        <f t="array" ref="J683">IF(ISBLANK($A683),"",INDEX(Precipitation!G:G,$L683))</f>
        <v/>
      </c>
      <c r="K683" t="str">
        <f t="array" ref="K683">IF(ISBLANK($A683),"",INDEX(Precipitation!H:H,$L683))</f>
        <v/>
      </c>
      <c r="L683" s="5" t="str">
        <f>IF(ISBLANK($A683),"",RANDBETWEEN(2,COUNTA(Precipitation!A:A)))</f>
        <v/>
      </c>
      <c r="M683" s="5" t="str">
        <f>IF(ISBLANK($A683),"",RANDBETWEEN(1,100)&lt;=VLOOKUP($A683,Settings!$A:$H,7,FALSE)*100)</f>
        <v/>
      </c>
      <c r="N683" s="5" t="str">
        <f>IF(ISBLANK($A683),"",VLOOKUP($A683,Settings!$A:$H,8,FALSE))</f>
        <v/>
      </c>
      <c r="O683" s="5" t="str">
        <f>IF(ISBLANK($A683),"",IF($A683=$A682,$O682,INDIRECT("Settings!$H"&amp;MATCH($A683,Settings!$A:$A,0)+1)))</f>
        <v/>
      </c>
      <c r="P683" s="5" t="str">
        <f t="shared" si="2"/>
        <v/>
      </c>
      <c r="Q683" s="5" t="str">
        <f>IF(ISBLANK($A683),"",IF($A683=$A682,$Q682,VLOOKUP($A683,Settings!$A:$B,2,FALSE)))</f>
        <v/>
      </c>
    </row>
    <row r="684">
      <c r="A684" s="17"/>
      <c r="B684" s="15" t="str">
        <f t="shared" si="1"/>
        <v/>
      </c>
      <c r="C684" s="16" t="str">
        <f>IF(ISBLANK($A684),"",RANDBETWEEN($P684-Settings!$E$19,$P684-Settings!$E$20))</f>
        <v/>
      </c>
      <c r="D684" s="16" t="str">
        <f>IF(ISBLANK($A684),"",RANDBETWEEN($P684+Settings!$E$20,$P684+Settings!$E$19))</f>
        <v/>
      </c>
      <c r="E684" t="str">
        <f t="array" ref="E684">IF(ISBLANK($A684),"",IF(M684,IF(AVERAGE(C684,D684)&gt;Settings!$E$18,INDEX(Precipitation!A:A,$L684),INDEX(Precipitation!B:B,$L684)),"None"))</f>
        <v/>
      </c>
      <c r="F684" t="str">
        <f t="array" ref="F684">IF(ISBLANK($A684),"",IF(M684,INDEX(Precipitation!C:C,$L684),CHOOSE(RANDBETWEEN(1,4),"Clear","Clear","A few clouds","Mostly cloudy")))</f>
        <v/>
      </c>
      <c r="G684" t="str">
        <f t="array" ref="G684">IF(ISBLANK($A684),"",IF(AND(M684,AVERAGE(C684,D684)&gt;Settings!$E$18),INDEX(Precipitation!D:D,$L684),""))</f>
        <v/>
      </c>
      <c r="H684" t="str">
        <f t="array" ref="H684">IF(ISBLANK($A684),"",INDEX(Precipitation!E:E,$L684))</f>
        <v/>
      </c>
      <c r="I684" s="16" t="str">
        <f t="array" ref="I684">IF(ISBLANK($A684),"",INDEX(Precipitation!F:F,$L684))</f>
        <v/>
      </c>
      <c r="J684" s="16" t="str">
        <f t="array" ref="J684">IF(ISBLANK($A684),"",INDEX(Precipitation!G:G,$L684))</f>
        <v/>
      </c>
      <c r="K684" t="str">
        <f t="array" ref="K684">IF(ISBLANK($A684),"",INDEX(Precipitation!H:H,$L684))</f>
        <v/>
      </c>
      <c r="L684" s="5" t="str">
        <f>IF(ISBLANK($A684),"",RANDBETWEEN(2,COUNTA(Precipitation!A:A)))</f>
        <v/>
      </c>
      <c r="M684" s="5" t="str">
        <f>IF(ISBLANK($A684),"",RANDBETWEEN(1,100)&lt;=VLOOKUP($A684,Settings!$A:$H,7,FALSE)*100)</f>
        <v/>
      </c>
      <c r="N684" s="5" t="str">
        <f>IF(ISBLANK($A684),"",VLOOKUP($A684,Settings!$A:$H,8,FALSE))</f>
        <v/>
      </c>
      <c r="O684" s="5" t="str">
        <f>IF(ISBLANK($A684),"",IF($A684=$A683,$O683,INDIRECT("Settings!$H"&amp;MATCH($A684,Settings!$A:$A,0)+1)))</f>
        <v/>
      </c>
      <c r="P684" s="5" t="str">
        <f t="shared" si="2"/>
        <v/>
      </c>
      <c r="Q684" s="5" t="str">
        <f>IF(ISBLANK($A684),"",IF($A684=$A683,$Q683,VLOOKUP($A684,Settings!$A:$B,2,FALSE)))</f>
        <v/>
      </c>
    </row>
    <row r="685">
      <c r="A685" s="17"/>
      <c r="B685" s="15" t="str">
        <f t="shared" si="1"/>
        <v/>
      </c>
      <c r="C685" s="16" t="str">
        <f>IF(ISBLANK($A685),"",RANDBETWEEN($P685-Settings!$E$19,$P685-Settings!$E$20))</f>
        <v/>
      </c>
      <c r="D685" s="16" t="str">
        <f>IF(ISBLANK($A685),"",RANDBETWEEN($P685+Settings!$E$20,$P685+Settings!$E$19))</f>
        <v/>
      </c>
      <c r="E685" t="str">
        <f t="array" ref="E685">IF(ISBLANK($A685),"",IF(M685,IF(AVERAGE(C685,D685)&gt;Settings!$E$18,INDEX(Precipitation!A:A,$L685),INDEX(Precipitation!B:B,$L685)),"None"))</f>
        <v/>
      </c>
      <c r="F685" t="str">
        <f t="array" ref="F685">IF(ISBLANK($A685),"",IF(M685,INDEX(Precipitation!C:C,$L685),CHOOSE(RANDBETWEEN(1,4),"Clear","Clear","A few clouds","Mostly cloudy")))</f>
        <v/>
      </c>
      <c r="G685" t="str">
        <f t="array" ref="G685">IF(ISBLANK($A685),"",IF(AND(M685,AVERAGE(C685,D685)&gt;Settings!$E$18),INDEX(Precipitation!D:D,$L685),""))</f>
        <v/>
      </c>
      <c r="H685" t="str">
        <f t="array" ref="H685">IF(ISBLANK($A685),"",INDEX(Precipitation!E:E,$L685))</f>
        <v/>
      </c>
      <c r="I685" s="16" t="str">
        <f t="array" ref="I685">IF(ISBLANK($A685),"",INDEX(Precipitation!F:F,$L685))</f>
        <v/>
      </c>
      <c r="J685" s="16" t="str">
        <f t="array" ref="J685">IF(ISBLANK($A685),"",INDEX(Precipitation!G:G,$L685))</f>
        <v/>
      </c>
      <c r="K685" t="str">
        <f t="array" ref="K685">IF(ISBLANK($A685),"",INDEX(Precipitation!H:H,$L685))</f>
        <v/>
      </c>
      <c r="L685" s="5" t="str">
        <f>IF(ISBLANK($A685),"",RANDBETWEEN(2,COUNTA(Precipitation!A:A)))</f>
        <v/>
      </c>
      <c r="M685" s="5" t="str">
        <f>IF(ISBLANK($A685),"",RANDBETWEEN(1,100)&lt;=VLOOKUP($A685,Settings!$A:$H,7,FALSE)*100)</f>
        <v/>
      </c>
      <c r="N685" s="5" t="str">
        <f>IF(ISBLANK($A685),"",VLOOKUP($A685,Settings!$A:$H,8,FALSE))</f>
        <v/>
      </c>
      <c r="O685" s="5" t="str">
        <f>IF(ISBLANK($A685),"",IF($A685=$A684,$O684,INDIRECT("Settings!$H"&amp;MATCH($A685,Settings!$A:$A,0)+1)))</f>
        <v/>
      </c>
      <c r="P685" s="5" t="str">
        <f t="shared" si="2"/>
        <v/>
      </c>
      <c r="Q685" s="5" t="str">
        <f>IF(ISBLANK($A685),"",IF($A685=$A684,$Q684,VLOOKUP($A685,Settings!$A:$B,2,FALSE)))</f>
        <v/>
      </c>
    </row>
    <row r="686">
      <c r="A686" s="17"/>
      <c r="B686" s="15" t="str">
        <f t="shared" si="1"/>
        <v/>
      </c>
      <c r="C686" s="16" t="str">
        <f>IF(ISBLANK($A686),"",RANDBETWEEN($P686-Settings!$E$19,$P686-Settings!$E$20))</f>
        <v/>
      </c>
      <c r="D686" s="16" t="str">
        <f>IF(ISBLANK($A686),"",RANDBETWEEN($P686+Settings!$E$20,$P686+Settings!$E$19))</f>
        <v/>
      </c>
      <c r="E686" t="str">
        <f t="array" ref="E686">IF(ISBLANK($A686),"",IF(M686,IF(AVERAGE(C686,D686)&gt;Settings!$E$18,INDEX(Precipitation!A:A,$L686),INDEX(Precipitation!B:B,$L686)),"None"))</f>
        <v/>
      </c>
      <c r="F686" t="str">
        <f t="array" ref="F686">IF(ISBLANK($A686),"",IF(M686,INDEX(Precipitation!C:C,$L686),CHOOSE(RANDBETWEEN(1,4),"Clear","Clear","A few clouds","Mostly cloudy")))</f>
        <v/>
      </c>
      <c r="G686" t="str">
        <f t="array" ref="G686">IF(ISBLANK($A686),"",IF(AND(M686,AVERAGE(C686,D686)&gt;Settings!$E$18),INDEX(Precipitation!D:D,$L686),""))</f>
        <v/>
      </c>
      <c r="H686" t="str">
        <f t="array" ref="H686">IF(ISBLANK($A686),"",INDEX(Precipitation!E:E,$L686))</f>
        <v/>
      </c>
      <c r="I686" s="16" t="str">
        <f t="array" ref="I686">IF(ISBLANK($A686),"",INDEX(Precipitation!F:F,$L686))</f>
        <v/>
      </c>
      <c r="J686" s="16" t="str">
        <f t="array" ref="J686">IF(ISBLANK($A686),"",INDEX(Precipitation!G:G,$L686))</f>
        <v/>
      </c>
      <c r="K686" t="str">
        <f t="array" ref="K686">IF(ISBLANK($A686),"",INDEX(Precipitation!H:H,$L686))</f>
        <v/>
      </c>
      <c r="L686" s="5" t="str">
        <f>IF(ISBLANK($A686),"",RANDBETWEEN(2,COUNTA(Precipitation!A:A)))</f>
        <v/>
      </c>
      <c r="M686" s="5" t="str">
        <f>IF(ISBLANK($A686),"",RANDBETWEEN(1,100)&lt;=VLOOKUP($A686,Settings!$A:$H,7,FALSE)*100)</f>
        <v/>
      </c>
      <c r="N686" s="5" t="str">
        <f>IF(ISBLANK($A686),"",VLOOKUP($A686,Settings!$A:$H,8,FALSE))</f>
        <v/>
      </c>
      <c r="O686" s="5" t="str">
        <f>IF(ISBLANK($A686),"",IF($A686=$A685,$O685,INDIRECT("Settings!$H"&amp;MATCH($A686,Settings!$A:$A,0)+1)))</f>
        <v/>
      </c>
      <c r="P686" s="5" t="str">
        <f t="shared" si="2"/>
        <v/>
      </c>
      <c r="Q686" s="5" t="str">
        <f>IF(ISBLANK($A686),"",IF($A686=$A685,$Q685,VLOOKUP($A686,Settings!$A:$B,2,FALSE)))</f>
        <v/>
      </c>
    </row>
    <row r="687">
      <c r="A687" s="17"/>
      <c r="B687" s="15" t="str">
        <f t="shared" si="1"/>
        <v/>
      </c>
      <c r="C687" s="16" t="str">
        <f>IF(ISBLANK($A687),"",RANDBETWEEN($P687-Settings!$E$19,$P687-Settings!$E$20))</f>
        <v/>
      </c>
      <c r="D687" s="16" t="str">
        <f>IF(ISBLANK($A687),"",RANDBETWEEN($P687+Settings!$E$20,$P687+Settings!$E$19))</f>
        <v/>
      </c>
      <c r="E687" t="str">
        <f t="array" ref="E687">IF(ISBLANK($A687),"",IF(M687,IF(AVERAGE(C687,D687)&gt;Settings!$E$18,INDEX(Precipitation!A:A,$L687),INDEX(Precipitation!B:B,$L687)),"None"))</f>
        <v/>
      </c>
      <c r="F687" t="str">
        <f t="array" ref="F687">IF(ISBLANK($A687),"",IF(M687,INDEX(Precipitation!C:C,$L687),CHOOSE(RANDBETWEEN(1,4),"Clear","Clear","A few clouds","Mostly cloudy")))</f>
        <v/>
      </c>
      <c r="G687" t="str">
        <f t="array" ref="G687">IF(ISBLANK($A687),"",IF(AND(M687,AVERAGE(C687,D687)&gt;Settings!$E$18),INDEX(Precipitation!D:D,$L687),""))</f>
        <v/>
      </c>
      <c r="H687" t="str">
        <f t="array" ref="H687">IF(ISBLANK($A687),"",INDEX(Precipitation!E:E,$L687))</f>
        <v/>
      </c>
      <c r="I687" s="16" t="str">
        <f t="array" ref="I687">IF(ISBLANK($A687),"",INDEX(Precipitation!F:F,$L687))</f>
        <v/>
      </c>
      <c r="J687" s="16" t="str">
        <f t="array" ref="J687">IF(ISBLANK($A687),"",INDEX(Precipitation!G:G,$L687))</f>
        <v/>
      </c>
      <c r="K687" t="str">
        <f t="array" ref="K687">IF(ISBLANK($A687),"",INDEX(Precipitation!H:H,$L687))</f>
        <v/>
      </c>
      <c r="L687" s="5" t="str">
        <f>IF(ISBLANK($A687),"",RANDBETWEEN(2,COUNTA(Precipitation!A:A)))</f>
        <v/>
      </c>
      <c r="M687" s="5" t="str">
        <f>IF(ISBLANK($A687),"",RANDBETWEEN(1,100)&lt;=VLOOKUP($A687,Settings!$A:$H,7,FALSE)*100)</f>
        <v/>
      </c>
      <c r="N687" s="5" t="str">
        <f>IF(ISBLANK($A687),"",VLOOKUP($A687,Settings!$A:$H,8,FALSE))</f>
        <v/>
      </c>
      <c r="O687" s="5" t="str">
        <f>IF(ISBLANK($A687),"",IF($A687=$A686,$O686,INDIRECT("Settings!$H"&amp;MATCH($A687,Settings!$A:$A,0)+1)))</f>
        <v/>
      </c>
      <c r="P687" s="5" t="str">
        <f t="shared" si="2"/>
        <v/>
      </c>
      <c r="Q687" s="5" t="str">
        <f>IF(ISBLANK($A687),"",IF($A687=$A686,$Q686,VLOOKUP($A687,Settings!$A:$B,2,FALSE)))</f>
        <v/>
      </c>
    </row>
    <row r="688">
      <c r="A688" s="17"/>
      <c r="B688" s="15" t="str">
        <f t="shared" si="1"/>
        <v/>
      </c>
      <c r="C688" s="16" t="str">
        <f>IF(ISBLANK($A688),"",RANDBETWEEN($P688-Settings!$E$19,$P688-Settings!$E$20))</f>
        <v/>
      </c>
      <c r="D688" s="16" t="str">
        <f>IF(ISBLANK($A688),"",RANDBETWEEN($P688+Settings!$E$20,$P688+Settings!$E$19))</f>
        <v/>
      </c>
      <c r="E688" t="str">
        <f t="array" ref="E688">IF(ISBLANK($A688),"",IF(M688,IF(AVERAGE(C688,D688)&gt;Settings!$E$18,INDEX(Precipitation!A:A,$L688),INDEX(Precipitation!B:B,$L688)),"None"))</f>
        <v/>
      </c>
      <c r="F688" t="str">
        <f t="array" ref="F688">IF(ISBLANK($A688),"",IF(M688,INDEX(Precipitation!C:C,$L688),CHOOSE(RANDBETWEEN(1,4),"Clear","Clear","A few clouds","Mostly cloudy")))</f>
        <v/>
      </c>
      <c r="G688" t="str">
        <f t="array" ref="G688">IF(ISBLANK($A688),"",IF(AND(M688,AVERAGE(C688,D688)&gt;Settings!$E$18),INDEX(Precipitation!D:D,$L688),""))</f>
        <v/>
      </c>
      <c r="H688" t="str">
        <f t="array" ref="H688">IF(ISBLANK($A688),"",INDEX(Precipitation!E:E,$L688))</f>
        <v/>
      </c>
      <c r="I688" s="16" t="str">
        <f t="array" ref="I688">IF(ISBLANK($A688),"",INDEX(Precipitation!F:F,$L688))</f>
        <v/>
      </c>
      <c r="J688" s="16" t="str">
        <f t="array" ref="J688">IF(ISBLANK($A688),"",INDEX(Precipitation!G:G,$L688))</f>
        <v/>
      </c>
      <c r="K688" t="str">
        <f t="array" ref="K688">IF(ISBLANK($A688),"",INDEX(Precipitation!H:H,$L688))</f>
        <v/>
      </c>
      <c r="L688" s="5" t="str">
        <f>IF(ISBLANK($A688),"",RANDBETWEEN(2,COUNTA(Precipitation!A:A)))</f>
        <v/>
      </c>
      <c r="M688" s="5" t="str">
        <f>IF(ISBLANK($A688),"",RANDBETWEEN(1,100)&lt;=VLOOKUP($A688,Settings!$A:$H,7,FALSE)*100)</f>
        <v/>
      </c>
      <c r="N688" s="5" t="str">
        <f>IF(ISBLANK($A688),"",VLOOKUP($A688,Settings!$A:$H,8,FALSE))</f>
        <v/>
      </c>
      <c r="O688" s="5" t="str">
        <f>IF(ISBLANK($A688),"",IF($A688=$A687,$O687,INDIRECT("Settings!$H"&amp;MATCH($A688,Settings!$A:$A,0)+1)))</f>
        <v/>
      </c>
      <c r="P688" s="5" t="str">
        <f t="shared" si="2"/>
        <v/>
      </c>
      <c r="Q688" s="5" t="str">
        <f>IF(ISBLANK($A688),"",IF($A688=$A687,$Q687,VLOOKUP($A688,Settings!$A:$B,2,FALSE)))</f>
        <v/>
      </c>
    </row>
    <row r="689">
      <c r="A689" s="17"/>
      <c r="B689" s="15" t="str">
        <f t="shared" si="1"/>
        <v/>
      </c>
      <c r="C689" s="16" t="str">
        <f>IF(ISBLANK($A689),"",RANDBETWEEN($P689-Settings!$E$19,$P689-Settings!$E$20))</f>
        <v/>
      </c>
      <c r="D689" s="16" t="str">
        <f>IF(ISBLANK($A689),"",RANDBETWEEN($P689+Settings!$E$20,$P689+Settings!$E$19))</f>
        <v/>
      </c>
      <c r="E689" t="str">
        <f t="array" ref="E689">IF(ISBLANK($A689),"",IF(M689,IF(AVERAGE(C689,D689)&gt;Settings!$E$18,INDEX(Precipitation!A:A,$L689),INDEX(Precipitation!B:B,$L689)),"None"))</f>
        <v/>
      </c>
      <c r="F689" t="str">
        <f t="array" ref="F689">IF(ISBLANK($A689),"",IF(M689,INDEX(Precipitation!C:C,$L689),CHOOSE(RANDBETWEEN(1,4),"Clear","Clear","A few clouds","Mostly cloudy")))</f>
        <v/>
      </c>
      <c r="G689" t="str">
        <f t="array" ref="G689">IF(ISBLANK($A689),"",IF(AND(M689,AVERAGE(C689,D689)&gt;Settings!$E$18),INDEX(Precipitation!D:D,$L689),""))</f>
        <v/>
      </c>
      <c r="H689" t="str">
        <f t="array" ref="H689">IF(ISBLANK($A689),"",INDEX(Precipitation!E:E,$L689))</f>
        <v/>
      </c>
      <c r="I689" s="16" t="str">
        <f t="array" ref="I689">IF(ISBLANK($A689),"",INDEX(Precipitation!F:F,$L689))</f>
        <v/>
      </c>
      <c r="J689" s="16" t="str">
        <f t="array" ref="J689">IF(ISBLANK($A689),"",INDEX(Precipitation!G:G,$L689))</f>
        <v/>
      </c>
      <c r="K689" t="str">
        <f t="array" ref="K689">IF(ISBLANK($A689),"",INDEX(Precipitation!H:H,$L689))</f>
        <v/>
      </c>
      <c r="L689" s="5" t="str">
        <f>IF(ISBLANK($A689),"",RANDBETWEEN(2,COUNTA(Precipitation!A:A)))</f>
        <v/>
      </c>
      <c r="M689" s="5" t="str">
        <f>IF(ISBLANK($A689),"",RANDBETWEEN(1,100)&lt;=VLOOKUP($A689,Settings!$A:$H,7,FALSE)*100)</f>
        <v/>
      </c>
      <c r="N689" s="5" t="str">
        <f>IF(ISBLANK($A689),"",VLOOKUP($A689,Settings!$A:$H,8,FALSE))</f>
        <v/>
      </c>
      <c r="O689" s="5" t="str">
        <f>IF(ISBLANK($A689),"",IF($A689=$A688,$O688,INDIRECT("Settings!$H"&amp;MATCH($A689,Settings!$A:$A,0)+1)))</f>
        <v/>
      </c>
      <c r="P689" s="5" t="str">
        <f t="shared" si="2"/>
        <v/>
      </c>
      <c r="Q689" s="5" t="str">
        <f>IF(ISBLANK($A689),"",IF($A689=$A688,$Q688,VLOOKUP($A689,Settings!$A:$B,2,FALSE)))</f>
        <v/>
      </c>
    </row>
    <row r="690">
      <c r="A690" s="17"/>
      <c r="B690" s="15" t="str">
        <f t="shared" si="1"/>
        <v/>
      </c>
      <c r="C690" s="16" t="str">
        <f>IF(ISBLANK($A690),"",RANDBETWEEN($P690-Settings!$E$19,$P690-Settings!$E$20))</f>
        <v/>
      </c>
      <c r="D690" s="16" t="str">
        <f>IF(ISBLANK($A690),"",RANDBETWEEN($P690+Settings!$E$20,$P690+Settings!$E$19))</f>
        <v/>
      </c>
      <c r="E690" t="str">
        <f t="array" ref="E690">IF(ISBLANK($A690),"",IF(M690,IF(AVERAGE(C690,D690)&gt;Settings!$E$18,INDEX(Precipitation!A:A,$L690),INDEX(Precipitation!B:B,$L690)),"None"))</f>
        <v/>
      </c>
      <c r="F690" t="str">
        <f t="array" ref="F690">IF(ISBLANK($A690),"",IF(M690,INDEX(Precipitation!C:C,$L690),CHOOSE(RANDBETWEEN(1,4),"Clear","Clear","A few clouds","Mostly cloudy")))</f>
        <v/>
      </c>
      <c r="G690" t="str">
        <f t="array" ref="G690">IF(ISBLANK($A690),"",IF(AND(M690,AVERAGE(C690,D690)&gt;Settings!$E$18),INDEX(Precipitation!D:D,$L690),""))</f>
        <v/>
      </c>
      <c r="H690" t="str">
        <f t="array" ref="H690">IF(ISBLANK($A690),"",INDEX(Precipitation!E:E,$L690))</f>
        <v/>
      </c>
      <c r="I690" s="16" t="str">
        <f t="array" ref="I690">IF(ISBLANK($A690),"",INDEX(Precipitation!F:F,$L690))</f>
        <v/>
      </c>
      <c r="J690" s="16" t="str">
        <f t="array" ref="J690">IF(ISBLANK($A690),"",INDEX(Precipitation!G:G,$L690))</f>
        <v/>
      </c>
      <c r="K690" t="str">
        <f t="array" ref="K690">IF(ISBLANK($A690),"",INDEX(Precipitation!H:H,$L690))</f>
        <v/>
      </c>
      <c r="L690" s="5" t="str">
        <f>IF(ISBLANK($A690),"",RANDBETWEEN(2,COUNTA(Precipitation!A:A)))</f>
        <v/>
      </c>
      <c r="M690" s="5" t="str">
        <f>IF(ISBLANK($A690),"",RANDBETWEEN(1,100)&lt;=VLOOKUP($A690,Settings!$A:$H,7,FALSE)*100)</f>
        <v/>
      </c>
      <c r="N690" s="5" t="str">
        <f>IF(ISBLANK($A690),"",VLOOKUP($A690,Settings!$A:$H,8,FALSE))</f>
        <v/>
      </c>
      <c r="O690" s="5" t="str">
        <f>IF(ISBLANK($A690),"",IF($A690=$A689,$O689,INDIRECT("Settings!$H"&amp;MATCH($A690,Settings!$A:$A,0)+1)))</f>
        <v/>
      </c>
      <c r="P690" s="5" t="str">
        <f t="shared" si="2"/>
        <v/>
      </c>
      <c r="Q690" s="5" t="str">
        <f>IF(ISBLANK($A690),"",IF($A690=$A689,$Q689,VLOOKUP($A690,Settings!$A:$B,2,FALSE)))</f>
        <v/>
      </c>
    </row>
    <row r="691">
      <c r="A691" s="17"/>
      <c r="B691" s="15" t="str">
        <f t="shared" si="1"/>
        <v/>
      </c>
      <c r="C691" s="16" t="str">
        <f>IF(ISBLANK($A691),"",RANDBETWEEN($P691-Settings!$E$19,$P691-Settings!$E$20))</f>
        <v/>
      </c>
      <c r="D691" s="16" t="str">
        <f>IF(ISBLANK($A691),"",RANDBETWEEN($P691+Settings!$E$20,$P691+Settings!$E$19))</f>
        <v/>
      </c>
      <c r="E691" t="str">
        <f t="array" ref="E691">IF(ISBLANK($A691),"",IF(M691,IF(AVERAGE(C691,D691)&gt;Settings!$E$18,INDEX(Precipitation!A:A,$L691),INDEX(Precipitation!B:B,$L691)),"None"))</f>
        <v/>
      </c>
      <c r="F691" t="str">
        <f t="array" ref="F691">IF(ISBLANK($A691),"",IF(M691,INDEX(Precipitation!C:C,$L691),CHOOSE(RANDBETWEEN(1,4),"Clear","Clear","A few clouds","Mostly cloudy")))</f>
        <v/>
      </c>
      <c r="G691" t="str">
        <f t="array" ref="G691">IF(ISBLANK($A691),"",IF(AND(M691,AVERAGE(C691,D691)&gt;Settings!$E$18),INDEX(Precipitation!D:D,$L691),""))</f>
        <v/>
      </c>
      <c r="H691" t="str">
        <f t="array" ref="H691">IF(ISBLANK($A691),"",INDEX(Precipitation!E:E,$L691))</f>
        <v/>
      </c>
      <c r="I691" s="16" t="str">
        <f t="array" ref="I691">IF(ISBLANK($A691),"",INDEX(Precipitation!F:F,$L691))</f>
        <v/>
      </c>
      <c r="J691" s="16" t="str">
        <f t="array" ref="J691">IF(ISBLANK($A691),"",INDEX(Precipitation!G:G,$L691))</f>
        <v/>
      </c>
      <c r="K691" t="str">
        <f t="array" ref="K691">IF(ISBLANK($A691),"",INDEX(Precipitation!H:H,$L691))</f>
        <v/>
      </c>
      <c r="L691" s="5" t="str">
        <f>IF(ISBLANK($A691),"",RANDBETWEEN(2,COUNTA(Precipitation!A:A)))</f>
        <v/>
      </c>
      <c r="M691" s="5" t="str">
        <f>IF(ISBLANK($A691),"",RANDBETWEEN(1,100)&lt;=VLOOKUP($A691,Settings!$A:$H,7,FALSE)*100)</f>
        <v/>
      </c>
      <c r="N691" s="5" t="str">
        <f>IF(ISBLANK($A691),"",VLOOKUP($A691,Settings!$A:$H,8,FALSE))</f>
        <v/>
      </c>
      <c r="O691" s="5" t="str">
        <f>IF(ISBLANK($A691),"",IF($A691=$A690,$O690,INDIRECT("Settings!$H"&amp;MATCH($A691,Settings!$A:$A,0)+1)))</f>
        <v/>
      </c>
      <c r="P691" s="5" t="str">
        <f t="shared" si="2"/>
        <v/>
      </c>
      <c r="Q691" s="5" t="str">
        <f>IF(ISBLANK($A691),"",IF($A691=$A690,$Q690,VLOOKUP($A691,Settings!$A:$B,2,FALSE)))</f>
        <v/>
      </c>
    </row>
    <row r="692">
      <c r="A692" s="17"/>
      <c r="B692" s="15" t="str">
        <f t="shared" si="1"/>
        <v/>
      </c>
      <c r="C692" s="16" t="str">
        <f>IF(ISBLANK($A692),"",RANDBETWEEN($P692-Settings!$E$19,$P692-Settings!$E$20))</f>
        <v/>
      </c>
      <c r="D692" s="16" t="str">
        <f>IF(ISBLANK($A692),"",RANDBETWEEN($P692+Settings!$E$20,$P692+Settings!$E$19))</f>
        <v/>
      </c>
      <c r="E692" t="str">
        <f t="array" ref="E692">IF(ISBLANK($A692),"",IF(M692,IF(AVERAGE(C692,D692)&gt;Settings!$E$18,INDEX(Precipitation!A:A,$L692),INDEX(Precipitation!B:B,$L692)),"None"))</f>
        <v/>
      </c>
      <c r="F692" t="str">
        <f t="array" ref="F692">IF(ISBLANK($A692),"",IF(M692,INDEX(Precipitation!C:C,$L692),CHOOSE(RANDBETWEEN(1,4),"Clear","Clear","A few clouds","Mostly cloudy")))</f>
        <v/>
      </c>
      <c r="G692" t="str">
        <f t="array" ref="G692">IF(ISBLANK($A692),"",IF(AND(M692,AVERAGE(C692,D692)&gt;Settings!$E$18),INDEX(Precipitation!D:D,$L692),""))</f>
        <v/>
      </c>
      <c r="H692" t="str">
        <f t="array" ref="H692">IF(ISBLANK($A692),"",INDEX(Precipitation!E:E,$L692))</f>
        <v/>
      </c>
      <c r="I692" s="16" t="str">
        <f t="array" ref="I692">IF(ISBLANK($A692),"",INDEX(Precipitation!F:F,$L692))</f>
        <v/>
      </c>
      <c r="J692" s="16" t="str">
        <f t="array" ref="J692">IF(ISBLANK($A692),"",INDEX(Precipitation!G:G,$L692))</f>
        <v/>
      </c>
      <c r="K692" t="str">
        <f t="array" ref="K692">IF(ISBLANK($A692),"",INDEX(Precipitation!H:H,$L692))</f>
        <v/>
      </c>
      <c r="L692" s="5" t="str">
        <f>IF(ISBLANK($A692),"",RANDBETWEEN(2,COUNTA(Precipitation!A:A)))</f>
        <v/>
      </c>
      <c r="M692" s="5" t="str">
        <f>IF(ISBLANK($A692),"",RANDBETWEEN(1,100)&lt;=VLOOKUP($A692,Settings!$A:$H,7,FALSE)*100)</f>
        <v/>
      </c>
      <c r="N692" s="5" t="str">
        <f>IF(ISBLANK($A692),"",VLOOKUP($A692,Settings!$A:$H,8,FALSE))</f>
        <v/>
      </c>
      <c r="O692" s="5" t="str">
        <f>IF(ISBLANK($A692),"",IF($A692=$A691,$O691,INDIRECT("Settings!$H"&amp;MATCH($A692,Settings!$A:$A,0)+1)))</f>
        <v/>
      </c>
      <c r="P692" s="5" t="str">
        <f t="shared" si="2"/>
        <v/>
      </c>
      <c r="Q692" s="5" t="str">
        <f>IF(ISBLANK($A692),"",IF($A692=$A691,$Q691,VLOOKUP($A692,Settings!$A:$B,2,FALSE)))</f>
        <v/>
      </c>
    </row>
    <row r="693">
      <c r="A693" s="17"/>
      <c r="B693" s="15" t="str">
        <f t="shared" si="1"/>
        <v/>
      </c>
      <c r="C693" s="16" t="str">
        <f>IF(ISBLANK($A693),"",RANDBETWEEN($P693-Settings!$E$19,$P693-Settings!$E$20))</f>
        <v/>
      </c>
      <c r="D693" s="16" t="str">
        <f>IF(ISBLANK($A693),"",RANDBETWEEN($P693+Settings!$E$20,$P693+Settings!$E$19))</f>
        <v/>
      </c>
      <c r="E693" t="str">
        <f t="array" ref="E693">IF(ISBLANK($A693),"",IF(M693,IF(AVERAGE(C693,D693)&gt;Settings!$E$18,INDEX(Precipitation!A:A,$L693),INDEX(Precipitation!B:B,$L693)),"None"))</f>
        <v/>
      </c>
      <c r="F693" t="str">
        <f t="array" ref="F693">IF(ISBLANK($A693),"",IF(M693,INDEX(Precipitation!C:C,$L693),CHOOSE(RANDBETWEEN(1,4),"Clear","Clear","A few clouds","Mostly cloudy")))</f>
        <v/>
      </c>
      <c r="G693" t="str">
        <f t="array" ref="G693">IF(ISBLANK($A693),"",IF(AND(M693,AVERAGE(C693,D693)&gt;Settings!$E$18),INDEX(Precipitation!D:D,$L693),""))</f>
        <v/>
      </c>
      <c r="H693" t="str">
        <f t="array" ref="H693">IF(ISBLANK($A693),"",INDEX(Precipitation!E:E,$L693))</f>
        <v/>
      </c>
      <c r="I693" s="16" t="str">
        <f t="array" ref="I693">IF(ISBLANK($A693),"",INDEX(Precipitation!F:F,$L693))</f>
        <v/>
      </c>
      <c r="J693" s="16" t="str">
        <f t="array" ref="J693">IF(ISBLANK($A693),"",INDEX(Precipitation!G:G,$L693))</f>
        <v/>
      </c>
      <c r="K693" t="str">
        <f t="array" ref="K693">IF(ISBLANK($A693),"",INDEX(Precipitation!H:H,$L693))</f>
        <v/>
      </c>
      <c r="L693" s="5" t="str">
        <f>IF(ISBLANK($A693),"",RANDBETWEEN(2,COUNTA(Precipitation!A:A)))</f>
        <v/>
      </c>
      <c r="M693" s="5" t="str">
        <f>IF(ISBLANK($A693),"",RANDBETWEEN(1,100)&lt;=VLOOKUP($A693,Settings!$A:$H,7,FALSE)*100)</f>
        <v/>
      </c>
      <c r="N693" s="5" t="str">
        <f>IF(ISBLANK($A693),"",VLOOKUP($A693,Settings!$A:$H,8,FALSE))</f>
        <v/>
      </c>
      <c r="O693" s="5" t="str">
        <f>IF(ISBLANK($A693),"",IF($A693=$A692,$O692,INDIRECT("Settings!$H"&amp;MATCH($A693,Settings!$A:$A,0)+1)))</f>
        <v/>
      </c>
      <c r="P693" s="5" t="str">
        <f t="shared" si="2"/>
        <v/>
      </c>
      <c r="Q693" s="5" t="str">
        <f>IF(ISBLANK($A693),"",IF($A693=$A692,$Q692,VLOOKUP($A693,Settings!$A:$B,2,FALSE)))</f>
        <v/>
      </c>
    </row>
    <row r="694">
      <c r="A694" s="17"/>
      <c r="B694" s="15" t="str">
        <f t="shared" si="1"/>
        <v/>
      </c>
      <c r="C694" s="16" t="str">
        <f>IF(ISBLANK($A694),"",RANDBETWEEN($P694-Settings!$E$19,$P694-Settings!$E$20))</f>
        <v/>
      </c>
      <c r="D694" s="16" t="str">
        <f>IF(ISBLANK($A694),"",RANDBETWEEN($P694+Settings!$E$20,$P694+Settings!$E$19))</f>
        <v/>
      </c>
      <c r="E694" t="str">
        <f t="array" ref="E694">IF(ISBLANK($A694),"",IF(M694,IF(AVERAGE(C694,D694)&gt;Settings!$E$18,INDEX(Precipitation!A:A,$L694),INDEX(Precipitation!B:B,$L694)),"None"))</f>
        <v/>
      </c>
      <c r="F694" t="str">
        <f t="array" ref="F694">IF(ISBLANK($A694),"",IF(M694,INDEX(Precipitation!C:C,$L694),CHOOSE(RANDBETWEEN(1,4),"Clear","Clear","A few clouds","Mostly cloudy")))</f>
        <v/>
      </c>
      <c r="G694" t="str">
        <f t="array" ref="G694">IF(ISBLANK($A694),"",IF(AND(M694,AVERAGE(C694,D694)&gt;Settings!$E$18),INDEX(Precipitation!D:D,$L694),""))</f>
        <v/>
      </c>
      <c r="H694" t="str">
        <f t="array" ref="H694">IF(ISBLANK($A694),"",INDEX(Precipitation!E:E,$L694))</f>
        <v/>
      </c>
      <c r="I694" s="16" t="str">
        <f t="array" ref="I694">IF(ISBLANK($A694),"",INDEX(Precipitation!F:F,$L694))</f>
        <v/>
      </c>
      <c r="J694" s="16" t="str">
        <f t="array" ref="J694">IF(ISBLANK($A694),"",INDEX(Precipitation!G:G,$L694))</f>
        <v/>
      </c>
      <c r="K694" t="str">
        <f t="array" ref="K694">IF(ISBLANK($A694),"",INDEX(Precipitation!H:H,$L694))</f>
        <v/>
      </c>
      <c r="L694" s="5" t="str">
        <f>IF(ISBLANK($A694),"",RANDBETWEEN(2,COUNTA(Precipitation!A:A)))</f>
        <v/>
      </c>
      <c r="M694" s="5" t="str">
        <f>IF(ISBLANK($A694),"",RANDBETWEEN(1,100)&lt;=VLOOKUP($A694,Settings!$A:$H,7,FALSE)*100)</f>
        <v/>
      </c>
      <c r="N694" s="5" t="str">
        <f>IF(ISBLANK($A694),"",VLOOKUP($A694,Settings!$A:$H,8,FALSE))</f>
        <v/>
      </c>
      <c r="O694" s="5" t="str">
        <f>IF(ISBLANK($A694),"",IF($A694=$A693,$O693,INDIRECT("Settings!$H"&amp;MATCH($A694,Settings!$A:$A,0)+1)))</f>
        <v/>
      </c>
      <c r="P694" s="5" t="str">
        <f t="shared" si="2"/>
        <v/>
      </c>
      <c r="Q694" s="5" t="str">
        <f>IF(ISBLANK($A694),"",IF($A694=$A693,$Q693,VLOOKUP($A694,Settings!$A:$B,2,FALSE)))</f>
        <v/>
      </c>
    </row>
    <row r="695">
      <c r="A695" s="17"/>
      <c r="B695" s="15" t="str">
        <f t="shared" si="1"/>
        <v/>
      </c>
      <c r="C695" s="16" t="str">
        <f>IF(ISBLANK($A695),"",RANDBETWEEN($P695-Settings!$E$19,$P695-Settings!$E$20))</f>
        <v/>
      </c>
      <c r="D695" s="16" t="str">
        <f>IF(ISBLANK($A695),"",RANDBETWEEN($P695+Settings!$E$20,$P695+Settings!$E$19))</f>
        <v/>
      </c>
      <c r="E695" t="str">
        <f t="array" ref="E695">IF(ISBLANK($A695),"",IF(M695,IF(AVERAGE(C695,D695)&gt;Settings!$E$18,INDEX(Precipitation!A:A,$L695),INDEX(Precipitation!B:B,$L695)),"None"))</f>
        <v/>
      </c>
      <c r="F695" t="str">
        <f t="array" ref="F695">IF(ISBLANK($A695),"",IF(M695,INDEX(Precipitation!C:C,$L695),CHOOSE(RANDBETWEEN(1,4),"Clear","Clear","A few clouds","Mostly cloudy")))</f>
        <v/>
      </c>
      <c r="G695" t="str">
        <f t="array" ref="G695">IF(ISBLANK($A695),"",IF(AND(M695,AVERAGE(C695,D695)&gt;Settings!$E$18),INDEX(Precipitation!D:D,$L695),""))</f>
        <v/>
      </c>
      <c r="H695" t="str">
        <f t="array" ref="H695">IF(ISBLANK($A695),"",INDEX(Precipitation!E:E,$L695))</f>
        <v/>
      </c>
      <c r="I695" s="16" t="str">
        <f t="array" ref="I695">IF(ISBLANK($A695),"",INDEX(Precipitation!F:F,$L695))</f>
        <v/>
      </c>
      <c r="J695" s="16" t="str">
        <f t="array" ref="J695">IF(ISBLANK($A695),"",INDEX(Precipitation!G:G,$L695))</f>
        <v/>
      </c>
      <c r="K695" t="str">
        <f t="array" ref="K695">IF(ISBLANK($A695),"",INDEX(Precipitation!H:H,$L695))</f>
        <v/>
      </c>
      <c r="L695" s="5" t="str">
        <f>IF(ISBLANK($A695),"",RANDBETWEEN(2,COUNTA(Precipitation!A:A)))</f>
        <v/>
      </c>
      <c r="M695" s="5" t="str">
        <f>IF(ISBLANK($A695),"",RANDBETWEEN(1,100)&lt;=VLOOKUP($A695,Settings!$A:$H,7,FALSE)*100)</f>
        <v/>
      </c>
      <c r="N695" s="5" t="str">
        <f>IF(ISBLANK($A695),"",VLOOKUP($A695,Settings!$A:$H,8,FALSE))</f>
        <v/>
      </c>
      <c r="O695" s="5" t="str">
        <f>IF(ISBLANK($A695),"",IF($A695=$A694,$O694,INDIRECT("Settings!$H"&amp;MATCH($A695,Settings!$A:$A,0)+1)))</f>
        <v/>
      </c>
      <c r="P695" s="5" t="str">
        <f t="shared" si="2"/>
        <v/>
      </c>
      <c r="Q695" s="5" t="str">
        <f>IF(ISBLANK($A695),"",IF($A695=$A694,$Q694,VLOOKUP($A695,Settings!$A:$B,2,FALSE)))</f>
        <v/>
      </c>
    </row>
    <row r="696">
      <c r="A696" s="17"/>
      <c r="B696" s="15" t="str">
        <f t="shared" si="1"/>
        <v/>
      </c>
      <c r="C696" s="16" t="str">
        <f>IF(ISBLANK($A696),"",RANDBETWEEN($P696-Settings!$E$19,$P696-Settings!$E$20))</f>
        <v/>
      </c>
      <c r="D696" s="16" t="str">
        <f>IF(ISBLANK($A696),"",RANDBETWEEN($P696+Settings!$E$20,$P696+Settings!$E$19))</f>
        <v/>
      </c>
      <c r="E696" t="str">
        <f t="array" ref="E696">IF(ISBLANK($A696),"",IF(M696,IF(AVERAGE(C696,D696)&gt;Settings!$E$18,INDEX(Precipitation!A:A,$L696),INDEX(Precipitation!B:B,$L696)),"None"))</f>
        <v/>
      </c>
      <c r="F696" t="str">
        <f t="array" ref="F696">IF(ISBLANK($A696),"",IF(M696,INDEX(Precipitation!C:C,$L696),CHOOSE(RANDBETWEEN(1,4),"Clear","Clear","A few clouds","Mostly cloudy")))</f>
        <v/>
      </c>
      <c r="G696" t="str">
        <f t="array" ref="G696">IF(ISBLANK($A696),"",IF(AND(M696,AVERAGE(C696,D696)&gt;Settings!$E$18),INDEX(Precipitation!D:D,$L696),""))</f>
        <v/>
      </c>
      <c r="H696" t="str">
        <f t="array" ref="H696">IF(ISBLANK($A696),"",INDEX(Precipitation!E:E,$L696))</f>
        <v/>
      </c>
      <c r="I696" s="16" t="str">
        <f t="array" ref="I696">IF(ISBLANK($A696),"",INDEX(Precipitation!F:F,$L696))</f>
        <v/>
      </c>
      <c r="J696" s="16" t="str">
        <f t="array" ref="J696">IF(ISBLANK($A696),"",INDEX(Precipitation!G:G,$L696))</f>
        <v/>
      </c>
      <c r="K696" t="str">
        <f t="array" ref="K696">IF(ISBLANK($A696),"",INDEX(Precipitation!H:H,$L696))</f>
        <v/>
      </c>
      <c r="L696" s="5" t="str">
        <f>IF(ISBLANK($A696),"",RANDBETWEEN(2,COUNTA(Precipitation!A:A)))</f>
        <v/>
      </c>
      <c r="M696" s="5" t="str">
        <f>IF(ISBLANK($A696),"",RANDBETWEEN(1,100)&lt;=VLOOKUP($A696,Settings!$A:$H,7,FALSE)*100)</f>
        <v/>
      </c>
      <c r="N696" s="5" t="str">
        <f>IF(ISBLANK($A696),"",VLOOKUP($A696,Settings!$A:$H,8,FALSE))</f>
        <v/>
      </c>
      <c r="O696" s="5" t="str">
        <f>IF(ISBLANK($A696),"",IF($A696=$A695,$O695,INDIRECT("Settings!$H"&amp;MATCH($A696,Settings!$A:$A,0)+1)))</f>
        <v/>
      </c>
      <c r="P696" s="5" t="str">
        <f t="shared" si="2"/>
        <v/>
      </c>
      <c r="Q696" s="5" t="str">
        <f>IF(ISBLANK($A696),"",IF($A696=$A695,$Q695,VLOOKUP($A696,Settings!$A:$B,2,FALSE)))</f>
        <v/>
      </c>
    </row>
    <row r="697">
      <c r="A697" s="17"/>
      <c r="B697" s="15" t="str">
        <f t="shared" si="1"/>
        <v/>
      </c>
      <c r="C697" s="16" t="str">
        <f>IF(ISBLANK($A697),"",RANDBETWEEN($P697-Settings!$E$19,$P697-Settings!$E$20))</f>
        <v/>
      </c>
      <c r="D697" s="16" t="str">
        <f>IF(ISBLANK($A697),"",RANDBETWEEN($P697+Settings!$E$20,$P697+Settings!$E$19))</f>
        <v/>
      </c>
      <c r="E697" t="str">
        <f t="array" ref="E697">IF(ISBLANK($A697),"",IF(M697,IF(AVERAGE(C697,D697)&gt;Settings!$E$18,INDEX(Precipitation!A:A,$L697),INDEX(Precipitation!B:B,$L697)),"None"))</f>
        <v/>
      </c>
      <c r="F697" t="str">
        <f t="array" ref="F697">IF(ISBLANK($A697),"",IF(M697,INDEX(Precipitation!C:C,$L697),CHOOSE(RANDBETWEEN(1,4),"Clear","Clear","A few clouds","Mostly cloudy")))</f>
        <v/>
      </c>
      <c r="G697" t="str">
        <f t="array" ref="G697">IF(ISBLANK($A697),"",IF(AND(M697,AVERAGE(C697,D697)&gt;Settings!$E$18),INDEX(Precipitation!D:D,$L697),""))</f>
        <v/>
      </c>
      <c r="H697" t="str">
        <f t="array" ref="H697">IF(ISBLANK($A697),"",INDEX(Precipitation!E:E,$L697))</f>
        <v/>
      </c>
      <c r="I697" s="16" t="str">
        <f t="array" ref="I697">IF(ISBLANK($A697),"",INDEX(Precipitation!F:F,$L697))</f>
        <v/>
      </c>
      <c r="J697" s="16" t="str">
        <f t="array" ref="J697">IF(ISBLANK($A697),"",INDEX(Precipitation!G:G,$L697))</f>
        <v/>
      </c>
      <c r="K697" t="str">
        <f t="array" ref="K697">IF(ISBLANK($A697),"",INDEX(Precipitation!H:H,$L697))</f>
        <v/>
      </c>
      <c r="L697" s="5" t="str">
        <f>IF(ISBLANK($A697),"",RANDBETWEEN(2,COUNTA(Precipitation!A:A)))</f>
        <v/>
      </c>
      <c r="M697" s="5" t="str">
        <f>IF(ISBLANK($A697),"",RANDBETWEEN(1,100)&lt;=VLOOKUP($A697,Settings!$A:$H,7,FALSE)*100)</f>
        <v/>
      </c>
      <c r="N697" s="5" t="str">
        <f>IF(ISBLANK($A697),"",VLOOKUP($A697,Settings!$A:$H,8,FALSE))</f>
        <v/>
      </c>
      <c r="O697" s="5" t="str">
        <f>IF(ISBLANK($A697),"",IF($A697=$A696,$O696,INDIRECT("Settings!$H"&amp;MATCH($A697,Settings!$A:$A,0)+1)))</f>
        <v/>
      </c>
      <c r="P697" s="5" t="str">
        <f t="shared" si="2"/>
        <v/>
      </c>
      <c r="Q697" s="5" t="str">
        <f>IF(ISBLANK($A697),"",IF($A697=$A696,$Q696,VLOOKUP($A697,Settings!$A:$B,2,FALSE)))</f>
        <v/>
      </c>
    </row>
    <row r="698">
      <c r="A698" s="17"/>
      <c r="B698" s="15" t="str">
        <f t="shared" si="1"/>
        <v/>
      </c>
      <c r="C698" s="16" t="str">
        <f>IF(ISBLANK($A698),"",RANDBETWEEN($P698-Settings!$E$19,$P698-Settings!$E$20))</f>
        <v/>
      </c>
      <c r="D698" s="16" t="str">
        <f>IF(ISBLANK($A698),"",RANDBETWEEN($P698+Settings!$E$20,$P698+Settings!$E$19))</f>
        <v/>
      </c>
      <c r="E698" t="str">
        <f t="array" ref="E698">IF(ISBLANK($A698),"",IF(M698,IF(AVERAGE(C698,D698)&gt;Settings!$E$18,INDEX(Precipitation!A:A,$L698),INDEX(Precipitation!B:B,$L698)),"None"))</f>
        <v/>
      </c>
      <c r="F698" t="str">
        <f t="array" ref="F698">IF(ISBLANK($A698),"",IF(M698,INDEX(Precipitation!C:C,$L698),CHOOSE(RANDBETWEEN(1,4),"Clear","Clear","A few clouds","Mostly cloudy")))</f>
        <v/>
      </c>
      <c r="G698" t="str">
        <f t="array" ref="G698">IF(ISBLANK($A698),"",IF(AND(M698,AVERAGE(C698,D698)&gt;Settings!$E$18),INDEX(Precipitation!D:D,$L698),""))</f>
        <v/>
      </c>
      <c r="H698" t="str">
        <f t="array" ref="H698">IF(ISBLANK($A698),"",INDEX(Precipitation!E:E,$L698))</f>
        <v/>
      </c>
      <c r="I698" s="16" t="str">
        <f t="array" ref="I698">IF(ISBLANK($A698),"",INDEX(Precipitation!F:F,$L698))</f>
        <v/>
      </c>
      <c r="J698" s="16" t="str">
        <f t="array" ref="J698">IF(ISBLANK($A698),"",INDEX(Precipitation!G:G,$L698))</f>
        <v/>
      </c>
      <c r="K698" t="str">
        <f t="array" ref="K698">IF(ISBLANK($A698),"",INDEX(Precipitation!H:H,$L698))</f>
        <v/>
      </c>
      <c r="L698" s="5" t="str">
        <f>IF(ISBLANK($A698),"",RANDBETWEEN(2,COUNTA(Precipitation!A:A)))</f>
        <v/>
      </c>
      <c r="M698" s="5" t="str">
        <f>IF(ISBLANK($A698),"",RANDBETWEEN(1,100)&lt;=VLOOKUP($A698,Settings!$A:$H,7,FALSE)*100)</f>
        <v/>
      </c>
      <c r="N698" s="5" t="str">
        <f>IF(ISBLANK($A698),"",VLOOKUP($A698,Settings!$A:$H,8,FALSE))</f>
        <v/>
      </c>
      <c r="O698" s="5" t="str">
        <f>IF(ISBLANK($A698),"",IF($A698=$A697,$O697,INDIRECT("Settings!$H"&amp;MATCH($A698,Settings!$A:$A,0)+1)))</f>
        <v/>
      </c>
      <c r="P698" s="5" t="str">
        <f t="shared" si="2"/>
        <v/>
      </c>
      <c r="Q698" s="5" t="str">
        <f>IF(ISBLANK($A698),"",IF($A698=$A697,$Q697,VLOOKUP($A698,Settings!$A:$B,2,FALSE)))</f>
        <v/>
      </c>
    </row>
    <row r="699">
      <c r="A699" s="17"/>
      <c r="B699" s="15" t="str">
        <f t="shared" si="1"/>
        <v/>
      </c>
      <c r="C699" s="16" t="str">
        <f>IF(ISBLANK($A699),"",RANDBETWEEN($P699-Settings!$E$19,$P699-Settings!$E$20))</f>
        <v/>
      </c>
      <c r="D699" s="16" t="str">
        <f>IF(ISBLANK($A699),"",RANDBETWEEN($P699+Settings!$E$20,$P699+Settings!$E$19))</f>
        <v/>
      </c>
      <c r="E699" t="str">
        <f t="array" ref="E699">IF(ISBLANK($A699),"",IF(M699,IF(AVERAGE(C699,D699)&gt;Settings!$E$18,INDEX(Precipitation!A:A,$L699),INDEX(Precipitation!B:B,$L699)),"None"))</f>
        <v/>
      </c>
      <c r="F699" t="str">
        <f t="array" ref="F699">IF(ISBLANK($A699),"",IF(M699,INDEX(Precipitation!C:C,$L699),CHOOSE(RANDBETWEEN(1,4),"Clear","Clear","A few clouds","Mostly cloudy")))</f>
        <v/>
      </c>
      <c r="G699" t="str">
        <f t="array" ref="G699">IF(ISBLANK($A699),"",IF(AND(M699,AVERAGE(C699,D699)&gt;Settings!$E$18),INDEX(Precipitation!D:D,$L699),""))</f>
        <v/>
      </c>
      <c r="H699" t="str">
        <f t="array" ref="H699">IF(ISBLANK($A699),"",INDEX(Precipitation!E:E,$L699))</f>
        <v/>
      </c>
      <c r="I699" s="16" t="str">
        <f t="array" ref="I699">IF(ISBLANK($A699),"",INDEX(Precipitation!F:F,$L699))</f>
        <v/>
      </c>
      <c r="J699" s="16" t="str">
        <f t="array" ref="J699">IF(ISBLANK($A699),"",INDEX(Precipitation!G:G,$L699))</f>
        <v/>
      </c>
      <c r="K699" t="str">
        <f t="array" ref="K699">IF(ISBLANK($A699),"",INDEX(Precipitation!H:H,$L699))</f>
        <v/>
      </c>
      <c r="L699" s="5" t="str">
        <f>IF(ISBLANK($A699),"",RANDBETWEEN(2,COUNTA(Precipitation!A:A)))</f>
        <v/>
      </c>
      <c r="M699" s="5" t="str">
        <f>IF(ISBLANK($A699),"",RANDBETWEEN(1,100)&lt;=VLOOKUP($A699,Settings!$A:$H,7,FALSE)*100)</f>
        <v/>
      </c>
      <c r="N699" s="5" t="str">
        <f>IF(ISBLANK($A699),"",VLOOKUP($A699,Settings!$A:$H,8,FALSE))</f>
        <v/>
      </c>
      <c r="O699" s="5" t="str">
        <f>IF(ISBLANK($A699),"",IF($A699=$A698,$O698,INDIRECT("Settings!$H"&amp;MATCH($A699,Settings!$A:$A,0)+1)))</f>
        <v/>
      </c>
      <c r="P699" s="5" t="str">
        <f t="shared" si="2"/>
        <v/>
      </c>
      <c r="Q699" s="5" t="str">
        <f>IF(ISBLANK($A699),"",IF($A699=$A698,$Q698,VLOOKUP($A699,Settings!$A:$B,2,FALSE)))</f>
        <v/>
      </c>
    </row>
    <row r="700">
      <c r="A700" s="17"/>
      <c r="B700" s="15" t="str">
        <f t="shared" si="1"/>
        <v/>
      </c>
      <c r="C700" s="16" t="str">
        <f>IF(ISBLANK($A700),"",RANDBETWEEN($P700-Settings!$E$19,$P700-Settings!$E$20))</f>
        <v/>
      </c>
      <c r="D700" s="16" t="str">
        <f>IF(ISBLANK($A700),"",RANDBETWEEN($P700+Settings!$E$20,$P700+Settings!$E$19))</f>
        <v/>
      </c>
      <c r="E700" t="str">
        <f t="array" ref="E700">IF(ISBLANK($A700),"",IF(M700,IF(AVERAGE(C700,D700)&gt;Settings!$E$18,INDEX(Precipitation!A:A,$L700),INDEX(Precipitation!B:B,$L700)),"None"))</f>
        <v/>
      </c>
      <c r="F700" t="str">
        <f t="array" ref="F700">IF(ISBLANK($A700),"",IF(M700,INDEX(Precipitation!C:C,$L700),CHOOSE(RANDBETWEEN(1,4),"Clear","Clear","A few clouds","Mostly cloudy")))</f>
        <v/>
      </c>
      <c r="G700" t="str">
        <f t="array" ref="G700">IF(ISBLANK($A700),"",IF(AND(M700,AVERAGE(C700,D700)&gt;Settings!$E$18),INDEX(Precipitation!D:D,$L700),""))</f>
        <v/>
      </c>
      <c r="H700" t="str">
        <f t="array" ref="H700">IF(ISBLANK($A700),"",INDEX(Precipitation!E:E,$L700))</f>
        <v/>
      </c>
      <c r="I700" s="16" t="str">
        <f t="array" ref="I700">IF(ISBLANK($A700),"",INDEX(Precipitation!F:F,$L700))</f>
        <v/>
      </c>
      <c r="J700" s="16" t="str">
        <f t="array" ref="J700">IF(ISBLANK($A700),"",INDEX(Precipitation!G:G,$L700))</f>
        <v/>
      </c>
      <c r="K700" t="str">
        <f t="array" ref="K700">IF(ISBLANK($A700),"",INDEX(Precipitation!H:H,$L700))</f>
        <v/>
      </c>
      <c r="L700" s="5" t="str">
        <f>IF(ISBLANK($A700),"",RANDBETWEEN(2,COUNTA(Precipitation!A:A)))</f>
        <v/>
      </c>
      <c r="M700" s="5" t="str">
        <f>IF(ISBLANK($A700),"",RANDBETWEEN(1,100)&lt;=VLOOKUP($A700,Settings!$A:$H,7,FALSE)*100)</f>
        <v/>
      </c>
      <c r="N700" s="5" t="str">
        <f>IF(ISBLANK($A700),"",VLOOKUP($A700,Settings!$A:$H,8,FALSE))</f>
        <v/>
      </c>
      <c r="O700" s="5" t="str">
        <f>IF(ISBLANK($A700),"",IF($A700=$A699,$O699,INDIRECT("Settings!$H"&amp;MATCH($A700,Settings!$A:$A,0)+1)))</f>
        <v/>
      </c>
      <c r="P700" s="5" t="str">
        <f t="shared" si="2"/>
        <v/>
      </c>
      <c r="Q700" s="5" t="str">
        <f>IF(ISBLANK($A700),"",IF($A700=$A699,$Q699,VLOOKUP($A700,Settings!$A:$B,2,FALSE)))</f>
        <v/>
      </c>
    </row>
    <row r="701">
      <c r="A701" s="17"/>
      <c r="B701" s="15" t="str">
        <f t="shared" si="1"/>
        <v/>
      </c>
      <c r="C701" s="16" t="str">
        <f>IF(ISBLANK($A701),"",RANDBETWEEN($P701-Settings!$E$19,$P701-Settings!$E$20))</f>
        <v/>
      </c>
      <c r="D701" s="16" t="str">
        <f>IF(ISBLANK($A701),"",RANDBETWEEN($P701+Settings!$E$20,$P701+Settings!$E$19))</f>
        <v/>
      </c>
      <c r="E701" t="str">
        <f t="array" ref="E701">IF(ISBLANK($A701),"",IF(M701,IF(AVERAGE(C701,D701)&gt;Settings!$E$18,INDEX(Precipitation!A:A,$L701),INDEX(Precipitation!B:B,$L701)),"None"))</f>
        <v/>
      </c>
      <c r="F701" t="str">
        <f t="array" ref="F701">IF(ISBLANK($A701),"",IF(M701,INDEX(Precipitation!C:C,$L701),CHOOSE(RANDBETWEEN(1,4),"Clear","Clear","A few clouds","Mostly cloudy")))</f>
        <v/>
      </c>
      <c r="G701" t="str">
        <f t="array" ref="G701">IF(ISBLANK($A701),"",IF(AND(M701,AVERAGE(C701,D701)&gt;Settings!$E$18),INDEX(Precipitation!D:D,$L701),""))</f>
        <v/>
      </c>
      <c r="H701" t="str">
        <f t="array" ref="H701">IF(ISBLANK($A701),"",INDEX(Precipitation!E:E,$L701))</f>
        <v/>
      </c>
      <c r="I701" s="16" t="str">
        <f t="array" ref="I701">IF(ISBLANK($A701),"",INDEX(Precipitation!F:F,$L701))</f>
        <v/>
      </c>
      <c r="J701" s="16" t="str">
        <f t="array" ref="J701">IF(ISBLANK($A701),"",INDEX(Precipitation!G:G,$L701))</f>
        <v/>
      </c>
      <c r="K701" t="str">
        <f t="array" ref="K701">IF(ISBLANK($A701),"",INDEX(Precipitation!H:H,$L701))</f>
        <v/>
      </c>
      <c r="L701" s="5" t="str">
        <f>IF(ISBLANK($A701),"",RANDBETWEEN(2,COUNTA(Precipitation!A:A)))</f>
        <v/>
      </c>
      <c r="M701" s="5" t="str">
        <f>IF(ISBLANK($A701),"",RANDBETWEEN(1,100)&lt;=VLOOKUP($A701,Settings!$A:$H,7,FALSE)*100)</f>
        <v/>
      </c>
      <c r="N701" s="5" t="str">
        <f>IF(ISBLANK($A701),"",VLOOKUP($A701,Settings!$A:$H,8,FALSE))</f>
        <v/>
      </c>
      <c r="O701" s="5" t="str">
        <f>IF(ISBLANK($A701),"",IF($A701=$A700,$O700,INDIRECT("Settings!$H"&amp;MATCH($A701,Settings!$A:$A,0)+1)))</f>
        <v/>
      </c>
      <c r="P701" s="5" t="str">
        <f t="shared" si="2"/>
        <v/>
      </c>
      <c r="Q701" s="5" t="str">
        <f>IF(ISBLANK($A701),"",IF($A701=$A700,$Q700,VLOOKUP($A701,Settings!$A:$B,2,FALSE)))</f>
        <v/>
      </c>
    </row>
    <row r="702">
      <c r="A702" s="17"/>
      <c r="B702" s="15" t="str">
        <f t="shared" si="1"/>
        <v/>
      </c>
      <c r="C702" s="16" t="str">
        <f>IF(ISBLANK($A702),"",RANDBETWEEN($P702-Settings!$E$19,$P702-Settings!$E$20))</f>
        <v/>
      </c>
      <c r="D702" s="16" t="str">
        <f>IF(ISBLANK($A702),"",RANDBETWEEN($P702+Settings!$E$20,$P702+Settings!$E$19))</f>
        <v/>
      </c>
      <c r="E702" t="str">
        <f t="array" ref="E702">IF(ISBLANK($A702),"",IF(M702,IF(AVERAGE(C702,D702)&gt;Settings!$E$18,INDEX(Precipitation!A:A,$L702),INDEX(Precipitation!B:B,$L702)),"None"))</f>
        <v/>
      </c>
      <c r="F702" t="str">
        <f t="array" ref="F702">IF(ISBLANK($A702),"",IF(M702,INDEX(Precipitation!C:C,$L702),CHOOSE(RANDBETWEEN(1,4),"Clear","Clear","A few clouds","Mostly cloudy")))</f>
        <v/>
      </c>
      <c r="G702" t="str">
        <f t="array" ref="G702">IF(ISBLANK($A702),"",IF(AND(M702,AVERAGE(C702,D702)&gt;Settings!$E$18),INDEX(Precipitation!D:D,$L702),""))</f>
        <v/>
      </c>
      <c r="H702" t="str">
        <f t="array" ref="H702">IF(ISBLANK($A702),"",INDEX(Precipitation!E:E,$L702))</f>
        <v/>
      </c>
      <c r="I702" s="16" t="str">
        <f t="array" ref="I702">IF(ISBLANK($A702),"",INDEX(Precipitation!F:F,$L702))</f>
        <v/>
      </c>
      <c r="J702" s="16" t="str">
        <f t="array" ref="J702">IF(ISBLANK($A702),"",INDEX(Precipitation!G:G,$L702))</f>
        <v/>
      </c>
      <c r="K702" t="str">
        <f t="array" ref="K702">IF(ISBLANK($A702),"",INDEX(Precipitation!H:H,$L702))</f>
        <v/>
      </c>
      <c r="L702" s="5" t="str">
        <f>IF(ISBLANK($A702),"",RANDBETWEEN(2,COUNTA(Precipitation!A:A)))</f>
        <v/>
      </c>
      <c r="M702" s="5" t="str">
        <f>IF(ISBLANK($A702),"",RANDBETWEEN(1,100)&lt;=VLOOKUP($A702,Settings!$A:$H,7,FALSE)*100)</f>
        <v/>
      </c>
      <c r="N702" s="5" t="str">
        <f>IF(ISBLANK($A702),"",VLOOKUP($A702,Settings!$A:$H,8,FALSE))</f>
        <v/>
      </c>
      <c r="O702" s="5" t="str">
        <f>IF(ISBLANK($A702),"",IF($A702=$A701,$O701,INDIRECT("Settings!$H"&amp;MATCH($A702,Settings!$A:$A,0)+1)))</f>
        <v/>
      </c>
      <c r="P702" s="5" t="str">
        <f t="shared" si="2"/>
        <v/>
      </c>
      <c r="Q702" s="5" t="str">
        <f>IF(ISBLANK($A702),"",IF($A702=$A701,$Q701,VLOOKUP($A702,Settings!$A:$B,2,FALSE)))</f>
        <v/>
      </c>
    </row>
    <row r="703">
      <c r="A703" s="17"/>
      <c r="B703" s="15" t="str">
        <f t="shared" si="1"/>
        <v/>
      </c>
      <c r="C703" s="16" t="str">
        <f>IF(ISBLANK($A703),"",RANDBETWEEN($P703-Settings!$E$19,$P703-Settings!$E$20))</f>
        <v/>
      </c>
      <c r="D703" s="16" t="str">
        <f>IF(ISBLANK($A703),"",RANDBETWEEN($P703+Settings!$E$20,$P703+Settings!$E$19))</f>
        <v/>
      </c>
      <c r="E703" t="str">
        <f t="array" ref="E703">IF(ISBLANK($A703),"",IF(M703,IF(AVERAGE(C703,D703)&gt;Settings!$E$18,INDEX(Precipitation!A:A,$L703),INDEX(Precipitation!B:B,$L703)),"None"))</f>
        <v/>
      </c>
      <c r="F703" t="str">
        <f t="array" ref="F703">IF(ISBLANK($A703),"",IF(M703,INDEX(Precipitation!C:C,$L703),CHOOSE(RANDBETWEEN(1,4),"Clear","Clear","A few clouds","Mostly cloudy")))</f>
        <v/>
      </c>
      <c r="G703" t="str">
        <f t="array" ref="G703">IF(ISBLANK($A703),"",IF(AND(M703,AVERAGE(C703,D703)&gt;Settings!$E$18),INDEX(Precipitation!D:D,$L703),""))</f>
        <v/>
      </c>
      <c r="H703" t="str">
        <f t="array" ref="H703">IF(ISBLANK($A703),"",INDEX(Precipitation!E:E,$L703))</f>
        <v/>
      </c>
      <c r="I703" s="16" t="str">
        <f t="array" ref="I703">IF(ISBLANK($A703),"",INDEX(Precipitation!F:F,$L703))</f>
        <v/>
      </c>
      <c r="J703" s="16" t="str">
        <f t="array" ref="J703">IF(ISBLANK($A703),"",INDEX(Precipitation!G:G,$L703))</f>
        <v/>
      </c>
      <c r="K703" t="str">
        <f t="array" ref="K703">IF(ISBLANK($A703),"",INDEX(Precipitation!H:H,$L703))</f>
        <v/>
      </c>
      <c r="L703" s="5" t="str">
        <f>IF(ISBLANK($A703),"",RANDBETWEEN(2,COUNTA(Precipitation!A:A)))</f>
        <v/>
      </c>
      <c r="M703" s="5" t="str">
        <f>IF(ISBLANK($A703),"",RANDBETWEEN(1,100)&lt;=VLOOKUP($A703,Settings!$A:$H,7,FALSE)*100)</f>
        <v/>
      </c>
      <c r="N703" s="5" t="str">
        <f>IF(ISBLANK($A703),"",VLOOKUP($A703,Settings!$A:$H,8,FALSE))</f>
        <v/>
      </c>
      <c r="O703" s="5" t="str">
        <f>IF(ISBLANK($A703),"",IF($A703=$A702,$O702,INDIRECT("Settings!$H"&amp;MATCH($A703,Settings!$A:$A,0)+1)))</f>
        <v/>
      </c>
      <c r="P703" s="5" t="str">
        <f t="shared" si="2"/>
        <v/>
      </c>
      <c r="Q703" s="5" t="str">
        <f>IF(ISBLANK($A703),"",IF($A703=$A702,$Q702,VLOOKUP($A703,Settings!$A:$B,2,FALSE)))</f>
        <v/>
      </c>
    </row>
    <row r="704">
      <c r="A704" s="17"/>
      <c r="B704" s="15" t="str">
        <f t="shared" si="1"/>
        <v/>
      </c>
      <c r="C704" s="16" t="str">
        <f>IF(ISBLANK($A704),"",RANDBETWEEN($P704-Settings!$E$19,$P704-Settings!$E$20))</f>
        <v/>
      </c>
      <c r="D704" s="16" t="str">
        <f>IF(ISBLANK($A704),"",RANDBETWEEN($P704+Settings!$E$20,$P704+Settings!$E$19))</f>
        <v/>
      </c>
      <c r="E704" t="str">
        <f t="array" ref="E704">IF(ISBLANK($A704),"",IF(M704,IF(AVERAGE(C704,D704)&gt;Settings!$E$18,INDEX(Precipitation!A:A,$L704),INDEX(Precipitation!B:B,$L704)),"None"))</f>
        <v/>
      </c>
      <c r="F704" t="str">
        <f t="array" ref="F704">IF(ISBLANK($A704),"",IF(M704,INDEX(Precipitation!C:C,$L704),CHOOSE(RANDBETWEEN(1,4),"Clear","Clear","A few clouds","Mostly cloudy")))</f>
        <v/>
      </c>
      <c r="G704" t="str">
        <f t="array" ref="G704">IF(ISBLANK($A704),"",IF(AND(M704,AVERAGE(C704,D704)&gt;Settings!$E$18),INDEX(Precipitation!D:D,$L704),""))</f>
        <v/>
      </c>
      <c r="H704" t="str">
        <f t="array" ref="H704">IF(ISBLANK($A704),"",INDEX(Precipitation!E:E,$L704))</f>
        <v/>
      </c>
      <c r="I704" s="16" t="str">
        <f t="array" ref="I704">IF(ISBLANK($A704),"",INDEX(Precipitation!F:F,$L704))</f>
        <v/>
      </c>
      <c r="J704" s="16" t="str">
        <f t="array" ref="J704">IF(ISBLANK($A704),"",INDEX(Precipitation!G:G,$L704))</f>
        <v/>
      </c>
      <c r="K704" t="str">
        <f t="array" ref="K704">IF(ISBLANK($A704),"",INDEX(Precipitation!H:H,$L704))</f>
        <v/>
      </c>
      <c r="L704" s="5" t="str">
        <f>IF(ISBLANK($A704),"",RANDBETWEEN(2,COUNTA(Precipitation!A:A)))</f>
        <v/>
      </c>
      <c r="M704" s="5" t="str">
        <f>IF(ISBLANK($A704),"",RANDBETWEEN(1,100)&lt;=VLOOKUP($A704,Settings!$A:$H,7,FALSE)*100)</f>
        <v/>
      </c>
      <c r="N704" s="5" t="str">
        <f>IF(ISBLANK($A704),"",VLOOKUP($A704,Settings!$A:$H,8,FALSE))</f>
        <v/>
      </c>
      <c r="O704" s="5" t="str">
        <f>IF(ISBLANK($A704),"",IF($A704=$A703,$O703,INDIRECT("Settings!$H"&amp;MATCH($A704,Settings!$A:$A,0)+1)))</f>
        <v/>
      </c>
      <c r="P704" s="5" t="str">
        <f t="shared" si="2"/>
        <v/>
      </c>
      <c r="Q704" s="5" t="str">
        <f>IF(ISBLANK($A704),"",IF($A704=$A703,$Q703,VLOOKUP($A704,Settings!$A:$B,2,FALSE)))</f>
        <v/>
      </c>
    </row>
    <row r="705">
      <c r="A705" s="17"/>
      <c r="B705" s="15" t="str">
        <f t="shared" si="1"/>
        <v/>
      </c>
      <c r="C705" s="16" t="str">
        <f>IF(ISBLANK($A705),"",RANDBETWEEN($P705-Settings!$E$19,$P705-Settings!$E$20))</f>
        <v/>
      </c>
      <c r="D705" s="16" t="str">
        <f>IF(ISBLANK($A705),"",RANDBETWEEN($P705+Settings!$E$20,$P705+Settings!$E$19))</f>
        <v/>
      </c>
      <c r="E705" t="str">
        <f t="array" ref="E705">IF(ISBLANK($A705),"",IF(M705,IF(AVERAGE(C705,D705)&gt;Settings!$E$18,INDEX(Precipitation!A:A,$L705),INDEX(Precipitation!B:B,$L705)),"None"))</f>
        <v/>
      </c>
      <c r="F705" t="str">
        <f t="array" ref="F705">IF(ISBLANK($A705),"",IF(M705,INDEX(Precipitation!C:C,$L705),CHOOSE(RANDBETWEEN(1,4),"Clear","Clear","A few clouds","Mostly cloudy")))</f>
        <v/>
      </c>
      <c r="G705" t="str">
        <f t="array" ref="G705">IF(ISBLANK($A705),"",IF(AND(M705,AVERAGE(C705,D705)&gt;Settings!$E$18),INDEX(Precipitation!D:D,$L705),""))</f>
        <v/>
      </c>
      <c r="H705" t="str">
        <f t="array" ref="H705">IF(ISBLANK($A705),"",INDEX(Precipitation!E:E,$L705))</f>
        <v/>
      </c>
      <c r="I705" s="16" t="str">
        <f t="array" ref="I705">IF(ISBLANK($A705),"",INDEX(Precipitation!F:F,$L705))</f>
        <v/>
      </c>
      <c r="J705" s="16" t="str">
        <f t="array" ref="J705">IF(ISBLANK($A705),"",INDEX(Precipitation!G:G,$L705))</f>
        <v/>
      </c>
      <c r="K705" t="str">
        <f t="array" ref="K705">IF(ISBLANK($A705),"",INDEX(Precipitation!H:H,$L705))</f>
        <v/>
      </c>
      <c r="L705" s="5" t="str">
        <f>IF(ISBLANK($A705),"",RANDBETWEEN(2,COUNTA(Precipitation!A:A)))</f>
        <v/>
      </c>
      <c r="M705" s="5" t="str">
        <f>IF(ISBLANK($A705),"",RANDBETWEEN(1,100)&lt;=VLOOKUP($A705,Settings!$A:$H,7,FALSE)*100)</f>
        <v/>
      </c>
      <c r="N705" s="5" t="str">
        <f>IF(ISBLANK($A705),"",VLOOKUP($A705,Settings!$A:$H,8,FALSE))</f>
        <v/>
      </c>
      <c r="O705" s="5" t="str">
        <f>IF(ISBLANK($A705),"",IF($A705=$A704,$O704,INDIRECT("Settings!$H"&amp;MATCH($A705,Settings!$A:$A,0)+1)))</f>
        <v/>
      </c>
      <c r="P705" s="5" t="str">
        <f t="shared" si="2"/>
        <v/>
      </c>
      <c r="Q705" s="5" t="str">
        <f>IF(ISBLANK($A705),"",IF($A705=$A704,$Q704,VLOOKUP($A705,Settings!$A:$B,2,FALSE)))</f>
        <v/>
      </c>
    </row>
    <row r="706">
      <c r="A706" s="17"/>
      <c r="B706" s="15" t="str">
        <f t="shared" si="1"/>
        <v/>
      </c>
      <c r="C706" s="16" t="str">
        <f>IF(ISBLANK($A706),"",RANDBETWEEN($P706-Settings!$E$19,$P706-Settings!$E$20))</f>
        <v/>
      </c>
      <c r="D706" s="16" t="str">
        <f>IF(ISBLANK($A706),"",RANDBETWEEN($P706+Settings!$E$20,$P706+Settings!$E$19))</f>
        <v/>
      </c>
      <c r="E706" t="str">
        <f t="array" ref="E706">IF(ISBLANK($A706),"",IF(M706,IF(AVERAGE(C706,D706)&gt;Settings!$E$18,INDEX(Precipitation!A:A,$L706),INDEX(Precipitation!B:B,$L706)),"None"))</f>
        <v/>
      </c>
      <c r="F706" t="str">
        <f t="array" ref="F706">IF(ISBLANK($A706),"",IF(M706,INDEX(Precipitation!C:C,$L706),CHOOSE(RANDBETWEEN(1,4),"Clear","Clear","A few clouds","Mostly cloudy")))</f>
        <v/>
      </c>
      <c r="G706" t="str">
        <f t="array" ref="G706">IF(ISBLANK($A706),"",IF(AND(M706,AVERAGE(C706,D706)&gt;Settings!$E$18),INDEX(Precipitation!D:D,$L706),""))</f>
        <v/>
      </c>
      <c r="H706" t="str">
        <f t="array" ref="H706">IF(ISBLANK($A706),"",INDEX(Precipitation!E:E,$L706))</f>
        <v/>
      </c>
      <c r="I706" s="16" t="str">
        <f t="array" ref="I706">IF(ISBLANK($A706),"",INDEX(Precipitation!F:F,$L706))</f>
        <v/>
      </c>
      <c r="J706" s="16" t="str">
        <f t="array" ref="J706">IF(ISBLANK($A706),"",INDEX(Precipitation!G:G,$L706))</f>
        <v/>
      </c>
      <c r="K706" t="str">
        <f t="array" ref="K706">IF(ISBLANK($A706),"",INDEX(Precipitation!H:H,$L706))</f>
        <v/>
      </c>
      <c r="L706" s="5" t="str">
        <f>IF(ISBLANK($A706),"",RANDBETWEEN(2,COUNTA(Precipitation!A:A)))</f>
        <v/>
      </c>
      <c r="M706" s="5" t="str">
        <f>IF(ISBLANK($A706),"",RANDBETWEEN(1,100)&lt;=VLOOKUP($A706,Settings!$A:$H,7,FALSE)*100)</f>
        <v/>
      </c>
      <c r="N706" s="5" t="str">
        <f>IF(ISBLANK($A706),"",VLOOKUP($A706,Settings!$A:$H,8,FALSE))</f>
        <v/>
      </c>
      <c r="O706" s="5" t="str">
        <f>IF(ISBLANK($A706),"",IF($A706=$A705,$O705,INDIRECT("Settings!$H"&amp;MATCH($A706,Settings!$A:$A,0)+1)))</f>
        <v/>
      </c>
      <c r="P706" s="5" t="str">
        <f t="shared" si="2"/>
        <v/>
      </c>
      <c r="Q706" s="5" t="str">
        <f>IF(ISBLANK($A706),"",IF($A706=$A705,$Q705,VLOOKUP($A706,Settings!$A:$B,2,FALSE)))</f>
        <v/>
      </c>
    </row>
    <row r="707">
      <c r="A707" s="17"/>
      <c r="B707" s="15" t="str">
        <f t="shared" si="1"/>
        <v/>
      </c>
      <c r="C707" s="16" t="str">
        <f>IF(ISBLANK($A707),"",RANDBETWEEN($P707-Settings!$E$19,$P707-Settings!$E$20))</f>
        <v/>
      </c>
      <c r="D707" s="16" t="str">
        <f>IF(ISBLANK($A707),"",RANDBETWEEN($P707+Settings!$E$20,$P707+Settings!$E$19))</f>
        <v/>
      </c>
      <c r="E707" t="str">
        <f t="array" ref="E707">IF(ISBLANK($A707),"",IF(M707,IF(AVERAGE(C707,D707)&gt;Settings!$E$18,INDEX(Precipitation!A:A,$L707),INDEX(Precipitation!B:B,$L707)),"None"))</f>
        <v/>
      </c>
      <c r="F707" t="str">
        <f t="array" ref="F707">IF(ISBLANK($A707),"",IF(M707,INDEX(Precipitation!C:C,$L707),CHOOSE(RANDBETWEEN(1,4),"Clear","Clear","A few clouds","Mostly cloudy")))</f>
        <v/>
      </c>
      <c r="G707" t="str">
        <f t="array" ref="G707">IF(ISBLANK($A707),"",IF(AND(M707,AVERAGE(C707,D707)&gt;Settings!$E$18),INDEX(Precipitation!D:D,$L707),""))</f>
        <v/>
      </c>
      <c r="H707" t="str">
        <f t="array" ref="H707">IF(ISBLANK($A707),"",INDEX(Precipitation!E:E,$L707))</f>
        <v/>
      </c>
      <c r="I707" s="16" t="str">
        <f t="array" ref="I707">IF(ISBLANK($A707),"",INDEX(Precipitation!F:F,$L707))</f>
        <v/>
      </c>
      <c r="J707" s="16" t="str">
        <f t="array" ref="J707">IF(ISBLANK($A707),"",INDEX(Precipitation!G:G,$L707))</f>
        <v/>
      </c>
      <c r="K707" t="str">
        <f t="array" ref="K707">IF(ISBLANK($A707),"",INDEX(Precipitation!H:H,$L707))</f>
        <v/>
      </c>
      <c r="L707" s="5" t="str">
        <f>IF(ISBLANK($A707),"",RANDBETWEEN(2,COUNTA(Precipitation!A:A)))</f>
        <v/>
      </c>
      <c r="M707" s="5" t="str">
        <f>IF(ISBLANK($A707),"",RANDBETWEEN(1,100)&lt;=VLOOKUP($A707,Settings!$A:$H,7,FALSE)*100)</f>
        <v/>
      </c>
      <c r="N707" s="5" t="str">
        <f>IF(ISBLANK($A707),"",VLOOKUP($A707,Settings!$A:$H,8,FALSE))</f>
        <v/>
      </c>
      <c r="O707" s="5" t="str">
        <f>IF(ISBLANK($A707),"",IF($A707=$A706,$O706,INDIRECT("Settings!$H"&amp;MATCH($A707,Settings!$A:$A,0)+1)))</f>
        <v/>
      </c>
      <c r="P707" s="5" t="str">
        <f t="shared" si="2"/>
        <v/>
      </c>
      <c r="Q707" s="5" t="str">
        <f>IF(ISBLANK($A707),"",IF($A707=$A706,$Q706,VLOOKUP($A707,Settings!$A:$B,2,FALSE)))</f>
        <v/>
      </c>
    </row>
    <row r="708">
      <c r="A708" s="17"/>
      <c r="B708" s="15" t="str">
        <f t="shared" si="1"/>
        <v/>
      </c>
      <c r="C708" s="16" t="str">
        <f>IF(ISBLANK($A708),"",RANDBETWEEN($P708-Settings!$E$19,$P708-Settings!$E$20))</f>
        <v/>
      </c>
      <c r="D708" s="16" t="str">
        <f>IF(ISBLANK($A708),"",RANDBETWEEN($P708+Settings!$E$20,$P708+Settings!$E$19))</f>
        <v/>
      </c>
      <c r="E708" t="str">
        <f t="array" ref="E708">IF(ISBLANK($A708),"",IF(M708,IF(AVERAGE(C708,D708)&gt;Settings!$E$18,INDEX(Precipitation!A:A,$L708),INDEX(Precipitation!B:B,$L708)),"None"))</f>
        <v/>
      </c>
      <c r="F708" t="str">
        <f t="array" ref="F708">IF(ISBLANK($A708),"",IF(M708,INDEX(Precipitation!C:C,$L708),CHOOSE(RANDBETWEEN(1,4),"Clear","Clear","A few clouds","Mostly cloudy")))</f>
        <v/>
      </c>
      <c r="G708" t="str">
        <f t="array" ref="G708">IF(ISBLANK($A708),"",IF(AND(M708,AVERAGE(C708,D708)&gt;Settings!$E$18),INDEX(Precipitation!D:D,$L708),""))</f>
        <v/>
      </c>
      <c r="H708" t="str">
        <f t="array" ref="H708">IF(ISBLANK($A708),"",INDEX(Precipitation!E:E,$L708))</f>
        <v/>
      </c>
      <c r="I708" s="16" t="str">
        <f t="array" ref="I708">IF(ISBLANK($A708),"",INDEX(Precipitation!F:F,$L708))</f>
        <v/>
      </c>
      <c r="J708" s="16" t="str">
        <f t="array" ref="J708">IF(ISBLANK($A708),"",INDEX(Precipitation!G:G,$L708))</f>
        <v/>
      </c>
      <c r="K708" t="str">
        <f t="array" ref="K708">IF(ISBLANK($A708),"",INDEX(Precipitation!H:H,$L708))</f>
        <v/>
      </c>
      <c r="L708" s="5" t="str">
        <f>IF(ISBLANK($A708),"",RANDBETWEEN(2,COUNTA(Precipitation!A:A)))</f>
        <v/>
      </c>
      <c r="M708" s="5" t="str">
        <f>IF(ISBLANK($A708),"",RANDBETWEEN(1,100)&lt;=VLOOKUP($A708,Settings!$A:$H,7,FALSE)*100)</f>
        <v/>
      </c>
      <c r="N708" s="5" t="str">
        <f>IF(ISBLANK($A708),"",VLOOKUP($A708,Settings!$A:$H,8,FALSE))</f>
        <v/>
      </c>
      <c r="O708" s="5" t="str">
        <f>IF(ISBLANK($A708),"",IF($A708=$A707,$O707,INDIRECT("Settings!$H"&amp;MATCH($A708,Settings!$A:$A,0)+1)))</f>
        <v/>
      </c>
      <c r="P708" s="5" t="str">
        <f t="shared" si="2"/>
        <v/>
      </c>
      <c r="Q708" s="5" t="str">
        <f>IF(ISBLANK($A708),"",IF($A708=$A707,$Q707,VLOOKUP($A708,Settings!$A:$B,2,FALSE)))</f>
        <v/>
      </c>
    </row>
    <row r="709">
      <c r="A709" s="17"/>
      <c r="B709" s="15" t="str">
        <f t="shared" si="1"/>
        <v/>
      </c>
      <c r="C709" s="16" t="str">
        <f>IF(ISBLANK($A709),"",RANDBETWEEN($P709-Settings!$E$19,$P709-Settings!$E$20))</f>
        <v/>
      </c>
      <c r="D709" s="16" t="str">
        <f>IF(ISBLANK($A709),"",RANDBETWEEN($P709+Settings!$E$20,$P709+Settings!$E$19))</f>
        <v/>
      </c>
      <c r="E709" t="str">
        <f t="array" ref="E709">IF(ISBLANK($A709),"",IF(M709,IF(AVERAGE(C709,D709)&gt;Settings!$E$18,INDEX(Precipitation!A:A,$L709),INDEX(Precipitation!B:B,$L709)),"None"))</f>
        <v/>
      </c>
      <c r="F709" t="str">
        <f t="array" ref="F709">IF(ISBLANK($A709),"",IF(M709,INDEX(Precipitation!C:C,$L709),CHOOSE(RANDBETWEEN(1,4),"Clear","Clear","A few clouds","Mostly cloudy")))</f>
        <v/>
      </c>
      <c r="G709" t="str">
        <f t="array" ref="G709">IF(ISBLANK($A709),"",IF(AND(M709,AVERAGE(C709,D709)&gt;Settings!$E$18),INDEX(Precipitation!D:D,$L709),""))</f>
        <v/>
      </c>
      <c r="H709" t="str">
        <f t="array" ref="H709">IF(ISBLANK($A709),"",INDEX(Precipitation!E:E,$L709))</f>
        <v/>
      </c>
      <c r="I709" s="16" t="str">
        <f t="array" ref="I709">IF(ISBLANK($A709),"",INDEX(Precipitation!F:F,$L709))</f>
        <v/>
      </c>
      <c r="J709" s="16" t="str">
        <f t="array" ref="J709">IF(ISBLANK($A709),"",INDEX(Precipitation!G:G,$L709))</f>
        <v/>
      </c>
      <c r="K709" t="str">
        <f t="array" ref="K709">IF(ISBLANK($A709),"",INDEX(Precipitation!H:H,$L709))</f>
        <v/>
      </c>
      <c r="L709" s="5" t="str">
        <f>IF(ISBLANK($A709),"",RANDBETWEEN(2,COUNTA(Precipitation!A:A)))</f>
        <v/>
      </c>
      <c r="M709" s="5" t="str">
        <f>IF(ISBLANK($A709),"",RANDBETWEEN(1,100)&lt;=VLOOKUP($A709,Settings!$A:$H,7,FALSE)*100)</f>
        <v/>
      </c>
      <c r="N709" s="5" t="str">
        <f>IF(ISBLANK($A709),"",VLOOKUP($A709,Settings!$A:$H,8,FALSE))</f>
        <v/>
      </c>
      <c r="O709" s="5" t="str">
        <f>IF(ISBLANK($A709),"",IF($A709=$A708,$O708,INDIRECT("Settings!$H"&amp;MATCH($A709,Settings!$A:$A,0)+1)))</f>
        <v/>
      </c>
      <c r="P709" s="5" t="str">
        <f t="shared" si="2"/>
        <v/>
      </c>
      <c r="Q709" s="5" t="str">
        <f>IF(ISBLANK($A709),"",IF($A709=$A708,$Q708,VLOOKUP($A709,Settings!$A:$B,2,FALSE)))</f>
        <v/>
      </c>
    </row>
    <row r="710">
      <c r="A710" s="17"/>
      <c r="B710" s="15" t="str">
        <f t="shared" si="1"/>
        <v/>
      </c>
      <c r="C710" s="16" t="str">
        <f>IF(ISBLANK($A710),"",RANDBETWEEN($P710-Settings!$E$19,$P710-Settings!$E$20))</f>
        <v/>
      </c>
      <c r="D710" s="16" t="str">
        <f>IF(ISBLANK($A710),"",RANDBETWEEN($P710+Settings!$E$20,$P710+Settings!$E$19))</f>
        <v/>
      </c>
      <c r="E710" t="str">
        <f t="array" ref="E710">IF(ISBLANK($A710),"",IF(M710,IF(AVERAGE(C710,D710)&gt;Settings!$E$18,INDEX(Precipitation!A:A,$L710),INDEX(Precipitation!B:B,$L710)),"None"))</f>
        <v/>
      </c>
      <c r="F710" t="str">
        <f t="array" ref="F710">IF(ISBLANK($A710),"",IF(M710,INDEX(Precipitation!C:C,$L710),CHOOSE(RANDBETWEEN(1,4),"Clear","Clear","A few clouds","Mostly cloudy")))</f>
        <v/>
      </c>
      <c r="G710" t="str">
        <f t="array" ref="G710">IF(ISBLANK($A710),"",IF(AND(M710,AVERAGE(C710,D710)&gt;Settings!$E$18),INDEX(Precipitation!D:D,$L710),""))</f>
        <v/>
      </c>
      <c r="H710" t="str">
        <f t="array" ref="H710">IF(ISBLANK($A710),"",INDEX(Precipitation!E:E,$L710))</f>
        <v/>
      </c>
      <c r="I710" s="16" t="str">
        <f t="array" ref="I710">IF(ISBLANK($A710),"",INDEX(Precipitation!F:F,$L710))</f>
        <v/>
      </c>
      <c r="J710" s="16" t="str">
        <f t="array" ref="J710">IF(ISBLANK($A710),"",INDEX(Precipitation!G:G,$L710))</f>
        <v/>
      </c>
      <c r="K710" t="str">
        <f t="array" ref="K710">IF(ISBLANK($A710),"",INDEX(Precipitation!H:H,$L710))</f>
        <v/>
      </c>
      <c r="L710" s="5" t="str">
        <f>IF(ISBLANK($A710),"",RANDBETWEEN(2,COUNTA(Precipitation!A:A)))</f>
        <v/>
      </c>
      <c r="M710" s="5" t="str">
        <f>IF(ISBLANK($A710),"",RANDBETWEEN(1,100)&lt;=VLOOKUP($A710,Settings!$A:$H,7,FALSE)*100)</f>
        <v/>
      </c>
      <c r="N710" s="5" t="str">
        <f>IF(ISBLANK($A710),"",VLOOKUP($A710,Settings!$A:$H,8,FALSE))</f>
        <v/>
      </c>
      <c r="O710" s="5" t="str">
        <f>IF(ISBLANK($A710),"",IF($A710=$A709,$O709,INDIRECT("Settings!$H"&amp;MATCH($A710,Settings!$A:$A,0)+1)))</f>
        <v/>
      </c>
      <c r="P710" s="5" t="str">
        <f t="shared" si="2"/>
        <v/>
      </c>
      <c r="Q710" s="5" t="str">
        <f>IF(ISBLANK($A710),"",IF($A710=$A709,$Q709,VLOOKUP($A710,Settings!$A:$B,2,FALSE)))</f>
        <v/>
      </c>
    </row>
    <row r="711">
      <c r="A711" s="17"/>
      <c r="B711" s="15" t="str">
        <f t="shared" si="1"/>
        <v/>
      </c>
      <c r="C711" s="16" t="str">
        <f>IF(ISBLANK($A711),"",RANDBETWEEN($P711-Settings!$E$19,$P711-Settings!$E$20))</f>
        <v/>
      </c>
      <c r="D711" s="16" t="str">
        <f>IF(ISBLANK($A711),"",RANDBETWEEN($P711+Settings!$E$20,$P711+Settings!$E$19))</f>
        <v/>
      </c>
      <c r="E711" t="str">
        <f t="array" ref="E711">IF(ISBLANK($A711),"",IF(M711,IF(AVERAGE(C711,D711)&gt;Settings!$E$18,INDEX(Precipitation!A:A,$L711),INDEX(Precipitation!B:B,$L711)),"None"))</f>
        <v/>
      </c>
      <c r="F711" t="str">
        <f t="array" ref="F711">IF(ISBLANK($A711),"",IF(M711,INDEX(Precipitation!C:C,$L711),CHOOSE(RANDBETWEEN(1,4),"Clear","Clear","A few clouds","Mostly cloudy")))</f>
        <v/>
      </c>
      <c r="G711" t="str">
        <f t="array" ref="G711">IF(ISBLANK($A711),"",IF(AND(M711,AVERAGE(C711,D711)&gt;Settings!$E$18),INDEX(Precipitation!D:D,$L711),""))</f>
        <v/>
      </c>
      <c r="H711" t="str">
        <f t="array" ref="H711">IF(ISBLANK($A711),"",INDEX(Precipitation!E:E,$L711))</f>
        <v/>
      </c>
      <c r="I711" s="16" t="str">
        <f t="array" ref="I711">IF(ISBLANK($A711),"",INDEX(Precipitation!F:F,$L711))</f>
        <v/>
      </c>
      <c r="J711" s="16" t="str">
        <f t="array" ref="J711">IF(ISBLANK($A711),"",INDEX(Precipitation!G:G,$L711))</f>
        <v/>
      </c>
      <c r="K711" t="str">
        <f t="array" ref="K711">IF(ISBLANK($A711),"",INDEX(Precipitation!H:H,$L711))</f>
        <v/>
      </c>
      <c r="L711" s="5" t="str">
        <f>IF(ISBLANK($A711),"",RANDBETWEEN(2,COUNTA(Precipitation!A:A)))</f>
        <v/>
      </c>
      <c r="M711" s="5" t="str">
        <f>IF(ISBLANK($A711),"",RANDBETWEEN(1,100)&lt;=VLOOKUP($A711,Settings!$A:$H,7,FALSE)*100)</f>
        <v/>
      </c>
      <c r="N711" s="5" t="str">
        <f>IF(ISBLANK($A711),"",VLOOKUP($A711,Settings!$A:$H,8,FALSE))</f>
        <v/>
      </c>
      <c r="O711" s="5" t="str">
        <f>IF(ISBLANK($A711),"",IF($A711=$A710,$O710,INDIRECT("Settings!$H"&amp;MATCH($A711,Settings!$A:$A,0)+1)))</f>
        <v/>
      </c>
      <c r="P711" s="5" t="str">
        <f t="shared" si="2"/>
        <v/>
      </c>
      <c r="Q711" s="5" t="str">
        <f>IF(ISBLANK($A711),"",IF($A711=$A710,$Q710,VLOOKUP($A711,Settings!$A:$B,2,FALSE)))</f>
        <v/>
      </c>
    </row>
    <row r="712">
      <c r="A712" s="17"/>
      <c r="B712" s="15" t="str">
        <f t="shared" si="1"/>
        <v/>
      </c>
      <c r="C712" s="16" t="str">
        <f>IF(ISBLANK($A712),"",RANDBETWEEN($P712-Settings!$E$19,$P712-Settings!$E$20))</f>
        <v/>
      </c>
      <c r="D712" s="16" t="str">
        <f>IF(ISBLANK($A712),"",RANDBETWEEN($P712+Settings!$E$20,$P712+Settings!$E$19))</f>
        <v/>
      </c>
      <c r="E712" t="str">
        <f t="array" ref="E712">IF(ISBLANK($A712),"",IF(M712,IF(AVERAGE(C712,D712)&gt;Settings!$E$18,INDEX(Precipitation!A:A,$L712),INDEX(Precipitation!B:B,$L712)),"None"))</f>
        <v/>
      </c>
      <c r="F712" t="str">
        <f t="array" ref="F712">IF(ISBLANK($A712),"",IF(M712,INDEX(Precipitation!C:C,$L712),CHOOSE(RANDBETWEEN(1,4),"Clear","Clear","A few clouds","Mostly cloudy")))</f>
        <v/>
      </c>
      <c r="G712" t="str">
        <f t="array" ref="G712">IF(ISBLANK($A712),"",IF(AND(M712,AVERAGE(C712,D712)&gt;Settings!$E$18),INDEX(Precipitation!D:D,$L712),""))</f>
        <v/>
      </c>
      <c r="H712" t="str">
        <f t="array" ref="H712">IF(ISBLANK($A712),"",INDEX(Precipitation!E:E,$L712))</f>
        <v/>
      </c>
      <c r="I712" s="16" t="str">
        <f t="array" ref="I712">IF(ISBLANK($A712),"",INDEX(Precipitation!F:F,$L712))</f>
        <v/>
      </c>
      <c r="J712" s="16" t="str">
        <f t="array" ref="J712">IF(ISBLANK($A712),"",INDEX(Precipitation!G:G,$L712))</f>
        <v/>
      </c>
      <c r="K712" t="str">
        <f t="array" ref="K712">IF(ISBLANK($A712),"",INDEX(Precipitation!H:H,$L712))</f>
        <v/>
      </c>
      <c r="L712" s="5" t="str">
        <f>IF(ISBLANK($A712),"",RANDBETWEEN(2,COUNTA(Precipitation!A:A)))</f>
        <v/>
      </c>
      <c r="M712" s="5" t="str">
        <f>IF(ISBLANK($A712),"",RANDBETWEEN(1,100)&lt;=VLOOKUP($A712,Settings!$A:$H,7,FALSE)*100)</f>
        <v/>
      </c>
      <c r="N712" s="5" t="str">
        <f>IF(ISBLANK($A712),"",VLOOKUP($A712,Settings!$A:$H,8,FALSE))</f>
        <v/>
      </c>
      <c r="O712" s="5" t="str">
        <f>IF(ISBLANK($A712),"",IF($A712=$A711,$O711,INDIRECT("Settings!$H"&amp;MATCH($A712,Settings!$A:$A,0)+1)))</f>
        <v/>
      </c>
      <c r="P712" s="5" t="str">
        <f t="shared" si="2"/>
        <v/>
      </c>
      <c r="Q712" s="5" t="str">
        <f>IF(ISBLANK($A712),"",IF($A712=$A711,$Q711,VLOOKUP($A712,Settings!$A:$B,2,FALSE)))</f>
        <v/>
      </c>
    </row>
    <row r="713">
      <c r="A713" s="17"/>
      <c r="B713" s="15" t="str">
        <f t="shared" si="1"/>
        <v/>
      </c>
      <c r="C713" s="16" t="str">
        <f>IF(ISBLANK($A713),"",RANDBETWEEN($P713-Settings!$E$19,$P713-Settings!$E$20))</f>
        <v/>
      </c>
      <c r="D713" s="16" t="str">
        <f>IF(ISBLANK($A713),"",RANDBETWEEN($P713+Settings!$E$20,$P713+Settings!$E$19))</f>
        <v/>
      </c>
      <c r="E713" t="str">
        <f t="array" ref="E713">IF(ISBLANK($A713),"",IF(M713,IF(AVERAGE(C713,D713)&gt;Settings!$E$18,INDEX(Precipitation!A:A,$L713),INDEX(Precipitation!B:B,$L713)),"None"))</f>
        <v/>
      </c>
      <c r="F713" t="str">
        <f t="array" ref="F713">IF(ISBLANK($A713),"",IF(M713,INDEX(Precipitation!C:C,$L713),CHOOSE(RANDBETWEEN(1,4),"Clear","Clear","A few clouds","Mostly cloudy")))</f>
        <v/>
      </c>
      <c r="G713" t="str">
        <f t="array" ref="G713">IF(ISBLANK($A713),"",IF(AND(M713,AVERAGE(C713,D713)&gt;Settings!$E$18),INDEX(Precipitation!D:D,$L713),""))</f>
        <v/>
      </c>
      <c r="H713" t="str">
        <f t="array" ref="H713">IF(ISBLANK($A713),"",INDEX(Precipitation!E:E,$L713))</f>
        <v/>
      </c>
      <c r="I713" s="16" t="str">
        <f t="array" ref="I713">IF(ISBLANK($A713),"",INDEX(Precipitation!F:F,$L713))</f>
        <v/>
      </c>
      <c r="J713" s="16" t="str">
        <f t="array" ref="J713">IF(ISBLANK($A713),"",INDEX(Precipitation!G:G,$L713))</f>
        <v/>
      </c>
      <c r="K713" t="str">
        <f t="array" ref="K713">IF(ISBLANK($A713),"",INDEX(Precipitation!H:H,$L713))</f>
        <v/>
      </c>
      <c r="L713" s="5" t="str">
        <f>IF(ISBLANK($A713),"",RANDBETWEEN(2,COUNTA(Precipitation!A:A)))</f>
        <v/>
      </c>
      <c r="M713" s="5" t="str">
        <f>IF(ISBLANK($A713),"",RANDBETWEEN(1,100)&lt;=VLOOKUP($A713,Settings!$A:$H,7,FALSE)*100)</f>
        <v/>
      </c>
      <c r="N713" s="5" t="str">
        <f>IF(ISBLANK($A713),"",VLOOKUP($A713,Settings!$A:$H,8,FALSE))</f>
        <v/>
      </c>
      <c r="O713" s="5" t="str">
        <f>IF(ISBLANK($A713),"",IF($A713=$A712,$O712,INDIRECT("Settings!$H"&amp;MATCH($A713,Settings!$A:$A,0)+1)))</f>
        <v/>
      </c>
      <c r="P713" s="5" t="str">
        <f t="shared" si="2"/>
        <v/>
      </c>
      <c r="Q713" s="5" t="str">
        <f>IF(ISBLANK($A713),"",IF($A713=$A712,$Q712,VLOOKUP($A713,Settings!$A:$B,2,FALSE)))</f>
        <v/>
      </c>
    </row>
    <row r="714">
      <c r="A714" s="17"/>
      <c r="B714" s="15" t="str">
        <f t="shared" si="1"/>
        <v/>
      </c>
      <c r="C714" s="16" t="str">
        <f>IF(ISBLANK($A714),"",RANDBETWEEN($P714-Settings!$E$19,$P714-Settings!$E$20))</f>
        <v/>
      </c>
      <c r="D714" s="16" t="str">
        <f>IF(ISBLANK($A714),"",RANDBETWEEN($P714+Settings!$E$20,$P714+Settings!$E$19))</f>
        <v/>
      </c>
      <c r="E714" t="str">
        <f t="array" ref="E714">IF(ISBLANK($A714),"",IF(M714,IF(AVERAGE(C714,D714)&gt;Settings!$E$18,INDEX(Precipitation!A:A,$L714),INDEX(Precipitation!B:B,$L714)),"None"))</f>
        <v/>
      </c>
      <c r="F714" t="str">
        <f t="array" ref="F714">IF(ISBLANK($A714),"",IF(M714,INDEX(Precipitation!C:C,$L714),CHOOSE(RANDBETWEEN(1,4),"Clear","Clear","A few clouds","Mostly cloudy")))</f>
        <v/>
      </c>
      <c r="G714" t="str">
        <f t="array" ref="G714">IF(ISBLANK($A714),"",IF(AND(M714,AVERAGE(C714,D714)&gt;Settings!$E$18),INDEX(Precipitation!D:D,$L714),""))</f>
        <v/>
      </c>
      <c r="H714" t="str">
        <f t="array" ref="H714">IF(ISBLANK($A714),"",INDEX(Precipitation!E:E,$L714))</f>
        <v/>
      </c>
      <c r="I714" s="16" t="str">
        <f t="array" ref="I714">IF(ISBLANK($A714),"",INDEX(Precipitation!F:F,$L714))</f>
        <v/>
      </c>
      <c r="J714" s="16" t="str">
        <f t="array" ref="J714">IF(ISBLANK($A714),"",INDEX(Precipitation!G:G,$L714))</f>
        <v/>
      </c>
      <c r="K714" t="str">
        <f t="array" ref="K714">IF(ISBLANK($A714),"",INDEX(Precipitation!H:H,$L714))</f>
        <v/>
      </c>
      <c r="L714" s="5" t="str">
        <f>IF(ISBLANK($A714),"",RANDBETWEEN(2,COUNTA(Precipitation!A:A)))</f>
        <v/>
      </c>
      <c r="M714" s="5" t="str">
        <f>IF(ISBLANK($A714),"",RANDBETWEEN(1,100)&lt;=VLOOKUP($A714,Settings!$A:$H,7,FALSE)*100)</f>
        <v/>
      </c>
      <c r="N714" s="5" t="str">
        <f>IF(ISBLANK($A714),"",VLOOKUP($A714,Settings!$A:$H,8,FALSE))</f>
        <v/>
      </c>
      <c r="O714" s="5" t="str">
        <f>IF(ISBLANK($A714),"",IF($A714=$A713,$O713,INDIRECT("Settings!$H"&amp;MATCH($A714,Settings!$A:$A,0)+1)))</f>
        <v/>
      </c>
      <c r="P714" s="5" t="str">
        <f t="shared" si="2"/>
        <v/>
      </c>
      <c r="Q714" s="5" t="str">
        <f>IF(ISBLANK($A714),"",IF($A714=$A713,$Q713,VLOOKUP($A714,Settings!$A:$B,2,FALSE)))</f>
        <v/>
      </c>
    </row>
    <row r="715">
      <c r="A715" s="17"/>
      <c r="B715" s="15" t="str">
        <f t="shared" si="1"/>
        <v/>
      </c>
      <c r="C715" s="16" t="str">
        <f>IF(ISBLANK($A715),"",RANDBETWEEN($P715-Settings!$E$19,$P715-Settings!$E$20))</f>
        <v/>
      </c>
      <c r="D715" s="16" t="str">
        <f>IF(ISBLANK($A715),"",RANDBETWEEN($P715+Settings!$E$20,$P715+Settings!$E$19))</f>
        <v/>
      </c>
      <c r="E715" t="str">
        <f t="array" ref="E715">IF(ISBLANK($A715),"",IF(M715,IF(AVERAGE(C715,D715)&gt;Settings!$E$18,INDEX(Precipitation!A:A,$L715),INDEX(Precipitation!B:B,$L715)),"None"))</f>
        <v/>
      </c>
      <c r="F715" t="str">
        <f t="array" ref="F715">IF(ISBLANK($A715),"",IF(M715,INDEX(Precipitation!C:C,$L715),CHOOSE(RANDBETWEEN(1,4),"Clear","Clear","A few clouds","Mostly cloudy")))</f>
        <v/>
      </c>
      <c r="G715" t="str">
        <f t="array" ref="G715">IF(ISBLANK($A715),"",IF(AND(M715,AVERAGE(C715,D715)&gt;Settings!$E$18),INDEX(Precipitation!D:D,$L715),""))</f>
        <v/>
      </c>
      <c r="H715" t="str">
        <f t="array" ref="H715">IF(ISBLANK($A715),"",INDEX(Precipitation!E:E,$L715))</f>
        <v/>
      </c>
      <c r="I715" s="16" t="str">
        <f t="array" ref="I715">IF(ISBLANK($A715),"",INDEX(Precipitation!F:F,$L715))</f>
        <v/>
      </c>
      <c r="J715" s="16" t="str">
        <f t="array" ref="J715">IF(ISBLANK($A715),"",INDEX(Precipitation!G:G,$L715))</f>
        <v/>
      </c>
      <c r="K715" t="str">
        <f t="array" ref="K715">IF(ISBLANK($A715),"",INDEX(Precipitation!H:H,$L715))</f>
        <v/>
      </c>
      <c r="L715" s="5" t="str">
        <f>IF(ISBLANK($A715),"",RANDBETWEEN(2,COUNTA(Precipitation!A:A)))</f>
        <v/>
      </c>
      <c r="M715" s="5" t="str">
        <f>IF(ISBLANK($A715),"",RANDBETWEEN(1,100)&lt;=VLOOKUP($A715,Settings!$A:$H,7,FALSE)*100)</f>
        <v/>
      </c>
      <c r="N715" s="5" t="str">
        <f>IF(ISBLANK($A715),"",VLOOKUP($A715,Settings!$A:$H,8,FALSE))</f>
        <v/>
      </c>
      <c r="O715" s="5" t="str">
        <f>IF(ISBLANK($A715),"",IF($A715=$A714,$O714,INDIRECT("Settings!$H"&amp;MATCH($A715,Settings!$A:$A,0)+1)))</f>
        <v/>
      </c>
      <c r="P715" s="5" t="str">
        <f t="shared" si="2"/>
        <v/>
      </c>
      <c r="Q715" s="5" t="str">
        <f>IF(ISBLANK($A715),"",IF($A715=$A714,$Q714,VLOOKUP($A715,Settings!$A:$B,2,FALSE)))</f>
        <v/>
      </c>
    </row>
    <row r="716">
      <c r="A716" s="17"/>
      <c r="B716" s="15" t="str">
        <f t="shared" si="1"/>
        <v/>
      </c>
      <c r="C716" s="16" t="str">
        <f>IF(ISBLANK($A716),"",RANDBETWEEN($P716-Settings!$E$19,$P716-Settings!$E$20))</f>
        <v/>
      </c>
      <c r="D716" s="16" t="str">
        <f>IF(ISBLANK($A716),"",RANDBETWEEN($P716+Settings!$E$20,$P716+Settings!$E$19))</f>
        <v/>
      </c>
      <c r="E716" t="str">
        <f t="array" ref="E716">IF(ISBLANK($A716),"",IF(M716,IF(AVERAGE(C716,D716)&gt;Settings!$E$18,INDEX(Precipitation!A:A,$L716),INDEX(Precipitation!B:B,$L716)),"None"))</f>
        <v/>
      </c>
      <c r="F716" t="str">
        <f t="array" ref="F716">IF(ISBLANK($A716),"",IF(M716,INDEX(Precipitation!C:C,$L716),CHOOSE(RANDBETWEEN(1,4),"Clear","Clear","A few clouds","Mostly cloudy")))</f>
        <v/>
      </c>
      <c r="G716" t="str">
        <f t="array" ref="G716">IF(ISBLANK($A716),"",IF(AND(M716,AVERAGE(C716,D716)&gt;Settings!$E$18),INDEX(Precipitation!D:D,$L716),""))</f>
        <v/>
      </c>
      <c r="H716" t="str">
        <f t="array" ref="H716">IF(ISBLANK($A716),"",INDEX(Precipitation!E:E,$L716))</f>
        <v/>
      </c>
      <c r="I716" s="16" t="str">
        <f t="array" ref="I716">IF(ISBLANK($A716),"",INDEX(Precipitation!F:F,$L716))</f>
        <v/>
      </c>
      <c r="J716" s="16" t="str">
        <f t="array" ref="J716">IF(ISBLANK($A716),"",INDEX(Precipitation!G:G,$L716))</f>
        <v/>
      </c>
      <c r="K716" t="str">
        <f t="array" ref="K716">IF(ISBLANK($A716),"",INDEX(Precipitation!H:H,$L716))</f>
        <v/>
      </c>
      <c r="L716" s="5" t="str">
        <f>IF(ISBLANK($A716),"",RANDBETWEEN(2,COUNTA(Precipitation!A:A)))</f>
        <v/>
      </c>
      <c r="M716" s="5" t="str">
        <f>IF(ISBLANK($A716),"",RANDBETWEEN(1,100)&lt;=VLOOKUP($A716,Settings!$A:$H,7,FALSE)*100)</f>
        <v/>
      </c>
      <c r="N716" s="5" t="str">
        <f>IF(ISBLANK($A716),"",VLOOKUP($A716,Settings!$A:$H,8,FALSE))</f>
        <v/>
      </c>
      <c r="O716" s="5" t="str">
        <f>IF(ISBLANK($A716),"",IF($A716=$A715,$O715,INDIRECT("Settings!$H"&amp;MATCH($A716,Settings!$A:$A,0)+1)))</f>
        <v/>
      </c>
      <c r="P716" s="5" t="str">
        <f t="shared" si="2"/>
        <v/>
      </c>
      <c r="Q716" s="5" t="str">
        <f>IF(ISBLANK($A716),"",IF($A716=$A715,$Q715,VLOOKUP($A716,Settings!$A:$B,2,FALSE)))</f>
        <v/>
      </c>
    </row>
    <row r="717">
      <c r="A717" s="17"/>
      <c r="B717" s="15" t="str">
        <f t="shared" si="1"/>
        <v/>
      </c>
      <c r="C717" s="16" t="str">
        <f>IF(ISBLANK($A717),"",RANDBETWEEN($P717-Settings!$E$19,$P717-Settings!$E$20))</f>
        <v/>
      </c>
      <c r="D717" s="16" t="str">
        <f>IF(ISBLANK($A717),"",RANDBETWEEN($P717+Settings!$E$20,$P717+Settings!$E$19))</f>
        <v/>
      </c>
      <c r="E717" t="str">
        <f t="array" ref="E717">IF(ISBLANK($A717),"",IF(M717,IF(AVERAGE(C717,D717)&gt;Settings!$E$18,INDEX(Precipitation!A:A,$L717),INDEX(Precipitation!B:B,$L717)),"None"))</f>
        <v/>
      </c>
      <c r="F717" t="str">
        <f t="array" ref="F717">IF(ISBLANK($A717),"",IF(M717,INDEX(Precipitation!C:C,$L717),CHOOSE(RANDBETWEEN(1,4),"Clear","Clear","A few clouds","Mostly cloudy")))</f>
        <v/>
      </c>
      <c r="G717" t="str">
        <f t="array" ref="G717">IF(ISBLANK($A717),"",IF(AND(M717,AVERAGE(C717,D717)&gt;Settings!$E$18),INDEX(Precipitation!D:D,$L717),""))</f>
        <v/>
      </c>
      <c r="H717" t="str">
        <f t="array" ref="H717">IF(ISBLANK($A717),"",INDEX(Precipitation!E:E,$L717))</f>
        <v/>
      </c>
      <c r="I717" s="16" t="str">
        <f t="array" ref="I717">IF(ISBLANK($A717),"",INDEX(Precipitation!F:F,$L717))</f>
        <v/>
      </c>
      <c r="J717" s="16" t="str">
        <f t="array" ref="J717">IF(ISBLANK($A717),"",INDEX(Precipitation!G:G,$L717))</f>
        <v/>
      </c>
      <c r="K717" t="str">
        <f t="array" ref="K717">IF(ISBLANK($A717),"",INDEX(Precipitation!H:H,$L717))</f>
        <v/>
      </c>
      <c r="L717" s="5" t="str">
        <f>IF(ISBLANK($A717),"",RANDBETWEEN(2,COUNTA(Precipitation!A:A)))</f>
        <v/>
      </c>
      <c r="M717" s="5" t="str">
        <f>IF(ISBLANK($A717),"",RANDBETWEEN(1,100)&lt;=VLOOKUP($A717,Settings!$A:$H,7,FALSE)*100)</f>
        <v/>
      </c>
      <c r="N717" s="5" t="str">
        <f>IF(ISBLANK($A717),"",VLOOKUP($A717,Settings!$A:$H,8,FALSE))</f>
        <v/>
      </c>
      <c r="O717" s="5" t="str">
        <f>IF(ISBLANK($A717),"",IF($A717=$A716,$O716,INDIRECT("Settings!$H"&amp;MATCH($A717,Settings!$A:$A,0)+1)))</f>
        <v/>
      </c>
      <c r="P717" s="5" t="str">
        <f t="shared" si="2"/>
        <v/>
      </c>
      <c r="Q717" s="5" t="str">
        <f>IF(ISBLANK($A717),"",IF($A717=$A716,$Q716,VLOOKUP($A717,Settings!$A:$B,2,FALSE)))</f>
        <v/>
      </c>
    </row>
    <row r="718">
      <c r="A718" s="17"/>
      <c r="B718" s="15" t="str">
        <f t="shared" si="1"/>
        <v/>
      </c>
      <c r="C718" s="16" t="str">
        <f>IF(ISBLANK($A718),"",RANDBETWEEN($P718-Settings!$E$19,$P718-Settings!$E$20))</f>
        <v/>
      </c>
      <c r="D718" s="16" t="str">
        <f>IF(ISBLANK($A718),"",RANDBETWEEN($P718+Settings!$E$20,$P718+Settings!$E$19))</f>
        <v/>
      </c>
      <c r="E718" t="str">
        <f t="array" ref="E718">IF(ISBLANK($A718),"",IF(M718,IF(AVERAGE(C718,D718)&gt;Settings!$E$18,INDEX(Precipitation!A:A,$L718),INDEX(Precipitation!B:B,$L718)),"None"))</f>
        <v/>
      </c>
      <c r="F718" t="str">
        <f t="array" ref="F718">IF(ISBLANK($A718),"",IF(M718,INDEX(Precipitation!C:C,$L718),CHOOSE(RANDBETWEEN(1,4),"Clear","Clear","A few clouds","Mostly cloudy")))</f>
        <v/>
      </c>
      <c r="G718" t="str">
        <f t="array" ref="G718">IF(ISBLANK($A718),"",IF(AND(M718,AVERAGE(C718,D718)&gt;Settings!$E$18),INDEX(Precipitation!D:D,$L718),""))</f>
        <v/>
      </c>
      <c r="H718" t="str">
        <f t="array" ref="H718">IF(ISBLANK($A718),"",INDEX(Precipitation!E:E,$L718))</f>
        <v/>
      </c>
      <c r="I718" s="16" t="str">
        <f t="array" ref="I718">IF(ISBLANK($A718),"",INDEX(Precipitation!F:F,$L718))</f>
        <v/>
      </c>
      <c r="J718" s="16" t="str">
        <f t="array" ref="J718">IF(ISBLANK($A718),"",INDEX(Precipitation!G:G,$L718))</f>
        <v/>
      </c>
      <c r="K718" t="str">
        <f t="array" ref="K718">IF(ISBLANK($A718),"",INDEX(Precipitation!H:H,$L718))</f>
        <v/>
      </c>
      <c r="L718" s="5" t="str">
        <f>IF(ISBLANK($A718),"",RANDBETWEEN(2,COUNTA(Precipitation!A:A)))</f>
        <v/>
      </c>
      <c r="M718" s="5" t="str">
        <f>IF(ISBLANK($A718),"",RANDBETWEEN(1,100)&lt;=VLOOKUP($A718,Settings!$A:$H,7,FALSE)*100)</f>
        <v/>
      </c>
      <c r="N718" s="5" t="str">
        <f>IF(ISBLANK($A718),"",VLOOKUP($A718,Settings!$A:$H,8,FALSE))</f>
        <v/>
      </c>
      <c r="O718" s="5" t="str">
        <f>IF(ISBLANK($A718),"",IF($A718=$A717,$O717,INDIRECT("Settings!$H"&amp;MATCH($A718,Settings!$A:$A,0)+1)))</f>
        <v/>
      </c>
      <c r="P718" s="5" t="str">
        <f t="shared" si="2"/>
        <v/>
      </c>
      <c r="Q718" s="5" t="str">
        <f>IF(ISBLANK($A718),"",IF($A718=$A717,$Q717,VLOOKUP($A718,Settings!$A:$B,2,FALSE)))</f>
        <v/>
      </c>
    </row>
    <row r="719">
      <c r="A719" s="17"/>
      <c r="B719" s="15" t="str">
        <f t="shared" si="1"/>
        <v/>
      </c>
      <c r="C719" s="16" t="str">
        <f>IF(ISBLANK($A719),"",RANDBETWEEN($P719-Settings!$E$19,$P719-Settings!$E$20))</f>
        <v/>
      </c>
      <c r="D719" s="16" t="str">
        <f>IF(ISBLANK($A719),"",RANDBETWEEN($P719+Settings!$E$20,$P719+Settings!$E$19))</f>
        <v/>
      </c>
      <c r="E719" t="str">
        <f t="array" ref="E719">IF(ISBLANK($A719),"",IF(M719,IF(AVERAGE(C719,D719)&gt;Settings!$E$18,INDEX(Precipitation!A:A,$L719),INDEX(Precipitation!B:B,$L719)),"None"))</f>
        <v/>
      </c>
      <c r="F719" t="str">
        <f t="array" ref="F719">IF(ISBLANK($A719),"",IF(M719,INDEX(Precipitation!C:C,$L719),CHOOSE(RANDBETWEEN(1,4),"Clear","Clear","A few clouds","Mostly cloudy")))</f>
        <v/>
      </c>
      <c r="G719" t="str">
        <f t="array" ref="G719">IF(ISBLANK($A719),"",IF(AND(M719,AVERAGE(C719,D719)&gt;Settings!$E$18),INDEX(Precipitation!D:D,$L719),""))</f>
        <v/>
      </c>
      <c r="H719" t="str">
        <f t="array" ref="H719">IF(ISBLANK($A719),"",INDEX(Precipitation!E:E,$L719))</f>
        <v/>
      </c>
      <c r="I719" s="16" t="str">
        <f t="array" ref="I719">IF(ISBLANK($A719),"",INDEX(Precipitation!F:F,$L719))</f>
        <v/>
      </c>
      <c r="J719" s="16" t="str">
        <f t="array" ref="J719">IF(ISBLANK($A719),"",INDEX(Precipitation!G:G,$L719))</f>
        <v/>
      </c>
      <c r="K719" t="str">
        <f t="array" ref="K719">IF(ISBLANK($A719),"",INDEX(Precipitation!H:H,$L719))</f>
        <v/>
      </c>
      <c r="L719" s="5" t="str">
        <f>IF(ISBLANK($A719),"",RANDBETWEEN(2,COUNTA(Precipitation!A:A)))</f>
        <v/>
      </c>
      <c r="M719" s="5" t="str">
        <f>IF(ISBLANK($A719),"",RANDBETWEEN(1,100)&lt;=VLOOKUP($A719,Settings!$A:$H,7,FALSE)*100)</f>
        <v/>
      </c>
      <c r="N719" s="5" t="str">
        <f>IF(ISBLANK($A719),"",VLOOKUP($A719,Settings!$A:$H,8,FALSE))</f>
        <v/>
      </c>
      <c r="O719" s="5" t="str">
        <f>IF(ISBLANK($A719),"",IF($A719=$A718,$O718,INDIRECT("Settings!$H"&amp;MATCH($A719,Settings!$A:$A,0)+1)))</f>
        <v/>
      </c>
      <c r="P719" s="5" t="str">
        <f t="shared" si="2"/>
        <v/>
      </c>
      <c r="Q719" s="5" t="str">
        <f>IF(ISBLANK($A719),"",IF($A719=$A718,$Q718,VLOOKUP($A719,Settings!$A:$B,2,FALSE)))</f>
        <v/>
      </c>
    </row>
    <row r="720">
      <c r="A720" s="17"/>
      <c r="B720" s="15" t="str">
        <f t="shared" si="1"/>
        <v/>
      </c>
      <c r="C720" s="16" t="str">
        <f>IF(ISBLANK($A720),"",RANDBETWEEN($P720-Settings!$E$19,$P720-Settings!$E$20))</f>
        <v/>
      </c>
      <c r="D720" s="16" t="str">
        <f>IF(ISBLANK($A720),"",RANDBETWEEN($P720+Settings!$E$20,$P720+Settings!$E$19))</f>
        <v/>
      </c>
      <c r="E720" t="str">
        <f t="array" ref="E720">IF(ISBLANK($A720),"",IF(M720,IF(AVERAGE(C720,D720)&gt;Settings!$E$18,INDEX(Precipitation!A:A,$L720),INDEX(Precipitation!B:B,$L720)),"None"))</f>
        <v/>
      </c>
      <c r="F720" t="str">
        <f t="array" ref="F720">IF(ISBLANK($A720),"",IF(M720,INDEX(Precipitation!C:C,$L720),CHOOSE(RANDBETWEEN(1,4),"Clear","Clear","A few clouds","Mostly cloudy")))</f>
        <v/>
      </c>
      <c r="G720" t="str">
        <f t="array" ref="G720">IF(ISBLANK($A720),"",IF(AND(M720,AVERAGE(C720,D720)&gt;Settings!$E$18),INDEX(Precipitation!D:D,$L720),""))</f>
        <v/>
      </c>
      <c r="H720" t="str">
        <f t="array" ref="H720">IF(ISBLANK($A720),"",INDEX(Precipitation!E:E,$L720))</f>
        <v/>
      </c>
      <c r="I720" s="16" t="str">
        <f t="array" ref="I720">IF(ISBLANK($A720),"",INDEX(Precipitation!F:F,$L720))</f>
        <v/>
      </c>
      <c r="J720" s="16" t="str">
        <f t="array" ref="J720">IF(ISBLANK($A720),"",INDEX(Precipitation!G:G,$L720))</f>
        <v/>
      </c>
      <c r="K720" t="str">
        <f t="array" ref="K720">IF(ISBLANK($A720),"",INDEX(Precipitation!H:H,$L720))</f>
        <v/>
      </c>
      <c r="L720" s="5" t="str">
        <f>IF(ISBLANK($A720),"",RANDBETWEEN(2,COUNTA(Precipitation!A:A)))</f>
        <v/>
      </c>
      <c r="M720" s="5" t="str">
        <f>IF(ISBLANK($A720),"",RANDBETWEEN(1,100)&lt;=VLOOKUP($A720,Settings!$A:$H,7,FALSE)*100)</f>
        <v/>
      </c>
      <c r="N720" s="5" t="str">
        <f>IF(ISBLANK($A720),"",VLOOKUP($A720,Settings!$A:$H,8,FALSE))</f>
        <v/>
      </c>
      <c r="O720" s="5" t="str">
        <f>IF(ISBLANK($A720),"",IF($A720=$A719,$O719,INDIRECT("Settings!$H"&amp;MATCH($A720,Settings!$A:$A,0)+1)))</f>
        <v/>
      </c>
      <c r="P720" s="5" t="str">
        <f t="shared" si="2"/>
        <v/>
      </c>
      <c r="Q720" s="5" t="str">
        <f>IF(ISBLANK($A720),"",IF($A720=$A719,$Q719,VLOOKUP($A720,Settings!$A:$B,2,FALSE)))</f>
        <v/>
      </c>
    </row>
    <row r="721">
      <c r="A721" s="17"/>
      <c r="B721" s="15" t="str">
        <f t="shared" si="1"/>
        <v/>
      </c>
      <c r="C721" s="16" t="str">
        <f>IF(ISBLANK($A721),"",RANDBETWEEN($P721-Settings!$E$19,$P721-Settings!$E$20))</f>
        <v/>
      </c>
      <c r="D721" s="16" t="str">
        <f>IF(ISBLANK($A721),"",RANDBETWEEN($P721+Settings!$E$20,$P721+Settings!$E$19))</f>
        <v/>
      </c>
      <c r="E721" t="str">
        <f t="array" ref="E721">IF(ISBLANK($A721),"",IF(M721,IF(AVERAGE(C721,D721)&gt;Settings!$E$18,INDEX(Precipitation!A:A,$L721),INDEX(Precipitation!B:B,$L721)),"None"))</f>
        <v/>
      </c>
      <c r="F721" t="str">
        <f t="array" ref="F721">IF(ISBLANK($A721),"",IF(M721,INDEX(Precipitation!C:C,$L721),CHOOSE(RANDBETWEEN(1,4),"Clear","Clear","A few clouds","Mostly cloudy")))</f>
        <v/>
      </c>
      <c r="G721" t="str">
        <f t="array" ref="G721">IF(ISBLANK($A721),"",IF(AND(M721,AVERAGE(C721,D721)&gt;Settings!$E$18),INDEX(Precipitation!D:D,$L721),""))</f>
        <v/>
      </c>
      <c r="H721" t="str">
        <f t="array" ref="H721">IF(ISBLANK($A721),"",INDEX(Precipitation!E:E,$L721))</f>
        <v/>
      </c>
      <c r="I721" s="16" t="str">
        <f t="array" ref="I721">IF(ISBLANK($A721),"",INDEX(Precipitation!F:F,$L721))</f>
        <v/>
      </c>
      <c r="J721" s="16" t="str">
        <f t="array" ref="J721">IF(ISBLANK($A721),"",INDEX(Precipitation!G:G,$L721))</f>
        <v/>
      </c>
      <c r="K721" t="str">
        <f t="array" ref="K721">IF(ISBLANK($A721),"",INDEX(Precipitation!H:H,$L721))</f>
        <v/>
      </c>
      <c r="L721" s="5" t="str">
        <f>IF(ISBLANK($A721),"",RANDBETWEEN(2,COUNTA(Precipitation!A:A)))</f>
        <v/>
      </c>
      <c r="M721" s="5" t="str">
        <f>IF(ISBLANK($A721),"",RANDBETWEEN(1,100)&lt;=VLOOKUP($A721,Settings!$A:$H,7,FALSE)*100)</f>
        <v/>
      </c>
      <c r="N721" s="5" t="str">
        <f>IF(ISBLANK($A721),"",VLOOKUP($A721,Settings!$A:$H,8,FALSE))</f>
        <v/>
      </c>
      <c r="O721" s="5" t="str">
        <f>IF(ISBLANK($A721),"",IF($A721=$A720,$O720,INDIRECT("Settings!$H"&amp;MATCH($A721,Settings!$A:$A,0)+1)))</f>
        <v/>
      </c>
      <c r="P721" s="5" t="str">
        <f t="shared" si="2"/>
        <v/>
      </c>
      <c r="Q721" s="5" t="str">
        <f>IF(ISBLANK($A721),"",IF($A721=$A720,$Q720,VLOOKUP($A721,Settings!$A:$B,2,FALSE)))</f>
        <v/>
      </c>
    </row>
    <row r="722">
      <c r="A722" s="17"/>
      <c r="B722" s="15" t="str">
        <f t="shared" si="1"/>
        <v/>
      </c>
      <c r="C722" s="16" t="str">
        <f>IF(ISBLANK($A722),"",RANDBETWEEN($P722-Settings!$E$19,$P722-Settings!$E$20))</f>
        <v/>
      </c>
      <c r="D722" s="16" t="str">
        <f>IF(ISBLANK($A722),"",RANDBETWEEN($P722+Settings!$E$20,$P722+Settings!$E$19))</f>
        <v/>
      </c>
      <c r="E722" t="str">
        <f t="array" ref="E722">IF(ISBLANK($A722),"",IF(M722,IF(AVERAGE(C722,D722)&gt;Settings!$E$18,INDEX(Precipitation!A:A,$L722),INDEX(Precipitation!B:B,$L722)),"None"))</f>
        <v/>
      </c>
      <c r="F722" t="str">
        <f t="array" ref="F722">IF(ISBLANK($A722),"",IF(M722,INDEX(Precipitation!C:C,$L722),CHOOSE(RANDBETWEEN(1,4),"Clear","Clear","A few clouds","Mostly cloudy")))</f>
        <v/>
      </c>
      <c r="G722" t="str">
        <f t="array" ref="G722">IF(ISBLANK($A722),"",IF(AND(M722,AVERAGE(C722,D722)&gt;Settings!$E$18),INDEX(Precipitation!D:D,$L722),""))</f>
        <v/>
      </c>
      <c r="H722" t="str">
        <f t="array" ref="H722">IF(ISBLANK($A722),"",INDEX(Precipitation!E:E,$L722))</f>
        <v/>
      </c>
      <c r="I722" s="16" t="str">
        <f t="array" ref="I722">IF(ISBLANK($A722),"",INDEX(Precipitation!F:F,$L722))</f>
        <v/>
      </c>
      <c r="J722" s="16" t="str">
        <f t="array" ref="J722">IF(ISBLANK($A722),"",INDEX(Precipitation!G:G,$L722))</f>
        <v/>
      </c>
      <c r="K722" t="str">
        <f t="array" ref="K722">IF(ISBLANK($A722),"",INDEX(Precipitation!H:H,$L722))</f>
        <v/>
      </c>
      <c r="L722" s="5" t="str">
        <f>IF(ISBLANK($A722),"",RANDBETWEEN(2,COUNTA(Precipitation!A:A)))</f>
        <v/>
      </c>
      <c r="M722" s="5" t="str">
        <f>IF(ISBLANK($A722),"",RANDBETWEEN(1,100)&lt;=VLOOKUP($A722,Settings!$A:$H,7,FALSE)*100)</f>
        <v/>
      </c>
      <c r="N722" s="5" t="str">
        <f>IF(ISBLANK($A722),"",VLOOKUP($A722,Settings!$A:$H,8,FALSE))</f>
        <v/>
      </c>
      <c r="O722" s="5" t="str">
        <f>IF(ISBLANK($A722),"",IF($A722=$A721,$O721,INDIRECT("Settings!$H"&amp;MATCH($A722,Settings!$A:$A,0)+1)))</f>
        <v/>
      </c>
      <c r="P722" s="5" t="str">
        <f t="shared" si="2"/>
        <v/>
      </c>
      <c r="Q722" s="5" t="str">
        <f>IF(ISBLANK($A722),"",IF($A722=$A721,$Q721,VLOOKUP($A722,Settings!$A:$B,2,FALSE)))</f>
        <v/>
      </c>
    </row>
    <row r="723">
      <c r="A723" s="17"/>
      <c r="B723" s="15" t="str">
        <f t="shared" si="1"/>
        <v/>
      </c>
      <c r="C723" s="16" t="str">
        <f>IF(ISBLANK($A723),"",RANDBETWEEN($P723-Settings!$E$19,$P723-Settings!$E$20))</f>
        <v/>
      </c>
      <c r="D723" s="16" t="str">
        <f>IF(ISBLANK($A723),"",RANDBETWEEN($P723+Settings!$E$20,$P723+Settings!$E$19))</f>
        <v/>
      </c>
      <c r="E723" t="str">
        <f t="array" ref="E723">IF(ISBLANK($A723),"",IF(M723,IF(AVERAGE(C723,D723)&gt;Settings!$E$18,INDEX(Precipitation!A:A,$L723),INDEX(Precipitation!B:B,$L723)),"None"))</f>
        <v/>
      </c>
      <c r="F723" t="str">
        <f t="array" ref="F723">IF(ISBLANK($A723),"",IF(M723,INDEX(Precipitation!C:C,$L723),CHOOSE(RANDBETWEEN(1,4),"Clear","Clear","A few clouds","Mostly cloudy")))</f>
        <v/>
      </c>
      <c r="G723" t="str">
        <f t="array" ref="G723">IF(ISBLANK($A723),"",IF(AND(M723,AVERAGE(C723,D723)&gt;Settings!$E$18),INDEX(Precipitation!D:D,$L723),""))</f>
        <v/>
      </c>
      <c r="H723" t="str">
        <f t="array" ref="H723">IF(ISBLANK($A723),"",INDEX(Precipitation!E:E,$L723))</f>
        <v/>
      </c>
      <c r="I723" s="16" t="str">
        <f t="array" ref="I723">IF(ISBLANK($A723),"",INDEX(Precipitation!F:F,$L723))</f>
        <v/>
      </c>
      <c r="J723" s="16" t="str">
        <f t="array" ref="J723">IF(ISBLANK($A723),"",INDEX(Precipitation!G:G,$L723))</f>
        <v/>
      </c>
      <c r="K723" t="str">
        <f t="array" ref="K723">IF(ISBLANK($A723),"",INDEX(Precipitation!H:H,$L723))</f>
        <v/>
      </c>
      <c r="L723" s="5" t="str">
        <f>IF(ISBLANK($A723),"",RANDBETWEEN(2,COUNTA(Precipitation!A:A)))</f>
        <v/>
      </c>
      <c r="M723" s="5" t="str">
        <f>IF(ISBLANK($A723),"",RANDBETWEEN(1,100)&lt;=VLOOKUP($A723,Settings!$A:$H,7,FALSE)*100)</f>
        <v/>
      </c>
      <c r="N723" s="5" t="str">
        <f>IF(ISBLANK($A723),"",VLOOKUP($A723,Settings!$A:$H,8,FALSE))</f>
        <v/>
      </c>
      <c r="O723" s="5" t="str">
        <f>IF(ISBLANK($A723),"",IF($A723=$A722,$O722,INDIRECT("Settings!$H"&amp;MATCH($A723,Settings!$A:$A,0)+1)))</f>
        <v/>
      </c>
      <c r="P723" s="5" t="str">
        <f t="shared" si="2"/>
        <v/>
      </c>
      <c r="Q723" s="5" t="str">
        <f>IF(ISBLANK($A723),"",IF($A723=$A722,$Q722,VLOOKUP($A723,Settings!$A:$B,2,FALSE)))</f>
        <v/>
      </c>
    </row>
    <row r="724">
      <c r="A724" s="17"/>
      <c r="B724" s="15" t="str">
        <f t="shared" si="1"/>
        <v/>
      </c>
      <c r="C724" s="16" t="str">
        <f>IF(ISBLANK($A724),"",RANDBETWEEN($P724-Settings!$E$19,$P724-Settings!$E$20))</f>
        <v/>
      </c>
      <c r="D724" s="16" t="str">
        <f>IF(ISBLANK($A724),"",RANDBETWEEN($P724+Settings!$E$20,$P724+Settings!$E$19))</f>
        <v/>
      </c>
      <c r="E724" t="str">
        <f t="array" ref="E724">IF(ISBLANK($A724),"",IF(M724,IF(AVERAGE(C724,D724)&gt;Settings!$E$18,INDEX(Precipitation!A:A,$L724),INDEX(Precipitation!B:B,$L724)),"None"))</f>
        <v/>
      </c>
      <c r="F724" t="str">
        <f t="array" ref="F724">IF(ISBLANK($A724),"",IF(M724,INDEX(Precipitation!C:C,$L724),CHOOSE(RANDBETWEEN(1,4),"Clear","Clear","A few clouds","Mostly cloudy")))</f>
        <v/>
      </c>
      <c r="G724" t="str">
        <f t="array" ref="G724">IF(ISBLANK($A724),"",IF(AND(M724,AVERAGE(C724,D724)&gt;Settings!$E$18),INDEX(Precipitation!D:D,$L724),""))</f>
        <v/>
      </c>
      <c r="H724" t="str">
        <f t="array" ref="H724">IF(ISBLANK($A724),"",INDEX(Precipitation!E:E,$L724))</f>
        <v/>
      </c>
      <c r="I724" s="16" t="str">
        <f t="array" ref="I724">IF(ISBLANK($A724),"",INDEX(Precipitation!F:F,$L724))</f>
        <v/>
      </c>
      <c r="J724" s="16" t="str">
        <f t="array" ref="J724">IF(ISBLANK($A724),"",INDEX(Precipitation!G:G,$L724))</f>
        <v/>
      </c>
      <c r="K724" t="str">
        <f t="array" ref="K724">IF(ISBLANK($A724),"",INDEX(Precipitation!H:H,$L724))</f>
        <v/>
      </c>
      <c r="L724" s="5" t="str">
        <f>IF(ISBLANK($A724),"",RANDBETWEEN(2,COUNTA(Precipitation!A:A)))</f>
        <v/>
      </c>
      <c r="M724" s="5" t="str">
        <f>IF(ISBLANK($A724),"",RANDBETWEEN(1,100)&lt;=VLOOKUP($A724,Settings!$A:$H,7,FALSE)*100)</f>
        <v/>
      </c>
      <c r="N724" s="5" t="str">
        <f>IF(ISBLANK($A724),"",VLOOKUP($A724,Settings!$A:$H,8,FALSE))</f>
        <v/>
      </c>
      <c r="O724" s="5" t="str">
        <f>IF(ISBLANK($A724),"",IF($A724=$A723,$O723,INDIRECT("Settings!$H"&amp;MATCH($A724,Settings!$A:$A,0)+1)))</f>
        <v/>
      </c>
      <c r="P724" s="5" t="str">
        <f t="shared" si="2"/>
        <v/>
      </c>
      <c r="Q724" s="5" t="str">
        <f>IF(ISBLANK($A724),"",IF($A724=$A723,$Q723,VLOOKUP($A724,Settings!$A:$B,2,FALSE)))</f>
        <v/>
      </c>
    </row>
    <row r="725">
      <c r="A725" s="17"/>
      <c r="B725" s="15" t="str">
        <f t="shared" si="1"/>
        <v/>
      </c>
      <c r="C725" s="16" t="str">
        <f>IF(ISBLANK($A725),"",RANDBETWEEN($P725-Settings!$E$19,$P725-Settings!$E$20))</f>
        <v/>
      </c>
      <c r="D725" s="16" t="str">
        <f>IF(ISBLANK($A725),"",RANDBETWEEN($P725+Settings!$E$20,$P725+Settings!$E$19))</f>
        <v/>
      </c>
      <c r="E725" t="str">
        <f t="array" ref="E725">IF(ISBLANK($A725),"",IF(M725,IF(AVERAGE(C725,D725)&gt;Settings!$E$18,INDEX(Precipitation!A:A,$L725),INDEX(Precipitation!B:B,$L725)),"None"))</f>
        <v/>
      </c>
      <c r="F725" t="str">
        <f t="array" ref="F725">IF(ISBLANK($A725),"",IF(M725,INDEX(Precipitation!C:C,$L725),CHOOSE(RANDBETWEEN(1,4),"Clear","Clear","A few clouds","Mostly cloudy")))</f>
        <v/>
      </c>
      <c r="G725" t="str">
        <f t="array" ref="G725">IF(ISBLANK($A725),"",IF(AND(M725,AVERAGE(C725,D725)&gt;Settings!$E$18),INDEX(Precipitation!D:D,$L725),""))</f>
        <v/>
      </c>
      <c r="H725" t="str">
        <f t="array" ref="H725">IF(ISBLANK($A725),"",INDEX(Precipitation!E:E,$L725))</f>
        <v/>
      </c>
      <c r="I725" s="16" t="str">
        <f t="array" ref="I725">IF(ISBLANK($A725),"",INDEX(Precipitation!F:F,$L725))</f>
        <v/>
      </c>
      <c r="J725" s="16" t="str">
        <f t="array" ref="J725">IF(ISBLANK($A725),"",INDEX(Precipitation!G:G,$L725))</f>
        <v/>
      </c>
      <c r="K725" t="str">
        <f t="array" ref="K725">IF(ISBLANK($A725),"",INDEX(Precipitation!H:H,$L725))</f>
        <v/>
      </c>
      <c r="L725" s="5" t="str">
        <f>IF(ISBLANK($A725),"",RANDBETWEEN(2,COUNTA(Precipitation!A:A)))</f>
        <v/>
      </c>
      <c r="M725" s="5" t="str">
        <f>IF(ISBLANK($A725),"",RANDBETWEEN(1,100)&lt;=VLOOKUP($A725,Settings!$A:$H,7,FALSE)*100)</f>
        <v/>
      </c>
      <c r="N725" s="5" t="str">
        <f>IF(ISBLANK($A725),"",VLOOKUP($A725,Settings!$A:$H,8,FALSE))</f>
        <v/>
      </c>
      <c r="O725" s="5" t="str">
        <f>IF(ISBLANK($A725),"",IF($A725=$A724,$O724,INDIRECT("Settings!$H"&amp;MATCH($A725,Settings!$A:$A,0)+1)))</f>
        <v/>
      </c>
      <c r="P725" s="5" t="str">
        <f t="shared" si="2"/>
        <v/>
      </c>
      <c r="Q725" s="5" t="str">
        <f>IF(ISBLANK($A725),"",IF($A725=$A724,$Q724,VLOOKUP($A725,Settings!$A:$B,2,FALSE)))</f>
        <v/>
      </c>
    </row>
    <row r="726">
      <c r="A726" s="17"/>
      <c r="B726" s="15" t="str">
        <f t="shared" si="1"/>
        <v/>
      </c>
      <c r="C726" s="16" t="str">
        <f>IF(ISBLANK($A726),"",RANDBETWEEN($P726-Settings!$E$19,$P726-Settings!$E$20))</f>
        <v/>
      </c>
      <c r="D726" s="16" t="str">
        <f>IF(ISBLANK($A726),"",RANDBETWEEN($P726+Settings!$E$20,$P726+Settings!$E$19))</f>
        <v/>
      </c>
      <c r="E726" t="str">
        <f t="array" ref="E726">IF(ISBLANK($A726),"",IF(M726,IF(AVERAGE(C726,D726)&gt;Settings!$E$18,INDEX(Precipitation!A:A,$L726),INDEX(Precipitation!B:B,$L726)),"None"))</f>
        <v/>
      </c>
      <c r="F726" t="str">
        <f t="array" ref="F726">IF(ISBLANK($A726),"",IF(M726,INDEX(Precipitation!C:C,$L726),CHOOSE(RANDBETWEEN(1,4),"Clear","Clear","A few clouds","Mostly cloudy")))</f>
        <v/>
      </c>
      <c r="G726" t="str">
        <f t="array" ref="G726">IF(ISBLANK($A726),"",IF(AND(M726,AVERAGE(C726,D726)&gt;Settings!$E$18),INDEX(Precipitation!D:D,$L726),""))</f>
        <v/>
      </c>
      <c r="H726" t="str">
        <f t="array" ref="H726">IF(ISBLANK($A726),"",INDEX(Precipitation!E:E,$L726))</f>
        <v/>
      </c>
      <c r="I726" s="16" t="str">
        <f t="array" ref="I726">IF(ISBLANK($A726),"",INDEX(Precipitation!F:F,$L726))</f>
        <v/>
      </c>
      <c r="J726" s="16" t="str">
        <f t="array" ref="J726">IF(ISBLANK($A726),"",INDEX(Precipitation!G:G,$L726))</f>
        <v/>
      </c>
      <c r="K726" t="str">
        <f t="array" ref="K726">IF(ISBLANK($A726),"",INDEX(Precipitation!H:H,$L726))</f>
        <v/>
      </c>
      <c r="L726" s="5" t="str">
        <f>IF(ISBLANK($A726),"",RANDBETWEEN(2,COUNTA(Precipitation!A:A)))</f>
        <v/>
      </c>
      <c r="M726" s="5" t="str">
        <f>IF(ISBLANK($A726),"",RANDBETWEEN(1,100)&lt;=VLOOKUP($A726,Settings!$A:$H,7,FALSE)*100)</f>
        <v/>
      </c>
      <c r="N726" s="5" t="str">
        <f>IF(ISBLANK($A726),"",VLOOKUP($A726,Settings!$A:$H,8,FALSE))</f>
        <v/>
      </c>
      <c r="O726" s="5" t="str">
        <f>IF(ISBLANK($A726),"",IF($A726=$A725,$O725,INDIRECT("Settings!$H"&amp;MATCH($A726,Settings!$A:$A,0)+1)))</f>
        <v/>
      </c>
      <c r="P726" s="5" t="str">
        <f t="shared" si="2"/>
        <v/>
      </c>
      <c r="Q726" s="5" t="str">
        <f>IF(ISBLANK($A726),"",IF($A726=$A725,$Q725,VLOOKUP($A726,Settings!$A:$B,2,FALSE)))</f>
        <v/>
      </c>
    </row>
    <row r="727">
      <c r="A727" s="17"/>
      <c r="B727" s="15" t="str">
        <f t="shared" si="1"/>
        <v/>
      </c>
      <c r="C727" s="16" t="str">
        <f>IF(ISBLANK($A727),"",RANDBETWEEN($P727-Settings!$E$19,$P727-Settings!$E$20))</f>
        <v/>
      </c>
      <c r="D727" s="16" t="str">
        <f>IF(ISBLANK($A727),"",RANDBETWEEN($P727+Settings!$E$20,$P727+Settings!$E$19))</f>
        <v/>
      </c>
      <c r="E727" t="str">
        <f t="array" ref="E727">IF(ISBLANK($A727),"",IF(M727,IF(AVERAGE(C727,D727)&gt;Settings!$E$18,INDEX(Precipitation!A:A,$L727),INDEX(Precipitation!B:B,$L727)),"None"))</f>
        <v/>
      </c>
      <c r="F727" t="str">
        <f t="array" ref="F727">IF(ISBLANK($A727),"",IF(M727,INDEX(Precipitation!C:C,$L727),CHOOSE(RANDBETWEEN(1,4),"Clear","Clear","A few clouds","Mostly cloudy")))</f>
        <v/>
      </c>
      <c r="G727" t="str">
        <f t="array" ref="G727">IF(ISBLANK($A727),"",IF(AND(M727,AVERAGE(C727,D727)&gt;Settings!$E$18),INDEX(Precipitation!D:D,$L727),""))</f>
        <v/>
      </c>
      <c r="H727" t="str">
        <f t="array" ref="H727">IF(ISBLANK($A727),"",INDEX(Precipitation!E:E,$L727))</f>
        <v/>
      </c>
      <c r="I727" s="16" t="str">
        <f t="array" ref="I727">IF(ISBLANK($A727),"",INDEX(Precipitation!F:F,$L727))</f>
        <v/>
      </c>
      <c r="J727" s="16" t="str">
        <f t="array" ref="J727">IF(ISBLANK($A727),"",INDEX(Precipitation!G:G,$L727))</f>
        <v/>
      </c>
      <c r="K727" t="str">
        <f t="array" ref="K727">IF(ISBLANK($A727),"",INDEX(Precipitation!H:H,$L727))</f>
        <v/>
      </c>
      <c r="L727" s="5" t="str">
        <f>IF(ISBLANK($A727),"",RANDBETWEEN(2,COUNTA(Precipitation!A:A)))</f>
        <v/>
      </c>
      <c r="M727" s="5" t="str">
        <f>IF(ISBLANK($A727),"",RANDBETWEEN(1,100)&lt;=VLOOKUP($A727,Settings!$A:$H,7,FALSE)*100)</f>
        <v/>
      </c>
      <c r="N727" s="5" t="str">
        <f>IF(ISBLANK($A727),"",VLOOKUP($A727,Settings!$A:$H,8,FALSE))</f>
        <v/>
      </c>
      <c r="O727" s="5" t="str">
        <f>IF(ISBLANK($A727),"",IF($A727=$A726,$O726,INDIRECT("Settings!$H"&amp;MATCH($A727,Settings!$A:$A,0)+1)))</f>
        <v/>
      </c>
      <c r="P727" s="5" t="str">
        <f t="shared" si="2"/>
        <v/>
      </c>
      <c r="Q727" s="5" t="str">
        <f>IF(ISBLANK($A727),"",IF($A727=$A726,$Q726,VLOOKUP($A727,Settings!$A:$B,2,FALSE)))</f>
        <v/>
      </c>
    </row>
    <row r="728">
      <c r="A728" s="17"/>
      <c r="B728" s="15" t="str">
        <f t="shared" si="1"/>
        <v/>
      </c>
      <c r="C728" s="16" t="str">
        <f>IF(ISBLANK($A728),"",RANDBETWEEN($P728-Settings!$E$19,$P728-Settings!$E$20))</f>
        <v/>
      </c>
      <c r="D728" s="16" t="str">
        <f>IF(ISBLANK($A728),"",RANDBETWEEN($P728+Settings!$E$20,$P728+Settings!$E$19))</f>
        <v/>
      </c>
      <c r="E728" t="str">
        <f t="array" ref="E728">IF(ISBLANK($A728),"",IF(M728,IF(AVERAGE(C728,D728)&gt;Settings!$E$18,INDEX(Precipitation!A:A,$L728),INDEX(Precipitation!B:B,$L728)),"None"))</f>
        <v/>
      </c>
      <c r="F728" t="str">
        <f t="array" ref="F728">IF(ISBLANK($A728),"",IF(M728,INDEX(Precipitation!C:C,$L728),CHOOSE(RANDBETWEEN(1,4),"Clear","Clear","A few clouds","Mostly cloudy")))</f>
        <v/>
      </c>
      <c r="G728" t="str">
        <f t="array" ref="G728">IF(ISBLANK($A728),"",IF(AND(M728,AVERAGE(C728,D728)&gt;Settings!$E$18),INDEX(Precipitation!D:D,$L728),""))</f>
        <v/>
      </c>
      <c r="H728" t="str">
        <f t="array" ref="H728">IF(ISBLANK($A728),"",INDEX(Precipitation!E:E,$L728))</f>
        <v/>
      </c>
      <c r="I728" s="16" t="str">
        <f t="array" ref="I728">IF(ISBLANK($A728),"",INDEX(Precipitation!F:F,$L728))</f>
        <v/>
      </c>
      <c r="J728" s="16" t="str">
        <f t="array" ref="J728">IF(ISBLANK($A728),"",INDEX(Precipitation!G:G,$L728))</f>
        <v/>
      </c>
      <c r="K728" t="str">
        <f t="array" ref="K728">IF(ISBLANK($A728),"",INDEX(Precipitation!H:H,$L728))</f>
        <v/>
      </c>
      <c r="L728" s="5" t="str">
        <f>IF(ISBLANK($A728),"",RANDBETWEEN(2,COUNTA(Precipitation!A:A)))</f>
        <v/>
      </c>
      <c r="M728" s="5" t="str">
        <f>IF(ISBLANK($A728),"",RANDBETWEEN(1,100)&lt;=VLOOKUP($A728,Settings!$A:$H,7,FALSE)*100)</f>
        <v/>
      </c>
      <c r="N728" s="5" t="str">
        <f>IF(ISBLANK($A728),"",VLOOKUP($A728,Settings!$A:$H,8,FALSE))</f>
        <v/>
      </c>
      <c r="O728" s="5" t="str">
        <f>IF(ISBLANK($A728),"",IF($A728=$A727,$O727,INDIRECT("Settings!$H"&amp;MATCH($A728,Settings!$A:$A,0)+1)))</f>
        <v/>
      </c>
      <c r="P728" s="5" t="str">
        <f t="shared" si="2"/>
        <v/>
      </c>
      <c r="Q728" s="5" t="str">
        <f>IF(ISBLANK($A728),"",IF($A728=$A727,$Q727,VLOOKUP($A728,Settings!$A:$B,2,FALSE)))</f>
        <v/>
      </c>
    </row>
    <row r="729">
      <c r="A729" s="17"/>
      <c r="B729" s="15" t="str">
        <f t="shared" si="1"/>
        <v/>
      </c>
      <c r="C729" s="16" t="str">
        <f>IF(ISBLANK($A729),"",RANDBETWEEN($P729-Settings!$E$19,$P729-Settings!$E$20))</f>
        <v/>
      </c>
      <c r="D729" s="16" t="str">
        <f>IF(ISBLANK($A729),"",RANDBETWEEN($P729+Settings!$E$20,$P729+Settings!$E$19))</f>
        <v/>
      </c>
      <c r="E729" t="str">
        <f t="array" ref="E729">IF(ISBLANK($A729),"",IF(M729,IF(AVERAGE(C729,D729)&gt;Settings!$E$18,INDEX(Precipitation!A:A,$L729),INDEX(Precipitation!B:B,$L729)),"None"))</f>
        <v/>
      </c>
      <c r="F729" t="str">
        <f t="array" ref="F729">IF(ISBLANK($A729),"",IF(M729,INDEX(Precipitation!C:C,$L729),CHOOSE(RANDBETWEEN(1,4),"Clear","Clear","A few clouds","Mostly cloudy")))</f>
        <v/>
      </c>
      <c r="G729" t="str">
        <f t="array" ref="G729">IF(ISBLANK($A729),"",IF(AND(M729,AVERAGE(C729,D729)&gt;Settings!$E$18),INDEX(Precipitation!D:D,$L729),""))</f>
        <v/>
      </c>
      <c r="H729" t="str">
        <f t="array" ref="H729">IF(ISBLANK($A729),"",INDEX(Precipitation!E:E,$L729))</f>
        <v/>
      </c>
      <c r="I729" s="16" t="str">
        <f t="array" ref="I729">IF(ISBLANK($A729),"",INDEX(Precipitation!F:F,$L729))</f>
        <v/>
      </c>
      <c r="J729" s="16" t="str">
        <f t="array" ref="J729">IF(ISBLANK($A729),"",INDEX(Precipitation!G:G,$L729))</f>
        <v/>
      </c>
      <c r="K729" t="str">
        <f t="array" ref="K729">IF(ISBLANK($A729),"",INDEX(Precipitation!H:H,$L729))</f>
        <v/>
      </c>
      <c r="L729" s="5" t="str">
        <f>IF(ISBLANK($A729),"",RANDBETWEEN(2,COUNTA(Precipitation!A:A)))</f>
        <v/>
      </c>
      <c r="M729" s="5" t="str">
        <f>IF(ISBLANK($A729),"",RANDBETWEEN(1,100)&lt;=VLOOKUP($A729,Settings!$A:$H,7,FALSE)*100)</f>
        <v/>
      </c>
      <c r="N729" s="5" t="str">
        <f>IF(ISBLANK($A729),"",VLOOKUP($A729,Settings!$A:$H,8,FALSE))</f>
        <v/>
      </c>
      <c r="O729" s="5" t="str">
        <f>IF(ISBLANK($A729),"",IF($A729=$A728,$O728,INDIRECT("Settings!$H"&amp;MATCH($A729,Settings!$A:$A,0)+1)))</f>
        <v/>
      </c>
      <c r="P729" s="5" t="str">
        <f t="shared" si="2"/>
        <v/>
      </c>
      <c r="Q729" s="5" t="str">
        <f>IF(ISBLANK($A729),"",IF($A729=$A728,$Q728,VLOOKUP($A729,Settings!$A:$B,2,FALSE)))</f>
        <v/>
      </c>
    </row>
    <row r="730">
      <c r="A730" s="17"/>
      <c r="B730" s="15" t="str">
        <f t="shared" si="1"/>
        <v/>
      </c>
      <c r="C730" s="16" t="str">
        <f>IF(ISBLANK($A730),"",RANDBETWEEN($P730-Settings!$E$19,$P730-Settings!$E$20))</f>
        <v/>
      </c>
      <c r="D730" s="16" t="str">
        <f>IF(ISBLANK($A730),"",RANDBETWEEN($P730+Settings!$E$20,$P730+Settings!$E$19))</f>
        <v/>
      </c>
      <c r="E730" t="str">
        <f t="array" ref="E730">IF(ISBLANK($A730),"",IF(M730,IF(AVERAGE(C730,D730)&gt;Settings!$E$18,INDEX(Precipitation!A:A,$L730),INDEX(Precipitation!B:B,$L730)),"None"))</f>
        <v/>
      </c>
      <c r="F730" t="str">
        <f t="array" ref="F730">IF(ISBLANK($A730),"",IF(M730,INDEX(Precipitation!C:C,$L730),CHOOSE(RANDBETWEEN(1,4),"Clear","Clear","A few clouds","Mostly cloudy")))</f>
        <v/>
      </c>
      <c r="G730" t="str">
        <f t="array" ref="G730">IF(ISBLANK($A730),"",IF(AND(M730,AVERAGE(C730,D730)&gt;Settings!$E$18),INDEX(Precipitation!D:D,$L730),""))</f>
        <v/>
      </c>
      <c r="H730" t="str">
        <f t="array" ref="H730">IF(ISBLANK($A730),"",INDEX(Precipitation!E:E,$L730))</f>
        <v/>
      </c>
      <c r="I730" s="16" t="str">
        <f t="array" ref="I730">IF(ISBLANK($A730),"",INDEX(Precipitation!F:F,$L730))</f>
        <v/>
      </c>
      <c r="J730" s="16" t="str">
        <f t="array" ref="J730">IF(ISBLANK($A730),"",INDEX(Precipitation!G:G,$L730))</f>
        <v/>
      </c>
      <c r="K730" t="str">
        <f t="array" ref="K730">IF(ISBLANK($A730),"",INDEX(Precipitation!H:H,$L730))</f>
        <v/>
      </c>
      <c r="L730" s="5" t="str">
        <f>IF(ISBLANK($A730),"",RANDBETWEEN(2,COUNTA(Precipitation!A:A)))</f>
        <v/>
      </c>
      <c r="M730" s="5" t="str">
        <f>IF(ISBLANK($A730),"",RANDBETWEEN(1,100)&lt;=VLOOKUP($A730,Settings!$A:$H,7,FALSE)*100)</f>
        <v/>
      </c>
      <c r="N730" s="5" t="str">
        <f>IF(ISBLANK($A730),"",VLOOKUP($A730,Settings!$A:$H,8,FALSE))</f>
        <v/>
      </c>
      <c r="O730" s="5" t="str">
        <f>IF(ISBLANK($A730),"",IF($A730=$A729,$O729,INDIRECT("Settings!$H"&amp;MATCH($A730,Settings!$A:$A,0)+1)))</f>
        <v/>
      </c>
      <c r="P730" s="5" t="str">
        <f t="shared" si="2"/>
        <v/>
      </c>
      <c r="Q730" s="5" t="str">
        <f>IF(ISBLANK($A730),"",IF($A730=$A729,$Q729,VLOOKUP($A730,Settings!$A:$B,2,FALSE)))</f>
        <v/>
      </c>
    </row>
    <row r="731">
      <c r="A731" s="17"/>
      <c r="B731" s="15" t="str">
        <f t="shared" si="1"/>
        <v/>
      </c>
      <c r="C731" s="16" t="str">
        <f>IF(ISBLANK($A731),"",RANDBETWEEN($P731-Settings!$E$19,$P731-Settings!$E$20))</f>
        <v/>
      </c>
      <c r="D731" s="16" t="str">
        <f>IF(ISBLANK($A731),"",RANDBETWEEN($P731+Settings!$E$20,$P731+Settings!$E$19))</f>
        <v/>
      </c>
      <c r="E731" t="str">
        <f t="array" ref="E731">IF(ISBLANK($A731),"",IF(M731,IF(AVERAGE(C731,D731)&gt;Settings!$E$18,INDEX(Precipitation!A:A,$L731),INDEX(Precipitation!B:B,$L731)),"None"))</f>
        <v/>
      </c>
      <c r="F731" t="str">
        <f t="array" ref="F731">IF(ISBLANK($A731),"",IF(M731,INDEX(Precipitation!C:C,$L731),CHOOSE(RANDBETWEEN(1,4),"Clear","Clear","A few clouds","Mostly cloudy")))</f>
        <v/>
      </c>
      <c r="G731" t="str">
        <f t="array" ref="G731">IF(ISBLANK($A731),"",IF(AND(M731,AVERAGE(C731,D731)&gt;Settings!$E$18),INDEX(Precipitation!D:D,$L731),""))</f>
        <v/>
      </c>
      <c r="H731" t="str">
        <f t="array" ref="H731">IF(ISBLANK($A731),"",INDEX(Precipitation!E:E,$L731))</f>
        <v/>
      </c>
      <c r="I731" s="16" t="str">
        <f t="array" ref="I731">IF(ISBLANK($A731),"",INDEX(Precipitation!F:F,$L731))</f>
        <v/>
      </c>
      <c r="J731" s="16" t="str">
        <f t="array" ref="J731">IF(ISBLANK($A731),"",INDEX(Precipitation!G:G,$L731))</f>
        <v/>
      </c>
      <c r="K731" t="str">
        <f t="array" ref="K731">IF(ISBLANK($A731),"",INDEX(Precipitation!H:H,$L731))</f>
        <v/>
      </c>
      <c r="L731" s="5" t="str">
        <f>IF(ISBLANK($A731),"",RANDBETWEEN(2,COUNTA(Precipitation!A:A)))</f>
        <v/>
      </c>
      <c r="M731" s="5" t="str">
        <f>IF(ISBLANK($A731),"",RANDBETWEEN(1,100)&lt;=VLOOKUP($A731,Settings!$A:$H,7,FALSE)*100)</f>
        <v/>
      </c>
      <c r="N731" s="5" t="str">
        <f>IF(ISBLANK($A731),"",VLOOKUP($A731,Settings!$A:$H,8,FALSE))</f>
        <v/>
      </c>
      <c r="O731" s="5" t="str">
        <f>IF(ISBLANK($A731),"",IF($A731=$A730,$O730,INDIRECT("Settings!$H"&amp;MATCH($A731,Settings!$A:$A,0)+1)))</f>
        <v/>
      </c>
      <c r="P731" s="5" t="str">
        <f t="shared" si="2"/>
        <v/>
      </c>
      <c r="Q731" s="5" t="str">
        <f>IF(ISBLANK($A731),"",IF($A731=$A730,$Q730,VLOOKUP($A731,Settings!$A:$B,2,FALSE)))</f>
        <v/>
      </c>
    </row>
    <row r="732">
      <c r="A732" s="17"/>
      <c r="B732" s="15" t="str">
        <f t="shared" si="1"/>
        <v/>
      </c>
      <c r="C732" s="16" t="str">
        <f>IF(ISBLANK($A732),"",RANDBETWEEN($P732-Settings!$E$19,$P732-Settings!$E$20))</f>
        <v/>
      </c>
      <c r="D732" s="16" t="str">
        <f>IF(ISBLANK($A732),"",RANDBETWEEN($P732+Settings!$E$20,$P732+Settings!$E$19))</f>
        <v/>
      </c>
      <c r="E732" t="str">
        <f t="array" ref="E732">IF(ISBLANK($A732),"",IF(M732,IF(AVERAGE(C732,D732)&gt;Settings!$E$18,INDEX(Precipitation!A:A,$L732),INDEX(Precipitation!B:B,$L732)),"None"))</f>
        <v/>
      </c>
      <c r="F732" t="str">
        <f t="array" ref="F732">IF(ISBLANK($A732),"",IF(M732,INDEX(Precipitation!C:C,$L732),CHOOSE(RANDBETWEEN(1,4),"Clear","Clear","A few clouds","Mostly cloudy")))</f>
        <v/>
      </c>
      <c r="G732" t="str">
        <f t="array" ref="G732">IF(ISBLANK($A732),"",IF(AND(M732,AVERAGE(C732,D732)&gt;Settings!$E$18),INDEX(Precipitation!D:D,$L732),""))</f>
        <v/>
      </c>
      <c r="H732" t="str">
        <f t="array" ref="H732">IF(ISBLANK($A732),"",INDEX(Precipitation!E:E,$L732))</f>
        <v/>
      </c>
      <c r="I732" s="16" t="str">
        <f t="array" ref="I732">IF(ISBLANK($A732),"",INDEX(Precipitation!F:F,$L732))</f>
        <v/>
      </c>
      <c r="J732" s="16" t="str">
        <f t="array" ref="J732">IF(ISBLANK($A732),"",INDEX(Precipitation!G:G,$L732))</f>
        <v/>
      </c>
      <c r="K732" t="str">
        <f t="array" ref="K732">IF(ISBLANK($A732),"",INDEX(Precipitation!H:H,$L732))</f>
        <v/>
      </c>
      <c r="L732" s="5" t="str">
        <f>IF(ISBLANK($A732),"",RANDBETWEEN(2,COUNTA(Precipitation!A:A)))</f>
        <v/>
      </c>
      <c r="M732" s="5" t="str">
        <f>IF(ISBLANK($A732),"",RANDBETWEEN(1,100)&lt;=VLOOKUP($A732,Settings!$A:$H,7,FALSE)*100)</f>
        <v/>
      </c>
      <c r="N732" s="5" t="str">
        <f>IF(ISBLANK($A732),"",VLOOKUP($A732,Settings!$A:$H,8,FALSE))</f>
        <v/>
      </c>
      <c r="O732" s="5" t="str">
        <f>IF(ISBLANK($A732),"",IF($A732=$A731,$O731,INDIRECT("Settings!$H"&amp;MATCH($A732,Settings!$A:$A,0)+1)))</f>
        <v/>
      </c>
      <c r="P732" s="5" t="str">
        <f t="shared" si="2"/>
        <v/>
      </c>
      <c r="Q732" s="5" t="str">
        <f>IF(ISBLANK($A732),"",IF($A732=$A731,$Q731,VLOOKUP($A732,Settings!$A:$B,2,FALSE)))</f>
        <v/>
      </c>
    </row>
    <row r="733">
      <c r="A733" s="17"/>
      <c r="B733" s="15" t="str">
        <f t="shared" si="1"/>
        <v/>
      </c>
      <c r="C733" s="16" t="str">
        <f>IF(ISBLANK($A733),"",RANDBETWEEN($P733-Settings!$E$19,$P733-Settings!$E$20))</f>
        <v/>
      </c>
      <c r="D733" s="16" t="str">
        <f>IF(ISBLANK($A733),"",RANDBETWEEN($P733+Settings!$E$20,$P733+Settings!$E$19))</f>
        <v/>
      </c>
      <c r="E733" t="str">
        <f t="array" ref="E733">IF(ISBLANK($A733),"",IF(M733,IF(AVERAGE(C733,D733)&gt;Settings!$E$18,INDEX(Precipitation!A:A,$L733),INDEX(Precipitation!B:B,$L733)),"None"))</f>
        <v/>
      </c>
      <c r="F733" t="str">
        <f t="array" ref="F733">IF(ISBLANK($A733),"",IF(M733,INDEX(Precipitation!C:C,$L733),CHOOSE(RANDBETWEEN(1,4),"Clear","Clear","A few clouds","Mostly cloudy")))</f>
        <v/>
      </c>
      <c r="G733" t="str">
        <f t="array" ref="G733">IF(ISBLANK($A733),"",IF(AND(M733,AVERAGE(C733,D733)&gt;Settings!$E$18),INDEX(Precipitation!D:D,$L733),""))</f>
        <v/>
      </c>
      <c r="H733" t="str">
        <f t="array" ref="H733">IF(ISBLANK($A733),"",INDEX(Precipitation!E:E,$L733))</f>
        <v/>
      </c>
      <c r="I733" s="16" t="str">
        <f t="array" ref="I733">IF(ISBLANK($A733),"",INDEX(Precipitation!F:F,$L733))</f>
        <v/>
      </c>
      <c r="J733" s="16" t="str">
        <f t="array" ref="J733">IF(ISBLANK($A733),"",INDEX(Precipitation!G:G,$L733))</f>
        <v/>
      </c>
      <c r="K733" t="str">
        <f t="array" ref="K733">IF(ISBLANK($A733),"",INDEX(Precipitation!H:H,$L733))</f>
        <v/>
      </c>
      <c r="L733" s="5" t="str">
        <f>IF(ISBLANK($A733),"",RANDBETWEEN(2,COUNTA(Precipitation!A:A)))</f>
        <v/>
      </c>
      <c r="M733" s="5" t="str">
        <f>IF(ISBLANK($A733),"",RANDBETWEEN(1,100)&lt;=VLOOKUP($A733,Settings!$A:$H,7,FALSE)*100)</f>
        <v/>
      </c>
      <c r="N733" s="5" t="str">
        <f>IF(ISBLANK($A733),"",VLOOKUP($A733,Settings!$A:$H,8,FALSE))</f>
        <v/>
      </c>
      <c r="O733" s="5" t="str">
        <f>IF(ISBLANK($A733),"",IF($A733=$A732,$O732,INDIRECT("Settings!$H"&amp;MATCH($A733,Settings!$A:$A,0)+1)))</f>
        <v/>
      </c>
      <c r="P733" s="5" t="str">
        <f t="shared" si="2"/>
        <v/>
      </c>
      <c r="Q733" s="5" t="str">
        <f>IF(ISBLANK($A733),"",IF($A733=$A732,$Q732,VLOOKUP($A733,Settings!$A:$B,2,FALSE)))</f>
        <v/>
      </c>
    </row>
    <row r="734">
      <c r="A734" s="17"/>
      <c r="B734" s="15" t="str">
        <f t="shared" si="1"/>
        <v/>
      </c>
      <c r="C734" s="16" t="str">
        <f>IF(ISBLANK($A734),"",RANDBETWEEN($P734-Settings!$E$19,$P734-Settings!$E$20))</f>
        <v/>
      </c>
      <c r="D734" s="16" t="str">
        <f>IF(ISBLANK($A734),"",RANDBETWEEN($P734+Settings!$E$20,$P734+Settings!$E$19))</f>
        <v/>
      </c>
      <c r="E734" t="str">
        <f t="array" ref="E734">IF(ISBLANK($A734),"",IF(M734,IF(AVERAGE(C734,D734)&gt;Settings!$E$18,INDEX(Precipitation!A:A,$L734),INDEX(Precipitation!B:B,$L734)),"None"))</f>
        <v/>
      </c>
      <c r="F734" t="str">
        <f t="array" ref="F734">IF(ISBLANK($A734),"",IF(M734,INDEX(Precipitation!C:C,$L734),CHOOSE(RANDBETWEEN(1,4),"Clear","Clear","A few clouds","Mostly cloudy")))</f>
        <v/>
      </c>
      <c r="G734" t="str">
        <f t="array" ref="G734">IF(ISBLANK($A734),"",IF(AND(M734,AVERAGE(C734,D734)&gt;Settings!$E$18),INDEX(Precipitation!D:D,$L734),""))</f>
        <v/>
      </c>
      <c r="H734" t="str">
        <f t="array" ref="H734">IF(ISBLANK($A734),"",INDEX(Precipitation!E:E,$L734))</f>
        <v/>
      </c>
      <c r="I734" s="16" t="str">
        <f t="array" ref="I734">IF(ISBLANK($A734),"",INDEX(Precipitation!F:F,$L734))</f>
        <v/>
      </c>
      <c r="J734" s="16" t="str">
        <f t="array" ref="J734">IF(ISBLANK($A734),"",INDEX(Precipitation!G:G,$L734))</f>
        <v/>
      </c>
      <c r="K734" t="str">
        <f t="array" ref="K734">IF(ISBLANK($A734),"",INDEX(Precipitation!H:H,$L734))</f>
        <v/>
      </c>
      <c r="L734" s="5" t="str">
        <f>IF(ISBLANK($A734),"",RANDBETWEEN(2,COUNTA(Precipitation!A:A)))</f>
        <v/>
      </c>
      <c r="M734" s="5" t="str">
        <f>IF(ISBLANK($A734),"",RANDBETWEEN(1,100)&lt;=VLOOKUP($A734,Settings!$A:$H,7,FALSE)*100)</f>
        <v/>
      </c>
      <c r="N734" s="5" t="str">
        <f>IF(ISBLANK($A734),"",VLOOKUP($A734,Settings!$A:$H,8,FALSE))</f>
        <v/>
      </c>
      <c r="O734" s="5" t="str">
        <f>IF(ISBLANK($A734),"",IF($A734=$A733,$O733,INDIRECT("Settings!$H"&amp;MATCH($A734,Settings!$A:$A,0)+1)))</f>
        <v/>
      </c>
      <c r="P734" s="5" t="str">
        <f t="shared" si="2"/>
        <v/>
      </c>
      <c r="Q734" s="5" t="str">
        <f>IF(ISBLANK($A734),"",IF($A734=$A733,$Q733,VLOOKUP($A734,Settings!$A:$B,2,FALSE)))</f>
        <v/>
      </c>
    </row>
    <row r="735">
      <c r="A735" s="17"/>
      <c r="B735" s="15" t="str">
        <f t="shared" si="1"/>
        <v/>
      </c>
      <c r="C735" s="16" t="str">
        <f>IF(ISBLANK($A735),"",RANDBETWEEN($P735-Settings!$E$19,$P735-Settings!$E$20))</f>
        <v/>
      </c>
      <c r="D735" s="16" t="str">
        <f>IF(ISBLANK($A735),"",RANDBETWEEN($P735+Settings!$E$20,$P735+Settings!$E$19))</f>
        <v/>
      </c>
      <c r="E735" t="str">
        <f t="array" ref="E735">IF(ISBLANK($A735),"",IF(M735,IF(AVERAGE(C735,D735)&gt;Settings!$E$18,INDEX(Precipitation!A:A,$L735),INDEX(Precipitation!B:B,$L735)),"None"))</f>
        <v/>
      </c>
      <c r="F735" t="str">
        <f t="array" ref="F735">IF(ISBLANK($A735),"",IF(M735,INDEX(Precipitation!C:C,$L735),CHOOSE(RANDBETWEEN(1,4),"Clear","Clear","A few clouds","Mostly cloudy")))</f>
        <v/>
      </c>
      <c r="G735" t="str">
        <f t="array" ref="G735">IF(ISBLANK($A735),"",IF(AND(M735,AVERAGE(C735,D735)&gt;Settings!$E$18),INDEX(Precipitation!D:D,$L735),""))</f>
        <v/>
      </c>
      <c r="H735" t="str">
        <f t="array" ref="H735">IF(ISBLANK($A735),"",INDEX(Precipitation!E:E,$L735))</f>
        <v/>
      </c>
      <c r="I735" s="16" t="str">
        <f t="array" ref="I735">IF(ISBLANK($A735),"",INDEX(Precipitation!F:F,$L735))</f>
        <v/>
      </c>
      <c r="J735" s="16" t="str">
        <f t="array" ref="J735">IF(ISBLANK($A735),"",INDEX(Precipitation!G:G,$L735))</f>
        <v/>
      </c>
      <c r="K735" t="str">
        <f t="array" ref="K735">IF(ISBLANK($A735),"",INDEX(Precipitation!H:H,$L735))</f>
        <v/>
      </c>
      <c r="L735" s="5" t="str">
        <f>IF(ISBLANK($A735),"",RANDBETWEEN(2,COUNTA(Precipitation!A:A)))</f>
        <v/>
      </c>
      <c r="M735" s="5" t="str">
        <f>IF(ISBLANK($A735),"",RANDBETWEEN(1,100)&lt;=VLOOKUP($A735,Settings!$A:$H,7,FALSE)*100)</f>
        <v/>
      </c>
      <c r="N735" s="5" t="str">
        <f>IF(ISBLANK($A735),"",VLOOKUP($A735,Settings!$A:$H,8,FALSE))</f>
        <v/>
      </c>
      <c r="O735" s="5" t="str">
        <f>IF(ISBLANK($A735),"",IF($A735=$A734,$O734,INDIRECT("Settings!$H"&amp;MATCH($A735,Settings!$A:$A,0)+1)))</f>
        <v/>
      </c>
      <c r="P735" s="5" t="str">
        <f t="shared" si="2"/>
        <v/>
      </c>
      <c r="Q735" s="5" t="str">
        <f>IF(ISBLANK($A735),"",IF($A735=$A734,$Q734,VLOOKUP($A735,Settings!$A:$B,2,FALSE)))</f>
        <v/>
      </c>
    </row>
    <row r="736">
      <c r="A736" s="17"/>
      <c r="B736" s="15" t="str">
        <f t="shared" si="1"/>
        <v/>
      </c>
      <c r="C736" s="16" t="str">
        <f>IF(ISBLANK($A736),"",RANDBETWEEN($P736-Settings!$E$19,$P736-Settings!$E$20))</f>
        <v/>
      </c>
      <c r="D736" s="16" t="str">
        <f>IF(ISBLANK($A736),"",RANDBETWEEN($P736+Settings!$E$20,$P736+Settings!$E$19))</f>
        <v/>
      </c>
      <c r="E736" t="str">
        <f t="array" ref="E736">IF(ISBLANK($A736),"",IF(M736,IF(AVERAGE(C736,D736)&gt;Settings!$E$18,INDEX(Precipitation!A:A,$L736),INDEX(Precipitation!B:B,$L736)),"None"))</f>
        <v/>
      </c>
      <c r="F736" t="str">
        <f t="array" ref="F736">IF(ISBLANK($A736),"",IF(M736,INDEX(Precipitation!C:C,$L736),CHOOSE(RANDBETWEEN(1,4),"Clear","Clear","A few clouds","Mostly cloudy")))</f>
        <v/>
      </c>
      <c r="G736" t="str">
        <f t="array" ref="G736">IF(ISBLANK($A736),"",IF(AND(M736,AVERAGE(C736,D736)&gt;Settings!$E$18),INDEX(Precipitation!D:D,$L736),""))</f>
        <v/>
      </c>
      <c r="H736" t="str">
        <f t="array" ref="H736">IF(ISBLANK($A736),"",INDEX(Precipitation!E:E,$L736))</f>
        <v/>
      </c>
      <c r="I736" s="16" t="str">
        <f t="array" ref="I736">IF(ISBLANK($A736),"",INDEX(Precipitation!F:F,$L736))</f>
        <v/>
      </c>
      <c r="J736" s="16" t="str">
        <f t="array" ref="J736">IF(ISBLANK($A736),"",INDEX(Precipitation!G:G,$L736))</f>
        <v/>
      </c>
      <c r="K736" t="str">
        <f t="array" ref="K736">IF(ISBLANK($A736),"",INDEX(Precipitation!H:H,$L736))</f>
        <v/>
      </c>
      <c r="L736" s="5" t="str">
        <f>IF(ISBLANK($A736),"",RANDBETWEEN(2,COUNTA(Precipitation!A:A)))</f>
        <v/>
      </c>
      <c r="M736" s="5" t="str">
        <f>IF(ISBLANK($A736),"",RANDBETWEEN(1,100)&lt;=VLOOKUP($A736,Settings!$A:$H,7,FALSE)*100)</f>
        <v/>
      </c>
      <c r="N736" s="5" t="str">
        <f>IF(ISBLANK($A736),"",VLOOKUP($A736,Settings!$A:$H,8,FALSE))</f>
        <v/>
      </c>
      <c r="O736" s="5" t="str">
        <f>IF(ISBLANK($A736),"",IF($A736=$A735,$O735,INDIRECT("Settings!$H"&amp;MATCH($A736,Settings!$A:$A,0)+1)))</f>
        <v/>
      </c>
      <c r="P736" s="5" t="str">
        <f t="shared" si="2"/>
        <v/>
      </c>
      <c r="Q736" s="5" t="str">
        <f>IF(ISBLANK($A736),"",IF($A736=$A735,$Q735,VLOOKUP($A736,Settings!$A:$B,2,FALSE)))</f>
        <v/>
      </c>
    </row>
    <row r="737">
      <c r="A737" s="17"/>
      <c r="B737" s="15" t="str">
        <f t="shared" si="1"/>
        <v/>
      </c>
      <c r="C737" s="16" t="str">
        <f>IF(ISBLANK($A737),"",RANDBETWEEN($P737-Settings!$E$19,$P737-Settings!$E$20))</f>
        <v/>
      </c>
      <c r="D737" s="16" t="str">
        <f>IF(ISBLANK($A737),"",RANDBETWEEN($P737+Settings!$E$20,$P737+Settings!$E$19))</f>
        <v/>
      </c>
      <c r="E737" t="str">
        <f t="array" ref="E737">IF(ISBLANK($A737),"",IF(M737,IF(AVERAGE(C737,D737)&gt;Settings!$E$18,INDEX(Precipitation!A:A,$L737),INDEX(Precipitation!B:B,$L737)),"None"))</f>
        <v/>
      </c>
      <c r="F737" t="str">
        <f t="array" ref="F737">IF(ISBLANK($A737),"",IF(M737,INDEX(Precipitation!C:C,$L737),CHOOSE(RANDBETWEEN(1,4),"Clear","Clear","A few clouds","Mostly cloudy")))</f>
        <v/>
      </c>
      <c r="G737" t="str">
        <f t="array" ref="G737">IF(ISBLANK($A737),"",IF(AND(M737,AVERAGE(C737,D737)&gt;Settings!$E$18),INDEX(Precipitation!D:D,$L737),""))</f>
        <v/>
      </c>
      <c r="H737" t="str">
        <f t="array" ref="H737">IF(ISBLANK($A737),"",INDEX(Precipitation!E:E,$L737))</f>
        <v/>
      </c>
      <c r="I737" s="16" t="str">
        <f t="array" ref="I737">IF(ISBLANK($A737),"",INDEX(Precipitation!F:F,$L737))</f>
        <v/>
      </c>
      <c r="J737" s="16" t="str">
        <f t="array" ref="J737">IF(ISBLANK($A737),"",INDEX(Precipitation!G:G,$L737))</f>
        <v/>
      </c>
      <c r="K737" t="str">
        <f t="array" ref="K737">IF(ISBLANK($A737),"",INDEX(Precipitation!H:H,$L737))</f>
        <v/>
      </c>
      <c r="L737" s="5" t="str">
        <f>IF(ISBLANK($A737),"",RANDBETWEEN(2,COUNTA(Precipitation!A:A)))</f>
        <v/>
      </c>
      <c r="M737" s="5" t="str">
        <f>IF(ISBLANK($A737),"",RANDBETWEEN(1,100)&lt;=VLOOKUP($A737,Settings!$A:$H,7,FALSE)*100)</f>
        <v/>
      </c>
      <c r="N737" s="5" t="str">
        <f>IF(ISBLANK($A737),"",VLOOKUP($A737,Settings!$A:$H,8,FALSE))</f>
        <v/>
      </c>
      <c r="O737" s="5" t="str">
        <f>IF(ISBLANK($A737),"",IF($A737=$A736,$O736,INDIRECT("Settings!$H"&amp;MATCH($A737,Settings!$A:$A,0)+1)))</f>
        <v/>
      </c>
      <c r="P737" s="5" t="str">
        <f t="shared" si="2"/>
        <v/>
      </c>
      <c r="Q737" s="5" t="str">
        <f>IF(ISBLANK($A737),"",IF($A737=$A736,$Q736,VLOOKUP($A737,Settings!$A:$B,2,FALSE)))</f>
        <v/>
      </c>
    </row>
    <row r="738">
      <c r="A738" s="17"/>
      <c r="B738" s="15" t="str">
        <f t="shared" si="1"/>
        <v/>
      </c>
      <c r="C738" s="16" t="str">
        <f>IF(ISBLANK($A738),"",RANDBETWEEN($P738-Settings!$E$19,$P738-Settings!$E$20))</f>
        <v/>
      </c>
      <c r="D738" s="16" t="str">
        <f>IF(ISBLANK($A738),"",RANDBETWEEN($P738+Settings!$E$20,$P738+Settings!$E$19))</f>
        <v/>
      </c>
      <c r="E738" t="str">
        <f t="array" ref="E738">IF(ISBLANK($A738),"",IF(M738,IF(AVERAGE(C738,D738)&gt;Settings!$E$18,INDEX(Precipitation!A:A,$L738),INDEX(Precipitation!B:B,$L738)),"None"))</f>
        <v/>
      </c>
      <c r="F738" t="str">
        <f t="array" ref="F738">IF(ISBLANK($A738),"",IF(M738,INDEX(Precipitation!C:C,$L738),CHOOSE(RANDBETWEEN(1,4),"Clear","Clear","A few clouds","Mostly cloudy")))</f>
        <v/>
      </c>
      <c r="G738" t="str">
        <f t="array" ref="G738">IF(ISBLANK($A738),"",IF(AND(M738,AVERAGE(C738,D738)&gt;Settings!$E$18),INDEX(Precipitation!D:D,$L738),""))</f>
        <v/>
      </c>
      <c r="H738" t="str">
        <f t="array" ref="H738">IF(ISBLANK($A738),"",INDEX(Precipitation!E:E,$L738))</f>
        <v/>
      </c>
      <c r="I738" s="16" t="str">
        <f t="array" ref="I738">IF(ISBLANK($A738),"",INDEX(Precipitation!F:F,$L738))</f>
        <v/>
      </c>
      <c r="J738" s="16" t="str">
        <f t="array" ref="J738">IF(ISBLANK($A738),"",INDEX(Precipitation!G:G,$L738))</f>
        <v/>
      </c>
      <c r="K738" t="str">
        <f t="array" ref="K738">IF(ISBLANK($A738),"",INDEX(Precipitation!H:H,$L738))</f>
        <v/>
      </c>
      <c r="L738" s="5" t="str">
        <f>IF(ISBLANK($A738),"",RANDBETWEEN(2,COUNTA(Precipitation!A:A)))</f>
        <v/>
      </c>
      <c r="M738" s="5" t="str">
        <f>IF(ISBLANK($A738),"",RANDBETWEEN(1,100)&lt;=VLOOKUP($A738,Settings!$A:$H,7,FALSE)*100)</f>
        <v/>
      </c>
      <c r="N738" s="5" t="str">
        <f>IF(ISBLANK($A738),"",VLOOKUP($A738,Settings!$A:$H,8,FALSE))</f>
        <v/>
      </c>
      <c r="O738" s="5" t="str">
        <f>IF(ISBLANK($A738),"",IF($A738=$A737,$O737,INDIRECT("Settings!$H"&amp;MATCH($A738,Settings!$A:$A,0)+1)))</f>
        <v/>
      </c>
      <c r="P738" s="5" t="str">
        <f t="shared" si="2"/>
        <v/>
      </c>
      <c r="Q738" s="5" t="str">
        <f>IF(ISBLANK($A738),"",IF($A738=$A737,$Q737,VLOOKUP($A738,Settings!$A:$B,2,FALSE)))</f>
        <v/>
      </c>
    </row>
    <row r="739">
      <c r="A739" s="17"/>
      <c r="B739" s="15" t="str">
        <f t="shared" si="1"/>
        <v/>
      </c>
      <c r="C739" s="16" t="str">
        <f>IF(ISBLANK($A739),"",RANDBETWEEN($P739-Settings!$E$19,$P739-Settings!$E$20))</f>
        <v/>
      </c>
      <c r="D739" s="16" t="str">
        <f>IF(ISBLANK($A739),"",RANDBETWEEN($P739+Settings!$E$20,$P739+Settings!$E$19))</f>
        <v/>
      </c>
      <c r="E739" t="str">
        <f t="array" ref="E739">IF(ISBLANK($A739),"",IF(M739,IF(AVERAGE(C739,D739)&gt;Settings!$E$18,INDEX(Precipitation!A:A,$L739),INDEX(Precipitation!B:B,$L739)),"None"))</f>
        <v/>
      </c>
      <c r="F739" t="str">
        <f t="array" ref="F739">IF(ISBLANK($A739),"",IF(M739,INDEX(Precipitation!C:C,$L739),CHOOSE(RANDBETWEEN(1,4),"Clear","Clear","A few clouds","Mostly cloudy")))</f>
        <v/>
      </c>
      <c r="G739" t="str">
        <f t="array" ref="G739">IF(ISBLANK($A739),"",IF(AND(M739,AVERAGE(C739,D739)&gt;Settings!$E$18),INDEX(Precipitation!D:D,$L739),""))</f>
        <v/>
      </c>
      <c r="H739" t="str">
        <f t="array" ref="H739">IF(ISBLANK($A739),"",INDEX(Precipitation!E:E,$L739))</f>
        <v/>
      </c>
      <c r="I739" s="16" t="str">
        <f t="array" ref="I739">IF(ISBLANK($A739),"",INDEX(Precipitation!F:F,$L739))</f>
        <v/>
      </c>
      <c r="J739" s="16" t="str">
        <f t="array" ref="J739">IF(ISBLANK($A739),"",INDEX(Precipitation!G:G,$L739))</f>
        <v/>
      </c>
      <c r="K739" t="str">
        <f t="array" ref="K739">IF(ISBLANK($A739),"",INDEX(Precipitation!H:H,$L739))</f>
        <v/>
      </c>
      <c r="L739" s="5" t="str">
        <f>IF(ISBLANK($A739),"",RANDBETWEEN(2,COUNTA(Precipitation!A:A)))</f>
        <v/>
      </c>
      <c r="M739" s="5" t="str">
        <f>IF(ISBLANK($A739),"",RANDBETWEEN(1,100)&lt;=VLOOKUP($A739,Settings!$A:$H,7,FALSE)*100)</f>
        <v/>
      </c>
      <c r="N739" s="5" t="str">
        <f>IF(ISBLANK($A739),"",VLOOKUP($A739,Settings!$A:$H,8,FALSE))</f>
        <v/>
      </c>
      <c r="O739" s="5" t="str">
        <f>IF(ISBLANK($A739),"",IF($A739=$A738,$O738,INDIRECT("Settings!$H"&amp;MATCH($A739,Settings!$A:$A,0)+1)))</f>
        <v/>
      </c>
      <c r="P739" s="5" t="str">
        <f t="shared" si="2"/>
        <v/>
      </c>
      <c r="Q739" s="5" t="str">
        <f>IF(ISBLANK($A739),"",IF($A739=$A738,$Q738,VLOOKUP($A739,Settings!$A:$B,2,FALSE)))</f>
        <v/>
      </c>
    </row>
    <row r="740">
      <c r="A740" s="17"/>
      <c r="B740" s="15" t="str">
        <f t="shared" si="1"/>
        <v/>
      </c>
      <c r="C740" s="16" t="str">
        <f>IF(ISBLANK($A740),"",RANDBETWEEN($P740-Settings!$E$19,$P740-Settings!$E$20))</f>
        <v/>
      </c>
      <c r="D740" s="16" t="str">
        <f>IF(ISBLANK($A740),"",RANDBETWEEN($P740+Settings!$E$20,$P740+Settings!$E$19))</f>
        <v/>
      </c>
      <c r="E740" t="str">
        <f t="array" ref="E740">IF(ISBLANK($A740),"",IF(M740,IF(AVERAGE(C740,D740)&gt;Settings!$E$18,INDEX(Precipitation!A:A,$L740),INDEX(Precipitation!B:B,$L740)),"None"))</f>
        <v/>
      </c>
      <c r="F740" t="str">
        <f t="array" ref="F740">IF(ISBLANK($A740),"",IF(M740,INDEX(Precipitation!C:C,$L740),CHOOSE(RANDBETWEEN(1,4),"Clear","Clear","A few clouds","Mostly cloudy")))</f>
        <v/>
      </c>
      <c r="G740" t="str">
        <f t="array" ref="G740">IF(ISBLANK($A740),"",IF(AND(M740,AVERAGE(C740,D740)&gt;Settings!$E$18),INDEX(Precipitation!D:D,$L740),""))</f>
        <v/>
      </c>
      <c r="H740" t="str">
        <f t="array" ref="H740">IF(ISBLANK($A740),"",INDEX(Precipitation!E:E,$L740))</f>
        <v/>
      </c>
      <c r="I740" s="16" t="str">
        <f t="array" ref="I740">IF(ISBLANK($A740),"",INDEX(Precipitation!F:F,$L740))</f>
        <v/>
      </c>
      <c r="J740" s="16" t="str">
        <f t="array" ref="J740">IF(ISBLANK($A740),"",INDEX(Precipitation!G:G,$L740))</f>
        <v/>
      </c>
      <c r="K740" t="str">
        <f t="array" ref="K740">IF(ISBLANK($A740),"",INDEX(Precipitation!H:H,$L740))</f>
        <v/>
      </c>
      <c r="L740" s="5" t="str">
        <f>IF(ISBLANK($A740),"",RANDBETWEEN(2,COUNTA(Precipitation!A:A)))</f>
        <v/>
      </c>
      <c r="M740" s="5" t="str">
        <f>IF(ISBLANK($A740),"",RANDBETWEEN(1,100)&lt;=VLOOKUP($A740,Settings!$A:$H,7,FALSE)*100)</f>
        <v/>
      </c>
      <c r="N740" s="5" t="str">
        <f>IF(ISBLANK($A740),"",VLOOKUP($A740,Settings!$A:$H,8,FALSE))</f>
        <v/>
      </c>
      <c r="O740" s="5" t="str">
        <f>IF(ISBLANK($A740),"",IF($A740=$A739,$O739,INDIRECT("Settings!$H"&amp;MATCH($A740,Settings!$A:$A,0)+1)))</f>
        <v/>
      </c>
      <c r="P740" s="5" t="str">
        <f t="shared" si="2"/>
        <v/>
      </c>
      <c r="Q740" s="5" t="str">
        <f>IF(ISBLANK($A740),"",IF($A740=$A739,$Q739,VLOOKUP($A740,Settings!$A:$B,2,FALSE)))</f>
        <v/>
      </c>
    </row>
    <row r="741">
      <c r="A741" s="17"/>
      <c r="B741" s="15" t="str">
        <f t="shared" si="1"/>
        <v/>
      </c>
      <c r="C741" s="16" t="str">
        <f>IF(ISBLANK($A741),"",RANDBETWEEN($P741-Settings!$E$19,$P741-Settings!$E$20))</f>
        <v/>
      </c>
      <c r="D741" s="16" t="str">
        <f>IF(ISBLANK($A741),"",RANDBETWEEN($P741+Settings!$E$20,$P741+Settings!$E$19))</f>
        <v/>
      </c>
      <c r="E741" t="str">
        <f t="array" ref="E741">IF(ISBLANK($A741),"",IF(M741,IF(AVERAGE(C741,D741)&gt;Settings!$E$18,INDEX(Precipitation!A:A,$L741),INDEX(Precipitation!B:B,$L741)),"None"))</f>
        <v/>
      </c>
      <c r="F741" t="str">
        <f t="array" ref="F741">IF(ISBLANK($A741),"",IF(M741,INDEX(Precipitation!C:C,$L741),CHOOSE(RANDBETWEEN(1,4),"Clear","Clear","A few clouds","Mostly cloudy")))</f>
        <v/>
      </c>
      <c r="G741" t="str">
        <f t="array" ref="G741">IF(ISBLANK($A741),"",IF(AND(M741,AVERAGE(C741,D741)&gt;Settings!$E$18),INDEX(Precipitation!D:D,$L741),""))</f>
        <v/>
      </c>
      <c r="H741" t="str">
        <f t="array" ref="H741">IF(ISBLANK($A741),"",INDEX(Precipitation!E:E,$L741))</f>
        <v/>
      </c>
      <c r="I741" s="16" t="str">
        <f t="array" ref="I741">IF(ISBLANK($A741),"",INDEX(Precipitation!F:F,$L741))</f>
        <v/>
      </c>
      <c r="J741" s="16" t="str">
        <f t="array" ref="J741">IF(ISBLANK($A741),"",INDEX(Precipitation!G:G,$L741))</f>
        <v/>
      </c>
      <c r="K741" t="str">
        <f t="array" ref="K741">IF(ISBLANK($A741),"",INDEX(Precipitation!H:H,$L741))</f>
        <v/>
      </c>
      <c r="L741" s="5" t="str">
        <f>IF(ISBLANK($A741),"",RANDBETWEEN(2,COUNTA(Precipitation!A:A)))</f>
        <v/>
      </c>
      <c r="M741" s="5" t="str">
        <f>IF(ISBLANK($A741),"",RANDBETWEEN(1,100)&lt;=VLOOKUP($A741,Settings!$A:$H,7,FALSE)*100)</f>
        <v/>
      </c>
      <c r="N741" s="5" t="str">
        <f>IF(ISBLANK($A741),"",VLOOKUP($A741,Settings!$A:$H,8,FALSE))</f>
        <v/>
      </c>
      <c r="O741" s="5" t="str">
        <f>IF(ISBLANK($A741),"",IF($A741=$A740,$O740,INDIRECT("Settings!$H"&amp;MATCH($A741,Settings!$A:$A,0)+1)))</f>
        <v/>
      </c>
      <c r="P741" s="5" t="str">
        <f t="shared" si="2"/>
        <v/>
      </c>
      <c r="Q741" s="5" t="str">
        <f>IF(ISBLANK($A741),"",IF($A741=$A740,$Q740,VLOOKUP($A741,Settings!$A:$B,2,FALSE)))</f>
        <v/>
      </c>
    </row>
    <row r="742">
      <c r="A742" s="17"/>
      <c r="B742" s="15" t="str">
        <f t="shared" si="1"/>
        <v/>
      </c>
      <c r="C742" s="16" t="str">
        <f>IF(ISBLANK($A742),"",RANDBETWEEN($P742-Settings!$E$19,$P742-Settings!$E$20))</f>
        <v/>
      </c>
      <c r="D742" s="16" t="str">
        <f>IF(ISBLANK($A742),"",RANDBETWEEN($P742+Settings!$E$20,$P742+Settings!$E$19))</f>
        <v/>
      </c>
      <c r="E742" t="str">
        <f t="array" ref="E742">IF(ISBLANK($A742),"",IF(M742,IF(AVERAGE(C742,D742)&gt;Settings!$E$18,INDEX(Precipitation!A:A,$L742),INDEX(Precipitation!B:B,$L742)),"None"))</f>
        <v/>
      </c>
      <c r="F742" t="str">
        <f t="array" ref="F742">IF(ISBLANK($A742),"",IF(M742,INDEX(Precipitation!C:C,$L742),CHOOSE(RANDBETWEEN(1,4),"Clear","Clear","A few clouds","Mostly cloudy")))</f>
        <v/>
      </c>
      <c r="G742" t="str">
        <f t="array" ref="G742">IF(ISBLANK($A742),"",IF(AND(M742,AVERAGE(C742,D742)&gt;Settings!$E$18),INDEX(Precipitation!D:D,$L742),""))</f>
        <v/>
      </c>
      <c r="H742" t="str">
        <f t="array" ref="H742">IF(ISBLANK($A742),"",INDEX(Precipitation!E:E,$L742))</f>
        <v/>
      </c>
      <c r="I742" s="16" t="str">
        <f t="array" ref="I742">IF(ISBLANK($A742),"",INDEX(Precipitation!F:F,$L742))</f>
        <v/>
      </c>
      <c r="J742" s="16" t="str">
        <f t="array" ref="J742">IF(ISBLANK($A742),"",INDEX(Precipitation!G:G,$L742))</f>
        <v/>
      </c>
      <c r="K742" t="str">
        <f t="array" ref="K742">IF(ISBLANK($A742),"",INDEX(Precipitation!H:H,$L742))</f>
        <v/>
      </c>
      <c r="L742" s="5" t="str">
        <f>IF(ISBLANK($A742),"",RANDBETWEEN(2,COUNTA(Precipitation!A:A)))</f>
        <v/>
      </c>
      <c r="M742" s="5" t="str">
        <f>IF(ISBLANK($A742),"",RANDBETWEEN(1,100)&lt;=VLOOKUP($A742,Settings!$A:$H,7,FALSE)*100)</f>
        <v/>
      </c>
      <c r="N742" s="5" t="str">
        <f>IF(ISBLANK($A742),"",VLOOKUP($A742,Settings!$A:$H,8,FALSE))</f>
        <v/>
      </c>
      <c r="O742" s="5" t="str">
        <f>IF(ISBLANK($A742),"",IF($A742=$A741,$O741,INDIRECT("Settings!$H"&amp;MATCH($A742,Settings!$A:$A,0)+1)))</f>
        <v/>
      </c>
      <c r="P742" s="5" t="str">
        <f t="shared" si="2"/>
        <v/>
      </c>
      <c r="Q742" s="5" t="str">
        <f>IF(ISBLANK($A742),"",IF($A742=$A741,$Q741,VLOOKUP($A742,Settings!$A:$B,2,FALSE)))</f>
        <v/>
      </c>
    </row>
    <row r="743">
      <c r="A743" s="17"/>
      <c r="B743" s="15" t="str">
        <f t="shared" si="1"/>
        <v/>
      </c>
      <c r="C743" s="16" t="str">
        <f>IF(ISBLANK($A743),"",RANDBETWEEN($P743-Settings!$E$19,$P743-Settings!$E$20))</f>
        <v/>
      </c>
      <c r="D743" s="16" t="str">
        <f>IF(ISBLANK($A743),"",RANDBETWEEN($P743+Settings!$E$20,$P743+Settings!$E$19))</f>
        <v/>
      </c>
      <c r="E743" t="str">
        <f t="array" ref="E743">IF(ISBLANK($A743),"",IF(M743,IF(AVERAGE(C743,D743)&gt;Settings!$E$18,INDEX(Precipitation!A:A,$L743),INDEX(Precipitation!B:B,$L743)),"None"))</f>
        <v/>
      </c>
      <c r="F743" t="str">
        <f t="array" ref="F743">IF(ISBLANK($A743),"",IF(M743,INDEX(Precipitation!C:C,$L743),CHOOSE(RANDBETWEEN(1,4),"Clear","Clear","A few clouds","Mostly cloudy")))</f>
        <v/>
      </c>
      <c r="G743" t="str">
        <f t="array" ref="G743">IF(ISBLANK($A743),"",IF(AND(M743,AVERAGE(C743,D743)&gt;Settings!$E$18),INDEX(Precipitation!D:D,$L743),""))</f>
        <v/>
      </c>
      <c r="H743" t="str">
        <f t="array" ref="H743">IF(ISBLANK($A743),"",INDEX(Precipitation!E:E,$L743))</f>
        <v/>
      </c>
      <c r="I743" s="16" t="str">
        <f t="array" ref="I743">IF(ISBLANK($A743),"",INDEX(Precipitation!F:F,$L743))</f>
        <v/>
      </c>
      <c r="J743" s="16" t="str">
        <f t="array" ref="J743">IF(ISBLANK($A743),"",INDEX(Precipitation!G:G,$L743))</f>
        <v/>
      </c>
      <c r="K743" t="str">
        <f t="array" ref="K743">IF(ISBLANK($A743),"",INDEX(Precipitation!H:H,$L743))</f>
        <v/>
      </c>
      <c r="L743" s="5" t="str">
        <f>IF(ISBLANK($A743),"",RANDBETWEEN(2,COUNTA(Precipitation!A:A)))</f>
        <v/>
      </c>
      <c r="M743" s="5" t="str">
        <f>IF(ISBLANK($A743),"",RANDBETWEEN(1,100)&lt;=VLOOKUP($A743,Settings!$A:$H,7,FALSE)*100)</f>
        <v/>
      </c>
      <c r="N743" s="5" t="str">
        <f>IF(ISBLANK($A743),"",VLOOKUP($A743,Settings!$A:$H,8,FALSE))</f>
        <v/>
      </c>
      <c r="O743" s="5" t="str">
        <f>IF(ISBLANK($A743),"",IF($A743=$A742,$O742,INDIRECT("Settings!$H"&amp;MATCH($A743,Settings!$A:$A,0)+1)))</f>
        <v/>
      </c>
      <c r="P743" s="5" t="str">
        <f t="shared" si="2"/>
        <v/>
      </c>
      <c r="Q743" s="5" t="str">
        <f>IF(ISBLANK($A743),"",IF($A743=$A742,$Q742,VLOOKUP($A743,Settings!$A:$B,2,FALSE)))</f>
        <v/>
      </c>
    </row>
    <row r="744">
      <c r="A744" s="17"/>
      <c r="B744" s="15" t="str">
        <f t="shared" si="1"/>
        <v/>
      </c>
      <c r="C744" s="16" t="str">
        <f>IF(ISBLANK($A744),"",RANDBETWEEN($P744-Settings!$E$19,$P744-Settings!$E$20))</f>
        <v/>
      </c>
      <c r="D744" s="16" t="str">
        <f>IF(ISBLANK($A744),"",RANDBETWEEN($P744+Settings!$E$20,$P744+Settings!$E$19))</f>
        <v/>
      </c>
      <c r="E744" t="str">
        <f t="array" ref="E744">IF(ISBLANK($A744),"",IF(M744,IF(AVERAGE(C744,D744)&gt;Settings!$E$18,INDEX(Precipitation!A:A,$L744),INDEX(Precipitation!B:B,$L744)),"None"))</f>
        <v/>
      </c>
      <c r="F744" t="str">
        <f t="array" ref="F744">IF(ISBLANK($A744),"",IF(M744,INDEX(Precipitation!C:C,$L744),CHOOSE(RANDBETWEEN(1,4),"Clear","Clear","A few clouds","Mostly cloudy")))</f>
        <v/>
      </c>
      <c r="G744" t="str">
        <f t="array" ref="G744">IF(ISBLANK($A744),"",IF(AND(M744,AVERAGE(C744,D744)&gt;Settings!$E$18),INDEX(Precipitation!D:D,$L744),""))</f>
        <v/>
      </c>
      <c r="H744" t="str">
        <f t="array" ref="H744">IF(ISBLANK($A744),"",INDEX(Precipitation!E:E,$L744))</f>
        <v/>
      </c>
      <c r="I744" s="16" t="str">
        <f t="array" ref="I744">IF(ISBLANK($A744),"",INDEX(Precipitation!F:F,$L744))</f>
        <v/>
      </c>
      <c r="J744" s="16" t="str">
        <f t="array" ref="J744">IF(ISBLANK($A744),"",INDEX(Precipitation!G:G,$L744))</f>
        <v/>
      </c>
      <c r="K744" t="str">
        <f t="array" ref="K744">IF(ISBLANK($A744),"",INDEX(Precipitation!H:H,$L744))</f>
        <v/>
      </c>
      <c r="L744" s="5" t="str">
        <f>IF(ISBLANK($A744),"",RANDBETWEEN(2,COUNTA(Precipitation!A:A)))</f>
        <v/>
      </c>
      <c r="M744" s="5" t="str">
        <f>IF(ISBLANK($A744),"",RANDBETWEEN(1,100)&lt;=VLOOKUP($A744,Settings!$A:$H,7,FALSE)*100)</f>
        <v/>
      </c>
      <c r="N744" s="5" t="str">
        <f>IF(ISBLANK($A744),"",VLOOKUP($A744,Settings!$A:$H,8,FALSE))</f>
        <v/>
      </c>
      <c r="O744" s="5" t="str">
        <f>IF(ISBLANK($A744),"",IF($A744=$A743,$O743,INDIRECT("Settings!$H"&amp;MATCH($A744,Settings!$A:$A,0)+1)))</f>
        <v/>
      </c>
      <c r="P744" s="5" t="str">
        <f t="shared" si="2"/>
        <v/>
      </c>
      <c r="Q744" s="5" t="str">
        <f>IF(ISBLANK($A744),"",IF($A744=$A743,$Q743,VLOOKUP($A744,Settings!$A:$B,2,FALSE)))</f>
        <v/>
      </c>
    </row>
    <row r="745">
      <c r="A745" s="17"/>
      <c r="B745" s="15" t="str">
        <f t="shared" si="1"/>
        <v/>
      </c>
      <c r="C745" s="16" t="str">
        <f>IF(ISBLANK($A745),"",RANDBETWEEN($P745-Settings!$E$19,$P745-Settings!$E$20))</f>
        <v/>
      </c>
      <c r="D745" s="16" t="str">
        <f>IF(ISBLANK($A745),"",RANDBETWEEN($P745+Settings!$E$20,$P745+Settings!$E$19))</f>
        <v/>
      </c>
      <c r="E745" t="str">
        <f t="array" ref="E745">IF(ISBLANK($A745),"",IF(M745,IF(AVERAGE(C745,D745)&gt;Settings!$E$18,INDEX(Precipitation!A:A,$L745),INDEX(Precipitation!B:B,$L745)),"None"))</f>
        <v/>
      </c>
      <c r="F745" t="str">
        <f t="array" ref="F745">IF(ISBLANK($A745),"",IF(M745,INDEX(Precipitation!C:C,$L745),CHOOSE(RANDBETWEEN(1,4),"Clear","Clear","A few clouds","Mostly cloudy")))</f>
        <v/>
      </c>
      <c r="G745" t="str">
        <f t="array" ref="G745">IF(ISBLANK($A745),"",IF(AND(M745,AVERAGE(C745,D745)&gt;Settings!$E$18),INDEX(Precipitation!D:D,$L745),""))</f>
        <v/>
      </c>
      <c r="H745" t="str">
        <f t="array" ref="H745">IF(ISBLANK($A745),"",INDEX(Precipitation!E:E,$L745))</f>
        <v/>
      </c>
      <c r="I745" s="16" t="str">
        <f t="array" ref="I745">IF(ISBLANK($A745),"",INDEX(Precipitation!F:F,$L745))</f>
        <v/>
      </c>
      <c r="J745" s="16" t="str">
        <f t="array" ref="J745">IF(ISBLANK($A745),"",INDEX(Precipitation!G:G,$L745))</f>
        <v/>
      </c>
      <c r="K745" t="str">
        <f t="array" ref="K745">IF(ISBLANK($A745),"",INDEX(Precipitation!H:H,$L745))</f>
        <v/>
      </c>
      <c r="L745" s="5" t="str">
        <f>IF(ISBLANK($A745),"",RANDBETWEEN(2,COUNTA(Precipitation!A:A)))</f>
        <v/>
      </c>
      <c r="M745" s="5" t="str">
        <f>IF(ISBLANK($A745),"",RANDBETWEEN(1,100)&lt;=VLOOKUP($A745,Settings!$A:$H,7,FALSE)*100)</f>
        <v/>
      </c>
      <c r="N745" s="5" t="str">
        <f>IF(ISBLANK($A745),"",VLOOKUP($A745,Settings!$A:$H,8,FALSE))</f>
        <v/>
      </c>
      <c r="O745" s="5" t="str">
        <f>IF(ISBLANK($A745),"",IF($A745=$A744,$O744,INDIRECT("Settings!$H"&amp;MATCH($A745,Settings!$A:$A,0)+1)))</f>
        <v/>
      </c>
      <c r="P745" s="5" t="str">
        <f t="shared" si="2"/>
        <v/>
      </c>
      <c r="Q745" s="5" t="str">
        <f>IF(ISBLANK($A745),"",IF($A745=$A744,$Q744,VLOOKUP($A745,Settings!$A:$B,2,FALSE)))</f>
        <v/>
      </c>
    </row>
    <row r="746">
      <c r="A746" s="17"/>
      <c r="B746" s="15" t="str">
        <f t="shared" si="1"/>
        <v/>
      </c>
      <c r="C746" s="16" t="str">
        <f>IF(ISBLANK($A746),"",RANDBETWEEN($P746-Settings!$E$19,$P746-Settings!$E$20))</f>
        <v/>
      </c>
      <c r="D746" s="16" t="str">
        <f>IF(ISBLANK($A746),"",RANDBETWEEN($P746+Settings!$E$20,$P746+Settings!$E$19))</f>
        <v/>
      </c>
      <c r="E746" t="str">
        <f t="array" ref="E746">IF(ISBLANK($A746),"",IF(M746,IF(AVERAGE(C746,D746)&gt;Settings!$E$18,INDEX(Precipitation!A:A,$L746),INDEX(Precipitation!B:B,$L746)),"None"))</f>
        <v/>
      </c>
      <c r="F746" t="str">
        <f t="array" ref="F746">IF(ISBLANK($A746),"",IF(M746,INDEX(Precipitation!C:C,$L746),CHOOSE(RANDBETWEEN(1,4),"Clear","Clear","A few clouds","Mostly cloudy")))</f>
        <v/>
      </c>
      <c r="G746" t="str">
        <f t="array" ref="G746">IF(ISBLANK($A746),"",IF(AND(M746,AVERAGE(C746,D746)&gt;Settings!$E$18),INDEX(Precipitation!D:D,$L746),""))</f>
        <v/>
      </c>
      <c r="H746" t="str">
        <f t="array" ref="H746">IF(ISBLANK($A746),"",INDEX(Precipitation!E:E,$L746))</f>
        <v/>
      </c>
      <c r="I746" s="16" t="str">
        <f t="array" ref="I746">IF(ISBLANK($A746),"",INDEX(Precipitation!F:F,$L746))</f>
        <v/>
      </c>
      <c r="J746" s="16" t="str">
        <f t="array" ref="J746">IF(ISBLANK($A746),"",INDEX(Precipitation!G:G,$L746))</f>
        <v/>
      </c>
      <c r="K746" t="str">
        <f t="array" ref="K746">IF(ISBLANK($A746),"",INDEX(Precipitation!H:H,$L746))</f>
        <v/>
      </c>
      <c r="L746" s="5" t="str">
        <f>IF(ISBLANK($A746),"",RANDBETWEEN(2,COUNTA(Precipitation!A:A)))</f>
        <v/>
      </c>
      <c r="M746" s="5" t="str">
        <f>IF(ISBLANK($A746),"",RANDBETWEEN(1,100)&lt;=VLOOKUP($A746,Settings!$A:$H,7,FALSE)*100)</f>
        <v/>
      </c>
      <c r="N746" s="5" t="str">
        <f>IF(ISBLANK($A746),"",VLOOKUP($A746,Settings!$A:$H,8,FALSE))</f>
        <v/>
      </c>
      <c r="O746" s="5" t="str">
        <f>IF(ISBLANK($A746),"",IF($A746=$A745,$O745,INDIRECT("Settings!$H"&amp;MATCH($A746,Settings!$A:$A,0)+1)))</f>
        <v/>
      </c>
      <c r="P746" s="5" t="str">
        <f t="shared" si="2"/>
        <v/>
      </c>
      <c r="Q746" s="5" t="str">
        <f>IF(ISBLANK($A746),"",IF($A746=$A745,$Q745,VLOOKUP($A746,Settings!$A:$B,2,FALSE)))</f>
        <v/>
      </c>
    </row>
    <row r="747">
      <c r="A747" s="17"/>
      <c r="B747" s="15" t="str">
        <f t="shared" si="1"/>
        <v/>
      </c>
      <c r="C747" s="16" t="str">
        <f>IF(ISBLANK($A747),"",RANDBETWEEN($P747-Settings!$E$19,$P747-Settings!$E$20))</f>
        <v/>
      </c>
      <c r="D747" s="16" t="str">
        <f>IF(ISBLANK($A747),"",RANDBETWEEN($P747+Settings!$E$20,$P747+Settings!$E$19))</f>
        <v/>
      </c>
      <c r="E747" t="str">
        <f t="array" ref="E747">IF(ISBLANK($A747),"",IF(M747,IF(AVERAGE(C747,D747)&gt;Settings!$E$18,INDEX(Precipitation!A:A,$L747),INDEX(Precipitation!B:B,$L747)),"None"))</f>
        <v/>
      </c>
      <c r="F747" t="str">
        <f t="array" ref="F747">IF(ISBLANK($A747),"",IF(M747,INDEX(Precipitation!C:C,$L747),CHOOSE(RANDBETWEEN(1,4),"Clear","Clear","A few clouds","Mostly cloudy")))</f>
        <v/>
      </c>
      <c r="G747" t="str">
        <f t="array" ref="G747">IF(ISBLANK($A747),"",IF(AND(M747,AVERAGE(C747,D747)&gt;Settings!$E$18),INDEX(Precipitation!D:D,$L747),""))</f>
        <v/>
      </c>
      <c r="H747" t="str">
        <f t="array" ref="H747">IF(ISBLANK($A747),"",INDEX(Precipitation!E:E,$L747))</f>
        <v/>
      </c>
      <c r="I747" s="16" t="str">
        <f t="array" ref="I747">IF(ISBLANK($A747),"",INDEX(Precipitation!F:F,$L747))</f>
        <v/>
      </c>
      <c r="J747" s="16" t="str">
        <f t="array" ref="J747">IF(ISBLANK($A747),"",INDEX(Precipitation!G:G,$L747))</f>
        <v/>
      </c>
      <c r="K747" t="str">
        <f t="array" ref="K747">IF(ISBLANK($A747),"",INDEX(Precipitation!H:H,$L747))</f>
        <v/>
      </c>
      <c r="L747" s="5" t="str">
        <f>IF(ISBLANK($A747),"",RANDBETWEEN(2,COUNTA(Precipitation!A:A)))</f>
        <v/>
      </c>
      <c r="M747" s="5" t="str">
        <f>IF(ISBLANK($A747),"",RANDBETWEEN(1,100)&lt;=VLOOKUP($A747,Settings!$A:$H,7,FALSE)*100)</f>
        <v/>
      </c>
      <c r="N747" s="5" t="str">
        <f>IF(ISBLANK($A747),"",VLOOKUP($A747,Settings!$A:$H,8,FALSE))</f>
        <v/>
      </c>
      <c r="O747" s="5" t="str">
        <f>IF(ISBLANK($A747),"",IF($A747=$A746,$O746,INDIRECT("Settings!$H"&amp;MATCH($A747,Settings!$A:$A,0)+1)))</f>
        <v/>
      </c>
      <c r="P747" s="5" t="str">
        <f t="shared" si="2"/>
        <v/>
      </c>
      <c r="Q747" s="5" t="str">
        <f>IF(ISBLANK($A747),"",IF($A747=$A746,$Q746,VLOOKUP($A747,Settings!$A:$B,2,FALSE)))</f>
        <v/>
      </c>
    </row>
    <row r="748">
      <c r="A748" s="17"/>
      <c r="B748" s="15" t="str">
        <f t="shared" si="1"/>
        <v/>
      </c>
      <c r="C748" s="16" t="str">
        <f>IF(ISBLANK($A748),"",RANDBETWEEN($P748-Settings!$E$19,$P748-Settings!$E$20))</f>
        <v/>
      </c>
      <c r="D748" s="16" t="str">
        <f>IF(ISBLANK($A748),"",RANDBETWEEN($P748+Settings!$E$20,$P748+Settings!$E$19))</f>
        <v/>
      </c>
      <c r="E748" t="str">
        <f t="array" ref="E748">IF(ISBLANK($A748),"",IF(M748,IF(AVERAGE(C748,D748)&gt;Settings!$E$18,INDEX(Precipitation!A:A,$L748),INDEX(Precipitation!B:B,$L748)),"None"))</f>
        <v/>
      </c>
      <c r="F748" t="str">
        <f t="array" ref="F748">IF(ISBLANK($A748),"",IF(M748,INDEX(Precipitation!C:C,$L748),CHOOSE(RANDBETWEEN(1,4),"Clear","Clear","A few clouds","Mostly cloudy")))</f>
        <v/>
      </c>
      <c r="G748" t="str">
        <f t="array" ref="G748">IF(ISBLANK($A748),"",IF(AND(M748,AVERAGE(C748,D748)&gt;Settings!$E$18),INDEX(Precipitation!D:D,$L748),""))</f>
        <v/>
      </c>
      <c r="H748" t="str">
        <f t="array" ref="H748">IF(ISBLANK($A748),"",INDEX(Precipitation!E:E,$L748))</f>
        <v/>
      </c>
      <c r="I748" s="16" t="str">
        <f t="array" ref="I748">IF(ISBLANK($A748),"",INDEX(Precipitation!F:F,$L748))</f>
        <v/>
      </c>
      <c r="J748" s="16" t="str">
        <f t="array" ref="J748">IF(ISBLANK($A748),"",INDEX(Precipitation!G:G,$L748))</f>
        <v/>
      </c>
      <c r="K748" t="str">
        <f t="array" ref="K748">IF(ISBLANK($A748),"",INDEX(Precipitation!H:H,$L748))</f>
        <v/>
      </c>
      <c r="L748" s="5" t="str">
        <f>IF(ISBLANK($A748),"",RANDBETWEEN(2,COUNTA(Precipitation!A:A)))</f>
        <v/>
      </c>
      <c r="M748" s="5" t="str">
        <f>IF(ISBLANK($A748),"",RANDBETWEEN(1,100)&lt;=VLOOKUP($A748,Settings!$A:$H,7,FALSE)*100)</f>
        <v/>
      </c>
      <c r="N748" s="5" t="str">
        <f>IF(ISBLANK($A748),"",VLOOKUP($A748,Settings!$A:$H,8,FALSE))</f>
        <v/>
      </c>
      <c r="O748" s="5" t="str">
        <f>IF(ISBLANK($A748),"",IF($A748=$A747,$O747,INDIRECT("Settings!$H"&amp;MATCH($A748,Settings!$A:$A,0)+1)))</f>
        <v/>
      </c>
      <c r="P748" s="5" t="str">
        <f t="shared" si="2"/>
        <v/>
      </c>
      <c r="Q748" s="5" t="str">
        <f>IF(ISBLANK($A748),"",IF($A748=$A747,$Q747,VLOOKUP($A748,Settings!$A:$B,2,FALSE)))</f>
        <v/>
      </c>
    </row>
    <row r="749">
      <c r="A749" s="17"/>
      <c r="B749" s="15" t="str">
        <f t="shared" si="1"/>
        <v/>
      </c>
      <c r="C749" s="16" t="str">
        <f>IF(ISBLANK($A749),"",RANDBETWEEN($P749-Settings!$E$19,$P749-Settings!$E$20))</f>
        <v/>
      </c>
      <c r="D749" s="16" t="str">
        <f>IF(ISBLANK($A749),"",RANDBETWEEN($P749+Settings!$E$20,$P749+Settings!$E$19))</f>
        <v/>
      </c>
      <c r="E749" t="str">
        <f t="array" ref="E749">IF(ISBLANK($A749),"",IF(M749,IF(AVERAGE(C749,D749)&gt;Settings!$E$18,INDEX(Precipitation!A:A,$L749),INDEX(Precipitation!B:B,$L749)),"None"))</f>
        <v/>
      </c>
      <c r="F749" t="str">
        <f t="array" ref="F749">IF(ISBLANK($A749),"",IF(M749,INDEX(Precipitation!C:C,$L749),CHOOSE(RANDBETWEEN(1,4),"Clear","Clear","A few clouds","Mostly cloudy")))</f>
        <v/>
      </c>
      <c r="G749" t="str">
        <f t="array" ref="G749">IF(ISBLANK($A749),"",IF(AND(M749,AVERAGE(C749,D749)&gt;Settings!$E$18),INDEX(Precipitation!D:D,$L749),""))</f>
        <v/>
      </c>
      <c r="H749" t="str">
        <f t="array" ref="H749">IF(ISBLANK($A749),"",INDEX(Precipitation!E:E,$L749))</f>
        <v/>
      </c>
      <c r="I749" s="16" t="str">
        <f t="array" ref="I749">IF(ISBLANK($A749),"",INDEX(Precipitation!F:F,$L749))</f>
        <v/>
      </c>
      <c r="J749" s="16" t="str">
        <f t="array" ref="J749">IF(ISBLANK($A749),"",INDEX(Precipitation!G:G,$L749))</f>
        <v/>
      </c>
      <c r="K749" t="str">
        <f t="array" ref="K749">IF(ISBLANK($A749),"",INDEX(Precipitation!H:H,$L749))</f>
        <v/>
      </c>
      <c r="L749" s="5" t="str">
        <f>IF(ISBLANK($A749),"",RANDBETWEEN(2,COUNTA(Precipitation!A:A)))</f>
        <v/>
      </c>
      <c r="M749" s="5" t="str">
        <f>IF(ISBLANK($A749),"",RANDBETWEEN(1,100)&lt;=VLOOKUP($A749,Settings!$A:$H,7,FALSE)*100)</f>
        <v/>
      </c>
      <c r="N749" s="5" t="str">
        <f>IF(ISBLANK($A749),"",VLOOKUP($A749,Settings!$A:$H,8,FALSE))</f>
        <v/>
      </c>
      <c r="O749" s="5" t="str">
        <f>IF(ISBLANK($A749),"",IF($A749=$A748,$O748,INDIRECT("Settings!$H"&amp;MATCH($A749,Settings!$A:$A,0)+1)))</f>
        <v/>
      </c>
      <c r="P749" s="5" t="str">
        <f t="shared" si="2"/>
        <v/>
      </c>
      <c r="Q749" s="5" t="str">
        <f>IF(ISBLANK($A749),"",IF($A749=$A748,$Q748,VLOOKUP($A749,Settings!$A:$B,2,FALSE)))</f>
        <v/>
      </c>
    </row>
    <row r="750">
      <c r="A750" s="17"/>
      <c r="B750" s="15" t="str">
        <f t="shared" si="1"/>
        <v/>
      </c>
      <c r="C750" s="16" t="str">
        <f>IF(ISBLANK($A750),"",RANDBETWEEN($P750-Settings!$E$19,$P750-Settings!$E$20))</f>
        <v/>
      </c>
      <c r="D750" s="16" t="str">
        <f>IF(ISBLANK($A750),"",RANDBETWEEN($P750+Settings!$E$20,$P750+Settings!$E$19))</f>
        <v/>
      </c>
      <c r="E750" t="str">
        <f t="array" ref="E750">IF(ISBLANK($A750),"",IF(M750,IF(AVERAGE(C750,D750)&gt;Settings!$E$18,INDEX(Precipitation!A:A,$L750),INDEX(Precipitation!B:B,$L750)),"None"))</f>
        <v/>
      </c>
      <c r="F750" t="str">
        <f t="array" ref="F750">IF(ISBLANK($A750),"",IF(M750,INDEX(Precipitation!C:C,$L750),CHOOSE(RANDBETWEEN(1,4),"Clear","Clear","A few clouds","Mostly cloudy")))</f>
        <v/>
      </c>
      <c r="G750" t="str">
        <f t="array" ref="G750">IF(ISBLANK($A750),"",IF(AND(M750,AVERAGE(C750,D750)&gt;Settings!$E$18),INDEX(Precipitation!D:D,$L750),""))</f>
        <v/>
      </c>
      <c r="H750" t="str">
        <f t="array" ref="H750">IF(ISBLANK($A750),"",INDEX(Precipitation!E:E,$L750))</f>
        <v/>
      </c>
      <c r="I750" s="16" t="str">
        <f t="array" ref="I750">IF(ISBLANK($A750),"",INDEX(Precipitation!F:F,$L750))</f>
        <v/>
      </c>
      <c r="J750" s="16" t="str">
        <f t="array" ref="J750">IF(ISBLANK($A750),"",INDEX(Precipitation!G:G,$L750))</f>
        <v/>
      </c>
      <c r="K750" t="str">
        <f t="array" ref="K750">IF(ISBLANK($A750),"",INDEX(Precipitation!H:H,$L750))</f>
        <v/>
      </c>
      <c r="L750" s="5" t="str">
        <f>IF(ISBLANK($A750),"",RANDBETWEEN(2,COUNTA(Precipitation!A:A)))</f>
        <v/>
      </c>
      <c r="M750" s="5" t="str">
        <f>IF(ISBLANK($A750),"",RANDBETWEEN(1,100)&lt;=VLOOKUP($A750,Settings!$A:$H,7,FALSE)*100)</f>
        <v/>
      </c>
      <c r="N750" s="5" t="str">
        <f>IF(ISBLANK($A750),"",VLOOKUP($A750,Settings!$A:$H,8,FALSE))</f>
        <v/>
      </c>
      <c r="O750" s="5" t="str">
        <f>IF(ISBLANK($A750),"",IF($A750=$A749,$O749,INDIRECT("Settings!$H"&amp;MATCH($A750,Settings!$A:$A,0)+1)))</f>
        <v/>
      </c>
      <c r="P750" s="5" t="str">
        <f t="shared" si="2"/>
        <v/>
      </c>
      <c r="Q750" s="5" t="str">
        <f>IF(ISBLANK($A750),"",IF($A750=$A749,$Q749,VLOOKUP($A750,Settings!$A:$B,2,FALSE)))</f>
        <v/>
      </c>
    </row>
    <row r="751">
      <c r="A751" s="17"/>
      <c r="B751" s="15" t="str">
        <f t="shared" si="1"/>
        <v/>
      </c>
      <c r="C751" s="16" t="str">
        <f>IF(ISBLANK($A751),"",RANDBETWEEN($P751-Settings!$E$19,$P751-Settings!$E$20))</f>
        <v/>
      </c>
      <c r="D751" s="16" t="str">
        <f>IF(ISBLANK($A751),"",RANDBETWEEN($P751+Settings!$E$20,$P751+Settings!$E$19))</f>
        <v/>
      </c>
      <c r="E751" t="str">
        <f t="array" ref="E751">IF(ISBLANK($A751),"",IF(M751,IF(AVERAGE(C751,D751)&gt;Settings!$E$18,INDEX(Precipitation!A:A,$L751),INDEX(Precipitation!B:B,$L751)),"None"))</f>
        <v/>
      </c>
      <c r="F751" t="str">
        <f t="array" ref="F751">IF(ISBLANK($A751),"",IF(M751,INDEX(Precipitation!C:C,$L751),CHOOSE(RANDBETWEEN(1,4),"Clear","Clear","A few clouds","Mostly cloudy")))</f>
        <v/>
      </c>
      <c r="G751" t="str">
        <f t="array" ref="G751">IF(ISBLANK($A751),"",IF(AND(M751,AVERAGE(C751,D751)&gt;Settings!$E$18),INDEX(Precipitation!D:D,$L751),""))</f>
        <v/>
      </c>
      <c r="H751" t="str">
        <f t="array" ref="H751">IF(ISBLANK($A751),"",INDEX(Precipitation!E:E,$L751))</f>
        <v/>
      </c>
      <c r="I751" s="16" t="str">
        <f t="array" ref="I751">IF(ISBLANK($A751),"",INDEX(Precipitation!F:F,$L751))</f>
        <v/>
      </c>
      <c r="J751" s="16" t="str">
        <f t="array" ref="J751">IF(ISBLANK($A751),"",INDEX(Precipitation!G:G,$L751))</f>
        <v/>
      </c>
      <c r="K751" t="str">
        <f t="array" ref="K751">IF(ISBLANK($A751),"",INDEX(Precipitation!H:H,$L751))</f>
        <v/>
      </c>
      <c r="L751" s="5" t="str">
        <f>IF(ISBLANK($A751),"",RANDBETWEEN(2,COUNTA(Precipitation!A:A)))</f>
        <v/>
      </c>
      <c r="M751" s="5" t="str">
        <f>IF(ISBLANK($A751),"",RANDBETWEEN(1,100)&lt;=VLOOKUP($A751,Settings!$A:$H,7,FALSE)*100)</f>
        <v/>
      </c>
      <c r="N751" s="5" t="str">
        <f>IF(ISBLANK($A751),"",VLOOKUP($A751,Settings!$A:$H,8,FALSE))</f>
        <v/>
      </c>
      <c r="O751" s="5" t="str">
        <f>IF(ISBLANK($A751),"",IF($A751=$A750,$O750,INDIRECT("Settings!$H"&amp;MATCH($A751,Settings!$A:$A,0)+1)))</f>
        <v/>
      </c>
      <c r="P751" s="5" t="str">
        <f t="shared" si="2"/>
        <v/>
      </c>
      <c r="Q751" s="5" t="str">
        <f>IF(ISBLANK($A751),"",IF($A751=$A750,$Q750,VLOOKUP($A751,Settings!$A:$B,2,FALSE)))</f>
        <v/>
      </c>
    </row>
    <row r="752">
      <c r="A752" s="17"/>
      <c r="B752" s="15" t="str">
        <f t="shared" si="1"/>
        <v/>
      </c>
      <c r="C752" s="16" t="str">
        <f>IF(ISBLANK($A752),"",RANDBETWEEN($P752-Settings!$E$19,$P752-Settings!$E$20))</f>
        <v/>
      </c>
      <c r="D752" s="16" t="str">
        <f>IF(ISBLANK($A752),"",RANDBETWEEN($P752+Settings!$E$20,$P752+Settings!$E$19))</f>
        <v/>
      </c>
      <c r="E752" t="str">
        <f t="array" ref="E752">IF(ISBLANK($A752),"",IF(M752,IF(AVERAGE(C752,D752)&gt;Settings!$E$18,INDEX(Precipitation!A:A,$L752),INDEX(Precipitation!B:B,$L752)),"None"))</f>
        <v/>
      </c>
      <c r="F752" t="str">
        <f t="array" ref="F752">IF(ISBLANK($A752),"",IF(M752,INDEX(Precipitation!C:C,$L752),CHOOSE(RANDBETWEEN(1,4),"Clear","Clear","A few clouds","Mostly cloudy")))</f>
        <v/>
      </c>
      <c r="G752" t="str">
        <f t="array" ref="G752">IF(ISBLANK($A752),"",IF(AND(M752,AVERAGE(C752,D752)&gt;Settings!$E$18),INDEX(Precipitation!D:D,$L752),""))</f>
        <v/>
      </c>
      <c r="H752" t="str">
        <f t="array" ref="H752">IF(ISBLANK($A752),"",INDEX(Precipitation!E:E,$L752))</f>
        <v/>
      </c>
      <c r="I752" s="16" t="str">
        <f t="array" ref="I752">IF(ISBLANK($A752),"",INDEX(Precipitation!F:F,$L752))</f>
        <v/>
      </c>
      <c r="J752" s="16" t="str">
        <f t="array" ref="J752">IF(ISBLANK($A752),"",INDEX(Precipitation!G:G,$L752))</f>
        <v/>
      </c>
      <c r="K752" t="str">
        <f t="array" ref="K752">IF(ISBLANK($A752),"",INDEX(Precipitation!H:H,$L752))</f>
        <v/>
      </c>
      <c r="L752" s="5" t="str">
        <f>IF(ISBLANK($A752),"",RANDBETWEEN(2,COUNTA(Precipitation!A:A)))</f>
        <v/>
      </c>
      <c r="M752" s="5" t="str">
        <f>IF(ISBLANK($A752),"",RANDBETWEEN(1,100)&lt;=VLOOKUP($A752,Settings!$A:$H,7,FALSE)*100)</f>
        <v/>
      </c>
      <c r="N752" s="5" t="str">
        <f>IF(ISBLANK($A752),"",VLOOKUP($A752,Settings!$A:$H,8,FALSE))</f>
        <v/>
      </c>
      <c r="O752" s="5" t="str">
        <f>IF(ISBLANK($A752),"",IF($A752=$A751,$O751,INDIRECT("Settings!$H"&amp;MATCH($A752,Settings!$A:$A,0)+1)))</f>
        <v/>
      </c>
      <c r="P752" s="5" t="str">
        <f t="shared" si="2"/>
        <v/>
      </c>
      <c r="Q752" s="5" t="str">
        <f>IF(ISBLANK($A752),"",IF($A752=$A751,$Q751,VLOOKUP($A752,Settings!$A:$B,2,FALSE)))</f>
        <v/>
      </c>
    </row>
    <row r="753">
      <c r="A753" s="17"/>
      <c r="B753" s="15" t="str">
        <f t="shared" si="1"/>
        <v/>
      </c>
      <c r="C753" s="16" t="str">
        <f>IF(ISBLANK($A753),"",RANDBETWEEN($P753-Settings!$E$19,$P753-Settings!$E$20))</f>
        <v/>
      </c>
      <c r="D753" s="16" t="str">
        <f>IF(ISBLANK($A753),"",RANDBETWEEN($P753+Settings!$E$20,$P753+Settings!$E$19))</f>
        <v/>
      </c>
      <c r="E753" t="str">
        <f t="array" ref="E753">IF(ISBLANK($A753),"",IF(M753,IF(AVERAGE(C753,D753)&gt;Settings!$E$18,INDEX(Precipitation!A:A,$L753),INDEX(Precipitation!B:B,$L753)),"None"))</f>
        <v/>
      </c>
      <c r="F753" t="str">
        <f t="array" ref="F753">IF(ISBLANK($A753),"",IF(M753,INDEX(Precipitation!C:C,$L753),CHOOSE(RANDBETWEEN(1,4),"Clear","Clear","A few clouds","Mostly cloudy")))</f>
        <v/>
      </c>
      <c r="G753" t="str">
        <f t="array" ref="G753">IF(ISBLANK($A753),"",IF(AND(M753,AVERAGE(C753,D753)&gt;Settings!$E$18),INDEX(Precipitation!D:D,$L753),""))</f>
        <v/>
      </c>
      <c r="H753" t="str">
        <f t="array" ref="H753">IF(ISBLANK($A753),"",INDEX(Precipitation!E:E,$L753))</f>
        <v/>
      </c>
      <c r="I753" s="16" t="str">
        <f t="array" ref="I753">IF(ISBLANK($A753),"",INDEX(Precipitation!F:F,$L753))</f>
        <v/>
      </c>
      <c r="J753" s="16" t="str">
        <f t="array" ref="J753">IF(ISBLANK($A753),"",INDEX(Precipitation!G:G,$L753))</f>
        <v/>
      </c>
      <c r="K753" t="str">
        <f t="array" ref="K753">IF(ISBLANK($A753),"",INDEX(Precipitation!H:H,$L753))</f>
        <v/>
      </c>
      <c r="L753" s="5" t="str">
        <f>IF(ISBLANK($A753),"",RANDBETWEEN(2,COUNTA(Precipitation!A:A)))</f>
        <v/>
      </c>
      <c r="M753" s="5" t="str">
        <f>IF(ISBLANK($A753),"",RANDBETWEEN(1,100)&lt;=VLOOKUP($A753,Settings!$A:$H,7,FALSE)*100)</f>
        <v/>
      </c>
      <c r="N753" s="5" t="str">
        <f>IF(ISBLANK($A753),"",VLOOKUP($A753,Settings!$A:$H,8,FALSE))</f>
        <v/>
      </c>
      <c r="O753" s="5" t="str">
        <f>IF(ISBLANK($A753),"",IF($A753=$A752,$O752,INDIRECT("Settings!$H"&amp;MATCH($A753,Settings!$A:$A,0)+1)))</f>
        <v/>
      </c>
      <c r="P753" s="5" t="str">
        <f t="shared" si="2"/>
        <v/>
      </c>
      <c r="Q753" s="5" t="str">
        <f>IF(ISBLANK($A753),"",IF($A753=$A752,$Q752,VLOOKUP($A753,Settings!$A:$B,2,FALSE)))</f>
        <v/>
      </c>
    </row>
    <row r="754">
      <c r="A754" s="17"/>
      <c r="B754" s="15" t="str">
        <f t="shared" si="1"/>
        <v/>
      </c>
      <c r="C754" s="16" t="str">
        <f>IF(ISBLANK($A754),"",RANDBETWEEN($P754-Settings!$E$19,$P754-Settings!$E$20))</f>
        <v/>
      </c>
      <c r="D754" s="16" t="str">
        <f>IF(ISBLANK($A754),"",RANDBETWEEN($P754+Settings!$E$20,$P754+Settings!$E$19))</f>
        <v/>
      </c>
      <c r="E754" t="str">
        <f t="array" ref="E754">IF(ISBLANK($A754),"",IF(M754,IF(AVERAGE(C754,D754)&gt;Settings!$E$18,INDEX(Precipitation!A:A,$L754),INDEX(Precipitation!B:B,$L754)),"None"))</f>
        <v/>
      </c>
      <c r="F754" t="str">
        <f t="array" ref="F754">IF(ISBLANK($A754),"",IF(M754,INDEX(Precipitation!C:C,$L754),CHOOSE(RANDBETWEEN(1,4),"Clear","Clear","A few clouds","Mostly cloudy")))</f>
        <v/>
      </c>
      <c r="G754" t="str">
        <f t="array" ref="G754">IF(ISBLANK($A754),"",IF(AND(M754,AVERAGE(C754,D754)&gt;Settings!$E$18),INDEX(Precipitation!D:D,$L754),""))</f>
        <v/>
      </c>
      <c r="H754" t="str">
        <f t="array" ref="H754">IF(ISBLANK($A754),"",INDEX(Precipitation!E:E,$L754))</f>
        <v/>
      </c>
      <c r="I754" s="16" t="str">
        <f t="array" ref="I754">IF(ISBLANK($A754),"",INDEX(Precipitation!F:F,$L754))</f>
        <v/>
      </c>
      <c r="J754" s="16" t="str">
        <f t="array" ref="J754">IF(ISBLANK($A754),"",INDEX(Precipitation!G:G,$L754))</f>
        <v/>
      </c>
      <c r="K754" t="str">
        <f t="array" ref="K754">IF(ISBLANK($A754),"",INDEX(Precipitation!H:H,$L754))</f>
        <v/>
      </c>
      <c r="L754" s="5" t="str">
        <f>IF(ISBLANK($A754),"",RANDBETWEEN(2,COUNTA(Precipitation!A:A)))</f>
        <v/>
      </c>
      <c r="M754" s="5" t="str">
        <f>IF(ISBLANK($A754),"",RANDBETWEEN(1,100)&lt;=VLOOKUP($A754,Settings!$A:$H,7,FALSE)*100)</f>
        <v/>
      </c>
      <c r="N754" s="5" t="str">
        <f>IF(ISBLANK($A754),"",VLOOKUP($A754,Settings!$A:$H,8,FALSE))</f>
        <v/>
      </c>
      <c r="O754" s="5" t="str">
        <f>IF(ISBLANK($A754),"",IF($A754=$A753,$O753,INDIRECT("Settings!$H"&amp;MATCH($A754,Settings!$A:$A,0)+1)))</f>
        <v/>
      </c>
      <c r="P754" s="5" t="str">
        <f t="shared" si="2"/>
        <v/>
      </c>
      <c r="Q754" s="5" t="str">
        <f>IF(ISBLANK($A754),"",IF($A754=$A753,$Q753,VLOOKUP($A754,Settings!$A:$B,2,FALSE)))</f>
        <v/>
      </c>
    </row>
    <row r="755">
      <c r="A755" s="17"/>
      <c r="B755" s="15" t="str">
        <f t="shared" si="1"/>
        <v/>
      </c>
      <c r="C755" s="16" t="str">
        <f>IF(ISBLANK($A755),"",RANDBETWEEN($P755-Settings!$E$19,$P755-Settings!$E$20))</f>
        <v/>
      </c>
      <c r="D755" s="16" t="str">
        <f>IF(ISBLANK($A755),"",RANDBETWEEN($P755+Settings!$E$20,$P755+Settings!$E$19))</f>
        <v/>
      </c>
      <c r="E755" t="str">
        <f t="array" ref="E755">IF(ISBLANK($A755),"",IF(M755,IF(AVERAGE(C755,D755)&gt;Settings!$E$18,INDEX(Precipitation!A:A,$L755),INDEX(Precipitation!B:B,$L755)),"None"))</f>
        <v/>
      </c>
      <c r="F755" t="str">
        <f t="array" ref="F755">IF(ISBLANK($A755),"",IF(M755,INDEX(Precipitation!C:C,$L755),CHOOSE(RANDBETWEEN(1,4),"Clear","Clear","A few clouds","Mostly cloudy")))</f>
        <v/>
      </c>
      <c r="G755" t="str">
        <f t="array" ref="G755">IF(ISBLANK($A755),"",IF(AND(M755,AVERAGE(C755,D755)&gt;Settings!$E$18),INDEX(Precipitation!D:D,$L755),""))</f>
        <v/>
      </c>
      <c r="H755" t="str">
        <f t="array" ref="H755">IF(ISBLANK($A755),"",INDEX(Precipitation!E:E,$L755))</f>
        <v/>
      </c>
      <c r="I755" s="16" t="str">
        <f t="array" ref="I755">IF(ISBLANK($A755),"",INDEX(Precipitation!F:F,$L755))</f>
        <v/>
      </c>
      <c r="J755" s="16" t="str">
        <f t="array" ref="J755">IF(ISBLANK($A755),"",INDEX(Precipitation!G:G,$L755))</f>
        <v/>
      </c>
      <c r="K755" t="str">
        <f t="array" ref="K755">IF(ISBLANK($A755),"",INDEX(Precipitation!H:H,$L755))</f>
        <v/>
      </c>
      <c r="L755" s="5" t="str">
        <f>IF(ISBLANK($A755),"",RANDBETWEEN(2,COUNTA(Precipitation!A:A)))</f>
        <v/>
      </c>
      <c r="M755" s="5" t="str">
        <f>IF(ISBLANK($A755),"",RANDBETWEEN(1,100)&lt;=VLOOKUP($A755,Settings!$A:$H,7,FALSE)*100)</f>
        <v/>
      </c>
      <c r="N755" s="5" t="str">
        <f>IF(ISBLANK($A755),"",VLOOKUP($A755,Settings!$A:$H,8,FALSE))</f>
        <v/>
      </c>
      <c r="O755" s="5" t="str">
        <f>IF(ISBLANK($A755),"",IF($A755=$A754,$O754,INDIRECT("Settings!$H"&amp;MATCH($A755,Settings!$A:$A,0)+1)))</f>
        <v/>
      </c>
      <c r="P755" s="5" t="str">
        <f t="shared" si="2"/>
        <v/>
      </c>
      <c r="Q755" s="5" t="str">
        <f>IF(ISBLANK($A755),"",IF($A755=$A754,$Q754,VLOOKUP($A755,Settings!$A:$B,2,FALSE)))</f>
        <v/>
      </c>
    </row>
    <row r="756">
      <c r="A756" s="17"/>
      <c r="B756" s="15" t="str">
        <f t="shared" si="1"/>
        <v/>
      </c>
      <c r="C756" s="16" t="str">
        <f>IF(ISBLANK($A756),"",RANDBETWEEN($P756-Settings!$E$19,$P756-Settings!$E$20))</f>
        <v/>
      </c>
      <c r="D756" s="16" t="str">
        <f>IF(ISBLANK($A756),"",RANDBETWEEN($P756+Settings!$E$20,$P756+Settings!$E$19))</f>
        <v/>
      </c>
      <c r="E756" t="str">
        <f t="array" ref="E756">IF(ISBLANK($A756),"",IF(M756,IF(AVERAGE(C756,D756)&gt;Settings!$E$18,INDEX(Precipitation!A:A,$L756),INDEX(Precipitation!B:B,$L756)),"None"))</f>
        <v/>
      </c>
      <c r="F756" t="str">
        <f t="array" ref="F756">IF(ISBLANK($A756),"",IF(M756,INDEX(Precipitation!C:C,$L756),CHOOSE(RANDBETWEEN(1,4),"Clear","Clear","A few clouds","Mostly cloudy")))</f>
        <v/>
      </c>
      <c r="G756" t="str">
        <f t="array" ref="G756">IF(ISBLANK($A756),"",IF(AND(M756,AVERAGE(C756,D756)&gt;Settings!$E$18),INDEX(Precipitation!D:D,$L756),""))</f>
        <v/>
      </c>
      <c r="H756" t="str">
        <f t="array" ref="H756">IF(ISBLANK($A756),"",INDEX(Precipitation!E:E,$L756))</f>
        <v/>
      </c>
      <c r="I756" s="16" t="str">
        <f t="array" ref="I756">IF(ISBLANK($A756),"",INDEX(Precipitation!F:F,$L756))</f>
        <v/>
      </c>
      <c r="J756" s="16" t="str">
        <f t="array" ref="J756">IF(ISBLANK($A756),"",INDEX(Precipitation!G:G,$L756))</f>
        <v/>
      </c>
      <c r="K756" t="str">
        <f t="array" ref="K756">IF(ISBLANK($A756),"",INDEX(Precipitation!H:H,$L756))</f>
        <v/>
      </c>
      <c r="L756" s="5" t="str">
        <f>IF(ISBLANK($A756),"",RANDBETWEEN(2,COUNTA(Precipitation!A:A)))</f>
        <v/>
      </c>
      <c r="M756" s="5" t="str">
        <f>IF(ISBLANK($A756),"",RANDBETWEEN(1,100)&lt;=VLOOKUP($A756,Settings!$A:$H,7,FALSE)*100)</f>
        <v/>
      </c>
      <c r="N756" s="5" t="str">
        <f>IF(ISBLANK($A756),"",VLOOKUP($A756,Settings!$A:$H,8,FALSE))</f>
        <v/>
      </c>
      <c r="O756" s="5" t="str">
        <f>IF(ISBLANK($A756),"",IF($A756=$A755,$O755,INDIRECT("Settings!$H"&amp;MATCH($A756,Settings!$A:$A,0)+1)))</f>
        <v/>
      </c>
      <c r="P756" s="5" t="str">
        <f t="shared" si="2"/>
        <v/>
      </c>
      <c r="Q756" s="5" t="str">
        <f>IF(ISBLANK($A756),"",IF($A756=$A755,$Q755,VLOOKUP($A756,Settings!$A:$B,2,FALSE)))</f>
        <v/>
      </c>
    </row>
    <row r="757">
      <c r="A757" s="17"/>
      <c r="B757" s="15" t="str">
        <f t="shared" si="1"/>
        <v/>
      </c>
      <c r="C757" s="16" t="str">
        <f>IF(ISBLANK($A757),"",RANDBETWEEN($P757-Settings!$E$19,$P757-Settings!$E$20))</f>
        <v/>
      </c>
      <c r="D757" s="16" t="str">
        <f>IF(ISBLANK($A757),"",RANDBETWEEN($P757+Settings!$E$20,$P757+Settings!$E$19))</f>
        <v/>
      </c>
      <c r="E757" t="str">
        <f t="array" ref="E757">IF(ISBLANK($A757),"",IF(M757,IF(AVERAGE(C757,D757)&gt;Settings!$E$18,INDEX(Precipitation!A:A,$L757),INDEX(Precipitation!B:B,$L757)),"None"))</f>
        <v/>
      </c>
      <c r="F757" t="str">
        <f t="array" ref="F757">IF(ISBLANK($A757),"",IF(M757,INDEX(Precipitation!C:C,$L757),CHOOSE(RANDBETWEEN(1,4),"Clear","Clear","A few clouds","Mostly cloudy")))</f>
        <v/>
      </c>
      <c r="G757" t="str">
        <f t="array" ref="G757">IF(ISBLANK($A757),"",IF(AND(M757,AVERAGE(C757,D757)&gt;Settings!$E$18),INDEX(Precipitation!D:D,$L757),""))</f>
        <v/>
      </c>
      <c r="H757" t="str">
        <f t="array" ref="H757">IF(ISBLANK($A757),"",INDEX(Precipitation!E:E,$L757))</f>
        <v/>
      </c>
      <c r="I757" s="16" t="str">
        <f t="array" ref="I757">IF(ISBLANK($A757),"",INDEX(Precipitation!F:F,$L757))</f>
        <v/>
      </c>
      <c r="J757" s="16" t="str">
        <f t="array" ref="J757">IF(ISBLANK($A757),"",INDEX(Precipitation!G:G,$L757))</f>
        <v/>
      </c>
      <c r="K757" t="str">
        <f t="array" ref="K757">IF(ISBLANK($A757),"",INDEX(Precipitation!H:H,$L757))</f>
        <v/>
      </c>
      <c r="L757" s="5" t="str">
        <f>IF(ISBLANK($A757),"",RANDBETWEEN(2,COUNTA(Precipitation!A:A)))</f>
        <v/>
      </c>
      <c r="M757" s="5" t="str">
        <f>IF(ISBLANK($A757),"",RANDBETWEEN(1,100)&lt;=VLOOKUP($A757,Settings!$A:$H,7,FALSE)*100)</f>
        <v/>
      </c>
      <c r="N757" s="5" t="str">
        <f>IF(ISBLANK($A757),"",VLOOKUP($A757,Settings!$A:$H,8,FALSE))</f>
        <v/>
      </c>
      <c r="O757" s="5" t="str">
        <f>IF(ISBLANK($A757),"",IF($A757=$A756,$O756,INDIRECT("Settings!$H"&amp;MATCH($A757,Settings!$A:$A,0)+1)))</f>
        <v/>
      </c>
      <c r="P757" s="5" t="str">
        <f t="shared" si="2"/>
        <v/>
      </c>
      <c r="Q757" s="5" t="str">
        <f>IF(ISBLANK($A757),"",IF($A757=$A756,$Q756,VLOOKUP($A757,Settings!$A:$B,2,FALSE)))</f>
        <v/>
      </c>
    </row>
    <row r="758">
      <c r="A758" s="17"/>
      <c r="B758" s="15" t="str">
        <f t="shared" si="1"/>
        <v/>
      </c>
      <c r="C758" s="16" t="str">
        <f>IF(ISBLANK($A758),"",RANDBETWEEN($P758-Settings!$E$19,$P758-Settings!$E$20))</f>
        <v/>
      </c>
      <c r="D758" s="16" t="str">
        <f>IF(ISBLANK($A758),"",RANDBETWEEN($P758+Settings!$E$20,$P758+Settings!$E$19))</f>
        <v/>
      </c>
      <c r="E758" t="str">
        <f t="array" ref="E758">IF(ISBLANK($A758),"",IF(M758,IF(AVERAGE(C758,D758)&gt;Settings!$E$18,INDEX(Precipitation!A:A,$L758),INDEX(Precipitation!B:B,$L758)),"None"))</f>
        <v/>
      </c>
      <c r="F758" t="str">
        <f t="array" ref="F758">IF(ISBLANK($A758),"",IF(M758,INDEX(Precipitation!C:C,$L758),CHOOSE(RANDBETWEEN(1,4),"Clear","Clear","A few clouds","Mostly cloudy")))</f>
        <v/>
      </c>
      <c r="G758" t="str">
        <f t="array" ref="G758">IF(ISBLANK($A758),"",IF(AND(M758,AVERAGE(C758,D758)&gt;Settings!$E$18),INDEX(Precipitation!D:D,$L758),""))</f>
        <v/>
      </c>
      <c r="H758" t="str">
        <f t="array" ref="H758">IF(ISBLANK($A758),"",INDEX(Precipitation!E:E,$L758))</f>
        <v/>
      </c>
      <c r="I758" s="16" t="str">
        <f t="array" ref="I758">IF(ISBLANK($A758),"",INDEX(Precipitation!F:F,$L758))</f>
        <v/>
      </c>
      <c r="J758" s="16" t="str">
        <f t="array" ref="J758">IF(ISBLANK($A758),"",INDEX(Precipitation!G:G,$L758))</f>
        <v/>
      </c>
      <c r="K758" t="str">
        <f t="array" ref="K758">IF(ISBLANK($A758),"",INDEX(Precipitation!H:H,$L758))</f>
        <v/>
      </c>
      <c r="L758" s="5" t="str">
        <f>IF(ISBLANK($A758),"",RANDBETWEEN(2,COUNTA(Precipitation!A:A)))</f>
        <v/>
      </c>
      <c r="M758" s="5" t="str">
        <f>IF(ISBLANK($A758),"",RANDBETWEEN(1,100)&lt;=VLOOKUP($A758,Settings!$A:$H,7,FALSE)*100)</f>
        <v/>
      </c>
      <c r="N758" s="5" t="str">
        <f>IF(ISBLANK($A758),"",VLOOKUP($A758,Settings!$A:$H,8,FALSE))</f>
        <v/>
      </c>
      <c r="O758" s="5" t="str">
        <f>IF(ISBLANK($A758),"",IF($A758=$A757,$O757,INDIRECT("Settings!$H"&amp;MATCH($A758,Settings!$A:$A,0)+1)))</f>
        <v/>
      </c>
      <c r="P758" s="5" t="str">
        <f t="shared" si="2"/>
        <v/>
      </c>
      <c r="Q758" s="5" t="str">
        <f>IF(ISBLANK($A758),"",IF($A758=$A757,$Q757,VLOOKUP($A758,Settings!$A:$B,2,FALSE)))</f>
        <v/>
      </c>
    </row>
    <row r="759">
      <c r="A759" s="17"/>
      <c r="B759" s="15" t="str">
        <f t="shared" si="1"/>
        <v/>
      </c>
      <c r="C759" s="16" t="str">
        <f>IF(ISBLANK($A759),"",RANDBETWEEN($P759-Settings!$E$19,$P759-Settings!$E$20))</f>
        <v/>
      </c>
      <c r="D759" s="16" t="str">
        <f>IF(ISBLANK($A759),"",RANDBETWEEN($P759+Settings!$E$20,$P759+Settings!$E$19))</f>
        <v/>
      </c>
      <c r="E759" t="str">
        <f t="array" ref="E759">IF(ISBLANK($A759),"",IF(M759,IF(AVERAGE(C759,D759)&gt;Settings!$E$18,INDEX(Precipitation!A:A,$L759),INDEX(Precipitation!B:B,$L759)),"None"))</f>
        <v/>
      </c>
      <c r="F759" t="str">
        <f t="array" ref="F759">IF(ISBLANK($A759),"",IF(M759,INDEX(Precipitation!C:C,$L759),CHOOSE(RANDBETWEEN(1,4),"Clear","Clear","A few clouds","Mostly cloudy")))</f>
        <v/>
      </c>
      <c r="G759" t="str">
        <f t="array" ref="G759">IF(ISBLANK($A759),"",IF(AND(M759,AVERAGE(C759,D759)&gt;Settings!$E$18),INDEX(Precipitation!D:D,$L759),""))</f>
        <v/>
      </c>
      <c r="H759" t="str">
        <f t="array" ref="H759">IF(ISBLANK($A759),"",INDEX(Precipitation!E:E,$L759))</f>
        <v/>
      </c>
      <c r="I759" s="16" t="str">
        <f t="array" ref="I759">IF(ISBLANK($A759),"",INDEX(Precipitation!F:F,$L759))</f>
        <v/>
      </c>
      <c r="J759" s="16" t="str">
        <f t="array" ref="J759">IF(ISBLANK($A759),"",INDEX(Precipitation!G:G,$L759))</f>
        <v/>
      </c>
      <c r="K759" t="str">
        <f t="array" ref="K759">IF(ISBLANK($A759),"",INDEX(Precipitation!H:H,$L759))</f>
        <v/>
      </c>
      <c r="L759" s="5" t="str">
        <f>IF(ISBLANK($A759),"",RANDBETWEEN(2,COUNTA(Precipitation!A:A)))</f>
        <v/>
      </c>
      <c r="M759" s="5" t="str">
        <f>IF(ISBLANK($A759),"",RANDBETWEEN(1,100)&lt;=VLOOKUP($A759,Settings!$A:$H,7,FALSE)*100)</f>
        <v/>
      </c>
      <c r="N759" s="5" t="str">
        <f>IF(ISBLANK($A759),"",VLOOKUP($A759,Settings!$A:$H,8,FALSE))</f>
        <v/>
      </c>
      <c r="O759" s="5" t="str">
        <f>IF(ISBLANK($A759),"",IF($A759=$A758,$O758,INDIRECT("Settings!$H"&amp;MATCH($A759,Settings!$A:$A,0)+1)))</f>
        <v/>
      </c>
      <c r="P759" s="5" t="str">
        <f t="shared" si="2"/>
        <v/>
      </c>
      <c r="Q759" s="5" t="str">
        <f>IF(ISBLANK($A759),"",IF($A759=$A758,$Q758,VLOOKUP($A759,Settings!$A:$B,2,FALSE)))</f>
        <v/>
      </c>
    </row>
    <row r="760">
      <c r="A760" s="17"/>
      <c r="B760" s="15" t="str">
        <f t="shared" si="1"/>
        <v/>
      </c>
      <c r="C760" s="16" t="str">
        <f>IF(ISBLANK($A760),"",RANDBETWEEN($P760-Settings!$E$19,$P760-Settings!$E$20))</f>
        <v/>
      </c>
      <c r="D760" s="16" t="str">
        <f>IF(ISBLANK($A760),"",RANDBETWEEN($P760+Settings!$E$20,$P760+Settings!$E$19))</f>
        <v/>
      </c>
      <c r="E760" t="str">
        <f t="array" ref="E760">IF(ISBLANK($A760),"",IF(M760,IF(AVERAGE(C760,D760)&gt;Settings!$E$18,INDEX(Precipitation!A:A,$L760),INDEX(Precipitation!B:B,$L760)),"None"))</f>
        <v/>
      </c>
      <c r="F760" t="str">
        <f t="array" ref="F760">IF(ISBLANK($A760),"",IF(M760,INDEX(Precipitation!C:C,$L760),CHOOSE(RANDBETWEEN(1,4),"Clear","Clear","A few clouds","Mostly cloudy")))</f>
        <v/>
      </c>
      <c r="G760" t="str">
        <f t="array" ref="G760">IF(ISBLANK($A760),"",IF(AND(M760,AVERAGE(C760,D760)&gt;Settings!$E$18),INDEX(Precipitation!D:D,$L760),""))</f>
        <v/>
      </c>
      <c r="H760" t="str">
        <f t="array" ref="H760">IF(ISBLANK($A760),"",INDEX(Precipitation!E:E,$L760))</f>
        <v/>
      </c>
      <c r="I760" s="16" t="str">
        <f t="array" ref="I760">IF(ISBLANK($A760),"",INDEX(Precipitation!F:F,$L760))</f>
        <v/>
      </c>
      <c r="J760" s="16" t="str">
        <f t="array" ref="J760">IF(ISBLANK($A760),"",INDEX(Precipitation!G:G,$L760))</f>
        <v/>
      </c>
      <c r="K760" t="str">
        <f t="array" ref="K760">IF(ISBLANK($A760),"",INDEX(Precipitation!H:H,$L760))</f>
        <v/>
      </c>
      <c r="L760" s="5" t="str">
        <f>IF(ISBLANK($A760),"",RANDBETWEEN(2,COUNTA(Precipitation!A:A)))</f>
        <v/>
      </c>
      <c r="M760" s="5" t="str">
        <f>IF(ISBLANK($A760),"",RANDBETWEEN(1,100)&lt;=VLOOKUP($A760,Settings!$A:$H,7,FALSE)*100)</f>
        <v/>
      </c>
      <c r="N760" s="5" t="str">
        <f>IF(ISBLANK($A760),"",VLOOKUP($A760,Settings!$A:$H,8,FALSE))</f>
        <v/>
      </c>
      <c r="O760" s="5" t="str">
        <f>IF(ISBLANK($A760),"",IF($A760=$A759,$O759,INDIRECT("Settings!$H"&amp;MATCH($A760,Settings!$A:$A,0)+1)))</f>
        <v/>
      </c>
      <c r="P760" s="5" t="str">
        <f t="shared" si="2"/>
        <v/>
      </c>
      <c r="Q760" s="5" t="str">
        <f>IF(ISBLANK($A760),"",IF($A760=$A759,$Q759,VLOOKUP($A760,Settings!$A:$B,2,FALSE)))</f>
        <v/>
      </c>
    </row>
    <row r="761">
      <c r="A761" s="17"/>
      <c r="B761" s="15" t="str">
        <f t="shared" si="1"/>
        <v/>
      </c>
      <c r="C761" s="16" t="str">
        <f>IF(ISBLANK($A761),"",RANDBETWEEN($P761-Settings!$E$19,$P761-Settings!$E$20))</f>
        <v/>
      </c>
      <c r="D761" s="16" t="str">
        <f>IF(ISBLANK($A761),"",RANDBETWEEN($P761+Settings!$E$20,$P761+Settings!$E$19))</f>
        <v/>
      </c>
      <c r="E761" t="str">
        <f t="array" ref="E761">IF(ISBLANK($A761),"",IF(M761,IF(AVERAGE(C761,D761)&gt;Settings!$E$18,INDEX(Precipitation!A:A,$L761),INDEX(Precipitation!B:B,$L761)),"None"))</f>
        <v/>
      </c>
      <c r="F761" t="str">
        <f t="array" ref="F761">IF(ISBLANK($A761),"",IF(M761,INDEX(Precipitation!C:C,$L761),CHOOSE(RANDBETWEEN(1,4),"Clear","Clear","A few clouds","Mostly cloudy")))</f>
        <v/>
      </c>
      <c r="G761" t="str">
        <f t="array" ref="G761">IF(ISBLANK($A761),"",IF(AND(M761,AVERAGE(C761,D761)&gt;Settings!$E$18),INDEX(Precipitation!D:D,$L761),""))</f>
        <v/>
      </c>
      <c r="H761" t="str">
        <f t="array" ref="H761">IF(ISBLANK($A761),"",INDEX(Precipitation!E:E,$L761))</f>
        <v/>
      </c>
      <c r="I761" s="16" t="str">
        <f t="array" ref="I761">IF(ISBLANK($A761),"",INDEX(Precipitation!F:F,$L761))</f>
        <v/>
      </c>
      <c r="J761" s="16" t="str">
        <f t="array" ref="J761">IF(ISBLANK($A761),"",INDEX(Precipitation!G:G,$L761))</f>
        <v/>
      </c>
      <c r="K761" t="str">
        <f t="array" ref="K761">IF(ISBLANK($A761),"",INDEX(Precipitation!H:H,$L761))</f>
        <v/>
      </c>
      <c r="L761" s="5" t="str">
        <f>IF(ISBLANK($A761),"",RANDBETWEEN(2,COUNTA(Precipitation!A:A)))</f>
        <v/>
      </c>
      <c r="M761" s="5" t="str">
        <f>IF(ISBLANK($A761),"",RANDBETWEEN(1,100)&lt;=VLOOKUP($A761,Settings!$A:$H,7,FALSE)*100)</f>
        <v/>
      </c>
      <c r="N761" s="5" t="str">
        <f>IF(ISBLANK($A761),"",VLOOKUP($A761,Settings!$A:$H,8,FALSE))</f>
        <v/>
      </c>
      <c r="O761" s="5" t="str">
        <f>IF(ISBLANK($A761),"",IF($A761=$A760,$O760,INDIRECT("Settings!$H"&amp;MATCH($A761,Settings!$A:$A,0)+1)))</f>
        <v/>
      </c>
      <c r="P761" s="5" t="str">
        <f t="shared" si="2"/>
        <v/>
      </c>
      <c r="Q761" s="5" t="str">
        <f>IF(ISBLANK($A761),"",IF($A761=$A760,$Q760,VLOOKUP($A761,Settings!$A:$B,2,FALSE)))</f>
        <v/>
      </c>
    </row>
    <row r="762">
      <c r="A762" s="17"/>
      <c r="B762" s="15" t="str">
        <f t="shared" si="1"/>
        <v/>
      </c>
      <c r="C762" s="16" t="str">
        <f>IF(ISBLANK($A762),"",RANDBETWEEN($P762-Settings!$E$19,$P762-Settings!$E$20))</f>
        <v/>
      </c>
      <c r="D762" s="16" t="str">
        <f>IF(ISBLANK($A762),"",RANDBETWEEN($P762+Settings!$E$20,$P762+Settings!$E$19))</f>
        <v/>
      </c>
      <c r="E762" t="str">
        <f t="array" ref="E762">IF(ISBLANK($A762),"",IF(M762,IF(AVERAGE(C762,D762)&gt;Settings!$E$18,INDEX(Precipitation!A:A,$L762),INDEX(Precipitation!B:B,$L762)),"None"))</f>
        <v/>
      </c>
      <c r="F762" t="str">
        <f t="array" ref="F762">IF(ISBLANK($A762),"",IF(M762,INDEX(Precipitation!C:C,$L762),CHOOSE(RANDBETWEEN(1,4),"Clear","Clear","A few clouds","Mostly cloudy")))</f>
        <v/>
      </c>
      <c r="G762" t="str">
        <f t="array" ref="G762">IF(ISBLANK($A762),"",IF(AND(M762,AVERAGE(C762,D762)&gt;Settings!$E$18),INDEX(Precipitation!D:D,$L762),""))</f>
        <v/>
      </c>
      <c r="H762" t="str">
        <f t="array" ref="H762">IF(ISBLANK($A762),"",INDEX(Precipitation!E:E,$L762))</f>
        <v/>
      </c>
      <c r="I762" s="16" t="str">
        <f t="array" ref="I762">IF(ISBLANK($A762),"",INDEX(Precipitation!F:F,$L762))</f>
        <v/>
      </c>
      <c r="J762" s="16" t="str">
        <f t="array" ref="J762">IF(ISBLANK($A762),"",INDEX(Precipitation!G:G,$L762))</f>
        <v/>
      </c>
      <c r="K762" t="str">
        <f t="array" ref="K762">IF(ISBLANK($A762),"",INDEX(Precipitation!H:H,$L762))</f>
        <v/>
      </c>
      <c r="L762" s="5" t="str">
        <f>IF(ISBLANK($A762),"",RANDBETWEEN(2,COUNTA(Precipitation!A:A)))</f>
        <v/>
      </c>
      <c r="M762" s="5" t="str">
        <f>IF(ISBLANK($A762),"",RANDBETWEEN(1,100)&lt;=VLOOKUP($A762,Settings!$A:$H,7,FALSE)*100)</f>
        <v/>
      </c>
      <c r="N762" s="5" t="str">
        <f>IF(ISBLANK($A762),"",VLOOKUP($A762,Settings!$A:$H,8,FALSE))</f>
        <v/>
      </c>
      <c r="O762" s="5" t="str">
        <f>IF(ISBLANK($A762),"",IF($A762=$A761,$O761,INDIRECT("Settings!$H"&amp;MATCH($A762,Settings!$A:$A,0)+1)))</f>
        <v/>
      </c>
      <c r="P762" s="5" t="str">
        <f t="shared" si="2"/>
        <v/>
      </c>
      <c r="Q762" s="5" t="str">
        <f>IF(ISBLANK($A762),"",IF($A762=$A761,$Q761,VLOOKUP($A762,Settings!$A:$B,2,FALSE)))</f>
        <v/>
      </c>
    </row>
    <row r="763">
      <c r="A763" s="17"/>
      <c r="B763" s="15" t="str">
        <f t="shared" si="1"/>
        <v/>
      </c>
      <c r="C763" s="16" t="str">
        <f>IF(ISBLANK($A763),"",RANDBETWEEN($P763-Settings!$E$19,$P763-Settings!$E$20))</f>
        <v/>
      </c>
      <c r="D763" s="16" t="str">
        <f>IF(ISBLANK($A763),"",RANDBETWEEN($P763+Settings!$E$20,$P763+Settings!$E$19))</f>
        <v/>
      </c>
      <c r="E763" t="str">
        <f t="array" ref="E763">IF(ISBLANK($A763),"",IF(M763,IF(AVERAGE(C763,D763)&gt;Settings!$E$18,INDEX(Precipitation!A:A,$L763),INDEX(Precipitation!B:B,$L763)),"None"))</f>
        <v/>
      </c>
      <c r="F763" t="str">
        <f t="array" ref="F763">IF(ISBLANK($A763),"",IF(M763,INDEX(Precipitation!C:C,$L763),CHOOSE(RANDBETWEEN(1,4),"Clear","Clear","A few clouds","Mostly cloudy")))</f>
        <v/>
      </c>
      <c r="G763" t="str">
        <f t="array" ref="G763">IF(ISBLANK($A763),"",IF(AND(M763,AVERAGE(C763,D763)&gt;Settings!$E$18),INDEX(Precipitation!D:D,$L763),""))</f>
        <v/>
      </c>
      <c r="H763" t="str">
        <f t="array" ref="H763">IF(ISBLANK($A763),"",INDEX(Precipitation!E:E,$L763))</f>
        <v/>
      </c>
      <c r="I763" s="16" t="str">
        <f t="array" ref="I763">IF(ISBLANK($A763),"",INDEX(Precipitation!F:F,$L763))</f>
        <v/>
      </c>
      <c r="J763" s="16" t="str">
        <f t="array" ref="J763">IF(ISBLANK($A763),"",INDEX(Precipitation!G:G,$L763))</f>
        <v/>
      </c>
      <c r="K763" t="str">
        <f t="array" ref="K763">IF(ISBLANK($A763),"",INDEX(Precipitation!H:H,$L763))</f>
        <v/>
      </c>
      <c r="L763" s="5" t="str">
        <f>IF(ISBLANK($A763),"",RANDBETWEEN(2,COUNTA(Precipitation!A:A)))</f>
        <v/>
      </c>
      <c r="M763" s="5" t="str">
        <f>IF(ISBLANK($A763),"",RANDBETWEEN(1,100)&lt;=VLOOKUP($A763,Settings!$A:$H,7,FALSE)*100)</f>
        <v/>
      </c>
      <c r="N763" s="5" t="str">
        <f>IF(ISBLANK($A763),"",VLOOKUP($A763,Settings!$A:$H,8,FALSE))</f>
        <v/>
      </c>
      <c r="O763" s="5" t="str">
        <f>IF(ISBLANK($A763),"",IF($A763=$A762,$O762,INDIRECT("Settings!$H"&amp;MATCH($A763,Settings!$A:$A,0)+1)))</f>
        <v/>
      </c>
      <c r="P763" s="5" t="str">
        <f t="shared" si="2"/>
        <v/>
      </c>
      <c r="Q763" s="5" t="str">
        <f>IF(ISBLANK($A763),"",IF($A763=$A762,$Q762,VLOOKUP($A763,Settings!$A:$B,2,FALSE)))</f>
        <v/>
      </c>
    </row>
    <row r="764">
      <c r="A764" s="17"/>
      <c r="B764" s="15" t="str">
        <f t="shared" si="1"/>
        <v/>
      </c>
      <c r="C764" s="16" t="str">
        <f>IF(ISBLANK($A764),"",RANDBETWEEN($P764-Settings!$E$19,$P764-Settings!$E$20))</f>
        <v/>
      </c>
      <c r="D764" s="16" t="str">
        <f>IF(ISBLANK($A764),"",RANDBETWEEN($P764+Settings!$E$20,$P764+Settings!$E$19))</f>
        <v/>
      </c>
      <c r="E764" t="str">
        <f t="array" ref="E764">IF(ISBLANK($A764),"",IF(M764,IF(AVERAGE(C764,D764)&gt;Settings!$E$18,INDEX(Precipitation!A:A,$L764),INDEX(Precipitation!B:B,$L764)),"None"))</f>
        <v/>
      </c>
      <c r="F764" t="str">
        <f t="array" ref="F764">IF(ISBLANK($A764),"",IF(M764,INDEX(Precipitation!C:C,$L764),CHOOSE(RANDBETWEEN(1,4),"Clear","Clear","A few clouds","Mostly cloudy")))</f>
        <v/>
      </c>
      <c r="G764" t="str">
        <f t="array" ref="G764">IF(ISBLANK($A764),"",IF(AND(M764,AVERAGE(C764,D764)&gt;Settings!$E$18),INDEX(Precipitation!D:D,$L764),""))</f>
        <v/>
      </c>
      <c r="H764" t="str">
        <f t="array" ref="H764">IF(ISBLANK($A764),"",INDEX(Precipitation!E:E,$L764))</f>
        <v/>
      </c>
      <c r="I764" s="16" t="str">
        <f t="array" ref="I764">IF(ISBLANK($A764),"",INDEX(Precipitation!F:F,$L764))</f>
        <v/>
      </c>
      <c r="J764" s="16" t="str">
        <f t="array" ref="J764">IF(ISBLANK($A764),"",INDEX(Precipitation!G:G,$L764))</f>
        <v/>
      </c>
      <c r="K764" t="str">
        <f t="array" ref="K764">IF(ISBLANK($A764),"",INDEX(Precipitation!H:H,$L764))</f>
        <v/>
      </c>
      <c r="L764" s="5" t="str">
        <f>IF(ISBLANK($A764),"",RANDBETWEEN(2,COUNTA(Precipitation!A:A)))</f>
        <v/>
      </c>
      <c r="M764" s="5" t="str">
        <f>IF(ISBLANK($A764),"",RANDBETWEEN(1,100)&lt;=VLOOKUP($A764,Settings!$A:$H,7,FALSE)*100)</f>
        <v/>
      </c>
      <c r="N764" s="5" t="str">
        <f>IF(ISBLANK($A764),"",VLOOKUP($A764,Settings!$A:$H,8,FALSE))</f>
        <v/>
      </c>
      <c r="O764" s="5" t="str">
        <f>IF(ISBLANK($A764),"",IF($A764=$A763,$O763,INDIRECT("Settings!$H"&amp;MATCH($A764,Settings!$A:$A,0)+1)))</f>
        <v/>
      </c>
      <c r="P764" s="5" t="str">
        <f t="shared" si="2"/>
        <v/>
      </c>
      <c r="Q764" s="5" t="str">
        <f>IF(ISBLANK($A764),"",IF($A764=$A763,$Q763,VLOOKUP($A764,Settings!$A:$B,2,FALSE)))</f>
        <v/>
      </c>
    </row>
    <row r="765">
      <c r="A765" s="17"/>
      <c r="B765" s="15" t="str">
        <f t="shared" si="1"/>
        <v/>
      </c>
      <c r="C765" s="16" t="str">
        <f>IF(ISBLANK($A765),"",RANDBETWEEN($P765-Settings!$E$19,$P765-Settings!$E$20))</f>
        <v/>
      </c>
      <c r="D765" s="16" t="str">
        <f>IF(ISBLANK($A765),"",RANDBETWEEN($P765+Settings!$E$20,$P765+Settings!$E$19))</f>
        <v/>
      </c>
      <c r="E765" t="str">
        <f t="array" ref="E765">IF(ISBLANK($A765),"",IF(M765,IF(AVERAGE(C765,D765)&gt;Settings!$E$18,INDEX(Precipitation!A:A,$L765),INDEX(Precipitation!B:B,$L765)),"None"))</f>
        <v/>
      </c>
      <c r="F765" t="str">
        <f t="array" ref="F765">IF(ISBLANK($A765),"",IF(M765,INDEX(Precipitation!C:C,$L765),CHOOSE(RANDBETWEEN(1,4),"Clear","Clear","A few clouds","Mostly cloudy")))</f>
        <v/>
      </c>
      <c r="G765" t="str">
        <f t="array" ref="G765">IF(ISBLANK($A765),"",IF(AND(M765,AVERAGE(C765,D765)&gt;Settings!$E$18),INDEX(Precipitation!D:D,$L765),""))</f>
        <v/>
      </c>
      <c r="H765" t="str">
        <f t="array" ref="H765">IF(ISBLANK($A765),"",INDEX(Precipitation!E:E,$L765))</f>
        <v/>
      </c>
      <c r="I765" s="16" t="str">
        <f t="array" ref="I765">IF(ISBLANK($A765),"",INDEX(Precipitation!F:F,$L765))</f>
        <v/>
      </c>
      <c r="J765" s="16" t="str">
        <f t="array" ref="J765">IF(ISBLANK($A765),"",INDEX(Precipitation!G:G,$L765))</f>
        <v/>
      </c>
      <c r="K765" t="str">
        <f t="array" ref="K765">IF(ISBLANK($A765),"",INDEX(Precipitation!H:H,$L765))</f>
        <v/>
      </c>
      <c r="L765" s="5" t="str">
        <f>IF(ISBLANK($A765),"",RANDBETWEEN(2,COUNTA(Precipitation!A:A)))</f>
        <v/>
      </c>
      <c r="M765" s="5" t="str">
        <f>IF(ISBLANK($A765),"",RANDBETWEEN(1,100)&lt;=VLOOKUP($A765,Settings!$A:$H,7,FALSE)*100)</f>
        <v/>
      </c>
      <c r="N765" s="5" t="str">
        <f>IF(ISBLANK($A765),"",VLOOKUP($A765,Settings!$A:$H,8,FALSE))</f>
        <v/>
      </c>
      <c r="O765" s="5" t="str">
        <f>IF(ISBLANK($A765),"",IF($A765=$A764,$O764,INDIRECT("Settings!$H"&amp;MATCH($A765,Settings!$A:$A,0)+1)))</f>
        <v/>
      </c>
      <c r="P765" s="5" t="str">
        <f t="shared" si="2"/>
        <v/>
      </c>
      <c r="Q765" s="5" t="str">
        <f>IF(ISBLANK($A765),"",IF($A765=$A764,$Q764,VLOOKUP($A765,Settings!$A:$B,2,FALSE)))</f>
        <v/>
      </c>
    </row>
    <row r="766">
      <c r="A766" s="17"/>
      <c r="B766" s="15" t="str">
        <f t="shared" si="1"/>
        <v/>
      </c>
      <c r="C766" s="16" t="str">
        <f>IF(ISBLANK($A766),"",RANDBETWEEN($P766-Settings!$E$19,$P766-Settings!$E$20))</f>
        <v/>
      </c>
      <c r="D766" s="16" t="str">
        <f>IF(ISBLANK($A766),"",RANDBETWEEN($P766+Settings!$E$20,$P766+Settings!$E$19))</f>
        <v/>
      </c>
      <c r="E766" t="str">
        <f t="array" ref="E766">IF(ISBLANK($A766),"",IF(M766,IF(AVERAGE(C766,D766)&gt;Settings!$E$18,INDEX(Precipitation!A:A,$L766),INDEX(Precipitation!B:B,$L766)),"None"))</f>
        <v/>
      </c>
      <c r="F766" t="str">
        <f t="array" ref="F766">IF(ISBLANK($A766),"",IF(M766,INDEX(Precipitation!C:C,$L766),CHOOSE(RANDBETWEEN(1,4),"Clear","Clear","A few clouds","Mostly cloudy")))</f>
        <v/>
      </c>
      <c r="G766" t="str">
        <f t="array" ref="G766">IF(ISBLANK($A766),"",IF(AND(M766,AVERAGE(C766,D766)&gt;Settings!$E$18),INDEX(Precipitation!D:D,$L766),""))</f>
        <v/>
      </c>
      <c r="H766" t="str">
        <f t="array" ref="H766">IF(ISBLANK($A766),"",INDEX(Precipitation!E:E,$L766))</f>
        <v/>
      </c>
      <c r="I766" s="16" t="str">
        <f t="array" ref="I766">IF(ISBLANK($A766),"",INDEX(Precipitation!F:F,$L766))</f>
        <v/>
      </c>
      <c r="J766" s="16" t="str">
        <f t="array" ref="J766">IF(ISBLANK($A766),"",INDEX(Precipitation!G:G,$L766))</f>
        <v/>
      </c>
      <c r="K766" t="str">
        <f t="array" ref="K766">IF(ISBLANK($A766),"",INDEX(Precipitation!H:H,$L766))</f>
        <v/>
      </c>
      <c r="L766" s="5" t="str">
        <f>IF(ISBLANK($A766),"",RANDBETWEEN(2,COUNTA(Precipitation!A:A)))</f>
        <v/>
      </c>
      <c r="M766" s="5" t="str">
        <f>IF(ISBLANK($A766),"",RANDBETWEEN(1,100)&lt;=VLOOKUP($A766,Settings!$A:$H,7,FALSE)*100)</f>
        <v/>
      </c>
      <c r="N766" s="5" t="str">
        <f>IF(ISBLANK($A766),"",VLOOKUP($A766,Settings!$A:$H,8,FALSE))</f>
        <v/>
      </c>
      <c r="O766" s="5" t="str">
        <f>IF(ISBLANK($A766),"",IF($A766=$A765,$O765,INDIRECT("Settings!$H"&amp;MATCH($A766,Settings!$A:$A,0)+1)))</f>
        <v/>
      </c>
      <c r="P766" s="5" t="str">
        <f t="shared" si="2"/>
        <v/>
      </c>
      <c r="Q766" s="5" t="str">
        <f>IF(ISBLANK($A766),"",IF($A766=$A765,$Q765,VLOOKUP($A766,Settings!$A:$B,2,FALSE)))</f>
        <v/>
      </c>
    </row>
    <row r="767">
      <c r="A767" s="17"/>
      <c r="B767" s="15" t="str">
        <f t="shared" si="1"/>
        <v/>
      </c>
      <c r="C767" s="16" t="str">
        <f>IF(ISBLANK($A767),"",RANDBETWEEN($P767-Settings!$E$19,$P767-Settings!$E$20))</f>
        <v/>
      </c>
      <c r="D767" s="16" t="str">
        <f>IF(ISBLANK($A767),"",RANDBETWEEN($P767+Settings!$E$20,$P767+Settings!$E$19))</f>
        <v/>
      </c>
      <c r="E767" t="str">
        <f t="array" ref="E767">IF(ISBLANK($A767),"",IF(M767,IF(AVERAGE(C767,D767)&gt;Settings!$E$18,INDEX(Precipitation!A:A,$L767),INDEX(Precipitation!B:B,$L767)),"None"))</f>
        <v/>
      </c>
      <c r="F767" t="str">
        <f t="array" ref="F767">IF(ISBLANK($A767),"",IF(M767,INDEX(Precipitation!C:C,$L767),CHOOSE(RANDBETWEEN(1,4),"Clear","Clear","A few clouds","Mostly cloudy")))</f>
        <v/>
      </c>
      <c r="G767" t="str">
        <f t="array" ref="G767">IF(ISBLANK($A767),"",IF(AND(M767,AVERAGE(C767,D767)&gt;Settings!$E$18),INDEX(Precipitation!D:D,$L767),""))</f>
        <v/>
      </c>
      <c r="H767" t="str">
        <f t="array" ref="H767">IF(ISBLANK($A767),"",INDEX(Precipitation!E:E,$L767))</f>
        <v/>
      </c>
      <c r="I767" s="16" t="str">
        <f t="array" ref="I767">IF(ISBLANK($A767),"",INDEX(Precipitation!F:F,$L767))</f>
        <v/>
      </c>
      <c r="J767" s="16" t="str">
        <f t="array" ref="J767">IF(ISBLANK($A767),"",INDEX(Precipitation!G:G,$L767))</f>
        <v/>
      </c>
      <c r="K767" t="str">
        <f t="array" ref="K767">IF(ISBLANK($A767),"",INDEX(Precipitation!H:H,$L767))</f>
        <v/>
      </c>
      <c r="L767" s="5" t="str">
        <f>IF(ISBLANK($A767),"",RANDBETWEEN(2,COUNTA(Precipitation!A:A)))</f>
        <v/>
      </c>
      <c r="M767" s="5" t="str">
        <f>IF(ISBLANK($A767),"",RANDBETWEEN(1,100)&lt;=VLOOKUP($A767,Settings!$A:$H,7,FALSE)*100)</f>
        <v/>
      </c>
      <c r="N767" s="5" t="str">
        <f>IF(ISBLANK($A767),"",VLOOKUP($A767,Settings!$A:$H,8,FALSE))</f>
        <v/>
      </c>
      <c r="O767" s="5" t="str">
        <f>IF(ISBLANK($A767),"",IF($A767=$A766,$O766,INDIRECT("Settings!$H"&amp;MATCH($A767,Settings!$A:$A,0)+1)))</f>
        <v/>
      </c>
      <c r="P767" s="5" t="str">
        <f t="shared" si="2"/>
        <v/>
      </c>
      <c r="Q767" s="5" t="str">
        <f>IF(ISBLANK($A767),"",IF($A767=$A766,$Q766,VLOOKUP($A767,Settings!$A:$B,2,FALSE)))</f>
        <v/>
      </c>
    </row>
    <row r="768">
      <c r="A768" s="17"/>
      <c r="B768" s="15" t="str">
        <f t="shared" si="1"/>
        <v/>
      </c>
      <c r="C768" s="16" t="str">
        <f>IF(ISBLANK($A768),"",RANDBETWEEN($P768-Settings!$E$19,$P768-Settings!$E$20))</f>
        <v/>
      </c>
      <c r="D768" s="16" t="str">
        <f>IF(ISBLANK($A768),"",RANDBETWEEN($P768+Settings!$E$20,$P768+Settings!$E$19))</f>
        <v/>
      </c>
      <c r="E768" t="str">
        <f t="array" ref="E768">IF(ISBLANK($A768),"",IF(M768,IF(AVERAGE(C768,D768)&gt;Settings!$E$18,INDEX(Precipitation!A:A,$L768),INDEX(Precipitation!B:B,$L768)),"None"))</f>
        <v/>
      </c>
      <c r="F768" t="str">
        <f t="array" ref="F768">IF(ISBLANK($A768),"",IF(M768,INDEX(Precipitation!C:C,$L768),CHOOSE(RANDBETWEEN(1,4),"Clear","Clear","A few clouds","Mostly cloudy")))</f>
        <v/>
      </c>
      <c r="G768" t="str">
        <f t="array" ref="G768">IF(ISBLANK($A768),"",IF(AND(M768,AVERAGE(C768,D768)&gt;Settings!$E$18),INDEX(Precipitation!D:D,$L768),""))</f>
        <v/>
      </c>
      <c r="H768" t="str">
        <f t="array" ref="H768">IF(ISBLANK($A768),"",INDEX(Precipitation!E:E,$L768))</f>
        <v/>
      </c>
      <c r="I768" s="16" t="str">
        <f t="array" ref="I768">IF(ISBLANK($A768),"",INDEX(Precipitation!F:F,$L768))</f>
        <v/>
      </c>
      <c r="J768" s="16" t="str">
        <f t="array" ref="J768">IF(ISBLANK($A768),"",INDEX(Precipitation!G:G,$L768))</f>
        <v/>
      </c>
      <c r="K768" t="str">
        <f t="array" ref="K768">IF(ISBLANK($A768),"",INDEX(Precipitation!H:H,$L768))</f>
        <v/>
      </c>
      <c r="L768" s="5" t="str">
        <f>IF(ISBLANK($A768),"",RANDBETWEEN(2,COUNTA(Precipitation!A:A)))</f>
        <v/>
      </c>
      <c r="M768" s="5" t="str">
        <f>IF(ISBLANK($A768),"",RANDBETWEEN(1,100)&lt;=VLOOKUP($A768,Settings!$A:$H,7,FALSE)*100)</f>
        <v/>
      </c>
      <c r="N768" s="5" t="str">
        <f>IF(ISBLANK($A768),"",VLOOKUP($A768,Settings!$A:$H,8,FALSE))</f>
        <v/>
      </c>
      <c r="O768" s="5" t="str">
        <f>IF(ISBLANK($A768),"",IF($A768=$A767,$O767,INDIRECT("Settings!$H"&amp;MATCH($A768,Settings!$A:$A,0)+1)))</f>
        <v/>
      </c>
      <c r="P768" s="5" t="str">
        <f t="shared" si="2"/>
        <v/>
      </c>
      <c r="Q768" s="5" t="str">
        <f>IF(ISBLANK($A768),"",IF($A768=$A767,$Q767,VLOOKUP($A768,Settings!$A:$B,2,FALSE)))</f>
        <v/>
      </c>
    </row>
    <row r="769">
      <c r="A769" s="17"/>
      <c r="B769" s="15" t="str">
        <f t="shared" si="1"/>
        <v/>
      </c>
      <c r="C769" s="16" t="str">
        <f>IF(ISBLANK($A769),"",RANDBETWEEN($P769-Settings!$E$19,$P769-Settings!$E$20))</f>
        <v/>
      </c>
      <c r="D769" s="16" t="str">
        <f>IF(ISBLANK($A769),"",RANDBETWEEN($P769+Settings!$E$20,$P769+Settings!$E$19))</f>
        <v/>
      </c>
      <c r="E769" t="str">
        <f t="array" ref="E769">IF(ISBLANK($A769),"",IF(M769,IF(AVERAGE(C769,D769)&gt;Settings!$E$18,INDEX(Precipitation!A:A,$L769),INDEX(Precipitation!B:B,$L769)),"None"))</f>
        <v/>
      </c>
      <c r="F769" t="str">
        <f t="array" ref="F769">IF(ISBLANK($A769),"",IF(M769,INDEX(Precipitation!C:C,$L769),CHOOSE(RANDBETWEEN(1,4),"Clear","Clear","A few clouds","Mostly cloudy")))</f>
        <v/>
      </c>
      <c r="G769" t="str">
        <f t="array" ref="G769">IF(ISBLANK($A769),"",IF(AND(M769,AVERAGE(C769,D769)&gt;Settings!$E$18),INDEX(Precipitation!D:D,$L769),""))</f>
        <v/>
      </c>
      <c r="H769" t="str">
        <f t="array" ref="H769">IF(ISBLANK($A769),"",INDEX(Precipitation!E:E,$L769))</f>
        <v/>
      </c>
      <c r="I769" s="16" t="str">
        <f t="array" ref="I769">IF(ISBLANK($A769),"",INDEX(Precipitation!F:F,$L769))</f>
        <v/>
      </c>
      <c r="J769" s="16" t="str">
        <f t="array" ref="J769">IF(ISBLANK($A769),"",INDEX(Precipitation!G:G,$L769))</f>
        <v/>
      </c>
      <c r="K769" t="str">
        <f t="array" ref="K769">IF(ISBLANK($A769),"",INDEX(Precipitation!H:H,$L769))</f>
        <v/>
      </c>
      <c r="L769" s="5" t="str">
        <f>IF(ISBLANK($A769),"",RANDBETWEEN(2,COUNTA(Precipitation!A:A)))</f>
        <v/>
      </c>
      <c r="M769" s="5" t="str">
        <f>IF(ISBLANK($A769),"",RANDBETWEEN(1,100)&lt;=VLOOKUP($A769,Settings!$A:$H,7,FALSE)*100)</f>
        <v/>
      </c>
      <c r="N769" s="5" t="str">
        <f>IF(ISBLANK($A769),"",VLOOKUP($A769,Settings!$A:$H,8,FALSE))</f>
        <v/>
      </c>
      <c r="O769" s="5" t="str">
        <f>IF(ISBLANK($A769),"",IF($A769=$A768,$O768,INDIRECT("Settings!$H"&amp;MATCH($A769,Settings!$A:$A,0)+1)))</f>
        <v/>
      </c>
      <c r="P769" s="5" t="str">
        <f t="shared" si="2"/>
        <v/>
      </c>
      <c r="Q769" s="5" t="str">
        <f>IF(ISBLANK($A769),"",IF($A769=$A768,$Q768,VLOOKUP($A769,Settings!$A:$B,2,FALSE)))</f>
        <v/>
      </c>
    </row>
    <row r="770">
      <c r="A770" s="17"/>
      <c r="B770" s="15" t="str">
        <f t="shared" si="1"/>
        <v/>
      </c>
      <c r="C770" s="16" t="str">
        <f>IF(ISBLANK($A770),"",RANDBETWEEN($P770-Settings!$E$19,$P770-Settings!$E$20))</f>
        <v/>
      </c>
      <c r="D770" s="16" t="str">
        <f>IF(ISBLANK($A770),"",RANDBETWEEN($P770+Settings!$E$20,$P770+Settings!$E$19))</f>
        <v/>
      </c>
      <c r="E770" t="str">
        <f t="array" ref="E770">IF(ISBLANK($A770),"",IF(M770,IF(AVERAGE(C770,D770)&gt;Settings!$E$18,INDEX(Precipitation!A:A,$L770),INDEX(Precipitation!B:B,$L770)),"None"))</f>
        <v/>
      </c>
      <c r="F770" t="str">
        <f t="array" ref="F770">IF(ISBLANK($A770),"",IF(M770,INDEX(Precipitation!C:C,$L770),CHOOSE(RANDBETWEEN(1,4),"Clear","Clear","A few clouds","Mostly cloudy")))</f>
        <v/>
      </c>
      <c r="G770" t="str">
        <f t="array" ref="G770">IF(ISBLANK($A770),"",IF(AND(M770,AVERAGE(C770,D770)&gt;Settings!$E$18),INDEX(Precipitation!D:D,$L770),""))</f>
        <v/>
      </c>
      <c r="H770" t="str">
        <f t="array" ref="H770">IF(ISBLANK($A770),"",INDEX(Precipitation!E:E,$L770))</f>
        <v/>
      </c>
      <c r="I770" s="16" t="str">
        <f t="array" ref="I770">IF(ISBLANK($A770),"",INDEX(Precipitation!F:F,$L770))</f>
        <v/>
      </c>
      <c r="J770" s="16" t="str">
        <f t="array" ref="J770">IF(ISBLANK($A770),"",INDEX(Precipitation!G:G,$L770))</f>
        <v/>
      </c>
      <c r="K770" t="str">
        <f t="array" ref="K770">IF(ISBLANK($A770),"",INDEX(Precipitation!H:H,$L770))</f>
        <v/>
      </c>
      <c r="L770" s="5" t="str">
        <f>IF(ISBLANK($A770),"",RANDBETWEEN(2,COUNTA(Precipitation!A:A)))</f>
        <v/>
      </c>
      <c r="M770" s="5" t="str">
        <f>IF(ISBLANK($A770),"",RANDBETWEEN(1,100)&lt;=VLOOKUP($A770,Settings!$A:$H,7,FALSE)*100)</f>
        <v/>
      </c>
      <c r="N770" s="5" t="str">
        <f>IF(ISBLANK($A770),"",VLOOKUP($A770,Settings!$A:$H,8,FALSE))</f>
        <v/>
      </c>
      <c r="O770" s="5" t="str">
        <f>IF(ISBLANK($A770),"",IF($A770=$A769,$O769,INDIRECT("Settings!$H"&amp;MATCH($A770,Settings!$A:$A,0)+1)))</f>
        <v/>
      </c>
      <c r="P770" s="5" t="str">
        <f t="shared" si="2"/>
        <v/>
      </c>
      <c r="Q770" s="5" t="str">
        <f>IF(ISBLANK($A770),"",IF($A770=$A769,$Q769,VLOOKUP($A770,Settings!$A:$B,2,FALSE)))</f>
        <v/>
      </c>
    </row>
    <row r="771">
      <c r="A771" s="17"/>
      <c r="B771" s="15" t="str">
        <f t="shared" si="1"/>
        <v/>
      </c>
      <c r="C771" s="16" t="str">
        <f>IF(ISBLANK($A771),"",RANDBETWEEN($P771-Settings!$E$19,$P771-Settings!$E$20))</f>
        <v/>
      </c>
      <c r="D771" s="16" t="str">
        <f>IF(ISBLANK($A771),"",RANDBETWEEN($P771+Settings!$E$20,$P771+Settings!$E$19))</f>
        <v/>
      </c>
      <c r="E771" t="str">
        <f t="array" ref="E771">IF(ISBLANK($A771),"",IF(M771,IF(AVERAGE(C771,D771)&gt;Settings!$E$18,INDEX(Precipitation!A:A,$L771),INDEX(Precipitation!B:B,$L771)),"None"))</f>
        <v/>
      </c>
      <c r="F771" t="str">
        <f t="array" ref="F771">IF(ISBLANK($A771),"",IF(M771,INDEX(Precipitation!C:C,$L771),CHOOSE(RANDBETWEEN(1,4),"Clear","Clear","A few clouds","Mostly cloudy")))</f>
        <v/>
      </c>
      <c r="G771" t="str">
        <f t="array" ref="G771">IF(ISBLANK($A771),"",IF(AND(M771,AVERAGE(C771,D771)&gt;Settings!$E$18),INDEX(Precipitation!D:D,$L771),""))</f>
        <v/>
      </c>
      <c r="H771" t="str">
        <f t="array" ref="H771">IF(ISBLANK($A771),"",INDEX(Precipitation!E:E,$L771))</f>
        <v/>
      </c>
      <c r="I771" s="16" t="str">
        <f t="array" ref="I771">IF(ISBLANK($A771),"",INDEX(Precipitation!F:F,$L771))</f>
        <v/>
      </c>
      <c r="J771" s="16" t="str">
        <f t="array" ref="J771">IF(ISBLANK($A771),"",INDEX(Precipitation!G:G,$L771))</f>
        <v/>
      </c>
      <c r="K771" t="str">
        <f t="array" ref="K771">IF(ISBLANK($A771),"",INDEX(Precipitation!H:H,$L771))</f>
        <v/>
      </c>
      <c r="L771" s="5" t="str">
        <f>IF(ISBLANK($A771),"",RANDBETWEEN(2,COUNTA(Precipitation!A:A)))</f>
        <v/>
      </c>
      <c r="M771" s="5" t="str">
        <f>IF(ISBLANK($A771),"",RANDBETWEEN(1,100)&lt;=VLOOKUP($A771,Settings!$A:$H,7,FALSE)*100)</f>
        <v/>
      </c>
      <c r="N771" s="5" t="str">
        <f>IF(ISBLANK($A771),"",VLOOKUP($A771,Settings!$A:$H,8,FALSE))</f>
        <v/>
      </c>
      <c r="O771" s="5" t="str">
        <f>IF(ISBLANK($A771),"",IF($A771=$A770,$O770,INDIRECT("Settings!$H"&amp;MATCH($A771,Settings!$A:$A,0)+1)))</f>
        <v/>
      </c>
      <c r="P771" s="5" t="str">
        <f t="shared" si="2"/>
        <v/>
      </c>
      <c r="Q771" s="5" t="str">
        <f>IF(ISBLANK($A771),"",IF($A771=$A770,$Q770,VLOOKUP($A771,Settings!$A:$B,2,FALSE)))</f>
        <v/>
      </c>
    </row>
    <row r="772">
      <c r="A772" s="17"/>
      <c r="B772" s="15" t="str">
        <f t="shared" si="1"/>
        <v/>
      </c>
      <c r="C772" s="16" t="str">
        <f>IF(ISBLANK($A772),"",RANDBETWEEN($P772-Settings!$E$19,$P772-Settings!$E$20))</f>
        <v/>
      </c>
      <c r="D772" s="16" t="str">
        <f>IF(ISBLANK($A772),"",RANDBETWEEN($P772+Settings!$E$20,$P772+Settings!$E$19))</f>
        <v/>
      </c>
      <c r="E772" t="str">
        <f t="array" ref="E772">IF(ISBLANK($A772),"",IF(M772,IF(AVERAGE(C772,D772)&gt;Settings!$E$18,INDEX(Precipitation!A:A,$L772),INDEX(Precipitation!B:B,$L772)),"None"))</f>
        <v/>
      </c>
      <c r="F772" t="str">
        <f t="array" ref="F772">IF(ISBLANK($A772),"",IF(M772,INDEX(Precipitation!C:C,$L772),CHOOSE(RANDBETWEEN(1,4),"Clear","Clear","A few clouds","Mostly cloudy")))</f>
        <v/>
      </c>
      <c r="G772" t="str">
        <f t="array" ref="G772">IF(ISBLANK($A772),"",IF(AND(M772,AVERAGE(C772,D772)&gt;Settings!$E$18),INDEX(Precipitation!D:D,$L772),""))</f>
        <v/>
      </c>
      <c r="H772" t="str">
        <f t="array" ref="H772">IF(ISBLANK($A772),"",INDEX(Precipitation!E:E,$L772))</f>
        <v/>
      </c>
      <c r="I772" s="16" t="str">
        <f t="array" ref="I772">IF(ISBLANK($A772),"",INDEX(Precipitation!F:F,$L772))</f>
        <v/>
      </c>
      <c r="J772" s="16" t="str">
        <f t="array" ref="J772">IF(ISBLANK($A772),"",INDEX(Precipitation!G:G,$L772))</f>
        <v/>
      </c>
      <c r="K772" t="str">
        <f t="array" ref="K772">IF(ISBLANK($A772),"",INDEX(Precipitation!H:H,$L772))</f>
        <v/>
      </c>
      <c r="L772" s="5" t="str">
        <f>IF(ISBLANK($A772),"",RANDBETWEEN(2,COUNTA(Precipitation!A:A)))</f>
        <v/>
      </c>
      <c r="M772" s="5" t="str">
        <f>IF(ISBLANK($A772),"",RANDBETWEEN(1,100)&lt;=VLOOKUP($A772,Settings!$A:$H,7,FALSE)*100)</f>
        <v/>
      </c>
      <c r="N772" s="5" t="str">
        <f>IF(ISBLANK($A772),"",VLOOKUP($A772,Settings!$A:$H,8,FALSE))</f>
        <v/>
      </c>
      <c r="O772" s="5" t="str">
        <f>IF(ISBLANK($A772),"",IF($A772=$A771,$O771,INDIRECT("Settings!$H"&amp;MATCH($A772,Settings!$A:$A,0)+1)))</f>
        <v/>
      </c>
      <c r="P772" s="5" t="str">
        <f t="shared" si="2"/>
        <v/>
      </c>
      <c r="Q772" s="5" t="str">
        <f>IF(ISBLANK($A772),"",IF($A772=$A771,$Q771,VLOOKUP($A772,Settings!$A:$B,2,FALSE)))</f>
        <v/>
      </c>
    </row>
    <row r="773">
      <c r="A773" s="17"/>
      <c r="B773" s="15" t="str">
        <f t="shared" si="1"/>
        <v/>
      </c>
      <c r="C773" s="16" t="str">
        <f>IF(ISBLANK($A773),"",RANDBETWEEN($P773-Settings!$E$19,$P773-Settings!$E$20))</f>
        <v/>
      </c>
      <c r="D773" s="16" t="str">
        <f>IF(ISBLANK($A773),"",RANDBETWEEN($P773+Settings!$E$20,$P773+Settings!$E$19))</f>
        <v/>
      </c>
      <c r="E773" t="str">
        <f t="array" ref="E773">IF(ISBLANK($A773),"",IF(M773,IF(AVERAGE(C773,D773)&gt;Settings!$E$18,INDEX(Precipitation!A:A,$L773),INDEX(Precipitation!B:B,$L773)),"None"))</f>
        <v/>
      </c>
      <c r="F773" t="str">
        <f t="array" ref="F773">IF(ISBLANK($A773),"",IF(M773,INDEX(Precipitation!C:C,$L773),CHOOSE(RANDBETWEEN(1,4),"Clear","Clear","A few clouds","Mostly cloudy")))</f>
        <v/>
      </c>
      <c r="G773" t="str">
        <f t="array" ref="G773">IF(ISBLANK($A773),"",IF(AND(M773,AVERAGE(C773,D773)&gt;Settings!$E$18),INDEX(Precipitation!D:D,$L773),""))</f>
        <v/>
      </c>
      <c r="H773" t="str">
        <f t="array" ref="H773">IF(ISBLANK($A773),"",INDEX(Precipitation!E:E,$L773))</f>
        <v/>
      </c>
      <c r="I773" s="16" t="str">
        <f t="array" ref="I773">IF(ISBLANK($A773),"",INDEX(Precipitation!F:F,$L773))</f>
        <v/>
      </c>
      <c r="J773" s="16" t="str">
        <f t="array" ref="J773">IF(ISBLANK($A773),"",INDEX(Precipitation!G:G,$L773))</f>
        <v/>
      </c>
      <c r="K773" t="str">
        <f t="array" ref="K773">IF(ISBLANK($A773),"",INDEX(Precipitation!H:H,$L773))</f>
        <v/>
      </c>
      <c r="L773" s="5" t="str">
        <f>IF(ISBLANK($A773),"",RANDBETWEEN(2,COUNTA(Precipitation!A:A)))</f>
        <v/>
      </c>
      <c r="M773" s="5" t="str">
        <f>IF(ISBLANK($A773),"",RANDBETWEEN(1,100)&lt;=VLOOKUP($A773,Settings!$A:$H,7,FALSE)*100)</f>
        <v/>
      </c>
      <c r="N773" s="5" t="str">
        <f>IF(ISBLANK($A773),"",VLOOKUP($A773,Settings!$A:$H,8,FALSE))</f>
        <v/>
      </c>
      <c r="O773" s="5" t="str">
        <f>IF(ISBLANK($A773),"",IF($A773=$A772,$O772,INDIRECT("Settings!$H"&amp;MATCH($A773,Settings!$A:$A,0)+1)))</f>
        <v/>
      </c>
      <c r="P773" s="5" t="str">
        <f t="shared" si="2"/>
        <v/>
      </c>
      <c r="Q773" s="5" t="str">
        <f>IF(ISBLANK($A773),"",IF($A773=$A772,$Q772,VLOOKUP($A773,Settings!$A:$B,2,FALSE)))</f>
        <v/>
      </c>
    </row>
    <row r="774">
      <c r="A774" s="17"/>
      <c r="B774" s="15" t="str">
        <f t="shared" si="1"/>
        <v/>
      </c>
      <c r="C774" s="16" t="str">
        <f>IF(ISBLANK($A774),"",RANDBETWEEN($P774-Settings!$E$19,$P774-Settings!$E$20))</f>
        <v/>
      </c>
      <c r="D774" s="16" t="str">
        <f>IF(ISBLANK($A774),"",RANDBETWEEN($P774+Settings!$E$20,$P774+Settings!$E$19))</f>
        <v/>
      </c>
      <c r="E774" t="str">
        <f t="array" ref="E774">IF(ISBLANK($A774),"",IF(M774,IF(AVERAGE(C774,D774)&gt;Settings!$E$18,INDEX(Precipitation!A:A,$L774),INDEX(Precipitation!B:B,$L774)),"None"))</f>
        <v/>
      </c>
      <c r="F774" t="str">
        <f t="array" ref="F774">IF(ISBLANK($A774),"",IF(M774,INDEX(Precipitation!C:C,$L774),CHOOSE(RANDBETWEEN(1,4),"Clear","Clear","A few clouds","Mostly cloudy")))</f>
        <v/>
      </c>
      <c r="G774" t="str">
        <f t="array" ref="G774">IF(ISBLANK($A774),"",IF(AND(M774,AVERAGE(C774,D774)&gt;Settings!$E$18),INDEX(Precipitation!D:D,$L774),""))</f>
        <v/>
      </c>
      <c r="H774" t="str">
        <f t="array" ref="H774">IF(ISBLANK($A774),"",INDEX(Precipitation!E:E,$L774))</f>
        <v/>
      </c>
      <c r="I774" s="16" t="str">
        <f t="array" ref="I774">IF(ISBLANK($A774),"",INDEX(Precipitation!F:F,$L774))</f>
        <v/>
      </c>
      <c r="J774" s="16" t="str">
        <f t="array" ref="J774">IF(ISBLANK($A774),"",INDEX(Precipitation!G:G,$L774))</f>
        <v/>
      </c>
      <c r="K774" t="str">
        <f t="array" ref="K774">IF(ISBLANK($A774),"",INDEX(Precipitation!H:H,$L774))</f>
        <v/>
      </c>
      <c r="L774" s="5" t="str">
        <f>IF(ISBLANK($A774),"",RANDBETWEEN(2,COUNTA(Precipitation!A:A)))</f>
        <v/>
      </c>
      <c r="M774" s="5" t="str">
        <f>IF(ISBLANK($A774),"",RANDBETWEEN(1,100)&lt;=VLOOKUP($A774,Settings!$A:$H,7,FALSE)*100)</f>
        <v/>
      </c>
      <c r="N774" s="5" t="str">
        <f>IF(ISBLANK($A774),"",VLOOKUP($A774,Settings!$A:$H,8,FALSE))</f>
        <v/>
      </c>
      <c r="O774" s="5" t="str">
        <f>IF(ISBLANK($A774),"",IF($A774=$A773,$O773,INDIRECT("Settings!$H"&amp;MATCH($A774,Settings!$A:$A,0)+1)))</f>
        <v/>
      </c>
      <c r="P774" s="5" t="str">
        <f t="shared" si="2"/>
        <v/>
      </c>
      <c r="Q774" s="5" t="str">
        <f>IF(ISBLANK($A774),"",IF($A774=$A773,$Q773,VLOOKUP($A774,Settings!$A:$B,2,FALSE)))</f>
        <v/>
      </c>
    </row>
    <row r="775">
      <c r="A775" s="17"/>
      <c r="B775" s="15" t="str">
        <f t="shared" si="1"/>
        <v/>
      </c>
      <c r="C775" s="16" t="str">
        <f>IF(ISBLANK($A775),"",RANDBETWEEN($P775-Settings!$E$19,$P775-Settings!$E$20))</f>
        <v/>
      </c>
      <c r="D775" s="16" t="str">
        <f>IF(ISBLANK($A775),"",RANDBETWEEN($P775+Settings!$E$20,$P775+Settings!$E$19))</f>
        <v/>
      </c>
      <c r="E775" t="str">
        <f t="array" ref="E775">IF(ISBLANK($A775),"",IF(M775,IF(AVERAGE(C775,D775)&gt;Settings!$E$18,INDEX(Precipitation!A:A,$L775),INDEX(Precipitation!B:B,$L775)),"None"))</f>
        <v/>
      </c>
      <c r="F775" t="str">
        <f t="array" ref="F775">IF(ISBLANK($A775),"",IF(M775,INDEX(Precipitation!C:C,$L775),CHOOSE(RANDBETWEEN(1,4),"Clear","Clear","A few clouds","Mostly cloudy")))</f>
        <v/>
      </c>
      <c r="G775" t="str">
        <f t="array" ref="G775">IF(ISBLANK($A775),"",IF(AND(M775,AVERAGE(C775,D775)&gt;Settings!$E$18),INDEX(Precipitation!D:D,$L775),""))</f>
        <v/>
      </c>
      <c r="H775" t="str">
        <f t="array" ref="H775">IF(ISBLANK($A775),"",INDEX(Precipitation!E:E,$L775))</f>
        <v/>
      </c>
      <c r="I775" s="16" t="str">
        <f t="array" ref="I775">IF(ISBLANK($A775),"",INDEX(Precipitation!F:F,$L775))</f>
        <v/>
      </c>
      <c r="J775" s="16" t="str">
        <f t="array" ref="J775">IF(ISBLANK($A775),"",INDEX(Precipitation!G:G,$L775))</f>
        <v/>
      </c>
      <c r="K775" t="str">
        <f t="array" ref="K775">IF(ISBLANK($A775),"",INDEX(Precipitation!H:H,$L775))</f>
        <v/>
      </c>
      <c r="L775" s="5" t="str">
        <f>IF(ISBLANK($A775),"",RANDBETWEEN(2,COUNTA(Precipitation!A:A)))</f>
        <v/>
      </c>
      <c r="M775" s="5" t="str">
        <f>IF(ISBLANK($A775),"",RANDBETWEEN(1,100)&lt;=VLOOKUP($A775,Settings!$A:$H,7,FALSE)*100)</f>
        <v/>
      </c>
      <c r="N775" s="5" t="str">
        <f>IF(ISBLANK($A775),"",VLOOKUP($A775,Settings!$A:$H,8,FALSE))</f>
        <v/>
      </c>
      <c r="O775" s="5" t="str">
        <f>IF(ISBLANK($A775),"",IF($A775=$A774,$O774,INDIRECT("Settings!$H"&amp;MATCH($A775,Settings!$A:$A,0)+1)))</f>
        <v/>
      </c>
      <c r="P775" s="5" t="str">
        <f t="shared" si="2"/>
        <v/>
      </c>
      <c r="Q775" s="5" t="str">
        <f>IF(ISBLANK($A775),"",IF($A775=$A774,$Q774,VLOOKUP($A775,Settings!$A:$B,2,FALSE)))</f>
        <v/>
      </c>
    </row>
    <row r="776">
      <c r="A776" s="17"/>
      <c r="B776" s="15" t="str">
        <f t="shared" si="1"/>
        <v/>
      </c>
      <c r="C776" s="16" t="str">
        <f>IF(ISBLANK($A776),"",RANDBETWEEN($P776-Settings!$E$19,$P776-Settings!$E$20))</f>
        <v/>
      </c>
      <c r="D776" s="16" t="str">
        <f>IF(ISBLANK($A776),"",RANDBETWEEN($P776+Settings!$E$20,$P776+Settings!$E$19))</f>
        <v/>
      </c>
      <c r="E776" t="str">
        <f t="array" ref="E776">IF(ISBLANK($A776),"",IF(M776,IF(AVERAGE(C776,D776)&gt;Settings!$E$18,INDEX(Precipitation!A:A,$L776),INDEX(Precipitation!B:B,$L776)),"None"))</f>
        <v/>
      </c>
      <c r="F776" t="str">
        <f t="array" ref="F776">IF(ISBLANK($A776),"",IF(M776,INDEX(Precipitation!C:C,$L776),CHOOSE(RANDBETWEEN(1,4),"Clear","Clear","A few clouds","Mostly cloudy")))</f>
        <v/>
      </c>
      <c r="G776" t="str">
        <f t="array" ref="G776">IF(ISBLANK($A776),"",IF(AND(M776,AVERAGE(C776,D776)&gt;Settings!$E$18),INDEX(Precipitation!D:D,$L776),""))</f>
        <v/>
      </c>
      <c r="H776" t="str">
        <f t="array" ref="H776">IF(ISBLANK($A776),"",INDEX(Precipitation!E:E,$L776))</f>
        <v/>
      </c>
      <c r="I776" s="16" t="str">
        <f t="array" ref="I776">IF(ISBLANK($A776),"",INDEX(Precipitation!F:F,$L776))</f>
        <v/>
      </c>
      <c r="J776" s="16" t="str">
        <f t="array" ref="J776">IF(ISBLANK($A776),"",INDEX(Precipitation!G:G,$L776))</f>
        <v/>
      </c>
      <c r="K776" t="str">
        <f t="array" ref="K776">IF(ISBLANK($A776),"",INDEX(Precipitation!H:H,$L776))</f>
        <v/>
      </c>
      <c r="L776" s="5" t="str">
        <f>IF(ISBLANK($A776),"",RANDBETWEEN(2,COUNTA(Precipitation!A:A)))</f>
        <v/>
      </c>
      <c r="M776" s="5" t="str">
        <f>IF(ISBLANK($A776),"",RANDBETWEEN(1,100)&lt;=VLOOKUP($A776,Settings!$A:$H,7,FALSE)*100)</f>
        <v/>
      </c>
      <c r="N776" s="5" t="str">
        <f>IF(ISBLANK($A776),"",VLOOKUP($A776,Settings!$A:$H,8,FALSE))</f>
        <v/>
      </c>
      <c r="O776" s="5" t="str">
        <f>IF(ISBLANK($A776),"",IF($A776=$A775,$O775,INDIRECT("Settings!$H"&amp;MATCH($A776,Settings!$A:$A,0)+1)))</f>
        <v/>
      </c>
      <c r="P776" s="5" t="str">
        <f t="shared" si="2"/>
        <v/>
      </c>
      <c r="Q776" s="5" t="str">
        <f>IF(ISBLANK($A776),"",IF($A776=$A775,$Q775,VLOOKUP($A776,Settings!$A:$B,2,FALSE)))</f>
        <v/>
      </c>
    </row>
    <row r="777">
      <c r="A777" s="17"/>
      <c r="B777" s="15" t="str">
        <f t="shared" si="1"/>
        <v/>
      </c>
      <c r="C777" s="16" t="str">
        <f>IF(ISBLANK($A777),"",RANDBETWEEN($P777-Settings!$E$19,$P777-Settings!$E$20))</f>
        <v/>
      </c>
      <c r="D777" s="16" t="str">
        <f>IF(ISBLANK($A777),"",RANDBETWEEN($P777+Settings!$E$20,$P777+Settings!$E$19))</f>
        <v/>
      </c>
      <c r="E777" t="str">
        <f t="array" ref="E777">IF(ISBLANK($A777),"",IF(M777,IF(AVERAGE(C777,D777)&gt;Settings!$E$18,INDEX(Precipitation!A:A,$L777),INDEX(Precipitation!B:B,$L777)),"None"))</f>
        <v/>
      </c>
      <c r="F777" t="str">
        <f t="array" ref="F777">IF(ISBLANK($A777),"",IF(M777,INDEX(Precipitation!C:C,$L777),CHOOSE(RANDBETWEEN(1,4),"Clear","Clear","A few clouds","Mostly cloudy")))</f>
        <v/>
      </c>
      <c r="G777" t="str">
        <f t="array" ref="G777">IF(ISBLANK($A777),"",IF(AND(M777,AVERAGE(C777,D777)&gt;Settings!$E$18),INDEX(Precipitation!D:D,$L777),""))</f>
        <v/>
      </c>
      <c r="H777" t="str">
        <f t="array" ref="H777">IF(ISBLANK($A777),"",INDEX(Precipitation!E:E,$L777))</f>
        <v/>
      </c>
      <c r="I777" s="16" t="str">
        <f t="array" ref="I777">IF(ISBLANK($A777),"",INDEX(Precipitation!F:F,$L777))</f>
        <v/>
      </c>
      <c r="J777" s="16" t="str">
        <f t="array" ref="J777">IF(ISBLANK($A777),"",INDEX(Precipitation!G:G,$L777))</f>
        <v/>
      </c>
      <c r="K777" t="str">
        <f t="array" ref="K777">IF(ISBLANK($A777),"",INDEX(Precipitation!H:H,$L777))</f>
        <v/>
      </c>
      <c r="L777" s="5" t="str">
        <f>IF(ISBLANK($A777),"",RANDBETWEEN(2,COUNTA(Precipitation!A:A)))</f>
        <v/>
      </c>
      <c r="M777" s="5" t="str">
        <f>IF(ISBLANK($A777),"",RANDBETWEEN(1,100)&lt;=VLOOKUP($A777,Settings!$A:$H,7,FALSE)*100)</f>
        <v/>
      </c>
      <c r="N777" s="5" t="str">
        <f>IF(ISBLANK($A777),"",VLOOKUP($A777,Settings!$A:$H,8,FALSE))</f>
        <v/>
      </c>
      <c r="O777" s="5" t="str">
        <f>IF(ISBLANK($A777),"",IF($A777=$A776,$O776,INDIRECT("Settings!$H"&amp;MATCH($A777,Settings!$A:$A,0)+1)))</f>
        <v/>
      </c>
      <c r="P777" s="5" t="str">
        <f t="shared" si="2"/>
        <v/>
      </c>
      <c r="Q777" s="5" t="str">
        <f>IF(ISBLANK($A777),"",IF($A777=$A776,$Q776,VLOOKUP($A777,Settings!$A:$B,2,FALSE)))</f>
        <v/>
      </c>
    </row>
    <row r="778">
      <c r="A778" s="17"/>
      <c r="B778" s="15" t="str">
        <f t="shared" si="1"/>
        <v/>
      </c>
      <c r="C778" s="16" t="str">
        <f>IF(ISBLANK($A778),"",RANDBETWEEN($P778-Settings!$E$19,$P778-Settings!$E$20))</f>
        <v/>
      </c>
      <c r="D778" s="16" t="str">
        <f>IF(ISBLANK($A778),"",RANDBETWEEN($P778+Settings!$E$20,$P778+Settings!$E$19))</f>
        <v/>
      </c>
      <c r="E778" t="str">
        <f t="array" ref="E778">IF(ISBLANK($A778),"",IF(M778,IF(AVERAGE(C778,D778)&gt;Settings!$E$18,INDEX(Precipitation!A:A,$L778),INDEX(Precipitation!B:B,$L778)),"None"))</f>
        <v/>
      </c>
      <c r="F778" t="str">
        <f t="array" ref="F778">IF(ISBLANK($A778),"",IF(M778,INDEX(Precipitation!C:C,$L778),CHOOSE(RANDBETWEEN(1,4),"Clear","Clear","A few clouds","Mostly cloudy")))</f>
        <v/>
      </c>
      <c r="G778" t="str">
        <f t="array" ref="G778">IF(ISBLANK($A778),"",IF(AND(M778,AVERAGE(C778,D778)&gt;Settings!$E$18),INDEX(Precipitation!D:D,$L778),""))</f>
        <v/>
      </c>
      <c r="H778" t="str">
        <f t="array" ref="H778">IF(ISBLANK($A778),"",INDEX(Precipitation!E:E,$L778))</f>
        <v/>
      </c>
      <c r="I778" s="16" t="str">
        <f t="array" ref="I778">IF(ISBLANK($A778),"",INDEX(Precipitation!F:F,$L778))</f>
        <v/>
      </c>
      <c r="J778" s="16" t="str">
        <f t="array" ref="J778">IF(ISBLANK($A778),"",INDEX(Precipitation!G:G,$L778))</f>
        <v/>
      </c>
      <c r="K778" t="str">
        <f t="array" ref="K778">IF(ISBLANK($A778),"",INDEX(Precipitation!H:H,$L778))</f>
        <v/>
      </c>
      <c r="L778" s="5" t="str">
        <f>IF(ISBLANK($A778),"",RANDBETWEEN(2,COUNTA(Precipitation!A:A)))</f>
        <v/>
      </c>
      <c r="M778" s="5" t="str">
        <f>IF(ISBLANK($A778),"",RANDBETWEEN(1,100)&lt;=VLOOKUP($A778,Settings!$A:$H,7,FALSE)*100)</f>
        <v/>
      </c>
      <c r="N778" s="5" t="str">
        <f>IF(ISBLANK($A778),"",VLOOKUP($A778,Settings!$A:$H,8,FALSE))</f>
        <v/>
      </c>
      <c r="O778" s="5" t="str">
        <f>IF(ISBLANK($A778),"",IF($A778=$A777,$O777,INDIRECT("Settings!$H"&amp;MATCH($A778,Settings!$A:$A,0)+1)))</f>
        <v/>
      </c>
      <c r="P778" s="5" t="str">
        <f t="shared" si="2"/>
        <v/>
      </c>
      <c r="Q778" s="5" t="str">
        <f>IF(ISBLANK($A778),"",IF($A778=$A777,$Q777,VLOOKUP($A778,Settings!$A:$B,2,FALSE)))</f>
        <v/>
      </c>
    </row>
    <row r="779">
      <c r="A779" s="17"/>
      <c r="B779" s="15" t="str">
        <f t="shared" si="1"/>
        <v/>
      </c>
      <c r="C779" s="16" t="str">
        <f>IF(ISBLANK($A779),"",RANDBETWEEN($P779-Settings!$E$19,$P779-Settings!$E$20))</f>
        <v/>
      </c>
      <c r="D779" s="16" t="str">
        <f>IF(ISBLANK($A779),"",RANDBETWEEN($P779+Settings!$E$20,$P779+Settings!$E$19))</f>
        <v/>
      </c>
      <c r="E779" t="str">
        <f t="array" ref="E779">IF(ISBLANK($A779),"",IF(M779,IF(AVERAGE(C779,D779)&gt;Settings!$E$18,INDEX(Precipitation!A:A,$L779),INDEX(Precipitation!B:B,$L779)),"None"))</f>
        <v/>
      </c>
      <c r="F779" t="str">
        <f t="array" ref="F779">IF(ISBLANK($A779),"",IF(M779,INDEX(Precipitation!C:C,$L779),CHOOSE(RANDBETWEEN(1,4),"Clear","Clear","A few clouds","Mostly cloudy")))</f>
        <v/>
      </c>
      <c r="G779" t="str">
        <f t="array" ref="G779">IF(ISBLANK($A779),"",IF(AND(M779,AVERAGE(C779,D779)&gt;Settings!$E$18),INDEX(Precipitation!D:D,$L779),""))</f>
        <v/>
      </c>
      <c r="H779" t="str">
        <f t="array" ref="H779">IF(ISBLANK($A779),"",INDEX(Precipitation!E:E,$L779))</f>
        <v/>
      </c>
      <c r="I779" s="16" t="str">
        <f t="array" ref="I779">IF(ISBLANK($A779),"",INDEX(Precipitation!F:F,$L779))</f>
        <v/>
      </c>
      <c r="J779" s="16" t="str">
        <f t="array" ref="J779">IF(ISBLANK($A779),"",INDEX(Precipitation!G:G,$L779))</f>
        <v/>
      </c>
      <c r="K779" t="str">
        <f t="array" ref="K779">IF(ISBLANK($A779),"",INDEX(Precipitation!H:H,$L779))</f>
        <v/>
      </c>
      <c r="L779" s="5" t="str">
        <f>IF(ISBLANK($A779),"",RANDBETWEEN(2,COUNTA(Precipitation!A:A)))</f>
        <v/>
      </c>
      <c r="M779" s="5" t="str">
        <f>IF(ISBLANK($A779),"",RANDBETWEEN(1,100)&lt;=VLOOKUP($A779,Settings!$A:$H,7,FALSE)*100)</f>
        <v/>
      </c>
      <c r="N779" s="5" t="str">
        <f>IF(ISBLANK($A779),"",VLOOKUP($A779,Settings!$A:$H,8,FALSE))</f>
        <v/>
      </c>
      <c r="O779" s="5" t="str">
        <f>IF(ISBLANK($A779),"",IF($A779=$A778,$O778,INDIRECT("Settings!$H"&amp;MATCH($A779,Settings!$A:$A,0)+1)))</f>
        <v/>
      </c>
      <c r="P779" s="5" t="str">
        <f t="shared" si="2"/>
        <v/>
      </c>
      <c r="Q779" s="5" t="str">
        <f>IF(ISBLANK($A779),"",IF($A779=$A778,$Q778,VLOOKUP($A779,Settings!$A:$B,2,FALSE)))</f>
        <v/>
      </c>
    </row>
    <row r="780">
      <c r="A780" s="17"/>
      <c r="B780" s="15" t="str">
        <f t="shared" si="1"/>
        <v/>
      </c>
      <c r="C780" s="16" t="str">
        <f>IF(ISBLANK($A780),"",RANDBETWEEN($P780-Settings!$E$19,$P780-Settings!$E$20))</f>
        <v/>
      </c>
      <c r="D780" s="16" t="str">
        <f>IF(ISBLANK($A780),"",RANDBETWEEN($P780+Settings!$E$20,$P780+Settings!$E$19))</f>
        <v/>
      </c>
      <c r="E780" t="str">
        <f t="array" ref="E780">IF(ISBLANK($A780),"",IF(M780,IF(AVERAGE(C780,D780)&gt;Settings!$E$18,INDEX(Precipitation!A:A,$L780),INDEX(Precipitation!B:B,$L780)),"None"))</f>
        <v/>
      </c>
      <c r="F780" t="str">
        <f t="array" ref="F780">IF(ISBLANK($A780),"",IF(M780,INDEX(Precipitation!C:C,$L780),CHOOSE(RANDBETWEEN(1,4),"Clear","Clear","A few clouds","Mostly cloudy")))</f>
        <v/>
      </c>
      <c r="G780" t="str">
        <f t="array" ref="G780">IF(ISBLANK($A780),"",IF(AND(M780,AVERAGE(C780,D780)&gt;Settings!$E$18),INDEX(Precipitation!D:D,$L780),""))</f>
        <v/>
      </c>
      <c r="H780" t="str">
        <f t="array" ref="H780">IF(ISBLANK($A780),"",INDEX(Precipitation!E:E,$L780))</f>
        <v/>
      </c>
      <c r="I780" s="16" t="str">
        <f t="array" ref="I780">IF(ISBLANK($A780),"",INDEX(Precipitation!F:F,$L780))</f>
        <v/>
      </c>
      <c r="J780" s="16" t="str">
        <f t="array" ref="J780">IF(ISBLANK($A780),"",INDEX(Precipitation!G:G,$L780))</f>
        <v/>
      </c>
      <c r="K780" t="str">
        <f t="array" ref="K780">IF(ISBLANK($A780),"",INDEX(Precipitation!H:H,$L780))</f>
        <v/>
      </c>
      <c r="L780" s="5" t="str">
        <f>IF(ISBLANK($A780),"",RANDBETWEEN(2,COUNTA(Precipitation!A:A)))</f>
        <v/>
      </c>
      <c r="M780" s="5" t="str">
        <f>IF(ISBLANK($A780),"",RANDBETWEEN(1,100)&lt;=VLOOKUP($A780,Settings!$A:$H,7,FALSE)*100)</f>
        <v/>
      </c>
      <c r="N780" s="5" t="str">
        <f>IF(ISBLANK($A780),"",VLOOKUP($A780,Settings!$A:$H,8,FALSE))</f>
        <v/>
      </c>
      <c r="O780" s="5" t="str">
        <f>IF(ISBLANK($A780),"",IF($A780=$A779,$O779,INDIRECT("Settings!$H"&amp;MATCH($A780,Settings!$A:$A,0)+1)))</f>
        <v/>
      </c>
      <c r="P780" s="5" t="str">
        <f t="shared" si="2"/>
        <v/>
      </c>
      <c r="Q780" s="5" t="str">
        <f>IF(ISBLANK($A780),"",IF($A780=$A779,$Q779,VLOOKUP($A780,Settings!$A:$B,2,FALSE)))</f>
        <v/>
      </c>
    </row>
    <row r="781">
      <c r="A781" s="17"/>
      <c r="B781" s="15" t="str">
        <f t="shared" si="1"/>
        <v/>
      </c>
      <c r="C781" s="16" t="str">
        <f>IF(ISBLANK($A781),"",RANDBETWEEN($P781-Settings!$E$19,$P781-Settings!$E$20))</f>
        <v/>
      </c>
      <c r="D781" s="16" t="str">
        <f>IF(ISBLANK($A781),"",RANDBETWEEN($P781+Settings!$E$20,$P781+Settings!$E$19))</f>
        <v/>
      </c>
      <c r="E781" t="str">
        <f t="array" ref="E781">IF(ISBLANK($A781),"",IF(M781,IF(AVERAGE(C781,D781)&gt;Settings!$E$18,INDEX(Precipitation!A:A,$L781),INDEX(Precipitation!B:B,$L781)),"None"))</f>
        <v/>
      </c>
      <c r="F781" t="str">
        <f t="array" ref="F781">IF(ISBLANK($A781),"",IF(M781,INDEX(Precipitation!C:C,$L781),CHOOSE(RANDBETWEEN(1,4),"Clear","Clear","A few clouds","Mostly cloudy")))</f>
        <v/>
      </c>
      <c r="G781" t="str">
        <f t="array" ref="G781">IF(ISBLANK($A781),"",IF(AND(M781,AVERAGE(C781,D781)&gt;Settings!$E$18),INDEX(Precipitation!D:D,$L781),""))</f>
        <v/>
      </c>
      <c r="H781" t="str">
        <f t="array" ref="H781">IF(ISBLANK($A781),"",INDEX(Precipitation!E:E,$L781))</f>
        <v/>
      </c>
      <c r="I781" s="16" t="str">
        <f t="array" ref="I781">IF(ISBLANK($A781),"",INDEX(Precipitation!F:F,$L781))</f>
        <v/>
      </c>
      <c r="J781" s="16" t="str">
        <f t="array" ref="J781">IF(ISBLANK($A781),"",INDEX(Precipitation!G:G,$L781))</f>
        <v/>
      </c>
      <c r="K781" t="str">
        <f t="array" ref="K781">IF(ISBLANK($A781),"",INDEX(Precipitation!H:H,$L781))</f>
        <v/>
      </c>
      <c r="L781" s="5" t="str">
        <f>IF(ISBLANK($A781),"",RANDBETWEEN(2,COUNTA(Precipitation!A:A)))</f>
        <v/>
      </c>
      <c r="M781" s="5" t="str">
        <f>IF(ISBLANK($A781),"",RANDBETWEEN(1,100)&lt;=VLOOKUP($A781,Settings!$A:$H,7,FALSE)*100)</f>
        <v/>
      </c>
      <c r="N781" s="5" t="str">
        <f>IF(ISBLANK($A781),"",VLOOKUP($A781,Settings!$A:$H,8,FALSE))</f>
        <v/>
      </c>
      <c r="O781" s="5" t="str">
        <f>IF(ISBLANK($A781),"",IF($A781=$A780,$O780,INDIRECT("Settings!$H"&amp;MATCH($A781,Settings!$A:$A,0)+1)))</f>
        <v/>
      </c>
      <c r="P781" s="5" t="str">
        <f t="shared" si="2"/>
        <v/>
      </c>
      <c r="Q781" s="5" t="str">
        <f>IF(ISBLANK($A781),"",IF($A781=$A780,$Q780,VLOOKUP($A781,Settings!$A:$B,2,FALSE)))</f>
        <v/>
      </c>
    </row>
    <row r="782">
      <c r="A782" s="17"/>
      <c r="B782" s="15" t="str">
        <f t="shared" si="1"/>
        <v/>
      </c>
      <c r="C782" s="16" t="str">
        <f>IF(ISBLANK($A782),"",RANDBETWEEN($P782-Settings!$E$19,$P782-Settings!$E$20))</f>
        <v/>
      </c>
      <c r="D782" s="16" t="str">
        <f>IF(ISBLANK($A782),"",RANDBETWEEN($P782+Settings!$E$20,$P782+Settings!$E$19))</f>
        <v/>
      </c>
      <c r="E782" t="str">
        <f t="array" ref="E782">IF(ISBLANK($A782),"",IF(M782,IF(AVERAGE(C782,D782)&gt;Settings!$E$18,INDEX(Precipitation!A:A,$L782),INDEX(Precipitation!B:B,$L782)),"None"))</f>
        <v/>
      </c>
      <c r="F782" t="str">
        <f t="array" ref="F782">IF(ISBLANK($A782),"",IF(M782,INDEX(Precipitation!C:C,$L782),CHOOSE(RANDBETWEEN(1,4),"Clear","Clear","A few clouds","Mostly cloudy")))</f>
        <v/>
      </c>
      <c r="G782" t="str">
        <f t="array" ref="G782">IF(ISBLANK($A782),"",IF(AND(M782,AVERAGE(C782,D782)&gt;Settings!$E$18),INDEX(Precipitation!D:D,$L782),""))</f>
        <v/>
      </c>
      <c r="H782" t="str">
        <f t="array" ref="H782">IF(ISBLANK($A782),"",INDEX(Precipitation!E:E,$L782))</f>
        <v/>
      </c>
      <c r="I782" s="16" t="str">
        <f t="array" ref="I782">IF(ISBLANK($A782),"",INDEX(Precipitation!F:F,$L782))</f>
        <v/>
      </c>
      <c r="J782" s="16" t="str">
        <f t="array" ref="J782">IF(ISBLANK($A782),"",INDEX(Precipitation!G:G,$L782))</f>
        <v/>
      </c>
      <c r="K782" t="str">
        <f t="array" ref="K782">IF(ISBLANK($A782),"",INDEX(Precipitation!H:H,$L782))</f>
        <v/>
      </c>
      <c r="L782" s="5" t="str">
        <f>IF(ISBLANK($A782),"",RANDBETWEEN(2,COUNTA(Precipitation!A:A)))</f>
        <v/>
      </c>
      <c r="M782" s="5" t="str">
        <f>IF(ISBLANK($A782),"",RANDBETWEEN(1,100)&lt;=VLOOKUP($A782,Settings!$A:$H,7,FALSE)*100)</f>
        <v/>
      </c>
      <c r="N782" s="5" t="str">
        <f>IF(ISBLANK($A782),"",VLOOKUP($A782,Settings!$A:$H,8,FALSE))</f>
        <v/>
      </c>
      <c r="O782" s="5" t="str">
        <f>IF(ISBLANK($A782),"",IF($A782=$A781,$O781,INDIRECT("Settings!$H"&amp;MATCH($A782,Settings!$A:$A,0)+1)))</f>
        <v/>
      </c>
      <c r="P782" s="5" t="str">
        <f t="shared" si="2"/>
        <v/>
      </c>
      <c r="Q782" s="5" t="str">
        <f>IF(ISBLANK($A782),"",IF($A782=$A781,$Q781,VLOOKUP($A782,Settings!$A:$B,2,FALSE)))</f>
        <v/>
      </c>
    </row>
    <row r="783">
      <c r="A783" s="17"/>
      <c r="B783" s="15" t="str">
        <f t="shared" si="1"/>
        <v/>
      </c>
      <c r="C783" s="16" t="str">
        <f>IF(ISBLANK($A783),"",RANDBETWEEN($P783-Settings!$E$19,$P783-Settings!$E$20))</f>
        <v/>
      </c>
      <c r="D783" s="16" t="str">
        <f>IF(ISBLANK($A783),"",RANDBETWEEN($P783+Settings!$E$20,$P783+Settings!$E$19))</f>
        <v/>
      </c>
      <c r="E783" t="str">
        <f t="array" ref="E783">IF(ISBLANK($A783),"",IF(M783,IF(AVERAGE(C783,D783)&gt;Settings!$E$18,INDEX(Precipitation!A:A,$L783),INDEX(Precipitation!B:B,$L783)),"None"))</f>
        <v/>
      </c>
      <c r="F783" t="str">
        <f t="array" ref="F783">IF(ISBLANK($A783),"",IF(M783,INDEX(Precipitation!C:C,$L783),CHOOSE(RANDBETWEEN(1,4),"Clear","Clear","A few clouds","Mostly cloudy")))</f>
        <v/>
      </c>
      <c r="G783" t="str">
        <f t="array" ref="G783">IF(ISBLANK($A783),"",IF(AND(M783,AVERAGE(C783,D783)&gt;Settings!$E$18),INDEX(Precipitation!D:D,$L783),""))</f>
        <v/>
      </c>
      <c r="H783" t="str">
        <f t="array" ref="H783">IF(ISBLANK($A783),"",INDEX(Precipitation!E:E,$L783))</f>
        <v/>
      </c>
      <c r="I783" s="16" t="str">
        <f t="array" ref="I783">IF(ISBLANK($A783),"",INDEX(Precipitation!F:F,$L783))</f>
        <v/>
      </c>
      <c r="J783" s="16" t="str">
        <f t="array" ref="J783">IF(ISBLANK($A783),"",INDEX(Precipitation!G:G,$L783))</f>
        <v/>
      </c>
      <c r="K783" t="str">
        <f t="array" ref="K783">IF(ISBLANK($A783),"",INDEX(Precipitation!H:H,$L783))</f>
        <v/>
      </c>
      <c r="L783" s="5" t="str">
        <f>IF(ISBLANK($A783),"",RANDBETWEEN(2,COUNTA(Precipitation!A:A)))</f>
        <v/>
      </c>
      <c r="M783" s="5" t="str">
        <f>IF(ISBLANK($A783),"",RANDBETWEEN(1,100)&lt;=VLOOKUP($A783,Settings!$A:$H,7,FALSE)*100)</f>
        <v/>
      </c>
      <c r="N783" s="5" t="str">
        <f>IF(ISBLANK($A783),"",VLOOKUP($A783,Settings!$A:$H,8,FALSE))</f>
        <v/>
      </c>
      <c r="O783" s="5" t="str">
        <f>IF(ISBLANK($A783),"",IF($A783=$A782,$O782,INDIRECT("Settings!$H"&amp;MATCH($A783,Settings!$A:$A,0)+1)))</f>
        <v/>
      </c>
      <c r="P783" s="5" t="str">
        <f t="shared" si="2"/>
        <v/>
      </c>
      <c r="Q783" s="5" t="str">
        <f>IF(ISBLANK($A783),"",IF($A783=$A782,$Q782,VLOOKUP($A783,Settings!$A:$B,2,FALSE)))</f>
        <v/>
      </c>
    </row>
    <row r="784">
      <c r="A784" s="17"/>
      <c r="B784" s="15" t="str">
        <f t="shared" si="1"/>
        <v/>
      </c>
      <c r="C784" s="16" t="str">
        <f>IF(ISBLANK($A784),"",RANDBETWEEN($P784-Settings!$E$19,$P784-Settings!$E$20))</f>
        <v/>
      </c>
      <c r="D784" s="16" t="str">
        <f>IF(ISBLANK($A784),"",RANDBETWEEN($P784+Settings!$E$20,$P784+Settings!$E$19))</f>
        <v/>
      </c>
      <c r="E784" t="str">
        <f t="array" ref="E784">IF(ISBLANK($A784),"",IF(M784,IF(AVERAGE(C784,D784)&gt;Settings!$E$18,INDEX(Precipitation!A:A,$L784),INDEX(Precipitation!B:B,$L784)),"None"))</f>
        <v/>
      </c>
      <c r="F784" t="str">
        <f t="array" ref="F784">IF(ISBLANK($A784),"",IF(M784,INDEX(Precipitation!C:C,$L784),CHOOSE(RANDBETWEEN(1,4),"Clear","Clear","A few clouds","Mostly cloudy")))</f>
        <v/>
      </c>
      <c r="G784" t="str">
        <f t="array" ref="G784">IF(ISBLANK($A784),"",IF(AND(M784,AVERAGE(C784,D784)&gt;Settings!$E$18),INDEX(Precipitation!D:D,$L784),""))</f>
        <v/>
      </c>
      <c r="H784" t="str">
        <f t="array" ref="H784">IF(ISBLANK($A784),"",INDEX(Precipitation!E:E,$L784))</f>
        <v/>
      </c>
      <c r="I784" s="16" t="str">
        <f t="array" ref="I784">IF(ISBLANK($A784),"",INDEX(Precipitation!F:F,$L784))</f>
        <v/>
      </c>
      <c r="J784" s="16" t="str">
        <f t="array" ref="J784">IF(ISBLANK($A784),"",INDEX(Precipitation!G:G,$L784))</f>
        <v/>
      </c>
      <c r="K784" t="str">
        <f t="array" ref="K784">IF(ISBLANK($A784),"",INDEX(Precipitation!H:H,$L784))</f>
        <v/>
      </c>
      <c r="L784" s="5" t="str">
        <f>IF(ISBLANK($A784),"",RANDBETWEEN(2,COUNTA(Precipitation!A:A)))</f>
        <v/>
      </c>
      <c r="M784" s="5" t="str">
        <f>IF(ISBLANK($A784),"",RANDBETWEEN(1,100)&lt;=VLOOKUP($A784,Settings!$A:$H,7,FALSE)*100)</f>
        <v/>
      </c>
      <c r="N784" s="5" t="str">
        <f>IF(ISBLANK($A784),"",VLOOKUP($A784,Settings!$A:$H,8,FALSE))</f>
        <v/>
      </c>
      <c r="O784" s="5" t="str">
        <f>IF(ISBLANK($A784),"",IF($A784=$A783,$O783,INDIRECT("Settings!$H"&amp;MATCH($A784,Settings!$A:$A,0)+1)))</f>
        <v/>
      </c>
      <c r="P784" s="5" t="str">
        <f t="shared" si="2"/>
        <v/>
      </c>
      <c r="Q784" s="5" t="str">
        <f>IF(ISBLANK($A784),"",IF($A784=$A783,$Q783,VLOOKUP($A784,Settings!$A:$B,2,FALSE)))</f>
        <v/>
      </c>
    </row>
    <row r="785">
      <c r="A785" s="17"/>
      <c r="B785" s="15" t="str">
        <f t="shared" si="1"/>
        <v/>
      </c>
      <c r="C785" s="16" t="str">
        <f>IF(ISBLANK($A785),"",RANDBETWEEN($P785-Settings!$E$19,$P785-Settings!$E$20))</f>
        <v/>
      </c>
      <c r="D785" s="16" t="str">
        <f>IF(ISBLANK($A785),"",RANDBETWEEN($P785+Settings!$E$20,$P785+Settings!$E$19))</f>
        <v/>
      </c>
      <c r="E785" t="str">
        <f t="array" ref="E785">IF(ISBLANK($A785),"",IF(M785,IF(AVERAGE(C785,D785)&gt;Settings!$E$18,INDEX(Precipitation!A:A,$L785),INDEX(Precipitation!B:B,$L785)),"None"))</f>
        <v/>
      </c>
      <c r="F785" t="str">
        <f t="array" ref="F785">IF(ISBLANK($A785),"",IF(M785,INDEX(Precipitation!C:C,$L785),CHOOSE(RANDBETWEEN(1,4),"Clear","Clear","A few clouds","Mostly cloudy")))</f>
        <v/>
      </c>
      <c r="G785" t="str">
        <f t="array" ref="G785">IF(ISBLANK($A785),"",IF(AND(M785,AVERAGE(C785,D785)&gt;Settings!$E$18),INDEX(Precipitation!D:D,$L785),""))</f>
        <v/>
      </c>
      <c r="H785" t="str">
        <f t="array" ref="H785">IF(ISBLANK($A785),"",INDEX(Precipitation!E:E,$L785))</f>
        <v/>
      </c>
      <c r="I785" s="16" t="str">
        <f t="array" ref="I785">IF(ISBLANK($A785),"",INDEX(Precipitation!F:F,$L785))</f>
        <v/>
      </c>
      <c r="J785" s="16" t="str">
        <f t="array" ref="J785">IF(ISBLANK($A785),"",INDEX(Precipitation!G:G,$L785))</f>
        <v/>
      </c>
      <c r="K785" t="str">
        <f t="array" ref="K785">IF(ISBLANK($A785),"",INDEX(Precipitation!H:H,$L785))</f>
        <v/>
      </c>
      <c r="L785" s="5" t="str">
        <f>IF(ISBLANK($A785),"",RANDBETWEEN(2,COUNTA(Precipitation!A:A)))</f>
        <v/>
      </c>
      <c r="M785" s="5" t="str">
        <f>IF(ISBLANK($A785),"",RANDBETWEEN(1,100)&lt;=VLOOKUP($A785,Settings!$A:$H,7,FALSE)*100)</f>
        <v/>
      </c>
      <c r="N785" s="5" t="str">
        <f>IF(ISBLANK($A785),"",VLOOKUP($A785,Settings!$A:$H,8,FALSE))</f>
        <v/>
      </c>
      <c r="O785" s="5" t="str">
        <f>IF(ISBLANK($A785),"",IF($A785=$A784,$O784,INDIRECT("Settings!$H"&amp;MATCH($A785,Settings!$A:$A,0)+1)))</f>
        <v/>
      </c>
      <c r="P785" s="5" t="str">
        <f t="shared" si="2"/>
        <v/>
      </c>
      <c r="Q785" s="5" t="str">
        <f>IF(ISBLANK($A785),"",IF($A785=$A784,$Q784,VLOOKUP($A785,Settings!$A:$B,2,FALSE)))</f>
        <v/>
      </c>
    </row>
    <row r="786">
      <c r="A786" s="17"/>
      <c r="B786" s="15" t="str">
        <f t="shared" si="1"/>
        <v/>
      </c>
      <c r="C786" s="16" t="str">
        <f>IF(ISBLANK($A786),"",RANDBETWEEN($P786-Settings!$E$19,$P786-Settings!$E$20))</f>
        <v/>
      </c>
      <c r="D786" s="16" t="str">
        <f>IF(ISBLANK($A786),"",RANDBETWEEN($P786+Settings!$E$20,$P786+Settings!$E$19))</f>
        <v/>
      </c>
      <c r="E786" t="str">
        <f t="array" ref="E786">IF(ISBLANK($A786),"",IF(M786,IF(AVERAGE(C786,D786)&gt;Settings!$E$18,INDEX(Precipitation!A:A,$L786),INDEX(Precipitation!B:B,$L786)),"None"))</f>
        <v/>
      </c>
      <c r="F786" t="str">
        <f t="array" ref="F786">IF(ISBLANK($A786),"",IF(M786,INDEX(Precipitation!C:C,$L786),CHOOSE(RANDBETWEEN(1,4),"Clear","Clear","A few clouds","Mostly cloudy")))</f>
        <v/>
      </c>
      <c r="G786" t="str">
        <f t="array" ref="G786">IF(ISBLANK($A786),"",IF(AND(M786,AVERAGE(C786,D786)&gt;Settings!$E$18),INDEX(Precipitation!D:D,$L786),""))</f>
        <v/>
      </c>
      <c r="H786" t="str">
        <f t="array" ref="H786">IF(ISBLANK($A786),"",INDEX(Precipitation!E:E,$L786))</f>
        <v/>
      </c>
      <c r="I786" s="16" t="str">
        <f t="array" ref="I786">IF(ISBLANK($A786),"",INDEX(Precipitation!F:F,$L786))</f>
        <v/>
      </c>
      <c r="J786" s="16" t="str">
        <f t="array" ref="J786">IF(ISBLANK($A786),"",INDEX(Precipitation!G:G,$L786))</f>
        <v/>
      </c>
      <c r="K786" t="str">
        <f t="array" ref="K786">IF(ISBLANK($A786),"",INDEX(Precipitation!H:H,$L786))</f>
        <v/>
      </c>
      <c r="L786" s="5" t="str">
        <f>IF(ISBLANK($A786),"",RANDBETWEEN(2,COUNTA(Precipitation!A:A)))</f>
        <v/>
      </c>
      <c r="M786" s="5" t="str">
        <f>IF(ISBLANK($A786),"",RANDBETWEEN(1,100)&lt;=VLOOKUP($A786,Settings!$A:$H,7,FALSE)*100)</f>
        <v/>
      </c>
      <c r="N786" s="5" t="str">
        <f>IF(ISBLANK($A786),"",VLOOKUP($A786,Settings!$A:$H,8,FALSE))</f>
        <v/>
      </c>
      <c r="O786" s="5" t="str">
        <f>IF(ISBLANK($A786),"",IF($A786=$A785,$O785,INDIRECT("Settings!$H"&amp;MATCH($A786,Settings!$A:$A,0)+1)))</f>
        <v/>
      </c>
      <c r="P786" s="5" t="str">
        <f t="shared" si="2"/>
        <v/>
      </c>
      <c r="Q786" s="5" t="str">
        <f>IF(ISBLANK($A786),"",IF($A786=$A785,$Q785,VLOOKUP($A786,Settings!$A:$B,2,FALSE)))</f>
        <v/>
      </c>
    </row>
    <row r="787">
      <c r="A787" s="17"/>
      <c r="B787" s="15" t="str">
        <f t="shared" si="1"/>
        <v/>
      </c>
      <c r="C787" s="16" t="str">
        <f>IF(ISBLANK($A787),"",RANDBETWEEN($P787-Settings!$E$19,$P787-Settings!$E$20))</f>
        <v/>
      </c>
      <c r="D787" s="16" t="str">
        <f>IF(ISBLANK($A787),"",RANDBETWEEN($P787+Settings!$E$20,$P787+Settings!$E$19))</f>
        <v/>
      </c>
      <c r="E787" t="str">
        <f t="array" ref="E787">IF(ISBLANK($A787),"",IF(M787,IF(AVERAGE(C787,D787)&gt;Settings!$E$18,INDEX(Precipitation!A:A,$L787),INDEX(Precipitation!B:B,$L787)),"None"))</f>
        <v/>
      </c>
      <c r="F787" t="str">
        <f t="array" ref="F787">IF(ISBLANK($A787),"",IF(M787,INDEX(Precipitation!C:C,$L787),CHOOSE(RANDBETWEEN(1,4),"Clear","Clear","A few clouds","Mostly cloudy")))</f>
        <v/>
      </c>
      <c r="G787" t="str">
        <f t="array" ref="G787">IF(ISBLANK($A787),"",IF(AND(M787,AVERAGE(C787,D787)&gt;Settings!$E$18),INDEX(Precipitation!D:D,$L787),""))</f>
        <v/>
      </c>
      <c r="H787" t="str">
        <f t="array" ref="H787">IF(ISBLANK($A787),"",INDEX(Precipitation!E:E,$L787))</f>
        <v/>
      </c>
      <c r="I787" s="16" t="str">
        <f t="array" ref="I787">IF(ISBLANK($A787),"",INDEX(Precipitation!F:F,$L787))</f>
        <v/>
      </c>
      <c r="J787" s="16" t="str">
        <f t="array" ref="J787">IF(ISBLANK($A787),"",INDEX(Precipitation!G:G,$L787))</f>
        <v/>
      </c>
      <c r="K787" t="str">
        <f t="array" ref="K787">IF(ISBLANK($A787),"",INDEX(Precipitation!H:H,$L787))</f>
        <v/>
      </c>
      <c r="L787" s="5" t="str">
        <f>IF(ISBLANK($A787),"",RANDBETWEEN(2,COUNTA(Precipitation!A:A)))</f>
        <v/>
      </c>
      <c r="M787" s="5" t="str">
        <f>IF(ISBLANK($A787),"",RANDBETWEEN(1,100)&lt;=VLOOKUP($A787,Settings!$A:$H,7,FALSE)*100)</f>
        <v/>
      </c>
      <c r="N787" s="5" t="str">
        <f>IF(ISBLANK($A787),"",VLOOKUP($A787,Settings!$A:$H,8,FALSE))</f>
        <v/>
      </c>
      <c r="O787" s="5" t="str">
        <f>IF(ISBLANK($A787),"",IF($A787=$A786,$O786,INDIRECT("Settings!$H"&amp;MATCH($A787,Settings!$A:$A,0)+1)))</f>
        <v/>
      </c>
      <c r="P787" s="5" t="str">
        <f t="shared" si="2"/>
        <v/>
      </c>
      <c r="Q787" s="5" t="str">
        <f>IF(ISBLANK($A787),"",IF($A787=$A786,$Q786,VLOOKUP($A787,Settings!$A:$B,2,FALSE)))</f>
        <v/>
      </c>
    </row>
    <row r="788">
      <c r="A788" s="17"/>
      <c r="B788" s="15" t="str">
        <f t="shared" si="1"/>
        <v/>
      </c>
      <c r="C788" s="16" t="str">
        <f>IF(ISBLANK($A788),"",RANDBETWEEN($P788-Settings!$E$19,$P788-Settings!$E$20))</f>
        <v/>
      </c>
      <c r="D788" s="16" t="str">
        <f>IF(ISBLANK($A788),"",RANDBETWEEN($P788+Settings!$E$20,$P788+Settings!$E$19))</f>
        <v/>
      </c>
      <c r="E788" t="str">
        <f t="array" ref="E788">IF(ISBLANK($A788),"",IF(M788,IF(AVERAGE(C788,D788)&gt;Settings!$E$18,INDEX(Precipitation!A:A,$L788),INDEX(Precipitation!B:B,$L788)),"None"))</f>
        <v/>
      </c>
      <c r="F788" t="str">
        <f t="array" ref="F788">IF(ISBLANK($A788),"",IF(M788,INDEX(Precipitation!C:C,$L788),CHOOSE(RANDBETWEEN(1,4),"Clear","Clear","A few clouds","Mostly cloudy")))</f>
        <v/>
      </c>
      <c r="G788" t="str">
        <f t="array" ref="G788">IF(ISBLANK($A788),"",IF(AND(M788,AVERAGE(C788,D788)&gt;Settings!$E$18),INDEX(Precipitation!D:D,$L788),""))</f>
        <v/>
      </c>
      <c r="H788" t="str">
        <f t="array" ref="H788">IF(ISBLANK($A788),"",INDEX(Precipitation!E:E,$L788))</f>
        <v/>
      </c>
      <c r="I788" s="16" t="str">
        <f t="array" ref="I788">IF(ISBLANK($A788),"",INDEX(Precipitation!F:F,$L788))</f>
        <v/>
      </c>
      <c r="J788" s="16" t="str">
        <f t="array" ref="J788">IF(ISBLANK($A788),"",INDEX(Precipitation!G:G,$L788))</f>
        <v/>
      </c>
      <c r="K788" t="str">
        <f t="array" ref="K788">IF(ISBLANK($A788),"",INDEX(Precipitation!H:H,$L788))</f>
        <v/>
      </c>
      <c r="L788" s="5" t="str">
        <f>IF(ISBLANK($A788),"",RANDBETWEEN(2,COUNTA(Precipitation!A:A)))</f>
        <v/>
      </c>
      <c r="M788" s="5" t="str">
        <f>IF(ISBLANK($A788),"",RANDBETWEEN(1,100)&lt;=VLOOKUP($A788,Settings!$A:$H,7,FALSE)*100)</f>
        <v/>
      </c>
      <c r="N788" s="5" t="str">
        <f>IF(ISBLANK($A788),"",VLOOKUP($A788,Settings!$A:$H,8,FALSE))</f>
        <v/>
      </c>
      <c r="O788" s="5" t="str">
        <f>IF(ISBLANK($A788),"",IF($A788=$A787,$O787,INDIRECT("Settings!$H"&amp;MATCH($A788,Settings!$A:$A,0)+1)))</f>
        <v/>
      </c>
      <c r="P788" s="5" t="str">
        <f t="shared" si="2"/>
        <v/>
      </c>
      <c r="Q788" s="5" t="str">
        <f>IF(ISBLANK($A788),"",IF($A788=$A787,$Q787,VLOOKUP($A788,Settings!$A:$B,2,FALSE)))</f>
        <v/>
      </c>
    </row>
    <row r="789">
      <c r="A789" s="17"/>
      <c r="B789" s="15" t="str">
        <f t="shared" si="1"/>
        <v/>
      </c>
      <c r="C789" s="16" t="str">
        <f>IF(ISBLANK($A789),"",RANDBETWEEN($P789-Settings!$E$19,$P789-Settings!$E$20))</f>
        <v/>
      </c>
      <c r="D789" s="16" t="str">
        <f>IF(ISBLANK($A789),"",RANDBETWEEN($P789+Settings!$E$20,$P789+Settings!$E$19))</f>
        <v/>
      </c>
      <c r="E789" t="str">
        <f t="array" ref="E789">IF(ISBLANK($A789),"",IF(M789,IF(AVERAGE(C789,D789)&gt;Settings!$E$18,INDEX(Precipitation!A:A,$L789),INDEX(Precipitation!B:B,$L789)),"None"))</f>
        <v/>
      </c>
      <c r="F789" t="str">
        <f t="array" ref="F789">IF(ISBLANK($A789),"",IF(M789,INDEX(Precipitation!C:C,$L789),CHOOSE(RANDBETWEEN(1,4),"Clear","Clear","A few clouds","Mostly cloudy")))</f>
        <v/>
      </c>
      <c r="G789" t="str">
        <f t="array" ref="G789">IF(ISBLANK($A789),"",IF(AND(M789,AVERAGE(C789,D789)&gt;Settings!$E$18),INDEX(Precipitation!D:D,$L789),""))</f>
        <v/>
      </c>
      <c r="H789" t="str">
        <f t="array" ref="H789">IF(ISBLANK($A789),"",INDEX(Precipitation!E:E,$L789))</f>
        <v/>
      </c>
      <c r="I789" s="16" t="str">
        <f t="array" ref="I789">IF(ISBLANK($A789),"",INDEX(Precipitation!F:F,$L789))</f>
        <v/>
      </c>
      <c r="J789" s="16" t="str">
        <f t="array" ref="J789">IF(ISBLANK($A789),"",INDEX(Precipitation!G:G,$L789))</f>
        <v/>
      </c>
      <c r="K789" t="str">
        <f t="array" ref="K789">IF(ISBLANK($A789),"",INDEX(Precipitation!H:H,$L789))</f>
        <v/>
      </c>
      <c r="L789" s="5" t="str">
        <f>IF(ISBLANK($A789),"",RANDBETWEEN(2,COUNTA(Precipitation!A:A)))</f>
        <v/>
      </c>
      <c r="M789" s="5" t="str">
        <f>IF(ISBLANK($A789),"",RANDBETWEEN(1,100)&lt;=VLOOKUP($A789,Settings!$A:$H,7,FALSE)*100)</f>
        <v/>
      </c>
      <c r="N789" s="5" t="str">
        <f>IF(ISBLANK($A789),"",VLOOKUP($A789,Settings!$A:$H,8,FALSE))</f>
        <v/>
      </c>
      <c r="O789" s="5" t="str">
        <f>IF(ISBLANK($A789),"",IF($A789=$A788,$O788,INDIRECT("Settings!$H"&amp;MATCH($A789,Settings!$A:$A,0)+1)))</f>
        <v/>
      </c>
      <c r="P789" s="5" t="str">
        <f t="shared" si="2"/>
        <v/>
      </c>
      <c r="Q789" s="5" t="str">
        <f>IF(ISBLANK($A789),"",IF($A789=$A788,$Q788,VLOOKUP($A789,Settings!$A:$B,2,FALSE)))</f>
        <v/>
      </c>
    </row>
    <row r="790">
      <c r="A790" s="17"/>
      <c r="B790" s="15" t="str">
        <f t="shared" si="1"/>
        <v/>
      </c>
      <c r="C790" s="16" t="str">
        <f>IF(ISBLANK($A790),"",RANDBETWEEN($P790-Settings!$E$19,$P790-Settings!$E$20))</f>
        <v/>
      </c>
      <c r="D790" s="16" t="str">
        <f>IF(ISBLANK($A790),"",RANDBETWEEN($P790+Settings!$E$20,$P790+Settings!$E$19))</f>
        <v/>
      </c>
      <c r="E790" t="str">
        <f t="array" ref="E790">IF(ISBLANK($A790),"",IF(M790,IF(AVERAGE(C790,D790)&gt;Settings!$E$18,INDEX(Precipitation!A:A,$L790),INDEX(Precipitation!B:B,$L790)),"None"))</f>
        <v/>
      </c>
      <c r="F790" t="str">
        <f t="array" ref="F790">IF(ISBLANK($A790),"",IF(M790,INDEX(Precipitation!C:C,$L790),CHOOSE(RANDBETWEEN(1,4),"Clear","Clear","A few clouds","Mostly cloudy")))</f>
        <v/>
      </c>
      <c r="G790" t="str">
        <f t="array" ref="G790">IF(ISBLANK($A790),"",IF(AND(M790,AVERAGE(C790,D790)&gt;Settings!$E$18),INDEX(Precipitation!D:D,$L790),""))</f>
        <v/>
      </c>
      <c r="H790" t="str">
        <f t="array" ref="H790">IF(ISBLANK($A790),"",INDEX(Precipitation!E:E,$L790))</f>
        <v/>
      </c>
      <c r="I790" s="16" t="str">
        <f t="array" ref="I790">IF(ISBLANK($A790),"",INDEX(Precipitation!F:F,$L790))</f>
        <v/>
      </c>
      <c r="J790" s="16" t="str">
        <f t="array" ref="J790">IF(ISBLANK($A790),"",INDEX(Precipitation!G:G,$L790))</f>
        <v/>
      </c>
      <c r="K790" t="str">
        <f t="array" ref="K790">IF(ISBLANK($A790),"",INDEX(Precipitation!H:H,$L790))</f>
        <v/>
      </c>
      <c r="L790" s="5" t="str">
        <f>IF(ISBLANK($A790),"",RANDBETWEEN(2,COUNTA(Precipitation!A:A)))</f>
        <v/>
      </c>
      <c r="M790" s="5" t="str">
        <f>IF(ISBLANK($A790),"",RANDBETWEEN(1,100)&lt;=VLOOKUP($A790,Settings!$A:$H,7,FALSE)*100)</f>
        <v/>
      </c>
      <c r="N790" s="5" t="str">
        <f>IF(ISBLANK($A790),"",VLOOKUP($A790,Settings!$A:$H,8,FALSE))</f>
        <v/>
      </c>
      <c r="O790" s="5" t="str">
        <f>IF(ISBLANK($A790),"",IF($A790=$A789,$O789,INDIRECT("Settings!$H"&amp;MATCH($A790,Settings!$A:$A,0)+1)))</f>
        <v/>
      </c>
      <c r="P790" s="5" t="str">
        <f t="shared" si="2"/>
        <v/>
      </c>
      <c r="Q790" s="5" t="str">
        <f>IF(ISBLANK($A790),"",IF($A790=$A789,$Q789,VLOOKUP($A790,Settings!$A:$B,2,FALSE)))</f>
        <v/>
      </c>
    </row>
    <row r="791">
      <c r="A791" s="17"/>
      <c r="B791" s="15" t="str">
        <f t="shared" si="1"/>
        <v/>
      </c>
      <c r="C791" s="16" t="str">
        <f>IF(ISBLANK($A791),"",RANDBETWEEN($P791-Settings!$E$19,$P791-Settings!$E$20))</f>
        <v/>
      </c>
      <c r="D791" s="16" t="str">
        <f>IF(ISBLANK($A791),"",RANDBETWEEN($P791+Settings!$E$20,$P791+Settings!$E$19))</f>
        <v/>
      </c>
      <c r="E791" t="str">
        <f t="array" ref="E791">IF(ISBLANK($A791),"",IF(M791,IF(AVERAGE(C791,D791)&gt;Settings!$E$18,INDEX(Precipitation!A:A,$L791),INDEX(Precipitation!B:B,$L791)),"None"))</f>
        <v/>
      </c>
      <c r="F791" t="str">
        <f t="array" ref="F791">IF(ISBLANK($A791),"",IF(M791,INDEX(Precipitation!C:C,$L791),CHOOSE(RANDBETWEEN(1,4),"Clear","Clear","A few clouds","Mostly cloudy")))</f>
        <v/>
      </c>
      <c r="G791" t="str">
        <f t="array" ref="G791">IF(ISBLANK($A791),"",IF(AND(M791,AVERAGE(C791,D791)&gt;Settings!$E$18),INDEX(Precipitation!D:D,$L791),""))</f>
        <v/>
      </c>
      <c r="H791" t="str">
        <f t="array" ref="H791">IF(ISBLANK($A791),"",INDEX(Precipitation!E:E,$L791))</f>
        <v/>
      </c>
      <c r="I791" s="16" t="str">
        <f t="array" ref="I791">IF(ISBLANK($A791),"",INDEX(Precipitation!F:F,$L791))</f>
        <v/>
      </c>
      <c r="J791" s="16" t="str">
        <f t="array" ref="J791">IF(ISBLANK($A791),"",INDEX(Precipitation!G:G,$L791))</f>
        <v/>
      </c>
      <c r="K791" t="str">
        <f t="array" ref="K791">IF(ISBLANK($A791),"",INDEX(Precipitation!H:H,$L791))</f>
        <v/>
      </c>
      <c r="L791" s="5" t="str">
        <f>IF(ISBLANK($A791),"",RANDBETWEEN(2,COUNTA(Precipitation!A:A)))</f>
        <v/>
      </c>
      <c r="M791" s="5" t="str">
        <f>IF(ISBLANK($A791),"",RANDBETWEEN(1,100)&lt;=VLOOKUP($A791,Settings!$A:$H,7,FALSE)*100)</f>
        <v/>
      </c>
      <c r="N791" s="5" t="str">
        <f>IF(ISBLANK($A791),"",VLOOKUP($A791,Settings!$A:$H,8,FALSE))</f>
        <v/>
      </c>
      <c r="O791" s="5" t="str">
        <f>IF(ISBLANK($A791),"",IF($A791=$A790,$O790,INDIRECT("Settings!$H"&amp;MATCH($A791,Settings!$A:$A,0)+1)))</f>
        <v/>
      </c>
      <c r="P791" s="5" t="str">
        <f t="shared" si="2"/>
        <v/>
      </c>
      <c r="Q791" s="5" t="str">
        <f>IF(ISBLANK($A791),"",IF($A791=$A790,$Q790,VLOOKUP($A791,Settings!$A:$B,2,FALSE)))</f>
        <v/>
      </c>
    </row>
    <row r="792">
      <c r="A792" s="17"/>
      <c r="B792" s="15" t="str">
        <f t="shared" si="1"/>
        <v/>
      </c>
      <c r="C792" s="16" t="str">
        <f>IF(ISBLANK($A792),"",RANDBETWEEN($P792-Settings!$E$19,$P792-Settings!$E$20))</f>
        <v/>
      </c>
      <c r="D792" s="16" t="str">
        <f>IF(ISBLANK($A792),"",RANDBETWEEN($P792+Settings!$E$20,$P792+Settings!$E$19))</f>
        <v/>
      </c>
      <c r="E792" t="str">
        <f t="array" ref="E792">IF(ISBLANK($A792),"",IF(M792,IF(AVERAGE(C792,D792)&gt;Settings!$E$18,INDEX(Precipitation!A:A,$L792),INDEX(Precipitation!B:B,$L792)),"None"))</f>
        <v/>
      </c>
      <c r="F792" t="str">
        <f t="array" ref="F792">IF(ISBLANK($A792),"",IF(M792,INDEX(Precipitation!C:C,$L792),CHOOSE(RANDBETWEEN(1,4),"Clear","Clear","A few clouds","Mostly cloudy")))</f>
        <v/>
      </c>
      <c r="G792" t="str">
        <f t="array" ref="G792">IF(ISBLANK($A792),"",IF(AND(M792,AVERAGE(C792,D792)&gt;Settings!$E$18),INDEX(Precipitation!D:D,$L792),""))</f>
        <v/>
      </c>
      <c r="H792" t="str">
        <f t="array" ref="H792">IF(ISBLANK($A792),"",INDEX(Precipitation!E:E,$L792))</f>
        <v/>
      </c>
      <c r="I792" s="16" t="str">
        <f t="array" ref="I792">IF(ISBLANK($A792),"",INDEX(Precipitation!F:F,$L792))</f>
        <v/>
      </c>
      <c r="J792" s="16" t="str">
        <f t="array" ref="J792">IF(ISBLANK($A792),"",INDEX(Precipitation!G:G,$L792))</f>
        <v/>
      </c>
      <c r="K792" t="str">
        <f t="array" ref="K792">IF(ISBLANK($A792),"",INDEX(Precipitation!H:H,$L792))</f>
        <v/>
      </c>
      <c r="L792" s="5" t="str">
        <f>IF(ISBLANK($A792),"",RANDBETWEEN(2,COUNTA(Precipitation!A:A)))</f>
        <v/>
      </c>
      <c r="M792" s="5" t="str">
        <f>IF(ISBLANK($A792),"",RANDBETWEEN(1,100)&lt;=VLOOKUP($A792,Settings!$A:$H,7,FALSE)*100)</f>
        <v/>
      </c>
      <c r="N792" s="5" t="str">
        <f>IF(ISBLANK($A792),"",VLOOKUP($A792,Settings!$A:$H,8,FALSE))</f>
        <v/>
      </c>
      <c r="O792" s="5" t="str">
        <f>IF(ISBLANK($A792),"",IF($A792=$A791,$O791,INDIRECT("Settings!$H"&amp;MATCH($A792,Settings!$A:$A,0)+1)))</f>
        <v/>
      </c>
      <c r="P792" s="5" t="str">
        <f t="shared" si="2"/>
        <v/>
      </c>
      <c r="Q792" s="5" t="str">
        <f>IF(ISBLANK($A792),"",IF($A792=$A791,$Q791,VLOOKUP($A792,Settings!$A:$B,2,FALSE)))</f>
        <v/>
      </c>
    </row>
    <row r="793">
      <c r="A793" s="17"/>
      <c r="B793" s="15" t="str">
        <f t="shared" si="1"/>
        <v/>
      </c>
      <c r="C793" s="16" t="str">
        <f>IF(ISBLANK($A793),"",RANDBETWEEN($P793-Settings!$E$19,$P793-Settings!$E$20))</f>
        <v/>
      </c>
      <c r="D793" s="16" t="str">
        <f>IF(ISBLANK($A793),"",RANDBETWEEN($P793+Settings!$E$20,$P793+Settings!$E$19))</f>
        <v/>
      </c>
      <c r="E793" t="str">
        <f t="array" ref="E793">IF(ISBLANK($A793),"",IF(M793,IF(AVERAGE(C793,D793)&gt;Settings!$E$18,INDEX(Precipitation!A:A,$L793),INDEX(Precipitation!B:B,$L793)),"None"))</f>
        <v/>
      </c>
      <c r="F793" t="str">
        <f t="array" ref="F793">IF(ISBLANK($A793),"",IF(M793,INDEX(Precipitation!C:C,$L793),CHOOSE(RANDBETWEEN(1,4),"Clear","Clear","A few clouds","Mostly cloudy")))</f>
        <v/>
      </c>
      <c r="G793" t="str">
        <f t="array" ref="G793">IF(ISBLANK($A793),"",IF(AND(M793,AVERAGE(C793,D793)&gt;Settings!$E$18),INDEX(Precipitation!D:D,$L793),""))</f>
        <v/>
      </c>
      <c r="H793" t="str">
        <f t="array" ref="H793">IF(ISBLANK($A793),"",INDEX(Precipitation!E:E,$L793))</f>
        <v/>
      </c>
      <c r="I793" s="16" t="str">
        <f t="array" ref="I793">IF(ISBLANK($A793),"",INDEX(Precipitation!F:F,$L793))</f>
        <v/>
      </c>
      <c r="J793" s="16" t="str">
        <f t="array" ref="J793">IF(ISBLANK($A793),"",INDEX(Precipitation!G:G,$L793))</f>
        <v/>
      </c>
      <c r="K793" t="str">
        <f t="array" ref="K793">IF(ISBLANK($A793),"",INDEX(Precipitation!H:H,$L793))</f>
        <v/>
      </c>
      <c r="L793" s="5" t="str">
        <f>IF(ISBLANK($A793),"",RANDBETWEEN(2,COUNTA(Precipitation!A:A)))</f>
        <v/>
      </c>
      <c r="M793" s="5" t="str">
        <f>IF(ISBLANK($A793),"",RANDBETWEEN(1,100)&lt;=VLOOKUP($A793,Settings!$A:$H,7,FALSE)*100)</f>
        <v/>
      </c>
      <c r="N793" s="5" t="str">
        <f>IF(ISBLANK($A793),"",VLOOKUP($A793,Settings!$A:$H,8,FALSE))</f>
        <v/>
      </c>
      <c r="O793" s="5" t="str">
        <f>IF(ISBLANK($A793),"",IF($A793=$A792,$O792,INDIRECT("Settings!$H"&amp;MATCH($A793,Settings!$A:$A,0)+1)))</f>
        <v/>
      </c>
      <c r="P793" s="5" t="str">
        <f t="shared" si="2"/>
        <v/>
      </c>
      <c r="Q793" s="5" t="str">
        <f>IF(ISBLANK($A793),"",IF($A793=$A792,$Q792,VLOOKUP($A793,Settings!$A:$B,2,FALSE)))</f>
        <v/>
      </c>
    </row>
    <row r="794">
      <c r="A794" s="17"/>
      <c r="B794" s="15" t="str">
        <f t="shared" si="1"/>
        <v/>
      </c>
      <c r="C794" s="16" t="str">
        <f>IF(ISBLANK($A794),"",RANDBETWEEN($P794-Settings!$E$19,$P794-Settings!$E$20))</f>
        <v/>
      </c>
      <c r="D794" s="16" t="str">
        <f>IF(ISBLANK($A794),"",RANDBETWEEN($P794+Settings!$E$20,$P794+Settings!$E$19))</f>
        <v/>
      </c>
      <c r="E794" t="str">
        <f t="array" ref="E794">IF(ISBLANK($A794),"",IF(M794,IF(AVERAGE(C794,D794)&gt;Settings!$E$18,INDEX(Precipitation!A:A,$L794),INDEX(Precipitation!B:B,$L794)),"None"))</f>
        <v/>
      </c>
      <c r="F794" t="str">
        <f t="array" ref="F794">IF(ISBLANK($A794),"",IF(M794,INDEX(Precipitation!C:C,$L794),CHOOSE(RANDBETWEEN(1,4),"Clear","Clear","A few clouds","Mostly cloudy")))</f>
        <v/>
      </c>
      <c r="G794" t="str">
        <f t="array" ref="G794">IF(ISBLANK($A794),"",IF(AND(M794,AVERAGE(C794,D794)&gt;Settings!$E$18),INDEX(Precipitation!D:D,$L794),""))</f>
        <v/>
      </c>
      <c r="H794" t="str">
        <f t="array" ref="H794">IF(ISBLANK($A794),"",INDEX(Precipitation!E:E,$L794))</f>
        <v/>
      </c>
      <c r="I794" s="16" t="str">
        <f t="array" ref="I794">IF(ISBLANK($A794),"",INDEX(Precipitation!F:F,$L794))</f>
        <v/>
      </c>
      <c r="J794" s="16" t="str">
        <f t="array" ref="J794">IF(ISBLANK($A794),"",INDEX(Precipitation!G:G,$L794))</f>
        <v/>
      </c>
      <c r="K794" t="str">
        <f t="array" ref="K794">IF(ISBLANK($A794),"",INDEX(Precipitation!H:H,$L794))</f>
        <v/>
      </c>
      <c r="L794" s="5" t="str">
        <f>IF(ISBLANK($A794),"",RANDBETWEEN(2,COUNTA(Precipitation!A:A)))</f>
        <v/>
      </c>
      <c r="M794" s="5" t="str">
        <f>IF(ISBLANK($A794),"",RANDBETWEEN(1,100)&lt;=VLOOKUP($A794,Settings!$A:$H,7,FALSE)*100)</f>
        <v/>
      </c>
      <c r="N794" s="5" t="str">
        <f>IF(ISBLANK($A794),"",VLOOKUP($A794,Settings!$A:$H,8,FALSE))</f>
        <v/>
      </c>
      <c r="O794" s="5" t="str">
        <f>IF(ISBLANK($A794),"",IF($A794=$A793,$O793,INDIRECT("Settings!$H"&amp;MATCH($A794,Settings!$A:$A,0)+1)))</f>
        <v/>
      </c>
      <c r="P794" s="5" t="str">
        <f t="shared" si="2"/>
        <v/>
      </c>
      <c r="Q794" s="5" t="str">
        <f>IF(ISBLANK($A794),"",IF($A794=$A793,$Q793,VLOOKUP($A794,Settings!$A:$B,2,FALSE)))</f>
        <v/>
      </c>
    </row>
    <row r="795">
      <c r="A795" s="17"/>
      <c r="B795" s="15" t="str">
        <f t="shared" si="1"/>
        <v/>
      </c>
      <c r="C795" s="16" t="str">
        <f>IF(ISBLANK($A795),"",RANDBETWEEN($P795-Settings!$E$19,$P795-Settings!$E$20))</f>
        <v/>
      </c>
      <c r="D795" s="16" t="str">
        <f>IF(ISBLANK($A795),"",RANDBETWEEN($P795+Settings!$E$20,$P795+Settings!$E$19))</f>
        <v/>
      </c>
      <c r="E795" t="str">
        <f t="array" ref="E795">IF(ISBLANK($A795),"",IF(M795,IF(AVERAGE(C795,D795)&gt;Settings!$E$18,INDEX(Precipitation!A:A,$L795),INDEX(Precipitation!B:B,$L795)),"None"))</f>
        <v/>
      </c>
      <c r="F795" t="str">
        <f t="array" ref="F795">IF(ISBLANK($A795),"",IF(M795,INDEX(Precipitation!C:C,$L795),CHOOSE(RANDBETWEEN(1,4),"Clear","Clear","A few clouds","Mostly cloudy")))</f>
        <v/>
      </c>
      <c r="G795" t="str">
        <f t="array" ref="G795">IF(ISBLANK($A795),"",IF(AND(M795,AVERAGE(C795,D795)&gt;Settings!$E$18),INDEX(Precipitation!D:D,$L795),""))</f>
        <v/>
      </c>
      <c r="H795" t="str">
        <f t="array" ref="H795">IF(ISBLANK($A795),"",INDEX(Precipitation!E:E,$L795))</f>
        <v/>
      </c>
      <c r="I795" s="16" t="str">
        <f t="array" ref="I795">IF(ISBLANK($A795),"",INDEX(Precipitation!F:F,$L795))</f>
        <v/>
      </c>
      <c r="J795" s="16" t="str">
        <f t="array" ref="J795">IF(ISBLANK($A795),"",INDEX(Precipitation!G:G,$L795))</f>
        <v/>
      </c>
      <c r="K795" t="str">
        <f t="array" ref="K795">IF(ISBLANK($A795),"",INDEX(Precipitation!H:H,$L795))</f>
        <v/>
      </c>
      <c r="L795" s="5" t="str">
        <f>IF(ISBLANK($A795),"",RANDBETWEEN(2,COUNTA(Precipitation!A:A)))</f>
        <v/>
      </c>
      <c r="M795" s="5" t="str">
        <f>IF(ISBLANK($A795),"",RANDBETWEEN(1,100)&lt;=VLOOKUP($A795,Settings!$A:$H,7,FALSE)*100)</f>
        <v/>
      </c>
      <c r="N795" s="5" t="str">
        <f>IF(ISBLANK($A795),"",VLOOKUP($A795,Settings!$A:$H,8,FALSE))</f>
        <v/>
      </c>
      <c r="O795" s="5" t="str">
        <f>IF(ISBLANK($A795),"",IF($A795=$A794,$O794,INDIRECT("Settings!$H"&amp;MATCH($A795,Settings!$A:$A,0)+1)))</f>
        <v/>
      </c>
      <c r="P795" s="5" t="str">
        <f t="shared" si="2"/>
        <v/>
      </c>
      <c r="Q795" s="5" t="str">
        <f>IF(ISBLANK($A795),"",IF($A795=$A794,$Q794,VLOOKUP($A795,Settings!$A:$B,2,FALSE)))</f>
        <v/>
      </c>
    </row>
    <row r="796">
      <c r="A796" s="17"/>
      <c r="B796" s="15" t="str">
        <f t="shared" si="1"/>
        <v/>
      </c>
      <c r="C796" s="16" t="str">
        <f>IF(ISBLANK($A796),"",RANDBETWEEN($P796-Settings!$E$19,$P796-Settings!$E$20))</f>
        <v/>
      </c>
      <c r="D796" s="16" t="str">
        <f>IF(ISBLANK($A796),"",RANDBETWEEN($P796+Settings!$E$20,$P796+Settings!$E$19))</f>
        <v/>
      </c>
      <c r="E796" t="str">
        <f t="array" ref="E796">IF(ISBLANK($A796),"",IF(M796,IF(AVERAGE(C796,D796)&gt;Settings!$E$18,INDEX(Precipitation!A:A,$L796),INDEX(Precipitation!B:B,$L796)),"None"))</f>
        <v/>
      </c>
      <c r="F796" t="str">
        <f t="array" ref="F796">IF(ISBLANK($A796),"",IF(M796,INDEX(Precipitation!C:C,$L796),CHOOSE(RANDBETWEEN(1,4),"Clear","Clear","A few clouds","Mostly cloudy")))</f>
        <v/>
      </c>
      <c r="G796" t="str">
        <f t="array" ref="G796">IF(ISBLANK($A796),"",IF(AND(M796,AVERAGE(C796,D796)&gt;Settings!$E$18),INDEX(Precipitation!D:D,$L796),""))</f>
        <v/>
      </c>
      <c r="H796" t="str">
        <f t="array" ref="H796">IF(ISBLANK($A796),"",INDEX(Precipitation!E:E,$L796))</f>
        <v/>
      </c>
      <c r="I796" s="16" t="str">
        <f t="array" ref="I796">IF(ISBLANK($A796),"",INDEX(Precipitation!F:F,$L796))</f>
        <v/>
      </c>
      <c r="J796" s="16" t="str">
        <f t="array" ref="J796">IF(ISBLANK($A796),"",INDEX(Precipitation!G:G,$L796))</f>
        <v/>
      </c>
      <c r="K796" t="str">
        <f t="array" ref="K796">IF(ISBLANK($A796),"",INDEX(Precipitation!H:H,$L796))</f>
        <v/>
      </c>
      <c r="L796" s="5" t="str">
        <f>IF(ISBLANK($A796),"",RANDBETWEEN(2,COUNTA(Precipitation!A:A)))</f>
        <v/>
      </c>
      <c r="M796" s="5" t="str">
        <f>IF(ISBLANK($A796),"",RANDBETWEEN(1,100)&lt;=VLOOKUP($A796,Settings!$A:$H,7,FALSE)*100)</f>
        <v/>
      </c>
      <c r="N796" s="5" t="str">
        <f>IF(ISBLANK($A796),"",VLOOKUP($A796,Settings!$A:$H,8,FALSE))</f>
        <v/>
      </c>
      <c r="O796" s="5" t="str">
        <f>IF(ISBLANK($A796),"",IF($A796=$A795,$O795,INDIRECT("Settings!$H"&amp;MATCH($A796,Settings!$A:$A,0)+1)))</f>
        <v/>
      </c>
      <c r="P796" s="5" t="str">
        <f t="shared" si="2"/>
        <v/>
      </c>
      <c r="Q796" s="5" t="str">
        <f>IF(ISBLANK($A796),"",IF($A796=$A795,$Q795,VLOOKUP($A796,Settings!$A:$B,2,FALSE)))</f>
        <v/>
      </c>
    </row>
    <row r="797">
      <c r="A797" s="17"/>
      <c r="B797" s="15" t="str">
        <f t="shared" si="1"/>
        <v/>
      </c>
      <c r="C797" s="16" t="str">
        <f>IF(ISBLANK($A797),"",RANDBETWEEN($P797-Settings!$E$19,$P797-Settings!$E$20))</f>
        <v/>
      </c>
      <c r="D797" s="16" t="str">
        <f>IF(ISBLANK($A797),"",RANDBETWEEN($P797+Settings!$E$20,$P797+Settings!$E$19))</f>
        <v/>
      </c>
      <c r="E797" t="str">
        <f t="array" ref="E797">IF(ISBLANK($A797),"",IF(M797,IF(AVERAGE(C797,D797)&gt;Settings!$E$18,INDEX(Precipitation!A:A,$L797),INDEX(Precipitation!B:B,$L797)),"None"))</f>
        <v/>
      </c>
      <c r="F797" t="str">
        <f t="array" ref="F797">IF(ISBLANK($A797),"",IF(M797,INDEX(Precipitation!C:C,$L797),CHOOSE(RANDBETWEEN(1,4),"Clear","Clear","A few clouds","Mostly cloudy")))</f>
        <v/>
      </c>
      <c r="G797" t="str">
        <f t="array" ref="G797">IF(ISBLANK($A797),"",IF(AND(M797,AVERAGE(C797,D797)&gt;Settings!$E$18),INDEX(Precipitation!D:D,$L797),""))</f>
        <v/>
      </c>
      <c r="H797" t="str">
        <f t="array" ref="H797">IF(ISBLANK($A797),"",INDEX(Precipitation!E:E,$L797))</f>
        <v/>
      </c>
      <c r="I797" s="16" t="str">
        <f t="array" ref="I797">IF(ISBLANK($A797),"",INDEX(Precipitation!F:F,$L797))</f>
        <v/>
      </c>
      <c r="J797" s="16" t="str">
        <f t="array" ref="J797">IF(ISBLANK($A797),"",INDEX(Precipitation!G:G,$L797))</f>
        <v/>
      </c>
      <c r="K797" t="str">
        <f t="array" ref="K797">IF(ISBLANK($A797),"",INDEX(Precipitation!H:H,$L797))</f>
        <v/>
      </c>
      <c r="L797" s="5" t="str">
        <f>IF(ISBLANK($A797),"",RANDBETWEEN(2,COUNTA(Precipitation!A:A)))</f>
        <v/>
      </c>
      <c r="M797" s="5" t="str">
        <f>IF(ISBLANK($A797),"",RANDBETWEEN(1,100)&lt;=VLOOKUP($A797,Settings!$A:$H,7,FALSE)*100)</f>
        <v/>
      </c>
      <c r="N797" s="5" t="str">
        <f>IF(ISBLANK($A797),"",VLOOKUP($A797,Settings!$A:$H,8,FALSE))</f>
        <v/>
      </c>
      <c r="O797" s="5" t="str">
        <f>IF(ISBLANK($A797),"",IF($A797=$A796,$O796,INDIRECT("Settings!$H"&amp;MATCH($A797,Settings!$A:$A,0)+1)))</f>
        <v/>
      </c>
      <c r="P797" s="5" t="str">
        <f t="shared" si="2"/>
        <v/>
      </c>
      <c r="Q797" s="5" t="str">
        <f>IF(ISBLANK($A797),"",IF($A797=$A796,$Q796,VLOOKUP($A797,Settings!$A:$B,2,FALSE)))</f>
        <v/>
      </c>
    </row>
    <row r="798">
      <c r="A798" s="17"/>
      <c r="B798" s="15" t="str">
        <f t="shared" si="1"/>
        <v/>
      </c>
      <c r="C798" s="16" t="str">
        <f>IF(ISBLANK($A798),"",RANDBETWEEN($P798-Settings!$E$19,$P798-Settings!$E$20))</f>
        <v/>
      </c>
      <c r="D798" s="16" t="str">
        <f>IF(ISBLANK($A798),"",RANDBETWEEN($P798+Settings!$E$20,$P798+Settings!$E$19))</f>
        <v/>
      </c>
      <c r="E798" t="str">
        <f t="array" ref="E798">IF(ISBLANK($A798),"",IF(M798,IF(AVERAGE(C798,D798)&gt;Settings!$E$18,INDEX(Precipitation!A:A,$L798),INDEX(Precipitation!B:B,$L798)),"None"))</f>
        <v/>
      </c>
      <c r="F798" t="str">
        <f t="array" ref="F798">IF(ISBLANK($A798),"",IF(M798,INDEX(Precipitation!C:C,$L798),CHOOSE(RANDBETWEEN(1,4),"Clear","Clear","A few clouds","Mostly cloudy")))</f>
        <v/>
      </c>
      <c r="G798" t="str">
        <f t="array" ref="G798">IF(ISBLANK($A798),"",IF(AND(M798,AVERAGE(C798,D798)&gt;Settings!$E$18),INDEX(Precipitation!D:D,$L798),""))</f>
        <v/>
      </c>
      <c r="H798" t="str">
        <f t="array" ref="H798">IF(ISBLANK($A798),"",INDEX(Precipitation!E:E,$L798))</f>
        <v/>
      </c>
      <c r="I798" s="16" t="str">
        <f t="array" ref="I798">IF(ISBLANK($A798),"",INDEX(Precipitation!F:F,$L798))</f>
        <v/>
      </c>
      <c r="J798" s="16" t="str">
        <f t="array" ref="J798">IF(ISBLANK($A798),"",INDEX(Precipitation!G:G,$L798))</f>
        <v/>
      </c>
      <c r="K798" t="str">
        <f t="array" ref="K798">IF(ISBLANK($A798),"",INDEX(Precipitation!H:H,$L798))</f>
        <v/>
      </c>
      <c r="L798" s="5" t="str">
        <f>IF(ISBLANK($A798),"",RANDBETWEEN(2,COUNTA(Precipitation!A:A)))</f>
        <v/>
      </c>
      <c r="M798" s="5" t="str">
        <f>IF(ISBLANK($A798),"",RANDBETWEEN(1,100)&lt;=VLOOKUP($A798,Settings!$A:$H,7,FALSE)*100)</f>
        <v/>
      </c>
      <c r="N798" s="5" t="str">
        <f>IF(ISBLANK($A798),"",VLOOKUP($A798,Settings!$A:$H,8,FALSE))</f>
        <v/>
      </c>
      <c r="O798" s="5" t="str">
        <f>IF(ISBLANK($A798),"",IF($A798=$A797,$O797,INDIRECT("Settings!$H"&amp;MATCH($A798,Settings!$A:$A,0)+1)))</f>
        <v/>
      </c>
      <c r="P798" s="5" t="str">
        <f t="shared" si="2"/>
        <v/>
      </c>
      <c r="Q798" s="5" t="str">
        <f>IF(ISBLANK($A798),"",IF($A798=$A797,$Q797,VLOOKUP($A798,Settings!$A:$B,2,FALSE)))</f>
        <v/>
      </c>
    </row>
    <row r="799">
      <c r="A799" s="17"/>
      <c r="B799" s="15" t="str">
        <f t="shared" si="1"/>
        <v/>
      </c>
      <c r="C799" s="16" t="str">
        <f>IF(ISBLANK($A799),"",RANDBETWEEN($P799-Settings!$E$19,$P799-Settings!$E$20))</f>
        <v/>
      </c>
      <c r="D799" s="16" t="str">
        <f>IF(ISBLANK($A799),"",RANDBETWEEN($P799+Settings!$E$20,$P799+Settings!$E$19))</f>
        <v/>
      </c>
      <c r="E799" t="str">
        <f t="array" ref="E799">IF(ISBLANK($A799),"",IF(M799,IF(AVERAGE(C799,D799)&gt;Settings!$E$18,INDEX(Precipitation!A:A,$L799),INDEX(Precipitation!B:B,$L799)),"None"))</f>
        <v/>
      </c>
      <c r="F799" t="str">
        <f t="array" ref="F799">IF(ISBLANK($A799),"",IF(M799,INDEX(Precipitation!C:C,$L799),CHOOSE(RANDBETWEEN(1,4),"Clear","Clear","A few clouds","Mostly cloudy")))</f>
        <v/>
      </c>
      <c r="G799" t="str">
        <f t="array" ref="G799">IF(ISBLANK($A799),"",IF(AND(M799,AVERAGE(C799,D799)&gt;Settings!$E$18),INDEX(Precipitation!D:D,$L799),""))</f>
        <v/>
      </c>
      <c r="H799" t="str">
        <f t="array" ref="H799">IF(ISBLANK($A799),"",INDEX(Precipitation!E:E,$L799))</f>
        <v/>
      </c>
      <c r="I799" s="16" t="str">
        <f t="array" ref="I799">IF(ISBLANK($A799),"",INDEX(Precipitation!F:F,$L799))</f>
        <v/>
      </c>
      <c r="J799" s="16" t="str">
        <f t="array" ref="J799">IF(ISBLANK($A799),"",INDEX(Precipitation!G:G,$L799))</f>
        <v/>
      </c>
      <c r="K799" t="str">
        <f t="array" ref="K799">IF(ISBLANK($A799),"",INDEX(Precipitation!H:H,$L799))</f>
        <v/>
      </c>
      <c r="L799" s="5" t="str">
        <f>IF(ISBLANK($A799),"",RANDBETWEEN(2,COUNTA(Precipitation!A:A)))</f>
        <v/>
      </c>
      <c r="M799" s="5" t="str">
        <f>IF(ISBLANK($A799),"",RANDBETWEEN(1,100)&lt;=VLOOKUP($A799,Settings!$A:$H,7,FALSE)*100)</f>
        <v/>
      </c>
      <c r="N799" s="5" t="str">
        <f>IF(ISBLANK($A799),"",VLOOKUP($A799,Settings!$A:$H,8,FALSE))</f>
        <v/>
      </c>
      <c r="O799" s="5" t="str">
        <f>IF(ISBLANK($A799),"",IF($A799=$A798,$O798,INDIRECT("Settings!$H"&amp;MATCH($A799,Settings!$A:$A,0)+1)))</f>
        <v/>
      </c>
      <c r="P799" s="5" t="str">
        <f t="shared" si="2"/>
        <v/>
      </c>
      <c r="Q799" s="5" t="str">
        <f>IF(ISBLANK($A799),"",IF($A799=$A798,$Q798,VLOOKUP($A799,Settings!$A:$B,2,FALSE)))</f>
        <v/>
      </c>
    </row>
    <row r="800">
      <c r="A800" s="17"/>
      <c r="B800" s="15" t="str">
        <f t="shared" si="1"/>
        <v/>
      </c>
      <c r="C800" s="16" t="str">
        <f>IF(ISBLANK($A800),"",RANDBETWEEN($P800-Settings!$E$19,$P800-Settings!$E$20))</f>
        <v/>
      </c>
      <c r="D800" s="16" t="str">
        <f>IF(ISBLANK($A800),"",RANDBETWEEN($P800+Settings!$E$20,$P800+Settings!$E$19))</f>
        <v/>
      </c>
      <c r="E800" t="str">
        <f t="array" ref="E800">IF(ISBLANK($A800),"",IF(M800,IF(AVERAGE(C800,D800)&gt;Settings!$E$18,INDEX(Precipitation!A:A,$L800),INDEX(Precipitation!B:B,$L800)),"None"))</f>
        <v/>
      </c>
      <c r="F800" t="str">
        <f t="array" ref="F800">IF(ISBLANK($A800),"",IF(M800,INDEX(Precipitation!C:C,$L800),CHOOSE(RANDBETWEEN(1,4),"Clear","Clear","A few clouds","Mostly cloudy")))</f>
        <v/>
      </c>
      <c r="G800" t="str">
        <f t="array" ref="G800">IF(ISBLANK($A800),"",IF(AND(M800,AVERAGE(C800,D800)&gt;Settings!$E$18),INDEX(Precipitation!D:D,$L800),""))</f>
        <v/>
      </c>
      <c r="H800" t="str">
        <f t="array" ref="H800">IF(ISBLANK($A800),"",INDEX(Precipitation!E:E,$L800))</f>
        <v/>
      </c>
      <c r="I800" s="16" t="str">
        <f t="array" ref="I800">IF(ISBLANK($A800),"",INDEX(Precipitation!F:F,$L800))</f>
        <v/>
      </c>
      <c r="J800" s="16" t="str">
        <f t="array" ref="J800">IF(ISBLANK($A800),"",INDEX(Precipitation!G:G,$L800))</f>
        <v/>
      </c>
      <c r="K800" t="str">
        <f t="array" ref="K800">IF(ISBLANK($A800),"",INDEX(Precipitation!H:H,$L800))</f>
        <v/>
      </c>
      <c r="L800" s="5" t="str">
        <f>IF(ISBLANK($A800),"",RANDBETWEEN(2,COUNTA(Precipitation!A:A)))</f>
        <v/>
      </c>
      <c r="M800" s="5" t="str">
        <f>IF(ISBLANK($A800),"",RANDBETWEEN(1,100)&lt;=VLOOKUP($A800,Settings!$A:$H,7,FALSE)*100)</f>
        <v/>
      </c>
      <c r="N800" s="5" t="str">
        <f>IF(ISBLANK($A800),"",VLOOKUP($A800,Settings!$A:$H,8,FALSE))</f>
        <v/>
      </c>
      <c r="O800" s="5" t="str">
        <f>IF(ISBLANK($A800),"",IF($A800=$A799,$O799,INDIRECT("Settings!$H"&amp;MATCH($A800,Settings!$A:$A,0)+1)))</f>
        <v/>
      </c>
      <c r="P800" s="5" t="str">
        <f t="shared" si="2"/>
        <v/>
      </c>
      <c r="Q800" s="5" t="str">
        <f>IF(ISBLANK($A800),"",IF($A800=$A799,$Q799,VLOOKUP($A800,Settings!$A:$B,2,FALSE)))</f>
        <v/>
      </c>
    </row>
    <row r="801">
      <c r="A801" s="17"/>
      <c r="B801" s="15" t="str">
        <f t="shared" si="1"/>
        <v/>
      </c>
      <c r="C801" s="16" t="str">
        <f>IF(ISBLANK($A801),"",RANDBETWEEN($P801-Settings!$E$19,$P801-Settings!$E$20))</f>
        <v/>
      </c>
      <c r="D801" s="16" t="str">
        <f>IF(ISBLANK($A801),"",RANDBETWEEN($P801+Settings!$E$20,$P801+Settings!$E$19))</f>
        <v/>
      </c>
      <c r="E801" t="str">
        <f t="array" ref="E801">IF(ISBLANK($A801),"",IF(M801,IF(AVERAGE(C801,D801)&gt;Settings!$E$18,INDEX(Precipitation!A:A,$L801),INDEX(Precipitation!B:B,$L801)),"None"))</f>
        <v/>
      </c>
      <c r="F801" t="str">
        <f t="array" ref="F801">IF(ISBLANK($A801),"",IF(M801,INDEX(Precipitation!C:C,$L801),CHOOSE(RANDBETWEEN(1,4),"Clear","Clear","A few clouds","Mostly cloudy")))</f>
        <v/>
      </c>
      <c r="G801" t="str">
        <f t="array" ref="G801">IF(ISBLANK($A801),"",IF(AND(M801,AVERAGE(C801,D801)&gt;Settings!$E$18),INDEX(Precipitation!D:D,$L801),""))</f>
        <v/>
      </c>
      <c r="H801" t="str">
        <f t="array" ref="H801">IF(ISBLANK($A801),"",INDEX(Precipitation!E:E,$L801))</f>
        <v/>
      </c>
      <c r="I801" s="16" t="str">
        <f t="array" ref="I801">IF(ISBLANK($A801),"",INDEX(Precipitation!F:F,$L801))</f>
        <v/>
      </c>
      <c r="J801" s="16" t="str">
        <f t="array" ref="J801">IF(ISBLANK($A801),"",INDEX(Precipitation!G:G,$L801))</f>
        <v/>
      </c>
      <c r="K801" t="str">
        <f t="array" ref="K801">IF(ISBLANK($A801),"",INDEX(Precipitation!H:H,$L801))</f>
        <v/>
      </c>
      <c r="L801" s="5" t="str">
        <f>IF(ISBLANK($A801),"",RANDBETWEEN(2,COUNTA(Precipitation!A:A)))</f>
        <v/>
      </c>
      <c r="M801" s="5" t="str">
        <f>IF(ISBLANK($A801),"",RANDBETWEEN(1,100)&lt;=VLOOKUP($A801,Settings!$A:$H,7,FALSE)*100)</f>
        <v/>
      </c>
      <c r="N801" s="5" t="str">
        <f>IF(ISBLANK($A801),"",VLOOKUP($A801,Settings!$A:$H,8,FALSE))</f>
        <v/>
      </c>
      <c r="O801" s="5" t="str">
        <f>IF(ISBLANK($A801),"",IF($A801=$A800,$O800,INDIRECT("Settings!$H"&amp;MATCH($A801,Settings!$A:$A,0)+1)))</f>
        <v/>
      </c>
      <c r="P801" s="5" t="str">
        <f t="shared" si="2"/>
        <v/>
      </c>
      <c r="Q801" s="5" t="str">
        <f>IF(ISBLANK($A801),"",IF($A801=$A800,$Q800,VLOOKUP($A801,Settings!$A:$B,2,FALSE)))</f>
        <v/>
      </c>
    </row>
    <row r="802">
      <c r="A802" s="17"/>
      <c r="B802" s="15" t="str">
        <f t="shared" si="1"/>
        <v/>
      </c>
      <c r="C802" s="16" t="str">
        <f>IF(ISBLANK($A802),"",RANDBETWEEN($P802-Settings!$E$19,$P802-Settings!$E$20))</f>
        <v/>
      </c>
      <c r="D802" s="16" t="str">
        <f>IF(ISBLANK($A802),"",RANDBETWEEN($P802+Settings!$E$20,$P802+Settings!$E$19))</f>
        <v/>
      </c>
      <c r="E802" t="str">
        <f t="array" ref="E802">IF(ISBLANK($A802),"",IF(M802,IF(AVERAGE(C802,D802)&gt;Settings!$E$18,INDEX(Precipitation!A:A,$L802),INDEX(Precipitation!B:B,$L802)),"None"))</f>
        <v/>
      </c>
      <c r="F802" t="str">
        <f t="array" ref="F802">IF(ISBLANK($A802),"",IF(M802,INDEX(Precipitation!C:C,$L802),CHOOSE(RANDBETWEEN(1,4),"Clear","Clear","A few clouds","Mostly cloudy")))</f>
        <v/>
      </c>
      <c r="G802" t="str">
        <f t="array" ref="G802">IF(ISBLANK($A802),"",IF(AND(M802,AVERAGE(C802,D802)&gt;Settings!$E$18),INDEX(Precipitation!D:D,$L802),""))</f>
        <v/>
      </c>
      <c r="H802" t="str">
        <f t="array" ref="H802">IF(ISBLANK($A802),"",INDEX(Precipitation!E:E,$L802))</f>
        <v/>
      </c>
      <c r="I802" s="16" t="str">
        <f t="array" ref="I802">IF(ISBLANK($A802),"",INDEX(Precipitation!F:F,$L802))</f>
        <v/>
      </c>
      <c r="J802" s="16" t="str">
        <f t="array" ref="J802">IF(ISBLANK($A802),"",INDEX(Precipitation!G:G,$L802))</f>
        <v/>
      </c>
      <c r="K802" t="str">
        <f t="array" ref="K802">IF(ISBLANK($A802),"",INDEX(Precipitation!H:H,$L802))</f>
        <v/>
      </c>
      <c r="L802" s="5" t="str">
        <f>IF(ISBLANK($A802),"",RANDBETWEEN(2,COUNTA(Precipitation!A:A)))</f>
        <v/>
      </c>
      <c r="M802" s="5" t="str">
        <f>IF(ISBLANK($A802),"",RANDBETWEEN(1,100)&lt;=VLOOKUP($A802,Settings!$A:$H,7,FALSE)*100)</f>
        <v/>
      </c>
      <c r="N802" s="5" t="str">
        <f>IF(ISBLANK($A802),"",VLOOKUP($A802,Settings!$A:$H,8,FALSE))</f>
        <v/>
      </c>
      <c r="O802" s="5" t="str">
        <f>IF(ISBLANK($A802),"",IF($A802=$A801,$O801,INDIRECT("Settings!$H"&amp;MATCH($A802,Settings!$A:$A,0)+1)))</f>
        <v/>
      </c>
      <c r="P802" s="5" t="str">
        <f t="shared" si="2"/>
        <v/>
      </c>
      <c r="Q802" s="5" t="str">
        <f>IF(ISBLANK($A802),"",IF($A802=$A801,$Q801,VLOOKUP($A802,Settings!$A:$B,2,FALSE)))</f>
        <v/>
      </c>
    </row>
    <row r="803">
      <c r="A803" s="17"/>
      <c r="B803" s="15" t="str">
        <f t="shared" si="1"/>
        <v/>
      </c>
      <c r="C803" s="16" t="str">
        <f>IF(ISBLANK($A803),"",RANDBETWEEN($P803-Settings!$E$19,$P803-Settings!$E$20))</f>
        <v/>
      </c>
      <c r="D803" s="16" t="str">
        <f>IF(ISBLANK($A803),"",RANDBETWEEN($P803+Settings!$E$20,$P803+Settings!$E$19))</f>
        <v/>
      </c>
      <c r="E803" t="str">
        <f t="array" ref="E803">IF(ISBLANK($A803),"",IF(M803,IF(AVERAGE(C803,D803)&gt;Settings!$E$18,INDEX(Precipitation!A:A,$L803),INDEX(Precipitation!B:B,$L803)),"None"))</f>
        <v/>
      </c>
      <c r="F803" t="str">
        <f t="array" ref="F803">IF(ISBLANK($A803),"",IF(M803,INDEX(Precipitation!C:C,$L803),CHOOSE(RANDBETWEEN(1,4),"Clear","Clear","A few clouds","Mostly cloudy")))</f>
        <v/>
      </c>
      <c r="G803" t="str">
        <f t="array" ref="G803">IF(ISBLANK($A803),"",IF(AND(M803,AVERAGE(C803,D803)&gt;Settings!$E$18),INDEX(Precipitation!D:D,$L803),""))</f>
        <v/>
      </c>
      <c r="H803" t="str">
        <f t="array" ref="H803">IF(ISBLANK($A803),"",INDEX(Precipitation!E:E,$L803))</f>
        <v/>
      </c>
      <c r="I803" s="16" t="str">
        <f t="array" ref="I803">IF(ISBLANK($A803),"",INDEX(Precipitation!F:F,$L803))</f>
        <v/>
      </c>
      <c r="J803" s="16" t="str">
        <f t="array" ref="J803">IF(ISBLANK($A803),"",INDEX(Precipitation!G:G,$L803))</f>
        <v/>
      </c>
      <c r="K803" t="str">
        <f t="array" ref="K803">IF(ISBLANK($A803),"",INDEX(Precipitation!H:H,$L803))</f>
        <v/>
      </c>
      <c r="L803" s="5" t="str">
        <f>IF(ISBLANK($A803),"",RANDBETWEEN(2,COUNTA(Precipitation!A:A)))</f>
        <v/>
      </c>
      <c r="M803" s="5" t="str">
        <f>IF(ISBLANK($A803),"",RANDBETWEEN(1,100)&lt;=VLOOKUP($A803,Settings!$A:$H,7,FALSE)*100)</f>
        <v/>
      </c>
      <c r="N803" s="5" t="str">
        <f>IF(ISBLANK($A803),"",VLOOKUP($A803,Settings!$A:$H,8,FALSE))</f>
        <v/>
      </c>
      <c r="O803" s="5" t="str">
        <f>IF(ISBLANK($A803),"",IF($A803=$A802,$O802,INDIRECT("Settings!$H"&amp;MATCH($A803,Settings!$A:$A,0)+1)))</f>
        <v/>
      </c>
      <c r="P803" s="5" t="str">
        <f t="shared" si="2"/>
        <v/>
      </c>
      <c r="Q803" s="5" t="str">
        <f>IF(ISBLANK($A803),"",IF($A803=$A802,$Q802,VLOOKUP($A803,Settings!$A:$B,2,FALSE)))</f>
        <v/>
      </c>
    </row>
    <row r="804">
      <c r="A804" s="17"/>
      <c r="B804" s="15" t="str">
        <f t="shared" si="1"/>
        <v/>
      </c>
      <c r="C804" s="16" t="str">
        <f>IF(ISBLANK($A804),"",RANDBETWEEN($P804-Settings!$E$19,$P804-Settings!$E$20))</f>
        <v/>
      </c>
      <c r="D804" s="16" t="str">
        <f>IF(ISBLANK($A804),"",RANDBETWEEN($P804+Settings!$E$20,$P804+Settings!$E$19))</f>
        <v/>
      </c>
      <c r="E804" t="str">
        <f t="array" ref="E804">IF(ISBLANK($A804),"",IF(M804,IF(AVERAGE(C804,D804)&gt;Settings!$E$18,INDEX(Precipitation!A:A,$L804),INDEX(Precipitation!B:B,$L804)),"None"))</f>
        <v/>
      </c>
      <c r="F804" t="str">
        <f t="array" ref="F804">IF(ISBLANK($A804),"",IF(M804,INDEX(Precipitation!C:C,$L804),CHOOSE(RANDBETWEEN(1,4),"Clear","Clear","A few clouds","Mostly cloudy")))</f>
        <v/>
      </c>
      <c r="G804" t="str">
        <f t="array" ref="G804">IF(ISBLANK($A804),"",IF(AND(M804,AVERAGE(C804,D804)&gt;Settings!$E$18),INDEX(Precipitation!D:D,$L804),""))</f>
        <v/>
      </c>
      <c r="H804" t="str">
        <f t="array" ref="H804">IF(ISBLANK($A804),"",INDEX(Precipitation!E:E,$L804))</f>
        <v/>
      </c>
      <c r="I804" s="16" t="str">
        <f t="array" ref="I804">IF(ISBLANK($A804),"",INDEX(Precipitation!F:F,$L804))</f>
        <v/>
      </c>
      <c r="J804" s="16" t="str">
        <f t="array" ref="J804">IF(ISBLANK($A804),"",INDEX(Precipitation!G:G,$L804))</f>
        <v/>
      </c>
      <c r="K804" t="str">
        <f t="array" ref="K804">IF(ISBLANK($A804),"",INDEX(Precipitation!H:H,$L804))</f>
        <v/>
      </c>
      <c r="L804" s="5" t="str">
        <f>IF(ISBLANK($A804),"",RANDBETWEEN(2,COUNTA(Precipitation!A:A)))</f>
        <v/>
      </c>
      <c r="M804" s="5" t="str">
        <f>IF(ISBLANK($A804),"",RANDBETWEEN(1,100)&lt;=VLOOKUP($A804,Settings!$A:$H,7,FALSE)*100)</f>
        <v/>
      </c>
      <c r="N804" s="5" t="str">
        <f>IF(ISBLANK($A804),"",VLOOKUP($A804,Settings!$A:$H,8,FALSE))</f>
        <v/>
      </c>
      <c r="O804" s="5" t="str">
        <f>IF(ISBLANK($A804),"",IF($A804=$A803,$O803,INDIRECT("Settings!$H"&amp;MATCH($A804,Settings!$A:$A,0)+1)))</f>
        <v/>
      </c>
      <c r="P804" s="5" t="str">
        <f t="shared" si="2"/>
        <v/>
      </c>
      <c r="Q804" s="5" t="str">
        <f>IF(ISBLANK($A804),"",IF($A804=$A803,$Q803,VLOOKUP($A804,Settings!$A:$B,2,FALSE)))</f>
        <v/>
      </c>
    </row>
    <row r="805">
      <c r="A805" s="17"/>
      <c r="B805" s="15" t="str">
        <f t="shared" si="1"/>
        <v/>
      </c>
      <c r="C805" s="16" t="str">
        <f>IF(ISBLANK($A805),"",RANDBETWEEN($P805-Settings!$E$19,$P805-Settings!$E$20))</f>
        <v/>
      </c>
      <c r="D805" s="16" t="str">
        <f>IF(ISBLANK($A805),"",RANDBETWEEN($P805+Settings!$E$20,$P805+Settings!$E$19))</f>
        <v/>
      </c>
      <c r="E805" t="str">
        <f t="array" ref="E805">IF(ISBLANK($A805),"",IF(M805,IF(AVERAGE(C805,D805)&gt;Settings!$E$18,INDEX(Precipitation!A:A,$L805),INDEX(Precipitation!B:B,$L805)),"None"))</f>
        <v/>
      </c>
      <c r="F805" t="str">
        <f t="array" ref="F805">IF(ISBLANK($A805),"",IF(M805,INDEX(Precipitation!C:C,$L805),CHOOSE(RANDBETWEEN(1,4),"Clear","Clear","A few clouds","Mostly cloudy")))</f>
        <v/>
      </c>
      <c r="G805" t="str">
        <f t="array" ref="G805">IF(ISBLANK($A805),"",IF(AND(M805,AVERAGE(C805,D805)&gt;Settings!$E$18),INDEX(Precipitation!D:D,$L805),""))</f>
        <v/>
      </c>
      <c r="H805" t="str">
        <f t="array" ref="H805">IF(ISBLANK($A805),"",INDEX(Precipitation!E:E,$L805))</f>
        <v/>
      </c>
      <c r="I805" s="16" t="str">
        <f t="array" ref="I805">IF(ISBLANK($A805),"",INDEX(Precipitation!F:F,$L805))</f>
        <v/>
      </c>
      <c r="J805" s="16" t="str">
        <f t="array" ref="J805">IF(ISBLANK($A805),"",INDEX(Precipitation!G:G,$L805))</f>
        <v/>
      </c>
      <c r="K805" t="str">
        <f t="array" ref="K805">IF(ISBLANK($A805),"",INDEX(Precipitation!H:H,$L805))</f>
        <v/>
      </c>
      <c r="L805" s="5" t="str">
        <f>IF(ISBLANK($A805),"",RANDBETWEEN(2,COUNTA(Precipitation!A:A)))</f>
        <v/>
      </c>
      <c r="M805" s="5" t="str">
        <f>IF(ISBLANK($A805),"",RANDBETWEEN(1,100)&lt;=VLOOKUP($A805,Settings!$A:$H,7,FALSE)*100)</f>
        <v/>
      </c>
      <c r="N805" s="5" t="str">
        <f>IF(ISBLANK($A805),"",VLOOKUP($A805,Settings!$A:$H,8,FALSE))</f>
        <v/>
      </c>
      <c r="O805" s="5" t="str">
        <f>IF(ISBLANK($A805),"",IF($A805=$A804,$O804,INDIRECT("Settings!$H"&amp;MATCH($A805,Settings!$A:$A,0)+1)))</f>
        <v/>
      </c>
      <c r="P805" s="5" t="str">
        <f t="shared" si="2"/>
        <v/>
      </c>
      <c r="Q805" s="5" t="str">
        <f>IF(ISBLANK($A805),"",IF($A805=$A804,$Q804,VLOOKUP($A805,Settings!$A:$B,2,FALSE)))</f>
        <v/>
      </c>
    </row>
    <row r="806">
      <c r="A806" s="17"/>
      <c r="B806" s="15" t="str">
        <f t="shared" si="1"/>
        <v/>
      </c>
      <c r="C806" s="16" t="str">
        <f>IF(ISBLANK($A806),"",RANDBETWEEN($P806-Settings!$E$19,$P806-Settings!$E$20))</f>
        <v/>
      </c>
      <c r="D806" s="16" t="str">
        <f>IF(ISBLANK($A806),"",RANDBETWEEN($P806+Settings!$E$20,$P806+Settings!$E$19))</f>
        <v/>
      </c>
      <c r="E806" t="str">
        <f t="array" ref="E806">IF(ISBLANK($A806),"",IF(M806,IF(AVERAGE(C806,D806)&gt;Settings!$E$18,INDEX(Precipitation!A:A,$L806),INDEX(Precipitation!B:B,$L806)),"None"))</f>
        <v/>
      </c>
      <c r="F806" t="str">
        <f t="array" ref="F806">IF(ISBLANK($A806),"",IF(M806,INDEX(Precipitation!C:C,$L806),CHOOSE(RANDBETWEEN(1,4),"Clear","Clear","A few clouds","Mostly cloudy")))</f>
        <v/>
      </c>
      <c r="G806" t="str">
        <f t="array" ref="G806">IF(ISBLANK($A806),"",IF(AND(M806,AVERAGE(C806,D806)&gt;Settings!$E$18),INDEX(Precipitation!D:D,$L806),""))</f>
        <v/>
      </c>
      <c r="H806" t="str">
        <f t="array" ref="H806">IF(ISBLANK($A806),"",INDEX(Precipitation!E:E,$L806))</f>
        <v/>
      </c>
      <c r="I806" s="16" t="str">
        <f t="array" ref="I806">IF(ISBLANK($A806),"",INDEX(Precipitation!F:F,$L806))</f>
        <v/>
      </c>
      <c r="J806" s="16" t="str">
        <f t="array" ref="J806">IF(ISBLANK($A806),"",INDEX(Precipitation!G:G,$L806))</f>
        <v/>
      </c>
      <c r="K806" t="str">
        <f t="array" ref="K806">IF(ISBLANK($A806),"",INDEX(Precipitation!H:H,$L806))</f>
        <v/>
      </c>
      <c r="L806" s="5" t="str">
        <f>IF(ISBLANK($A806),"",RANDBETWEEN(2,COUNTA(Precipitation!A:A)))</f>
        <v/>
      </c>
      <c r="M806" s="5" t="str">
        <f>IF(ISBLANK($A806),"",RANDBETWEEN(1,100)&lt;=VLOOKUP($A806,Settings!$A:$H,7,FALSE)*100)</f>
        <v/>
      </c>
      <c r="N806" s="5" t="str">
        <f>IF(ISBLANK($A806),"",VLOOKUP($A806,Settings!$A:$H,8,FALSE))</f>
        <v/>
      </c>
      <c r="O806" s="5" t="str">
        <f>IF(ISBLANK($A806),"",IF($A806=$A805,$O805,INDIRECT("Settings!$H"&amp;MATCH($A806,Settings!$A:$A,0)+1)))</f>
        <v/>
      </c>
      <c r="P806" s="5" t="str">
        <f t="shared" si="2"/>
        <v/>
      </c>
      <c r="Q806" s="5" t="str">
        <f>IF(ISBLANK($A806),"",IF($A806=$A805,$Q805,VLOOKUP($A806,Settings!$A:$B,2,FALSE)))</f>
        <v/>
      </c>
    </row>
    <row r="807">
      <c r="A807" s="17"/>
      <c r="B807" s="15" t="str">
        <f t="shared" si="1"/>
        <v/>
      </c>
      <c r="C807" s="16" t="str">
        <f>IF(ISBLANK($A807),"",RANDBETWEEN($P807-Settings!$E$19,$P807-Settings!$E$20))</f>
        <v/>
      </c>
      <c r="D807" s="16" t="str">
        <f>IF(ISBLANK($A807),"",RANDBETWEEN($P807+Settings!$E$20,$P807+Settings!$E$19))</f>
        <v/>
      </c>
      <c r="E807" t="str">
        <f t="array" ref="E807">IF(ISBLANK($A807),"",IF(M807,IF(AVERAGE(C807,D807)&gt;Settings!$E$18,INDEX(Precipitation!A:A,$L807),INDEX(Precipitation!B:B,$L807)),"None"))</f>
        <v/>
      </c>
      <c r="F807" t="str">
        <f t="array" ref="F807">IF(ISBLANK($A807),"",IF(M807,INDEX(Precipitation!C:C,$L807),CHOOSE(RANDBETWEEN(1,4),"Clear","Clear","A few clouds","Mostly cloudy")))</f>
        <v/>
      </c>
      <c r="G807" t="str">
        <f t="array" ref="G807">IF(ISBLANK($A807),"",IF(AND(M807,AVERAGE(C807,D807)&gt;Settings!$E$18),INDEX(Precipitation!D:D,$L807),""))</f>
        <v/>
      </c>
      <c r="H807" t="str">
        <f t="array" ref="H807">IF(ISBLANK($A807),"",INDEX(Precipitation!E:E,$L807))</f>
        <v/>
      </c>
      <c r="I807" s="16" t="str">
        <f t="array" ref="I807">IF(ISBLANK($A807),"",INDEX(Precipitation!F:F,$L807))</f>
        <v/>
      </c>
      <c r="J807" s="16" t="str">
        <f t="array" ref="J807">IF(ISBLANK($A807),"",INDEX(Precipitation!G:G,$L807))</f>
        <v/>
      </c>
      <c r="K807" t="str">
        <f t="array" ref="K807">IF(ISBLANK($A807),"",INDEX(Precipitation!H:H,$L807))</f>
        <v/>
      </c>
      <c r="L807" s="5" t="str">
        <f>IF(ISBLANK($A807),"",RANDBETWEEN(2,COUNTA(Precipitation!A:A)))</f>
        <v/>
      </c>
      <c r="M807" s="5" t="str">
        <f>IF(ISBLANK($A807),"",RANDBETWEEN(1,100)&lt;=VLOOKUP($A807,Settings!$A:$H,7,FALSE)*100)</f>
        <v/>
      </c>
      <c r="N807" s="5" t="str">
        <f>IF(ISBLANK($A807),"",VLOOKUP($A807,Settings!$A:$H,8,FALSE))</f>
        <v/>
      </c>
      <c r="O807" s="5" t="str">
        <f>IF(ISBLANK($A807),"",IF($A807=$A806,$O806,INDIRECT("Settings!$H"&amp;MATCH($A807,Settings!$A:$A,0)+1)))</f>
        <v/>
      </c>
      <c r="P807" s="5" t="str">
        <f t="shared" si="2"/>
        <v/>
      </c>
      <c r="Q807" s="5" t="str">
        <f>IF(ISBLANK($A807),"",IF($A807=$A806,$Q806,VLOOKUP($A807,Settings!$A:$B,2,FALSE)))</f>
        <v/>
      </c>
    </row>
    <row r="808">
      <c r="A808" s="17"/>
      <c r="B808" s="15" t="str">
        <f t="shared" si="1"/>
        <v/>
      </c>
      <c r="C808" s="16" t="str">
        <f>IF(ISBLANK($A808),"",RANDBETWEEN($P808-Settings!$E$19,$P808-Settings!$E$20))</f>
        <v/>
      </c>
      <c r="D808" s="16" t="str">
        <f>IF(ISBLANK($A808),"",RANDBETWEEN($P808+Settings!$E$20,$P808+Settings!$E$19))</f>
        <v/>
      </c>
      <c r="E808" t="str">
        <f t="array" ref="E808">IF(ISBLANK($A808),"",IF(M808,IF(AVERAGE(C808,D808)&gt;Settings!$E$18,INDEX(Precipitation!A:A,$L808),INDEX(Precipitation!B:B,$L808)),"None"))</f>
        <v/>
      </c>
      <c r="F808" t="str">
        <f t="array" ref="F808">IF(ISBLANK($A808),"",IF(M808,INDEX(Precipitation!C:C,$L808),CHOOSE(RANDBETWEEN(1,4),"Clear","Clear","A few clouds","Mostly cloudy")))</f>
        <v/>
      </c>
      <c r="G808" t="str">
        <f t="array" ref="G808">IF(ISBLANK($A808),"",IF(AND(M808,AVERAGE(C808,D808)&gt;Settings!$E$18),INDEX(Precipitation!D:D,$L808),""))</f>
        <v/>
      </c>
      <c r="H808" t="str">
        <f t="array" ref="H808">IF(ISBLANK($A808),"",INDEX(Precipitation!E:E,$L808))</f>
        <v/>
      </c>
      <c r="I808" s="16" t="str">
        <f t="array" ref="I808">IF(ISBLANK($A808),"",INDEX(Precipitation!F:F,$L808))</f>
        <v/>
      </c>
      <c r="J808" s="16" t="str">
        <f t="array" ref="J808">IF(ISBLANK($A808),"",INDEX(Precipitation!G:G,$L808))</f>
        <v/>
      </c>
      <c r="K808" t="str">
        <f t="array" ref="K808">IF(ISBLANK($A808),"",INDEX(Precipitation!H:H,$L808))</f>
        <v/>
      </c>
      <c r="L808" s="5" t="str">
        <f>IF(ISBLANK($A808),"",RANDBETWEEN(2,COUNTA(Precipitation!A:A)))</f>
        <v/>
      </c>
      <c r="M808" s="5" t="str">
        <f>IF(ISBLANK($A808),"",RANDBETWEEN(1,100)&lt;=VLOOKUP($A808,Settings!$A:$H,7,FALSE)*100)</f>
        <v/>
      </c>
      <c r="N808" s="5" t="str">
        <f>IF(ISBLANK($A808),"",VLOOKUP($A808,Settings!$A:$H,8,FALSE))</f>
        <v/>
      </c>
      <c r="O808" s="5" t="str">
        <f>IF(ISBLANK($A808),"",IF($A808=$A807,$O807,INDIRECT("Settings!$H"&amp;MATCH($A808,Settings!$A:$A,0)+1)))</f>
        <v/>
      </c>
      <c r="P808" s="5" t="str">
        <f t="shared" si="2"/>
        <v/>
      </c>
      <c r="Q808" s="5" t="str">
        <f>IF(ISBLANK($A808),"",IF($A808=$A807,$Q807,VLOOKUP($A808,Settings!$A:$B,2,FALSE)))</f>
        <v/>
      </c>
    </row>
    <row r="809">
      <c r="A809" s="17"/>
      <c r="B809" s="15" t="str">
        <f t="shared" si="1"/>
        <v/>
      </c>
      <c r="C809" s="16" t="str">
        <f>IF(ISBLANK($A809),"",RANDBETWEEN($P809-Settings!$E$19,$P809-Settings!$E$20))</f>
        <v/>
      </c>
      <c r="D809" s="16" t="str">
        <f>IF(ISBLANK($A809),"",RANDBETWEEN($P809+Settings!$E$20,$P809+Settings!$E$19))</f>
        <v/>
      </c>
      <c r="E809" t="str">
        <f t="array" ref="E809">IF(ISBLANK($A809),"",IF(M809,IF(AVERAGE(C809,D809)&gt;Settings!$E$18,INDEX(Precipitation!A:A,$L809),INDEX(Precipitation!B:B,$L809)),"None"))</f>
        <v/>
      </c>
      <c r="F809" t="str">
        <f t="array" ref="F809">IF(ISBLANK($A809),"",IF(M809,INDEX(Precipitation!C:C,$L809),CHOOSE(RANDBETWEEN(1,4),"Clear","Clear","A few clouds","Mostly cloudy")))</f>
        <v/>
      </c>
      <c r="G809" t="str">
        <f t="array" ref="G809">IF(ISBLANK($A809),"",IF(AND(M809,AVERAGE(C809,D809)&gt;Settings!$E$18),INDEX(Precipitation!D:D,$L809),""))</f>
        <v/>
      </c>
      <c r="H809" t="str">
        <f t="array" ref="H809">IF(ISBLANK($A809),"",INDEX(Precipitation!E:E,$L809))</f>
        <v/>
      </c>
      <c r="I809" s="16" t="str">
        <f t="array" ref="I809">IF(ISBLANK($A809),"",INDEX(Precipitation!F:F,$L809))</f>
        <v/>
      </c>
      <c r="J809" s="16" t="str">
        <f t="array" ref="J809">IF(ISBLANK($A809),"",INDEX(Precipitation!G:G,$L809))</f>
        <v/>
      </c>
      <c r="K809" t="str">
        <f t="array" ref="K809">IF(ISBLANK($A809),"",INDEX(Precipitation!H:H,$L809))</f>
        <v/>
      </c>
      <c r="L809" s="5" t="str">
        <f>IF(ISBLANK($A809),"",RANDBETWEEN(2,COUNTA(Precipitation!A:A)))</f>
        <v/>
      </c>
      <c r="M809" s="5" t="str">
        <f>IF(ISBLANK($A809),"",RANDBETWEEN(1,100)&lt;=VLOOKUP($A809,Settings!$A:$H,7,FALSE)*100)</f>
        <v/>
      </c>
      <c r="N809" s="5" t="str">
        <f>IF(ISBLANK($A809),"",VLOOKUP($A809,Settings!$A:$H,8,FALSE))</f>
        <v/>
      </c>
      <c r="O809" s="5" t="str">
        <f>IF(ISBLANK($A809),"",IF($A809=$A808,$O808,INDIRECT("Settings!$H"&amp;MATCH($A809,Settings!$A:$A,0)+1)))</f>
        <v/>
      </c>
      <c r="P809" s="5" t="str">
        <f t="shared" si="2"/>
        <v/>
      </c>
      <c r="Q809" s="5" t="str">
        <f>IF(ISBLANK($A809),"",IF($A809=$A808,$Q808,VLOOKUP($A809,Settings!$A:$B,2,FALSE)))</f>
        <v/>
      </c>
    </row>
    <row r="810">
      <c r="A810" s="17"/>
      <c r="B810" s="15" t="str">
        <f t="shared" si="1"/>
        <v/>
      </c>
      <c r="C810" s="16" t="str">
        <f>IF(ISBLANK($A810),"",RANDBETWEEN($P810-Settings!$E$19,$P810-Settings!$E$20))</f>
        <v/>
      </c>
      <c r="D810" s="16" t="str">
        <f>IF(ISBLANK($A810),"",RANDBETWEEN($P810+Settings!$E$20,$P810+Settings!$E$19))</f>
        <v/>
      </c>
      <c r="E810" t="str">
        <f t="array" ref="E810">IF(ISBLANK($A810),"",IF(M810,IF(AVERAGE(C810,D810)&gt;Settings!$E$18,INDEX(Precipitation!A:A,$L810),INDEX(Precipitation!B:B,$L810)),"None"))</f>
        <v/>
      </c>
      <c r="F810" t="str">
        <f t="array" ref="F810">IF(ISBLANK($A810),"",IF(M810,INDEX(Precipitation!C:C,$L810),CHOOSE(RANDBETWEEN(1,4),"Clear","Clear","A few clouds","Mostly cloudy")))</f>
        <v/>
      </c>
      <c r="G810" t="str">
        <f t="array" ref="G810">IF(ISBLANK($A810),"",IF(AND(M810,AVERAGE(C810,D810)&gt;Settings!$E$18),INDEX(Precipitation!D:D,$L810),""))</f>
        <v/>
      </c>
      <c r="H810" t="str">
        <f t="array" ref="H810">IF(ISBLANK($A810),"",INDEX(Precipitation!E:E,$L810))</f>
        <v/>
      </c>
      <c r="I810" s="16" t="str">
        <f t="array" ref="I810">IF(ISBLANK($A810),"",INDEX(Precipitation!F:F,$L810))</f>
        <v/>
      </c>
      <c r="J810" s="16" t="str">
        <f t="array" ref="J810">IF(ISBLANK($A810),"",INDEX(Precipitation!G:G,$L810))</f>
        <v/>
      </c>
      <c r="K810" t="str">
        <f t="array" ref="K810">IF(ISBLANK($A810),"",INDEX(Precipitation!H:H,$L810))</f>
        <v/>
      </c>
      <c r="L810" s="5" t="str">
        <f>IF(ISBLANK($A810),"",RANDBETWEEN(2,COUNTA(Precipitation!A:A)))</f>
        <v/>
      </c>
      <c r="M810" s="5" t="str">
        <f>IF(ISBLANK($A810),"",RANDBETWEEN(1,100)&lt;=VLOOKUP($A810,Settings!$A:$H,7,FALSE)*100)</f>
        <v/>
      </c>
      <c r="N810" s="5" t="str">
        <f>IF(ISBLANK($A810),"",VLOOKUP($A810,Settings!$A:$H,8,FALSE))</f>
        <v/>
      </c>
      <c r="O810" s="5" t="str">
        <f>IF(ISBLANK($A810),"",IF($A810=$A809,$O809,INDIRECT("Settings!$H"&amp;MATCH($A810,Settings!$A:$A,0)+1)))</f>
        <v/>
      </c>
      <c r="P810" s="5" t="str">
        <f t="shared" si="2"/>
        <v/>
      </c>
      <c r="Q810" s="5" t="str">
        <f>IF(ISBLANK($A810),"",IF($A810=$A809,$Q809,VLOOKUP($A810,Settings!$A:$B,2,FALSE)))</f>
        <v/>
      </c>
    </row>
    <row r="811">
      <c r="A811" s="17"/>
      <c r="B811" s="15" t="str">
        <f t="shared" si="1"/>
        <v/>
      </c>
      <c r="C811" s="16" t="str">
        <f>IF(ISBLANK($A811),"",RANDBETWEEN($P811-Settings!$E$19,$P811-Settings!$E$20))</f>
        <v/>
      </c>
      <c r="D811" s="16" t="str">
        <f>IF(ISBLANK($A811),"",RANDBETWEEN($P811+Settings!$E$20,$P811+Settings!$E$19))</f>
        <v/>
      </c>
      <c r="E811" t="str">
        <f t="array" ref="E811">IF(ISBLANK($A811),"",IF(M811,IF(AVERAGE(C811,D811)&gt;Settings!$E$18,INDEX(Precipitation!A:A,$L811),INDEX(Precipitation!B:B,$L811)),"None"))</f>
        <v/>
      </c>
      <c r="F811" t="str">
        <f t="array" ref="F811">IF(ISBLANK($A811),"",IF(M811,INDEX(Precipitation!C:C,$L811),CHOOSE(RANDBETWEEN(1,4),"Clear","Clear","A few clouds","Mostly cloudy")))</f>
        <v/>
      </c>
      <c r="G811" t="str">
        <f t="array" ref="G811">IF(ISBLANK($A811),"",IF(AND(M811,AVERAGE(C811,D811)&gt;Settings!$E$18),INDEX(Precipitation!D:D,$L811),""))</f>
        <v/>
      </c>
      <c r="H811" t="str">
        <f t="array" ref="H811">IF(ISBLANK($A811),"",INDEX(Precipitation!E:E,$L811))</f>
        <v/>
      </c>
      <c r="I811" s="16" t="str">
        <f t="array" ref="I811">IF(ISBLANK($A811),"",INDEX(Precipitation!F:F,$L811))</f>
        <v/>
      </c>
      <c r="J811" s="16" t="str">
        <f t="array" ref="J811">IF(ISBLANK($A811),"",INDEX(Precipitation!G:G,$L811))</f>
        <v/>
      </c>
      <c r="K811" t="str">
        <f t="array" ref="K811">IF(ISBLANK($A811),"",INDEX(Precipitation!H:H,$L811))</f>
        <v/>
      </c>
      <c r="L811" s="5" t="str">
        <f>IF(ISBLANK($A811),"",RANDBETWEEN(2,COUNTA(Precipitation!A:A)))</f>
        <v/>
      </c>
      <c r="M811" s="5" t="str">
        <f>IF(ISBLANK($A811),"",RANDBETWEEN(1,100)&lt;=VLOOKUP($A811,Settings!$A:$H,7,FALSE)*100)</f>
        <v/>
      </c>
      <c r="N811" s="5" t="str">
        <f>IF(ISBLANK($A811),"",VLOOKUP($A811,Settings!$A:$H,8,FALSE))</f>
        <v/>
      </c>
      <c r="O811" s="5" t="str">
        <f>IF(ISBLANK($A811),"",IF($A811=$A810,$O810,INDIRECT("Settings!$H"&amp;MATCH($A811,Settings!$A:$A,0)+1)))</f>
        <v/>
      </c>
      <c r="P811" s="5" t="str">
        <f t="shared" si="2"/>
        <v/>
      </c>
      <c r="Q811" s="5" t="str">
        <f>IF(ISBLANK($A811),"",IF($A811=$A810,$Q810,VLOOKUP($A811,Settings!$A:$B,2,FALSE)))</f>
        <v/>
      </c>
    </row>
    <row r="812">
      <c r="A812" s="17"/>
      <c r="B812" s="15" t="str">
        <f t="shared" si="1"/>
        <v/>
      </c>
      <c r="C812" s="16" t="str">
        <f>IF(ISBLANK($A812),"",RANDBETWEEN($P812-Settings!$E$19,$P812-Settings!$E$20))</f>
        <v/>
      </c>
      <c r="D812" s="16" t="str">
        <f>IF(ISBLANK($A812),"",RANDBETWEEN($P812+Settings!$E$20,$P812+Settings!$E$19))</f>
        <v/>
      </c>
      <c r="E812" t="str">
        <f t="array" ref="E812">IF(ISBLANK($A812),"",IF(M812,IF(AVERAGE(C812,D812)&gt;Settings!$E$18,INDEX(Precipitation!A:A,$L812),INDEX(Precipitation!B:B,$L812)),"None"))</f>
        <v/>
      </c>
      <c r="F812" t="str">
        <f t="array" ref="F812">IF(ISBLANK($A812),"",IF(M812,INDEX(Precipitation!C:C,$L812),CHOOSE(RANDBETWEEN(1,4),"Clear","Clear","A few clouds","Mostly cloudy")))</f>
        <v/>
      </c>
      <c r="G812" t="str">
        <f t="array" ref="G812">IF(ISBLANK($A812),"",IF(AND(M812,AVERAGE(C812,D812)&gt;Settings!$E$18),INDEX(Precipitation!D:D,$L812),""))</f>
        <v/>
      </c>
      <c r="H812" t="str">
        <f t="array" ref="H812">IF(ISBLANK($A812),"",INDEX(Precipitation!E:E,$L812))</f>
        <v/>
      </c>
      <c r="I812" s="16" t="str">
        <f t="array" ref="I812">IF(ISBLANK($A812),"",INDEX(Precipitation!F:F,$L812))</f>
        <v/>
      </c>
      <c r="J812" s="16" t="str">
        <f t="array" ref="J812">IF(ISBLANK($A812),"",INDEX(Precipitation!G:G,$L812))</f>
        <v/>
      </c>
      <c r="K812" t="str">
        <f t="array" ref="K812">IF(ISBLANK($A812),"",INDEX(Precipitation!H:H,$L812))</f>
        <v/>
      </c>
      <c r="L812" s="5" t="str">
        <f>IF(ISBLANK($A812),"",RANDBETWEEN(2,COUNTA(Precipitation!A:A)))</f>
        <v/>
      </c>
      <c r="M812" s="5" t="str">
        <f>IF(ISBLANK($A812),"",RANDBETWEEN(1,100)&lt;=VLOOKUP($A812,Settings!$A:$H,7,FALSE)*100)</f>
        <v/>
      </c>
      <c r="N812" s="5" t="str">
        <f>IF(ISBLANK($A812),"",VLOOKUP($A812,Settings!$A:$H,8,FALSE))</f>
        <v/>
      </c>
      <c r="O812" s="5" t="str">
        <f>IF(ISBLANK($A812),"",IF($A812=$A811,$O811,INDIRECT("Settings!$H"&amp;MATCH($A812,Settings!$A:$A,0)+1)))</f>
        <v/>
      </c>
      <c r="P812" s="5" t="str">
        <f t="shared" si="2"/>
        <v/>
      </c>
      <c r="Q812" s="5" t="str">
        <f>IF(ISBLANK($A812),"",IF($A812=$A811,$Q811,VLOOKUP($A812,Settings!$A:$B,2,FALSE)))</f>
        <v/>
      </c>
    </row>
    <row r="813">
      <c r="A813" s="17"/>
      <c r="B813" s="15" t="str">
        <f t="shared" si="1"/>
        <v/>
      </c>
      <c r="C813" s="16" t="str">
        <f>IF(ISBLANK($A813),"",RANDBETWEEN($P813-Settings!$E$19,$P813-Settings!$E$20))</f>
        <v/>
      </c>
      <c r="D813" s="16" t="str">
        <f>IF(ISBLANK($A813),"",RANDBETWEEN($P813+Settings!$E$20,$P813+Settings!$E$19))</f>
        <v/>
      </c>
      <c r="E813" t="str">
        <f t="array" ref="E813">IF(ISBLANK($A813),"",IF(M813,IF(AVERAGE(C813,D813)&gt;Settings!$E$18,INDEX(Precipitation!A:A,$L813),INDEX(Precipitation!B:B,$L813)),"None"))</f>
        <v/>
      </c>
      <c r="F813" t="str">
        <f t="array" ref="F813">IF(ISBLANK($A813),"",IF(M813,INDEX(Precipitation!C:C,$L813),CHOOSE(RANDBETWEEN(1,4),"Clear","Clear","A few clouds","Mostly cloudy")))</f>
        <v/>
      </c>
      <c r="G813" t="str">
        <f t="array" ref="G813">IF(ISBLANK($A813),"",IF(AND(M813,AVERAGE(C813,D813)&gt;Settings!$E$18),INDEX(Precipitation!D:D,$L813),""))</f>
        <v/>
      </c>
      <c r="H813" t="str">
        <f t="array" ref="H813">IF(ISBLANK($A813),"",INDEX(Precipitation!E:E,$L813))</f>
        <v/>
      </c>
      <c r="I813" s="16" t="str">
        <f t="array" ref="I813">IF(ISBLANK($A813),"",INDEX(Precipitation!F:F,$L813))</f>
        <v/>
      </c>
      <c r="J813" s="16" t="str">
        <f t="array" ref="J813">IF(ISBLANK($A813),"",INDEX(Precipitation!G:G,$L813))</f>
        <v/>
      </c>
      <c r="K813" t="str">
        <f t="array" ref="K813">IF(ISBLANK($A813),"",INDEX(Precipitation!H:H,$L813))</f>
        <v/>
      </c>
      <c r="L813" s="5" t="str">
        <f>IF(ISBLANK($A813),"",RANDBETWEEN(2,COUNTA(Precipitation!A:A)))</f>
        <v/>
      </c>
      <c r="M813" s="5" t="str">
        <f>IF(ISBLANK($A813),"",RANDBETWEEN(1,100)&lt;=VLOOKUP($A813,Settings!$A:$H,7,FALSE)*100)</f>
        <v/>
      </c>
      <c r="N813" s="5" t="str">
        <f>IF(ISBLANK($A813),"",VLOOKUP($A813,Settings!$A:$H,8,FALSE))</f>
        <v/>
      </c>
      <c r="O813" s="5" t="str">
        <f>IF(ISBLANK($A813),"",IF($A813=$A812,$O812,INDIRECT("Settings!$H"&amp;MATCH($A813,Settings!$A:$A,0)+1)))</f>
        <v/>
      </c>
      <c r="P813" s="5" t="str">
        <f t="shared" si="2"/>
        <v/>
      </c>
      <c r="Q813" s="5" t="str">
        <f>IF(ISBLANK($A813),"",IF($A813=$A812,$Q812,VLOOKUP($A813,Settings!$A:$B,2,FALSE)))</f>
        <v/>
      </c>
    </row>
    <row r="814">
      <c r="A814" s="17"/>
      <c r="B814" s="15" t="str">
        <f t="shared" si="1"/>
        <v/>
      </c>
      <c r="C814" s="16" t="str">
        <f>IF(ISBLANK($A814),"",RANDBETWEEN($P814-Settings!$E$19,$P814-Settings!$E$20))</f>
        <v/>
      </c>
      <c r="D814" s="16" t="str">
        <f>IF(ISBLANK($A814),"",RANDBETWEEN($P814+Settings!$E$20,$P814+Settings!$E$19))</f>
        <v/>
      </c>
      <c r="E814" t="str">
        <f t="array" ref="E814">IF(ISBLANK($A814),"",IF(M814,IF(AVERAGE(C814,D814)&gt;Settings!$E$18,INDEX(Precipitation!A:A,$L814),INDEX(Precipitation!B:B,$L814)),"None"))</f>
        <v/>
      </c>
      <c r="F814" t="str">
        <f t="array" ref="F814">IF(ISBLANK($A814),"",IF(M814,INDEX(Precipitation!C:C,$L814),CHOOSE(RANDBETWEEN(1,4),"Clear","Clear","A few clouds","Mostly cloudy")))</f>
        <v/>
      </c>
      <c r="G814" t="str">
        <f t="array" ref="G814">IF(ISBLANK($A814),"",IF(AND(M814,AVERAGE(C814,D814)&gt;Settings!$E$18),INDEX(Precipitation!D:D,$L814),""))</f>
        <v/>
      </c>
      <c r="H814" t="str">
        <f t="array" ref="H814">IF(ISBLANK($A814),"",INDEX(Precipitation!E:E,$L814))</f>
        <v/>
      </c>
      <c r="I814" s="16" t="str">
        <f t="array" ref="I814">IF(ISBLANK($A814),"",INDEX(Precipitation!F:F,$L814))</f>
        <v/>
      </c>
      <c r="J814" s="16" t="str">
        <f t="array" ref="J814">IF(ISBLANK($A814),"",INDEX(Precipitation!G:G,$L814))</f>
        <v/>
      </c>
      <c r="K814" t="str">
        <f t="array" ref="K814">IF(ISBLANK($A814),"",INDEX(Precipitation!H:H,$L814))</f>
        <v/>
      </c>
      <c r="L814" s="5" t="str">
        <f>IF(ISBLANK($A814),"",RANDBETWEEN(2,COUNTA(Precipitation!A:A)))</f>
        <v/>
      </c>
      <c r="M814" s="5" t="str">
        <f>IF(ISBLANK($A814),"",RANDBETWEEN(1,100)&lt;=VLOOKUP($A814,Settings!$A:$H,7,FALSE)*100)</f>
        <v/>
      </c>
      <c r="N814" s="5" t="str">
        <f>IF(ISBLANK($A814),"",VLOOKUP($A814,Settings!$A:$H,8,FALSE))</f>
        <v/>
      </c>
      <c r="O814" s="5" t="str">
        <f>IF(ISBLANK($A814),"",IF($A814=$A813,$O813,INDIRECT("Settings!$H"&amp;MATCH($A814,Settings!$A:$A,0)+1)))</f>
        <v/>
      </c>
      <c r="P814" s="5" t="str">
        <f t="shared" si="2"/>
        <v/>
      </c>
      <c r="Q814" s="5" t="str">
        <f>IF(ISBLANK($A814),"",IF($A814=$A813,$Q813,VLOOKUP($A814,Settings!$A:$B,2,FALSE)))</f>
        <v/>
      </c>
    </row>
    <row r="815">
      <c r="A815" s="17"/>
      <c r="B815" s="15" t="str">
        <f t="shared" si="1"/>
        <v/>
      </c>
      <c r="C815" s="16" t="str">
        <f>IF(ISBLANK($A815),"",RANDBETWEEN($P815-Settings!$E$19,$P815-Settings!$E$20))</f>
        <v/>
      </c>
      <c r="D815" s="16" t="str">
        <f>IF(ISBLANK($A815),"",RANDBETWEEN($P815+Settings!$E$20,$P815+Settings!$E$19))</f>
        <v/>
      </c>
      <c r="E815" t="str">
        <f t="array" ref="E815">IF(ISBLANK($A815),"",IF(M815,IF(AVERAGE(C815,D815)&gt;Settings!$E$18,INDEX(Precipitation!A:A,$L815),INDEX(Precipitation!B:B,$L815)),"None"))</f>
        <v/>
      </c>
      <c r="F815" t="str">
        <f t="array" ref="F815">IF(ISBLANK($A815),"",IF(M815,INDEX(Precipitation!C:C,$L815),CHOOSE(RANDBETWEEN(1,4),"Clear","Clear","A few clouds","Mostly cloudy")))</f>
        <v/>
      </c>
      <c r="G815" t="str">
        <f t="array" ref="G815">IF(ISBLANK($A815),"",IF(AND(M815,AVERAGE(C815,D815)&gt;Settings!$E$18),INDEX(Precipitation!D:D,$L815),""))</f>
        <v/>
      </c>
      <c r="H815" t="str">
        <f t="array" ref="H815">IF(ISBLANK($A815),"",INDEX(Precipitation!E:E,$L815))</f>
        <v/>
      </c>
      <c r="I815" s="16" t="str">
        <f t="array" ref="I815">IF(ISBLANK($A815),"",INDEX(Precipitation!F:F,$L815))</f>
        <v/>
      </c>
      <c r="J815" s="16" t="str">
        <f t="array" ref="J815">IF(ISBLANK($A815),"",INDEX(Precipitation!G:G,$L815))</f>
        <v/>
      </c>
      <c r="K815" t="str">
        <f t="array" ref="K815">IF(ISBLANK($A815),"",INDEX(Precipitation!H:H,$L815))</f>
        <v/>
      </c>
      <c r="L815" s="5" t="str">
        <f>IF(ISBLANK($A815),"",RANDBETWEEN(2,COUNTA(Precipitation!A:A)))</f>
        <v/>
      </c>
      <c r="M815" s="5" t="str">
        <f>IF(ISBLANK($A815),"",RANDBETWEEN(1,100)&lt;=VLOOKUP($A815,Settings!$A:$H,7,FALSE)*100)</f>
        <v/>
      </c>
      <c r="N815" s="5" t="str">
        <f>IF(ISBLANK($A815),"",VLOOKUP($A815,Settings!$A:$H,8,FALSE))</f>
        <v/>
      </c>
      <c r="O815" s="5" t="str">
        <f>IF(ISBLANK($A815),"",IF($A815=$A814,$O814,INDIRECT("Settings!$H"&amp;MATCH($A815,Settings!$A:$A,0)+1)))</f>
        <v/>
      </c>
      <c r="P815" s="5" t="str">
        <f t="shared" si="2"/>
        <v/>
      </c>
      <c r="Q815" s="5" t="str">
        <f>IF(ISBLANK($A815),"",IF($A815=$A814,$Q814,VLOOKUP($A815,Settings!$A:$B,2,FALSE)))</f>
        <v/>
      </c>
    </row>
    <row r="816">
      <c r="A816" s="17"/>
      <c r="B816" s="15" t="str">
        <f t="shared" si="1"/>
        <v/>
      </c>
      <c r="C816" s="16" t="str">
        <f>IF(ISBLANK($A816),"",RANDBETWEEN($P816-Settings!$E$19,$P816-Settings!$E$20))</f>
        <v/>
      </c>
      <c r="D816" s="16" t="str">
        <f>IF(ISBLANK($A816),"",RANDBETWEEN($P816+Settings!$E$20,$P816+Settings!$E$19))</f>
        <v/>
      </c>
      <c r="E816" t="str">
        <f t="array" ref="E816">IF(ISBLANK($A816),"",IF(M816,IF(AVERAGE(C816,D816)&gt;Settings!$E$18,INDEX(Precipitation!A:A,$L816),INDEX(Precipitation!B:B,$L816)),"None"))</f>
        <v/>
      </c>
      <c r="F816" t="str">
        <f t="array" ref="F816">IF(ISBLANK($A816),"",IF(M816,INDEX(Precipitation!C:C,$L816),CHOOSE(RANDBETWEEN(1,4),"Clear","Clear","A few clouds","Mostly cloudy")))</f>
        <v/>
      </c>
      <c r="G816" t="str">
        <f t="array" ref="G816">IF(ISBLANK($A816),"",IF(AND(M816,AVERAGE(C816,D816)&gt;Settings!$E$18),INDEX(Precipitation!D:D,$L816),""))</f>
        <v/>
      </c>
      <c r="H816" t="str">
        <f t="array" ref="H816">IF(ISBLANK($A816),"",INDEX(Precipitation!E:E,$L816))</f>
        <v/>
      </c>
      <c r="I816" s="16" t="str">
        <f t="array" ref="I816">IF(ISBLANK($A816),"",INDEX(Precipitation!F:F,$L816))</f>
        <v/>
      </c>
      <c r="J816" s="16" t="str">
        <f t="array" ref="J816">IF(ISBLANK($A816),"",INDEX(Precipitation!G:G,$L816))</f>
        <v/>
      </c>
      <c r="K816" t="str">
        <f t="array" ref="K816">IF(ISBLANK($A816),"",INDEX(Precipitation!H:H,$L816))</f>
        <v/>
      </c>
      <c r="L816" s="5" t="str">
        <f>IF(ISBLANK($A816),"",RANDBETWEEN(2,COUNTA(Precipitation!A:A)))</f>
        <v/>
      </c>
      <c r="M816" s="5" t="str">
        <f>IF(ISBLANK($A816),"",RANDBETWEEN(1,100)&lt;=VLOOKUP($A816,Settings!$A:$H,7,FALSE)*100)</f>
        <v/>
      </c>
      <c r="N816" s="5" t="str">
        <f>IF(ISBLANK($A816),"",VLOOKUP($A816,Settings!$A:$H,8,FALSE))</f>
        <v/>
      </c>
      <c r="O816" s="5" t="str">
        <f>IF(ISBLANK($A816),"",IF($A816=$A815,$O815,INDIRECT("Settings!$H"&amp;MATCH($A816,Settings!$A:$A,0)+1)))</f>
        <v/>
      </c>
      <c r="P816" s="5" t="str">
        <f t="shared" si="2"/>
        <v/>
      </c>
      <c r="Q816" s="5" t="str">
        <f>IF(ISBLANK($A816),"",IF($A816=$A815,$Q815,VLOOKUP($A816,Settings!$A:$B,2,FALSE)))</f>
        <v/>
      </c>
    </row>
    <row r="817">
      <c r="A817" s="17"/>
      <c r="B817" s="15" t="str">
        <f t="shared" si="1"/>
        <v/>
      </c>
      <c r="C817" s="16" t="str">
        <f>IF(ISBLANK($A817),"",RANDBETWEEN($P817-Settings!$E$19,$P817-Settings!$E$20))</f>
        <v/>
      </c>
      <c r="D817" s="16" t="str">
        <f>IF(ISBLANK($A817),"",RANDBETWEEN($P817+Settings!$E$20,$P817+Settings!$E$19))</f>
        <v/>
      </c>
      <c r="E817" t="str">
        <f t="array" ref="E817">IF(ISBLANK($A817),"",IF(M817,IF(AVERAGE(C817,D817)&gt;Settings!$E$18,INDEX(Precipitation!A:A,$L817),INDEX(Precipitation!B:B,$L817)),"None"))</f>
        <v/>
      </c>
      <c r="F817" t="str">
        <f t="array" ref="F817">IF(ISBLANK($A817),"",IF(M817,INDEX(Precipitation!C:C,$L817),CHOOSE(RANDBETWEEN(1,4),"Clear","Clear","A few clouds","Mostly cloudy")))</f>
        <v/>
      </c>
      <c r="G817" t="str">
        <f t="array" ref="G817">IF(ISBLANK($A817),"",IF(AND(M817,AVERAGE(C817,D817)&gt;Settings!$E$18),INDEX(Precipitation!D:D,$L817),""))</f>
        <v/>
      </c>
      <c r="H817" t="str">
        <f t="array" ref="H817">IF(ISBLANK($A817),"",INDEX(Precipitation!E:E,$L817))</f>
        <v/>
      </c>
      <c r="I817" s="16" t="str">
        <f t="array" ref="I817">IF(ISBLANK($A817),"",INDEX(Precipitation!F:F,$L817))</f>
        <v/>
      </c>
      <c r="J817" s="16" t="str">
        <f t="array" ref="J817">IF(ISBLANK($A817),"",INDEX(Precipitation!G:G,$L817))</f>
        <v/>
      </c>
      <c r="K817" t="str">
        <f t="array" ref="K817">IF(ISBLANK($A817),"",INDEX(Precipitation!H:H,$L817))</f>
        <v/>
      </c>
      <c r="L817" s="5" t="str">
        <f>IF(ISBLANK($A817),"",RANDBETWEEN(2,COUNTA(Precipitation!A:A)))</f>
        <v/>
      </c>
      <c r="M817" s="5" t="str">
        <f>IF(ISBLANK($A817),"",RANDBETWEEN(1,100)&lt;=VLOOKUP($A817,Settings!$A:$H,7,FALSE)*100)</f>
        <v/>
      </c>
      <c r="N817" s="5" t="str">
        <f>IF(ISBLANK($A817),"",VLOOKUP($A817,Settings!$A:$H,8,FALSE))</f>
        <v/>
      </c>
      <c r="O817" s="5" t="str">
        <f>IF(ISBLANK($A817),"",IF($A817=$A816,$O816,INDIRECT("Settings!$H"&amp;MATCH($A817,Settings!$A:$A,0)+1)))</f>
        <v/>
      </c>
      <c r="P817" s="5" t="str">
        <f t="shared" si="2"/>
        <v/>
      </c>
      <c r="Q817" s="5" t="str">
        <f>IF(ISBLANK($A817),"",IF($A817=$A816,$Q816,VLOOKUP($A817,Settings!$A:$B,2,FALSE)))</f>
        <v/>
      </c>
    </row>
    <row r="818">
      <c r="A818" s="17"/>
      <c r="B818" s="15" t="str">
        <f t="shared" si="1"/>
        <v/>
      </c>
      <c r="C818" s="16" t="str">
        <f>IF(ISBLANK($A818),"",RANDBETWEEN($P818-Settings!$E$19,$P818-Settings!$E$20))</f>
        <v/>
      </c>
      <c r="D818" s="16" t="str">
        <f>IF(ISBLANK($A818),"",RANDBETWEEN($P818+Settings!$E$20,$P818+Settings!$E$19))</f>
        <v/>
      </c>
      <c r="E818" t="str">
        <f t="array" ref="E818">IF(ISBLANK($A818),"",IF(M818,IF(AVERAGE(C818,D818)&gt;Settings!$E$18,INDEX(Precipitation!A:A,$L818),INDEX(Precipitation!B:B,$L818)),"None"))</f>
        <v/>
      </c>
      <c r="F818" t="str">
        <f t="array" ref="F818">IF(ISBLANK($A818),"",IF(M818,INDEX(Precipitation!C:C,$L818),CHOOSE(RANDBETWEEN(1,4),"Clear","Clear","A few clouds","Mostly cloudy")))</f>
        <v/>
      </c>
      <c r="G818" t="str">
        <f t="array" ref="G818">IF(ISBLANK($A818),"",IF(AND(M818,AVERAGE(C818,D818)&gt;Settings!$E$18),INDEX(Precipitation!D:D,$L818),""))</f>
        <v/>
      </c>
      <c r="H818" t="str">
        <f t="array" ref="H818">IF(ISBLANK($A818),"",INDEX(Precipitation!E:E,$L818))</f>
        <v/>
      </c>
      <c r="I818" s="16" t="str">
        <f t="array" ref="I818">IF(ISBLANK($A818),"",INDEX(Precipitation!F:F,$L818))</f>
        <v/>
      </c>
      <c r="J818" s="16" t="str">
        <f t="array" ref="J818">IF(ISBLANK($A818),"",INDEX(Precipitation!G:G,$L818))</f>
        <v/>
      </c>
      <c r="K818" t="str">
        <f t="array" ref="K818">IF(ISBLANK($A818),"",INDEX(Precipitation!H:H,$L818))</f>
        <v/>
      </c>
      <c r="L818" s="5" t="str">
        <f>IF(ISBLANK($A818),"",RANDBETWEEN(2,COUNTA(Precipitation!A:A)))</f>
        <v/>
      </c>
      <c r="M818" s="5" t="str">
        <f>IF(ISBLANK($A818),"",RANDBETWEEN(1,100)&lt;=VLOOKUP($A818,Settings!$A:$H,7,FALSE)*100)</f>
        <v/>
      </c>
      <c r="N818" s="5" t="str">
        <f>IF(ISBLANK($A818),"",VLOOKUP($A818,Settings!$A:$H,8,FALSE))</f>
        <v/>
      </c>
      <c r="O818" s="5" t="str">
        <f>IF(ISBLANK($A818),"",IF($A818=$A817,$O817,INDIRECT("Settings!$H"&amp;MATCH($A818,Settings!$A:$A,0)+1)))</f>
        <v/>
      </c>
      <c r="P818" s="5" t="str">
        <f t="shared" si="2"/>
        <v/>
      </c>
      <c r="Q818" s="5" t="str">
        <f>IF(ISBLANK($A818),"",IF($A818=$A817,$Q817,VLOOKUP($A818,Settings!$A:$B,2,FALSE)))</f>
        <v/>
      </c>
    </row>
    <row r="819">
      <c r="A819" s="17"/>
      <c r="B819" s="15" t="str">
        <f t="shared" si="1"/>
        <v/>
      </c>
      <c r="C819" s="16" t="str">
        <f>IF(ISBLANK($A819),"",RANDBETWEEN($P819-Settings!$E$19,$P819-Settings!$E$20))</f>
        <v/>
      </c>
      <c r="D819" s="16" t="str">
        <f>IF(ISBLANK($A819),"",RANDBETWEEN($P819+Settings!$E$20,$P819+Settings!$E$19))</f>
        <v/>
      </c>
      <c r="E819" t="str">
        <f t="array" ref="E819">IF(ISBLANK($A819),"",IF(M819,IF(AVERAGE(C819,D819)&gt;Settings!$E$18,INDEX(Precipitation!A:A,$L819),INDEX(Precipitation!B:B,$L819)),"None"))</f>
        <v/>
      </c>
      <c r="F819" t="str">
        <f t="array" ref="F819">IF(ISBLANK($A819),"",IF(M819,INDEX(Precipitation!C:C,$L819),CHOOSE(RANDBETWEEN(1,4),"Clear","Clear","A few clouds","Mostly cloudy")))</f>
        <v/>
      </c>
      <c r="G819" t="str">
        <f t="array" ref="G819">IF(ISBLANK($A819),"",IF(AND(M819,AVERAGE(C819,D819)&gt;Settings!$E$18),INDEX(Precipitation!D:D,$L819),""))</f>
        <v/>
      </c>
      <c r="H819" t="str">
        <f t="array" ref="H819">IF(ISBLANK($A819),"",INDEX(Precipitation!E:E,$L819))</f>
        <v/>
      </c>
      <c r="I819" s="16" t="str">
        <f t="array" ref="I819">IF(ISBLANK($A819),"",INDEX(Precipitation!F:F,$L819))</f>
        <v/>
      </c>
      <c r="J819" s="16" t="str">
        <f t="array" ref="J819">IF(ISBLANK($A819),"",INDEX(Precipitation!G:G,$L819))</f>
        <v/>
      </c>
      <c r="K819" t="str">
        <f t="array" ref="K819">IF(ISBLANK($A819),"",INDEX(Precipitation!H:H,$L819))</f>
        <v/>
      </c>
      <c r="L819" s="5" t="str">
        <f>IF(ISBLANK($A819),"",RANDBETWEEN(2,COUNTA(Precipitation!A:A)))</f>
        <v/>
      </c>
      <c r="M819" s="5" t="str">
        <f>IF(ISBLANK($A819),"",RANDBETWEEN(1,100)&lt;=VLOOKUP($A819,Settings!$A:$H,7,FALSE)*100)</f>
        <v/>
      </c>
      <c r="N819" s="5" t="str">
        <f>IF(ISBLANK($A819),"",VLOOKUP($A819,Settings!$A:$H,8,FALSE))</f>
        <v/>
      </c>
      <c r="O819" s="5" t="str">
        <f>IF(ISBLANK($A819),"",IF($A819=$A818,$O818,INDIRECT("Settings!$H"&amp;MATCH($A819,Settings!$A:$A,0)+1)))</f>
        <v/>
      </c>
      <c r="P819" s="5" t="str">
        <f t="shared" si="2"/>
        <v/>
      </c>
      <c r="Q819" s="5" t="str">
        <f>IF(ISBLANK($A819),"",IF($A819=$A818,$Q818,VLOOKUP($A819,Settings!$A:$B,2,FALSE)))</f>
        <v/>
      </c>
    </row>
    <row r="820">
      <c r="A820" s="17"/>
      <c r="B820" s="15" t="str">
        <f t="shared" si="1"/>
        <v/>
      </c>
      <c r="C820" s="16" t="str">
        <f>IF(ISBLANK($A820),"",RANDBETWEEN($P820-Settings!$E$19,$P820-Settings!$E$20))</f>
        <v/>
      </c>
      <c r="D820" s="16" t="str">
        <f>IF(ISBLANK($A820),"",RANDBETWEEN($P820+Settings!$E$20,$P820+Settings!$E$19))</f>
        <v/>
      </c>
      <c r="E820" t="str">
        <f t="array" ref="E820">IF(ISBLANK($A820),"",IF(M820,IF(AVERAGE(C820,D820)&gt;Settings!$E$18,INDEX(Precipitation!A:A,$L820),INDEX(Precipitation!B:B,$L820)),"None"))</f>
        <v/>
      </c>
      <c r="F820" t="str">
        <f t="array" ref="F820">IF(ISBLANK($A820),"",IF(M820,INDEX(Precipitation!C:C,$L820),CHOOSE(RANDBETWEEN(1,4),"Clear","Clear","A few clouds","Mostly cloudy")))</f>
        <v/>
      </c>
      <c r="G820" t="str">
        <f t="array" ref="G820">IF(ISBLANK($A820),"",IF(AND(M820,AVERAGE(C820,D820)&gt;Settings!$E$18),INDEX(Precipitation!D:D,$L820),""))</f>
        <v/>
      </c>
      <c r="H820" t="str">
        <f t="array" ref="H820">IF(ISBLANK($A820),"",INDEX(Precipitation!E:E,$L820))</f>
        <v/>
      </c>
      <c r="I820" s="16" t="str">
        <f t="array" ref="I820">IF(ISBLANK($A820),"",INDEX(Precipitation!F:F,$L820))</f>
        <v/>
      </c>
      <c r="J820" s="16" t="str">
        <f t="array" ref="J820">IF(ISBLANK($A820),"",INDEX(Precipitation!G:G,$L820))</f>
        <v/>
      </c>
      <c r="K820" t="str">
        <f t="array" ref="K820">IF(ISBLANK($A820),"",INDEX(Precipitation!H:H,$L820))</f>
        <v/>
      </c>
      <c r="L820" s="5" t="str">
        <f>IF(ISBLANK($A820),"",RANDBETWEEN(2,COUNTA(Precipitation!A:A)))</f>
        <v/>
      </c>
      <c r="M820" s="5" t="str">
        <f>IF(ISBLANK($A820),"",RANDBETWEEN(1,100)&lt;=VLOOKUP($A820,Settings!$A:$H,7,FALSE)*100)</f>
        <v/>
      </c>
      <c r="N820" s="5" t="str">
        <f>IF(ISBLANK($A820),"",VLOOKUP($A820,Settings!$A:$H,8,FALSE))</f>
        <v/>
      </c>
      <c r="O820" s="5" t="str">
        <f>IF(ISBLANK($A820),"",IF($A820=$A819,$O819,INDIRECT("Settings!$H"&amp;MATCH($A820,Settings!$A:$A,0)+1)))</f>
        <v/>
      </c>
      <c r="P820" s="5" t="str">
        <f t="shared" si="2"/>
        <v/>
      </c>
      <c r="Q820" s="5" t="str">
        <f>IF(ISBLANK($A820),"",IF($A820=$A819,$Q819,VLOOKUP($A820,Settings!$A:$B,2,FALSE)))</f>
        <v/>
      </c>
    </row>
    <row r="821">
      <c r="A821" s="17"/>
      <c r="B821" s="15" t="str">
        <f t="shared" si="1"/>
        <v/>
      </c>
      <c r="C821" s="16" t="str">
        <f>IF(ISBLANK($A821),"",RANDBETWEEN($P821-Settings!$E$19,$P821-Settings!$E$20))</f>
        <v/>
      </c>
      <c r="D821" s="16" t="str">
        <f>IF(ISBLANK($A821),"",RANDBETWEEN($P821+Settings!$E$20,$P821+Settings!$E$19))</f>
        <v/>
      </c>
      <c r="E821" t="str">
        <f t="array" ref="E821">IF(ISBLANK($A821),"",IF(M821,IF(AVERAGE(C821,D821)&gt;Settings!$E$18,INDEX(Precipitation!A:A,$L821),INDEX(Precipitation!B:B,$L821)),"None"))</f>
        <v/>
      </c>
      <c r="F821" t="str">
        <f t="array" ref="F821">IF(ISBLANK($A821),"",IF(M821,INDEX(Precipitation!C:C,$L821),CHOOSE(RANDBETWEEN(1,4),"Clear","Clear","A few clouds","Mostly cloudy")))</f>
        <v/>
      </c>
      <c r="G821" t="str">
        <f t="array" ref="G821">IF(ISBLANK($A821),"",IF(AND(M821,AVERAGE(C821,D821)&gt;Settings!$E$18),INDEX(Precipitation!D:D,$L821),""))</f>
        <v/>
      </c>
      <c r="H821" t="str">
        <f t="array" ref="H821">IF(ISBLANK($A821),"",INDEX(Precipitation!E:E,$L821))</f>
        <v/>
      </c>
      <c r="I821" s="16" t="str">
        <f t="array" ref="I821">IF(ISBLANK($A821),"",INDEX(Precipitation!F:F,$L821))</f>
        <v/>
      </c>
      <c r="J821" s="16" t="str">
        <f t="array" ref="J821">IF(ISBLANK($A821),"",INDEX(Precipitation!G:G,$L821))</f>
        <v/>
      </c>
      <c r="K821" t="str">
        <f t="array" ref="K821">IF(ISBLANK($A821),"",INDEX(Precipitation!H:H,$L821))</f>
        <v/>
      </c>
      <c r="L821" s="5" t="str">
        <f>IF(ISBLANK($A821),"",RANDBETWEEN(2,COUNTA(Precipitation!A:A)))</f>
        <v/>
      </c>
      <c r="M821" s="5" t="str">
        <f>IF(ISBLANK($A821),"",RANDBETWEEN(1,100)&lt;=VLOOKUP($A821,Settings!$A:$H,7,FALSE)*100)</f>
        <v/>
      </c>
      <c r="N821" s="5" t="str">
        <f>IF(ISBLANK($A821),"",VLOOKUP($A821,Settings!$A:$H,8,FALSE))</f>
        <v/>
      </c>
      <c r="O821" s="5" t="str">
        <f>IF(ISBLANK($A821),"",IF($A821=$A820,$O820,INDIRECT("Settings!$H"&amp;MATCH($A821,Settings!$A:$A,0)+1)))</f>
        <v/>
      </c>
      <c r="P821" s="5" t="str">
        <f t="shared" si="2"/>
        <v/>
      </c>
      <c r="Q821" s="5" t="str">
        <f>IF(ISBLANK($A821),"",IF($A821=$A820,$Q820,VLOOKUP($A821,Settings!$A:$B,2,FALSE)))</f>
        <v/>
      </c>
    </row>
    <row r="822">
      <c r="A822" s="17"/>
      <c r="B822" s="15" t="str">
        <f t="shared" si="1"/>
        <v/>
      </c>
      <c r="C822" s="16" t="str">
        <f>IF(ISBLANK($A822),"",RANDBETWEEN($P822-Settings!$E$19,$P822-Settings!$E$20))</f>
        <v/>
      </c>
      <c r="D822" s="16" t="str">
        <f>IF(ISBLANK($A822),"",RANDBETWEEN($P822+Settings!$E$20,$P822+Settings!$E$19))</f>
        <v/>
      </c>
      <c r="E822" t="str">
        <f t="array" ref="E822">IF(ISBLANK($A822),"",IF(M822,IF(AVERAGE(C822,D822)&gt;Settings!$E$18,INDEX(Precipitation!A:A,$L822),INDEX(Precipitation!B:B,$L822)),"None"))</f>
        <v/>
      </c>
      <c r="F822" t="str">
        <f t="array" ref="F822">IF(ISBLANK($A822),"",IF(M822,INDEX(Precipitation!C:C,$L822),CHOOSE(RANDBETWEEN(1,4),"Clear","Clear","A few clouds","Mostly cloudy")))</f>
        <v/>
      </c>
      <c r="G822" t="str">
        <f t="array" ref="G822">IF(ISBLANK($A822),"",IF(AND(M822,AVERAGE(C822,D822)&gt;Settings!$E$18),INDEX(Precipitation!D:D,$L822),""))</f>
        <v/>
      </c>
      <c r="H822" t="str">
        <f t="array" ref="H822">IF(ISBLANK($A822),"",INDEX(Precipitation!E:E,$L822))</f>
        <v/>
      </c>
      <c r="I822" s="16" t="str">
        <f t="array" ref="I822">IF(ISBLANK($A822),"",INDEX(Precipitation!F:F,$L822))</f>
        <v/>
      </c>
      <c r="J822" s="16" t="str">
        <f t="array" ref="J822">IF(ISBLANK($A822),"",INDEX(Precipitation!G:G,$L822))</f>
        <v/>
      </c>
      <c r="K822" t="str">
        <f t="array" ref="K822">IF(ISBLANK($A822),"",INDEX(Precipitation!H:H,$L822))</f>
        <v/>
      </c>
      <c r="L822" s="5" t="str">
        <f>IF(ISBLANK($A822),"",RANDBETWEEN(2,COUNTA(Precipitation!A:A)))</f>
        <v/>
      </c>
      <c r="M822" s="5" t="str">
        <f>IF(ISBLANK($A822),"",RANDBETWEEN(1,100)&lt;=VLOOKUP($A822,Settings!$A:$H,7,FALSE)*100)</f>
        <v/>
      </c>
      <c r="N822" s="5" t="str">
        <f>IF(ISBLANK($A822),"",VLOOKUP($A822,Settings!$A:$H,8,FALSE))</f>
        <v/>
      </c>
      <c r="O822" s="5" t="str">
        <f>IF(ISBLANK($A822),"",IF($A822=$A821,$O821,INDIRECT("Settings!$H"&amp;MATCH($A822,Settings!$A:$A,0)+1)))</f>
        <v/>
      </c>
      <c r="P822" s="5" t="str">
        <f t="shared" si="2"/>
        <v/>
      </c>
      <c r="Q822" s="5" t="str">
        <f>IF(ISBLANK($A822),"",IF($A822=$A821,$Q821,VLOOKUP($A822,Settings!$A:$B,2,FALSE)))</f>
        <v/>
      </c>
    </row>
    <row r="823">
      <c r="A823" s="17"/>
      <c r="B823" s="15" t="str">
        <f t="shared" si="1"/>
        <v/>
      </c>
      <c r="C823" s="16" t="str">
        <f>IF(ISBLANK($A823),"",RANDBETWEEN($P823-Settings!$E$19,$P823-Settings!$E$20))</f>
        <v/>
      </c>
      <c r="D823" s="16" t="str">
        <f>IF(ISBLANK($A823),"",RANDBETWEEN($P823+Settings!$E$20,$P823+Settings!$E$19))</f>
        <v/>
      </c>
      <c r="E823" t="str">
        <f t="array" ref="E823">IF(ISBLANK($A823),"",IF(M823,IF(AVERAGE(C823,D823)&gt;Settings!$E$18,INDEX(Precipitation!A:A,$L823),INDEX(Precipitation!B:B,$L823)),"None"))</f>
        <v/>
      </c>
      <c r="F823" t="str">
        <f t="array" ref="F823">IF(ISBLANK($A823),"",IF(M823,INDEX(Precipitation!C:C,$L823),CHOOSE(RANDBETWEEN(1,4),"Clear","Clear","A few clouds","Mostly cloudy")))</f>
        <v/>
      </c>
      <c r="G823" t="str">
        <f t="array" ref="G823">IF(ISBLANK($A823),"",IF(AND(M823,AVERAGE(C823,D823)&gt;Settings!$E$18),INDEX(Precipitation!D:D,$L823),""))</f>
        <v/>
      </c>
      <c r="H823" t="str">
        <f t="array" ref="H823">IF(ISBLANK($A823),"",INDEX(Precipitation!E:E,$L823))</f>
        <v/>
      </c>
      <c r="I823" s="16" t="str">
        <f t="array" ref="I823">IF(ISBLANK($A823),"",INDEX(Precipitation!F:F,$L823))</f>
        <v/>
      </c>
      <c r="J823" s="16" t="str">
        <f t="array" ref="J823">IF(ISBLANK($A823),"",INDEX(Precipitation!G:G,$L823))</f>
        <v/>
      </c>
      <c r="K823" t="str">
        <f t="array" ref="K823">IF(ISBLANK($A823),"",INDEX(Precipitation!H:H,$L823))</f>
        <v/>
      </c>
      <c r="L823" s="5" t="str">
        <f>IF(ISBLANK($A823),"",RANDBETWEEN(2,COUNTA(Precipitation!A:A)))</f>
        <v/>
      </c>
      <c r="M823" s="5" t="str">
        <f>IF(ISBLANK($A823),"",RANDBETWEEN(1,100)&lt;=VLOOKUP($A823,Settings!$A:$H,7,FALSE)*100)</f>
        <v/>
      </c>
      <c r="N823" s="5" t="str">
        <f>IF(ISBLANK($A823),"",VLOOKUP($A823,Settings!$A:$H,8,FALSE))</f>
        <v/>
      </c>
      <c r="O823" s="5" t="str">
        <f>IF(ISBLANK($A823),"",IF($A823=$A822,$O822,INDIRECT("Settings!$H"&amp;MATCH($A823,Settings!$A:$A,0)+1)))</f>
        <v/>
      </c>
      <c r="P823" s="5" t="str">
        <f t="shared" si="2"/>
        <v/>
      </c>
      <c r="Q823" s="5" t="str">
        <f>IF(ISBLANK($A823),"",IF($A823=$A822,$Q822,VLOOKUP($A823,Settings!$A:$B,2,FALSE)))</f>
        <v/>
      </c>
    </row>
    <row r="824">
      <c r="A824" s="17"/>
      <c r="B824" s="15" t="str">
        <f t="shared" si="1"/>
        <v/>
      </c>
      <c r="C824" s="16" t="str">
        <f>IF(ISBLANK($A824),"",RANDBETWEEN($P824-Settings!$E$19,$P824-Settings!$E$20))</f>
        <v/>
      </c>
      <c r="D824" s="16" t="str">
        <f>IF(ISBLANK($A824),"",RANDBETWEEN($P824+Settings!$E$20,$P824+Settings!$E$19))</f>
        <v/>
      </c>
      <c r="E824" t="str">
        <f t="array" ref="E824">IF(ISBLANK($A824),"",IF(M824,IF(AVERAGE(C824,D824)&gt;Settings!$E$18,INDEX(Precipitation!A:A,$L824),INDEX(Precipitation!B:B,$L824)),"None"))</f>
        <v/>
      </c>
      <c r="F824" t="str">
        <f t="array" ref="F824">IF(ISBLANK($A824),"",IF(M824,INDEX(Precipitation!C:C,$L824),CHOOSE(RANDBETWEEN(1,4),"Clear","Clear","A few clouds","Mostly cloudy")))</f>
        <v/>
      </c>
      <c r="G824" t="str">
        <f t="array" ref="G824">IF(ISBLANK($A824),"",IF(AND(M824,AVERAGE(C824,D824)&gt;Settings!$E$18),INDEX(Precipitation!D:D,$L824),""))</f>
        <v/>
      </c>
      <c r="H824" t="str">
        <f t="array" ref="H824">IF(ISBLANK($A824),"",INDEX(Precipitation!E:E,$L824))</f>
        <v/>
      </c>
      <c r="I824" s="16" t="str">
        <f t="array" ref="I824">IF(ISBLANK($A824),"",INDEX(Precipitation!F:F,$L824))</f>
        <v/>
      </c>
      <c r="J824" s="16" t="str">
        <f t="array" ref="J824">IF(ISBLANK($A824),"",INDEX(Precipitation!G:G,$L824))</f>
        <v/>
      </c>
      <c r="K824" t="str">
        <f t="array" ref="K824">IF(ISBLANK($A824),"",INDEX(Precipitation!H:H,$L824))</f>
        <v/>
      </c>
      <c r="L824" s="5" t="str">
        <f>IF(ISBLANK($A824),"",RANDBETWEEN(2,COUNTA(Precipitation!A:A)))</f>
        <v/>
      </c>
      <c r="M824" s="5" t="str">
        <f>IF(ISBLANK($A824),"",RANDBETWEEN(1,100)&lt;=VLOOKUP($A824,Settings!$A:$H,7,FALSE)*100)</f>
        <v/>
      </c>
      <c r="N824" s="5" t="str">
        <f>IF(ISBLANK($A824),"",VLOOKUP($A824,Settings!$A:$H,8,FALSE))</f>
        <v/>
      </c>
      <c r="O824" s="5" t="str">
        <f>IF(ISBLANK($A824),"",IF($A824=$A823,$O823,INDIRECT("Settings!$H"&amp;MATCH($A824,Settings!$A:$A,0)+1)))</f>
        <v/>
      </c>
      <c r="P824" s="5" t="str">
        <f t="shared" si="2"/>
        <v/>
      </c>
      <c r="Q824" s="5" t="str">
        <f>IF(ISBLANK($A824),"",IF($A824=$A823,$Q823,VLOOKUP($A824,Settings!$A:$B,2,FALSE)))</f>
        <v/>
      </c>
    </row>
    <row r="825">
      <c r="A825" s="17"/>
      <c r="B825" s="15" t="str">
        <f t="shared" si="1"/>
        <v/>
      </c>
      <c r="C825" s="16" t="str">
        <f>IF(ISBLANK($A825),"",RANDBETWEEN($P825-Settings!$E$19,$P825-Settings!$E$20))</f>
        <v/>
      </c>
      <c r="D825" s="16" t="str">
        <f>IF(ISBLANK($A825),"",RANDBETWEEN($P825+Settings!$E$20,$P825+Settings!$E$19))</f>
        <v/>
      </c>
      <c r="E825" t="str">
        <f t="array" ref="E825">IF(ISBLANK($A825),"",IF(M825,IF(AVERAGE(C825,D825)&gt;Settings!$E$18,INDEX(Precipitation!A:A,$L825),INDEX(Precipitation!B:B,$L825)),"None"))</f>
        <v/>
      </c>
      <c r="F825" t="str">
        <f t="array" ref="F825">IF(ISBLANK($A825),"",IF(M825,INDEX(Precipitation!C:C,$L825),CHOOSE(RANDBETWEEN(1,4),"Clear","Clear","A few clouds","Mostly cloudy")))</f>
        <v/>
      </c>
      <c r="G825" t="str">
        <f t="array" ref="G825">IF(ISBLANK($A825),"",IF(AND(M825,AVERAGE(C825,D825)&gt;Settings!$E$18),INDEX(Precipitation!D:D,$L825),""))</f>
        <v/>
      </c>
      <c r="H825" t="str">
        <f t="array" ref="H825">IF(ISBLANK($A825),"",INDEX(Precipitation!E:E,$L825))</f>
        <v/>
      </c>
      <c r="I825" s="16" t="str">
        <f t="array" ref="I825">IF(ISBLANK($A825),"",INDEX(Precipitation!F:F,$L825))</f>
        <v/>
      </c>
      <c r="J825" s="16" t="str">
        <f t="array" ref="J825">IF(ISBLANK($A825),"",INDEX(Precipitation!G:G,$L825))</f>
        <v/>
      </c>
      <c r="K825" t="str">
        <f t="array" ref="K825">IF(ISBLANK($A825),"",INDEX(Precipitation!H:H,$L825))</f>
        <v/>
      </c>
      <c r="L825" s="5" t="str">
        <f>IF(ISBLANK($A825),"",RANDBETWEEN(2,COUNTA(Precipitation!A:A)))</f>
        <v/>
      </c>
      <c r="M825" s="5" t="str">
        <f>IF(ISBLANK($A825),"",RANDBETWEEN(1,100)&lt;=VLOOKUP($A825,Settings!$A:$H,7,FALSE)*100)</f>
        <v/>
      </c>
      <c r="N825" s="5" t="str">
        <f>IF(ISBLANK($A825),"",VLOOKUP($A825,Settings!$A:$H,8,FALSE))</f>
        <v/>
      </c>
      <c r="O825" s="5" t="str">
        <f>IF(ISBLANK($A825),"",IF($A825=$A824,$O824,INDIRECT("Settings!$H"&amp;MATCH($A825,Settings!$A:$A,0)+1)))</f>
        <v/>
      </c>
      <c r="P825" s="5" t="str">
        <f t="shared" si="2"/>
        <v/>
      </c>
      <c r="Q825" s="5" t="str">
        <f>IF(ISBLANK($A825),"",IF($A825=$A824,$Q824,VLOOKUP($A825,Settings!$A:$B,2,FALSE)))</f>
        <v/>
      </c>
    </row>
    <row r="826">
      <c r="A826" s="17"/>
      <c r="B826" s="15" t="str">
        <f t="shared" si="1"/>
        <v/>
      </c>
      <c r="C826" s="16" t="str">
        <f>IF(ISBLANK($A826),"",RANDBETWEEN($P826-Settings!$E$19,$P826-Settings!$E$20))</f>
        <v/>
      </c>
      <c r="D826" s="16" t="str">
        <f>IF(ISBLANK($A826),"",RANDBETWEEN($P826+Settings!$E$20,$P826+Settings!$E$19))</f>
        <v/>
      </c>
      <c r="E826" t="str">
        <f t="array" ref="E826">IF(ISBLANK($A826),"",IF(M826,IF(AVERAGE(C826,D826)&gt;Settings!$E$18,INDEX(Precipitation!A:A,$L826),INDEX(Precipitation!B:B,$L826)),"None"))</f>
        <v/>
      </c>
      <c r="F826" t="str">
        <f t="array" ref="F826">IF(ISBLANK($A826),"",IF(M826,INDEX(Precipitation!C:C,$L826),CHOOSE(RANDBETWEEN(1,4),"Clear","Clear","A few clouds","Mostly cloudy")))</f>
        <v/>
      </c>
      <c r="G826" t="str">
        <f t="array" ref="G826">IF(ISBLANK($A826),"",IF(AND(M826,AVERAGE(C826,D826)&gt;Settings!$E$18),INDEX(Precipitation!D:D,$L826),""))</f>
        <v/>
      </c>
      <c r="H826" t="str">
        <f t="array" ref="H826">IF(ISBLANK($A826),"",INDEX(Precipitation!E:E,$L826))</f>
        <v/>
      </c>
      <c r="I826" s="16" t="str">
        <f t="array" ref="I826">IF(ISBLANK($A826),"",INDEX(Precipitation!F:F,$L826))</f>
        <v/>
      </c>
      <c r="J826" s="16" t="str">
        <f t="array" ref="J826">IF(ISBLANK($A826),"",INDEX(Precipitation!G:G,$L826))</f>
        <v/>
      </c>
      <c r="K826" t="str">
        <f t="array" ref="K826">IF(ISBLANK($A826),"",INDEX(Precipitation!H:H,$L826))</f>
        <v/>
      </c>
      <c r="L826" s="5" t="str">
        <f>IF(ISBLANK($A826),"",RANDBETWEEN(2,COUNTA(Precipitation!A:A)))</f>
        <v/>
      </c>
      <c r="M826" s="5" t="str">
        <f>IF(ISBLANK($A826),"",RANDBETWEEN(1,100)&lt;=VLOOKUP($A826,Settings!$A:$H,7,FALSE)*100)</f>
        <v/>
      </c>
      <c r="N826" s="5" t="str">
        <f>IF(ISBLANK($A826),"",VLOOKUP($A826,Settings!$A:$H,8,FALSE))</f>
        <v/>
      </c>
      <c r="O826" s="5" t="str">
        <f>IF(ISBLANK($A826),"",IF($A826=$A825,$O825,INDIRECT("Settings!$H"&amp;MATCH($A826,Settings!$A:$A,0)+1)))</f>
        <v/>
      </c>
      <c r="P826" s="5" t="str">
        <f t="shared" si="2"/>
        <v/>
      </c>
      <c r="Q826" s="5" t="str">
        <f>IF(ISBLANK($A826),"",IF($A826=$A825,$Q825,VLOOKUP($A826,Settings!$A:$B,2,FALSE)))</f>
        <v/>
      </c>
    </row>
    <row r="827">
      <c r="A827" s="17"/>
      <c r="B827" s="15" t="str">
        <f t="shared" si="1"/>
        <v/>
      </c>
      <c r="C827" s="16" t="str">
        <f>IF(ISBLANK($A827),"",RANDBETWEEN($P827-Settings!$E$19,$P827-Settings!$E$20))</f>
        <v/>
      </c>
      <c r="D827" s="16" t="str">
        <f>IF(ISBLANK($A827),"",RANDBETWEEN($P827+Settings!$E$20,$P827+Settings!$E$19))</f>
        <v/>
      </c>
      <c r="E827" t="str">
        <f t="array" ref="E827">IF(ISBLANK($A827),"",IF(M827,IF(AVERAGE(C827,D827)&gt;Settings!$E$18,INDEX(Precipitation!A:A,$L827),INDEX(Precipitation!B:B,$L827)),"None"))</f>
        <v/>
      </c>
      <c r="F827" t="str">
        <f t="array" ref="F827">IF(ISBLANK($A827),"",IF(M827,INDEX(Precipitation!C:C,$L827),CHOOSE(RANDBETWEEN(1,4),"Clear","Clear","A few clouds","Mostly cloudy")))</f>
        <v/>
      </c>
      <c r="G827" t="str">
        <f t="array" ref="G827">IF(ISBLANK($A827),"",IF(AND(M827,AVERAGE(C827,D827)&gt;Settings!$E$18),INDEX(Precipitation!D:D,$L827),""))</f>
        <v/>
      </c>
      <c r="H827" t="str">
        <f t="array" ref="H827">IF(ISBLANK($A827),"",INDEX(Precipitation!E:E,$L827))</f>
        <v/>
      </c>
      <c r="I827" s="16" t="str">
        <f t="array" ref="I827">IF(ISBLANK($A827),"",INDEX(Precipitation!F:F,$L827))</f>
        <v/>
      </c>
      <c r="J827" s="16" t="str">
        <f t="array" ref="J827">IF(ISBLANK($A827),"",INDEX(Precipitation!G:G,$L827))</f>
        <v/>
      </c>
      <c r="K827" t="str">
        <f t="array" ref="K827">IF(ISBLANK($A827),"",INDEX(Precipitation!H:H,$L827))</f>
        <v/>
      </c>
      <c r="L827" s="5" t="str">
        <f>IF(ISBLANK($A827),"",RANDBETWEEN(2,COUNTA(Precipitation!A:A)))</f>
        <v/>
      </c>
      <c r="M827" s="5" t="str">
        <f>IF(ISBLANK($A827),"",RANDBETWEEN(1,100)&lt;=VLOOKUP($A827,Settings!$A:$H,7,FALSE)*100)</f>
        <v/>
      </c>
      <c r="N827" s="5" t="str">
        <f>IF(ISBLANK($A827),"",VLOOKUP($A827,Settings!$A:$H,8,FALSE))</f>
        <v/>
      </c>
      <c r="O827" s="5" t="str">
        <f>IF(ISBLANK($A827),"",IF($A827=$A826,$O826,INDIRECT("Settings!$H"&amp;MATCH($A827,Settings!$A:$A,0)+1)))</f>
        <v/>
      </c>
      <c r="P827" s="5" t="str">
        <f t="shared" si="2"/>
        <v/>
      </c>
      <c r="Q827" s="5" t="str">
        <f>IF(ISBLANK($A827),"",IF($A827=$A826,$Q826,VLOOKUP($A827,Settings!$A:$B,2,FALSE)))</f>
        <v/>
      </c>
    </row>
    <row r="828">
      <c r="A828" s="17"/>
      <c r="B828" s="15" t="str">
        <f t="shared" si="1"/>
        <v/>
      </c>
      <c r="C828" s="16" t="str">
        <f>IF(ISBLANK($A828),"",RANDBETWEEN($P828-Settings!$E$19,$P828-Settings!$E$20))</f>
        <v/>
      </c>
      <c r="D828" s="16" t="str">
        <f>IF(ISBLANK($A828),"",RANDBETWEEN($P828+Settings!$E$20,$P828+Settings!$E$19))</f>
        <v/>
      </c>
      <c r="E828" t="str">
        <f t="array" ref="E828">IF(ISBLANK($A828),"",IF(M828,IF(AVERAGE(C828,D828)&gt;Settings!$E$18,INDEX(Precipitation!A:A,$L828),INDEX(Precipitation!B:B,$L828)),"None"))</f>
        <v/>
      </c>
      <c r="F828" t="str">
        <f t="array" ref="F828">IF(ISBLANK($A828),"",IF(M828,INDEX(Precipitation!C:C,$L828),CHOOSE(RANDBETWEEN(1,4),"Clear","Clear","A few clouds","Mostly cloudy")))</f>
        <v/>
      </c>
      <c r="G828" t="str">
        <f t="array" ref="G828">IF(ISBLANK($A828),"",IF(AND(M828,AVERAGE(C828,D828)&gt;Settings!$E$18),INDEX(Precipitation!D:D,$L828),""))</f>
        <v/>
      </c>
      <c r="H828" t="str">
        <f t="array" ref="H828">IF(ISBLANK($A828),"",INDEX(Precipitation!E:E,$L828))</f>
        <v/>
      </c>
      <c r="I828" s="16" t="str">
        <f t="array" ref="I828">IF(ISBLANK($A828),"",INDEX(Precipitation!F:F,$L828))</f>
        <v/>
      </c>
      <c r="J828" s="16" t="str">
        <f t="array" ref="J828">IF(ISBLANK($A828),"",INDEX(Precipitation!G:G,$L828))</f>
        <v/>
      </c>
      <c r="K828" t="str">
        <f t="array" ref="K828">IF(ISBLANK($A828),"",INDEX(Precipitation!H:H,$L828))</f>
        <v/>
      </c>
      <c r="L828" s="5" t="str">
        <f>IF(ISBLANK($A828),"",RANDBETWEEN(2,COUNTA(Precipitation!A:A)))</f>
        <v/>
      </c>
      <c r="M828" s="5" t="str">
        <f>IF(ISBLANK($A828),"",RANDBETWEEN(1,100)&lt;=VLOOKUP($A828,Settings!$A:$H,7,FALSE)*100)</f>
        <v/>
      </c>
      <c r="N828" s="5" t="str">
        <f>IF(ISBLANK($A828),"",VLOOKUP($A828,Settings!$A:$H,8,FALSE))</f>
        <v/>
      </c>
      <c r="O828" s="5" t="str">
        <f>IF(ISBLANK($A828),"",IF($A828=$A827,$O827,INDIRECT("Settings!$H"&amp;MATCH($A828,Settings!$A:$A,0)+1)))</f>
        <v/>
      </c>
      <c r="P828" s="5" t="str">
        <f t="shared" si="2"/>
        <v/>
      </c>
      <c r="Q828" s="5" t="str">
        <f>IF(ISBLANK($A828),"",IF($A828=$A827,$Q827,VLOOKUP($A828,Settings!$A:$B,2,FALSE)))</f>
        <v/>
      </c>
    </row>
    <row r="829">
      <c r="A829" s="17"/>
      <c r="B829" s="15" t="str">
        <f t="shared" si="1"/>
        <v/>
      </c>
      <c r="C829" s="16" t="str">
        <f>IF(ISBLANK($A829),"",RANDBETWEEN($P829-Settings!$E$19,$P829-Settings!$E$20))</f>
        <v/>
      </c>
      <c r="D829" s="16" t="str">
        <f>IF(ISBLANK($A829),"",RANDBETWEEN($P829+Settings!$E$20,$P829+Settings!$E$19))</f>
        <v/>
      </c>
      <c r="E829" t="str">
        <f t="array" ref="E829">IF(ISBLANK($A829),"",IF(M829,IF(AVERAGE(C829,D829)&gt;Settings!$E$18,INDEX(Precipitation!A:A,$L829),INDEX(Precipitation!B:B,$L829)),"None"))</f>
        <v/>
      </c>
      <c r="F829" t="str">
        <f t="array" ref="F829">IF(ISBLANK($A829),"",IF(M829,INDEX(Precipitation!C:C,$L829),CHOOSE(RANDBETWEEN(1,4),"Clear","Clear","A few clouds","Mostly cloudy")))</f>
        <v/>
      </c>
      <c r="G829" t="str">
        <f t="array" ref="G829">IF(ISBLANK($A829),"",IF(AND(M829,AVERAGE(C829,D829)&gt;Settings!$E$18),INDEX(Precipitation!D:D,$L829),""))</f>
        <v/>
      </c>
      <c r="H829" t="str">
        <f t="array" ref="H829">IF(ISBLANK($A829),"",INDEX(Precipitation!E:E,$L829))</f>
        <v/>
      </c>
      <c r="I829" s="16" t="str">
        <f t="array" ref="I829">IF(ISBLANK($A829),"",INDEX(Precipitation!F:F,$L829))</f>
        <v/>
      </c>
      <c r="J829" s="16" t="str">
        <f t="array" ref="J829">IF(ISBLANK($A829),"",INDEX(Precipitation!G:G,$L829))</f>
        <v/>
      </c>
      <c r="K829" t="str">
        <f t="array" ref="K829">IF(ISBLANK($A829),"",INDEX(Precipitation!H:H,$L829))</f>
        <v/>
      </c>
      <c r="L829" s="5" t="str">
        <f>IF(ISBLANK($A829),"",RANDBETWEEN(2,COUNTA(Precipitation!A:A)))</f>
        <v/>
      </c>
      <c r="M829" s="5" t="str">
        <f>IF(ISBLANK($A829),"",RANDBETWEEN(1,100)&lt;=VLOOKUP($A829,Settings!$A:$H,7,FALSE)*100)</f>
        <v/>
      </c>
      <c r="N829" s="5" t="str">
        <f>IF(ISBLANK($A829),"",VLOOKUP($A829,Settings!$A:$H,8,FALSE))</f>
        <v/>
      </c>
      <c r="O829" s="5" t="str">
        <f>IF(ISBLANK($A829),"",IF($A829=$A828,$O828,INDIRECT("Settings!$H"&amp;MATCH($A829,Settings!$A:$A,0)+1)))</f>
        <v/>
      </c>
      <c r="P829" s="5" t="str">
        <f t="shared" si="2"/>
        <v/>
      </c>
      <c r="Q829" s="5" t="str">
        <f>IF(ISBLANK($A829),"",IF($A829=$A828,$Q828,VLOOKUP($A829,Settings!$A:$B,2,FALSE)))</f>
        <v/>
      </c>
    </row>
    <row r="830">
      <c r="A830" s="17"/>
      <c r="B830" s="15" t="str">
        <f t="shared" si="1"/>
        <v/>
      </c>
      <c r="C830" s="16" t="str">
        <f>IF(ISBLANK($A830),"",RANDBETWEEN($P830-Settings!$E$19,$P830-Settings!$E$20))</f>
        <v/>
      </c>
      <c r="D830" s="16" t="str">
        <f>IF(ISBLANK($A830),"",RANDBETWEEN($P830+Settings!$E$20,$P830+Settings!$E$19))</f>
        <v/>
      </c>
      <c r="E830" t="str">
        <f t="array" ref="E830">IF(ISBLANK($A830),"",IF(M830,IF(AVERAGE(C830,D830)&gt;Settings!$E$18,INDEX(Precipitation!A:A,$L830),INDEX(Precipitation!B:B,$L830)),"None"))</f>
        <v/>
      </c>
      <c r="F830" t="str">
        <f t="array" ref="F830">IF(ISBLANK($A830),"",IF(M830,INDEX(Precipitation!C:C,$L830),CHOOSE(RANDBETWEEN(1,4),"Clear","Clear","A few clouds","Mostly cloudy")))</f>
        <v/>
      </c>
      <c r="G830" t="str">
        <f t="array" ref="G830">IF(ISBLANK($A830),"",IF(AND(M830,AVERAGE(C830,D830)&gt;Settings!$E$18),INDEX(Precipitation!D:D,$L830),""))</f>
        <v/>
      </c>
      <c r="H830" t="str">
        <f t="array" ref="H830">IF(ISBLANK($A830),"",INDEX(Precipitation!E:E,$L830))</f>
        <v/>
      </c>
      <c r="I830" s="16" t="str">
        <f t="array" ref="I830">IF(ISBLANK($A830),"",INDEX(Precipitation!F:F,$L830))</f>
        <v/>
      </c>
      <c r="J830" s="16" t="str">
        <f t="array" ref="J830">IF(ISBLANK($A830),"",INDEX(Precipitation!G:G,$L830))</f>
        <v/>
      </c>
      <c r="K830" t="str">
        <f t="array" ref="K830">IF(ISBLANK($A830),"",INDEX(Precipitation!H:H,$L830))</f>
        <v/>
      </c>
      <c r="L830" s="5" t="str">
        <f>IF(ISBLANK($A830),"",RANDBETWEEN(2,COUNTA(Precipitation!A:A)))</f>
        <v/>
      </c>
      <c r="M830" s="5" t="str">
        <f>IF(ISBLANK($A830),"",RANDBETWEEN(1,100)&lt;=VLOOKUP($A830,Settings!$A:$H,7,FALSE)*100)</f>
        <v/>
      </c>
      <c r="N830" s="5" t="str">
        <f>IF(ISBLANK($A830),"",VLOOKUP($A830,Settings!$A:$H,8,FALSE))</f>
        <v/>
      </c>
      <c r="O830" s="5" t="str">
        <f>IF(ISBLANK($A830),"",IF($A830=$A829,$O829,INDIRECT("Settings!$H"&amp;MATCH($A830,Settings!$A:$A,0)+1)))</f>
        <v/>
      </c>
      <c r="P830" s="5" t="str">
        <f t="shared" si="2"/>
        <v/>
      </c>
      <c r="Q830" s="5" t="str">
        <f>IF(ISBLANK($A830),"",IF($A830=$A829,$Q829,VLOOKUP($A830,Settings!$A:$B,2,FALSE)))</f>
        <v/>
      </c>
    </row>
    <row r="831">
      <c r="A831" s="17"/>
      <c r="B831" s="15" t="str">
        <f t="shared" si="1"/>
        <v/>
      </c>
      <c r="C831" s="16" t="str">
        <f>IF(ISBLANK($A831),"",RANDBETWEEN($P831-Settings!$E$19,$P831-Settings!$E$20))</f>
        <v/>
      </c>
      <c r="D831" s="16" t="str">
        <f>IF(ISBLANK($A831),"",RANDBETWEEN($P831+Settings!$E$20,$P831+Settings!$E$19))</f>
        <v/>
      </c>
      <c r="E831" t="str">
        <f t="array" ref="E831">IF(ISBLANK($A831),"",IF(M831,IF(AVERAGE(C831,D831)&gt;Settings!$E$18,INDEX(Precipitation!A:A,$L831),INDEX(Precipitation!B:B,$L831)),"None"))</f>
        <v/>
      </c>
      <c r="F831" t="str">
        <f t="array" ref="F831">IF(ISBLANK($A831),"",IF(M831,INDEX(Precipitation!C:C,$L831),CHOOSE(RANDBETWEEN(1,4),"Clear","Clear","A few clouds","Mostly cloudy")))</f>
        <v/>
      </c>
      <c r="G831" t="str">
        <f t="array" ref="G831">IF(ISBLANK($A831),"",IF(AND(M831,AVERAGE(C831,D831)&gt;Settings!$E$18),INDEX(Precipitation!D:D,$L831),""))</f>
        <v/>
      </c>
      <c r="H831" t="str">
        <f t="array" ref="H831">IF(ISBLANK($A831),"",INDEX(Precipitation!E:E,$L831))</f>
        <v/>
      </c>
      <c r="I831" s="16" t="str">
        <f t="array" ref="I831">IF(ISBLANK($A831),"",INDEX(Precipitation!F:F,$L831))</f>
        <v/>
      </c>
      <c r="J831" s="16" t="str">
        <f t="array" ref="J831">IF(ISBLANK($A831),"",INDEX(Precipitation!G:G,$L831))</f>
        <v/>
      </c>
      <c r="K831" t="str">
        <f t="array" ref="K831">IF(ISBLANK($A831),"",INDEX(Precipitation!H:H,$L831))</f>
        <v/>
      </c>
      <c r="L831" s="5" t="str">
        <f>IF(ISBLANK($A831),"",RANDBETWEEN(2,COUNTA(Precipitation!A:A)))</f>
        <v/>
      </c>
      <c r="M831" s="5" t="str">
        <f>IF(ISBLANK($A831),"",RANDBETWEEN(1,100)&lt;=VLOOKUP($A831,Settings!$A:$H,7,FALSE)*100)</f>
        <v/>
      </c>
      <c r="N831" s="5" t="str">
        <f>IF(ISBLANK($A831),"",VLOOKUP($A831,Settings!$A:$H,8,FALSE))</f>
        <v/>
      </c>
      <c r="O831" s="5" t="str">
        <f>IF(ISBLANK($A831),"",IF($A831=$A830,$O830,INDIRECT("Settings!$H"&amp;MATCH($A831,Settings!$A:$A,0)+1)))</f>
        <v/>
      </c>
      <c r="P831" s="5" t="str">
        <f t="shared" si="2"/>
        <v/>
      </c>
      <c r="Q831" s="5" t="str">
        <f>IF(ISBLANK($A831),"",IF($A831=$A830,$Q830,VLOOKUP($A831,Settings!$A:$B,2,FALSE)))</f>
        <v/>
      </c>
    </row>
    <row r="832">
      <c r="A832" s="17"/>
      <c r="B832" s="15" t="str">
        <f t="shared" si="1"/>
        <v/>
      </c>
      <c r="C832" s="16" t="str">
        <f>IF(ISBLANK($A832),"",RANDBETWEEN($P832-Settings!$E$19,$P832-Settings!$E$20))</f>
        <v/>
      </c>
      <c r="D832" s="16" t="str">
        <f>IF(ISBLANK($A832),"",RANDBETWEEN($P832+Settings!$E$20,$P832+Settings!$E$19))</f>
        <v/>
      </c>
      <c r="E832" t="str">
        <f t="array" ref="E832">IF(ISBLANK($A832),"",IF(M832,IF(AVERAGE(C832,D832)&gt;Settings!$E$18,INDEX(Precipitation!A:A,$L832),INDEX(Precipitation!B:B,$L832)),"None"))</f>
        <v/>
      </c>
      <c r="F832" t="str">
        <f t="array" ref="F832">IF(ISBLANK($A832),"",IF(M832,INDEX(Precipitation!C:C,$L832),CHOOSE(RANDBETWEEN(1,4),"Clear","Clear","A few clouds","Mostly cloudy")))</f>
        <v/>
      </c>
      <c r="G832" t="str">
        <f t="array" ref="G832">IF(ISBLANK($A832),"",IF(AND(M832,AVERAGE(C832,D832)&gt;Settings!$E$18),INDEX(Precipitation!D:D,$L832),""))</f>
        <v/>
      </c>
      <c r="H832" t="str">
        <f t="array" ref="H832">IF(ISBLANK($A832),"",INDEX(Precipitation!E:E,$L832))</f>
        <v/>
      </c>
      <c r="I832" s="16" t="str">
        <f t="array" ref="I832">IF(ISBLANK($A832),"",INDEX(Precipitation!F:F,$L832))</f>
        <v/>
      </c>
      <c r="J832" s="16" t="str">
        <f t="array" ref="J832">IF(ISBLANK($A832),"",INDEX(Precipitation!G:G,$L832))</f>
        <v/>
      </c>
      <c r="K832" t="str">
        <f t="array" ref="K832">IF(ISBLANK($A832),"",INDEX(Precipitation!H:H,$L832))</f>
        <v/>
      </c>
      <c r="L832" s="5" t="str">
        <f>IF(ISBLANK($A832),"",RANDBETWEEN(2,COUNTA(Precipitation!A:A)))</f>
        <v/>
      </c>
      <c r="M832" s="5" t="str">
        <f>IF(ISBLANK($A832),"",RANDBETWEEN(1,100)&lt;=VLOOKUP($A832,Settings!$A:$H,7,FALSE)*100)</f>
        <v/>
      </c>
      <c r="N832" s="5" t="str">
        <f>IF(ISBLANK($A832),"",VLOOKUP($A832,Settings!$A:$H,8,FALSE))</f>
        <v/>
      </c>
      <c r="O832" s="5" t="str">
        <f>IF(ISBLANK($A832),"",IF($A832=$A831,$O831,INDIRECT("Settings!$H"&amp;MATCH($A832,Settings!$A:$A,0)+1)))</f>
        <v/>
      </c>
      <c r="P832" s="5" t="str">
        <f t="shared" si="2"/>
        <v/>
      </c>
      <c r="Q832" s="5" t="str">
        <f>IF(ISBLANK($A832),"",IF($A832=$A831,$Q831,VLOOKUP($A832,Settings!$A:$B,2,FALSE)))</f>
        <v/>
      </c>
    </row>
    <row r="833">
      <c r="A833" s="17"/>
      <c r="B833" s="15" t="str">
        <f t="shared" si="1"/>
        <v/>
      </c>
      <c r="C833" s="16" t="str">
        <f>IF(ISBLANK($A833),"",RANDBETWEEN($P833-Settings!$E$19,$P833-Settings!$E$20))</f>
        <v/>
      </c>
      <c r="D833" s="16" t="str">
        <f>IF(ISBLANK($A833),"",RANDBETWEEN($P833+Settings!$E$20,$P833+Settings!$E$19))</f>
        <v/>
      </c>
      <c r="E833" t="str">
        <f t="array" ref="E833">IF(ISBLANK($A833),"",IF(M833,IF(AVERAGE(C833,D833)&gt;Settings!$E$18,INDEX(Precipitation!A:A,$L833),INDEX(Precipitation!B:B,$L833)),"None"))</f>
        <v/>
      </c>
      <c r="F833" t="str">
        <f t="array" ref="F833">IF(ISBLANK($A833),"",IF(M833,INDEX(Precipitation!C:C,$L833),CHOOSE(RANDBETWEEN(1,4),"Clear","Clear","A few clouds","Mostly cloudy")))</f>
        <v/>
      </c>
      <c r="G833" t="str">
        <f t="array" ref="G833">IF(ISBLANK($A833),"",IF(AND(M833,AVERAGE(C833,D833)&gt;Settings!$E$18),INDEX(Precipitation!D:D,$L833),""))</f>
        <v/>
      </c>
      <c r="H833" t="str">
        <f t="array" ref="H833">IF(ISBLANK($A833),"",INDEX(Precipitation!E:E,$L833))</f>
        <v/>
      </c>
      <c r="I833" s="16" t="str">
        <f t="array" ref="I833">IF(ISBLANK($A833),"",INDEX(Precipitation!F:F,$L833))</f>
        <v/>
      </c>
      <c r="J833" s="16" t="str">
        <f t="array" ref="J833">IF(ISBLANK($A833),"",INDEX(Precipitation!G:G,$L833))</f>
        <v/>
      </c>
      <c r="K833" t="str">
        <f t="array" ref="K833">IF(ISBLANK($A833),"",INDEX(Precipitation!H:H,$L833))</f>
        <v/>
      </c>
      <c r="L833" s="5" t="str">
        <f>IF(ISBLANK($A833),"",RANDBETWEEN(2,COUNTA(Precipitation!A:A)))</f>
        <v/>
      </c>
      <c r="M833" s="5" t="str">
        <f>IF(ISBLANK($A833),"",RANDBETWEEN(1,100)&lt;=VLOOKUP($A833,Settings!$A:$H,7,FALSE)*100)</f>
        <v/>
      </c>
      <c r="N833" s="5" t="str">
        <f>IF(ISBLANK($A833),"",VLOOKUP($A833,Settings!$A:$H,8,FALSE))</f>
        <v/>
      </c>
      <c r="O833" s="5" t="str">
        <f>IF(ISBLANK($A833),"",IF($A833=$A832,$O832,INDIRECT("Settings!$H"&amp;MATCH($A833,Settings!$A:$A,0)+1)))</f>
        <v/>
      </c>
      <c r="P833" s="5" t="str">
        <f t="shared" si="2"/>
        <v/>
      </c>
      <c r="Q833" s="5" t="str">
        <f>IF(ISBLANK($A833),"",IF($A833=$A832,$Q832,VLOOKUP($A833,Settings!$A:$B,2,FALSE)))</f>
        <v/>
      </c>
    </row>
    <row r="834">
      <c r="A834" s="17"/>
      <c r="B834" s="15" t="str">
        <f t="shared" si="1"/>
        <v/>
      </c>
      <c r="C834" s="16" t="str">
        <f>IF(ISBLANK($A834),"",RANDBETWEEN($P834-Settings!$E$19,$P834-Settings!$E$20))</f>
        <v/>
      </c>
      <c r="D834" s="16" t="str">
        <f>IF(ISBLANK($A834),"",RANDBETWEEN($P834+Settings!$E$20,$P834+Settings!$E$19))</f>
        <v/>
      </c>
      <c r="E834" t="str">
        <f t="array" ref="E834">IF(ISBLANK($A834),"",IF(M834,IF(AVERAGE(C834,D834)&gt;Settings!$E$18,INDEX(Precipitation!A:A,$L834),INDEX(Precipitation!B:B,$L834)),"None"))</f>
        <v/>
      </c>
      <c r="F834" t="str">
        <f t="array" ref="F834">IF(ISBLANK($A834),"",IF(M834,INDEX(Precipitation!C:C,$L834),CHOOSE(RANDBETWEEN(1,4),"Clear","Clear","A few clouds","Mostly cloudy")))</f>
        <v/>
      </c>
      <c r="G834" t="str">
        <f t="array" ref="G834">IF(ISBLANK($A834),"",IF(AND(M834,AVERAGE(C834,D834)&gt;Settings!$E$18),INDEX(Precipitation!D:D,$L834),""))</f>
        <v/>
      </c>
      <c r="H834" t="str">
        <f t="array" ref="H834">IF(ISBLANK($A834),"",INDEX(Precipitation!E:E,$L834))</f>
        <v/>
      </c>
      <c r="I834" s="16" t="str">
        <f t="array" ref="I834">IF(ISBLANK($A834),"",INDEX(Precipitation!F:F,$L834))</f>
        <v/>
      </c>
      <c r="J834" s="16" t="str">
        <f t="array" ref="J834">IF(ISBLANK($A834),"",INDEX(Precipitation!G:G,$L834))</f>
        <v/>
      </c>
      <c r="K834" t="str">
        <f t="array" ref="K834">IF(ISBLANK($A834),"",INDEX(Precipitation!H:H,$L834))</f>
        <v/>
      </c>
      <c r="L834" s="5" t="str">
        <f>IF(ISBLANK($A834),"",RANDBETWEEN(2,COUNTA(Precipitation!A:A)))</f>
        <v/>
      </c>
      <c r="M834" s="5" t="str">
        <f>IF(ISBLANK($A834),"",RANDBETWEEN(1,100)&lt;=VLOOKUP($A834,Settings!$A:$H,7,FALSE)*100)</f>
        <v/>
      </c>
      <c r="N834" s="5" t="str">
        <f>IF(ISBLANK($A834),"",VLOOKUP($A834,Settings!$A:$H,8,FALSE))</f>
        <v/>
      </c>
      <c r="O834" s="5" t="str">
        <f>IF(ISBLANK($A834),"",IF($A834=$A833,$O833,INDIRECT("Settings!$H"&amp;MATCH($A834,Settings!$A:$A,0)+1)))</f>
        <v/>
      </c>
      <c r="P834" s="5" t="str">
        <f t="shared" si="2"/>
        <v/>
      </c>
      <c r="Q834" s="5" t="str">
        <f>IF(ISBLANK($A834),"",IF($A834=$A833,$Q833,VLOOKUP($A834,Settings!$A:$B,2,FALSE)))</f>
        <v/>
      </c>
    </row>
    <row r="835">
      <c r="A835" s="17"/>
      <c r="B835" s="15" t="str">
        <f t="shared" si="1"/>
        <v/>
      </c>
      <c r="C835" s="16" t="str">
        <f>IF(ISBLANK($A835),"",RANDBETWEEN($P835-Settings!$E$19,$P835-Settings!$E$20))</f>
        <v/>
      </c>
      <c r="D835" s="16" t="str">
        <f>IF(ISBLANK($A835),"",RANDBETWEEN($P835+Settings!$E$20,$P835+Settings!$E$19))</f>
        <v/>
      </c>
      <c r="E835" t="str">
        <f t="array" ref="E835">IF(ISBLANK($A835),"",IF(M835,IF(AVERAGE(C835,D835)&gt;Settings!$E$18,INDEX(Precipitation!A:A,$L835),INDEX(Precipitation!B:B,$L835)),"None"))</f>
        <v/>
      </c>
      <c r="F835" t="str">
        <f t="array" ref="F835">IF(ISBLANK($A835),"",IF(M835,INDEX(Precipitation!C:C,$L835),CHOOSE(RANDBETWEEN(1,4),"Clear","Clear","A few clouds","Mostly cloudy")))</f>
        <v/>
      </c>
      <c r="G835" t="str">
        <f t="array" ref="G835">IF(ISBLANK($A835),"",IF(AND(M835,AVERAGE(C835,D835)&gt;Settings!$E$18),INDEX(Precipitation!D:D,$L835),""))</f>
        <v/>
      </c>
      <c r="H835" t="str">
        <f t="array" ref="H835">IF(ISBLANK($A835),"",INDEX(Precipitation!E:E,$L835))</f>
        <v/>
      </c>
      <c r="I835" s="16" t="str">
        <f t="array" ref="I835">IF(ISBLANK($A835),"",INDEX(Precipitation!F:F,$L835))</f>
        <v/>
      </c>
      <c r="J835" s="16" t="str">
        <f t="array" ref="J835">IF(ISBLANK($A835),"",INDEX(Precipitation!G:G,$L835))</f>
        <v/>
      </c>
      <c r="K835" t="str">
        <f t="array" ref="K835">IF(ISBLANK($A835),"",INDEX(Precipitation!H:H,$L835))</f>
        <v/>
      </c>
      <c r="L835" s="5" t="str">
        <f>IF(ISBLANK($A835),"",RANDBETWEEN(2,COUNTA(Precipitation!A:A)))</f>
        <v/>
      </c>
      <c r="M835" s="5" t="str">
        <f>IF(ISBLANK($A835),"",RANDBETWEEN(1,100)&lt;=VLOOKUP($A835,Settings!$A:$H,7,FALSE)*100)</f>
        <v/>
      </c>
      <c r="N835" s="5" t="str">
        <f>IF(ISBLANK($A835),"",VLOOKUP($A835,Settings!$A:$H,8,FALSE))</f>
        <v/>
      </c>
      <c r="O835" s="5" t="str">
        <f>IF(ISBLANK($A835),"",IF($A835=$A834,$O834,INDIRECT("Settings!$H"&amp;MATCH($A835,Settings!$A:$A,0)+1)))</f>
        <v/>
      </c>
      <c r="P835" s="5" t="str">
        <f t="shared" si="2"/>
        <v/>
      </c>
      <c r="Q835" s="5" t="str">
        <f>IF(ISBLANK($A835),"",IF($A835=$A834,$Q834,VLOOKUP($A835,Settings!$A:$B,2,FALSE)))</f>
        <v/>
      </c>
    </row>
    <row r="836">
      <c r="A836" s="17"/>
      <c r="B836" s="15" t="str">
        <f t="shared" si="1"/>
        <v/>
      </c>
      <c r="C836" s="16" t="str">
        <f>IF(ISBLANK($A836),"",RANDBETWEEN($P836-Settings!$E$19,$P836-Settings!$E$20))</f>
        <v/>
      </c>
      <c r="D836" s="16" t="str">
        <f>IF(ISBLANK($A836),"",RANDBETWEEN($P836+Settings!$E$20,$P836+Settings!$E$19))</f>
        <v/>
      </c>
      <c r="E836" t="str">
        <f t="array" ref="E836">IF(ISBLANK($A836),"",IF(M836,IF(AVERAGE(C836,D836)&gt;Settings!$E$18,INDEX(Precipitation!A:A,$L836),INDEX(Precipitation!B:B,$L836)),"None"))</f>
        <v/>
      </c>
      <c r="F836" t="str">
        <f t="array" ref="F836">IF(ISBLANK($A836),"",IF(M836,INDEX(Precipitation!C:C,$L836),CHOOSE(RANDBETWEEN(1,4),"Clear","Clear","A few clouds","Mostly cloudy")))</f>
        <v/>
      </c>
      <c r="G836" t="str">
        <f t="array" ref="G836">IF(ISBLANK($A836),"",IF(AND(M836,AVERAGE(C836,D836)&gt;Settings!$E$18),INDEX(Precipitation!D:D,$L836),""))</f>
        <v/>
      </c>
      <c r="H836" t="str">
        <f t="array" ref="H836">IF(ISBLANK($A836),"",INDEX(Precipitation!E:E,$L836))</f>
        <v/>
      </c>
      <c r="I836" s="16" t="str">
        <f t="array" ref="I836">IF(ISBLANK($A836),"",INDEX(Precipitation!F:F,$L836))</f>
        <v/>
      </c>
      <c r="J836" s="16" t="str">
        <f t="array" ref="J836">IF(ISBLANK($A836),"",INDEX(Precipitation!G:G,$L836))</f>
        <v/>
      </c>
      <c r="K836" t="str">
        <f t="array" ref="K836">IF(ISBLANK($A836),"",INDEX(Precipitation!H:H,$L836))</f>
        <v/>
      </c>
      <c r="L836" s="5" t="str">
        <f>IF(ISBLANK($A836),"",RANDBETWEEN(2,COUNTA(Precipitation!A:A)))</f>
        <v/>
      </c>
      <c r="M836" s="5" t="str">
        <f>IF(ISBLANK($A836),"",RANDBETWEEN(1,100)&lt;=VLOOKUP($A836,Settings!$A:$H,7,FALSE)*100)</f>
        <v/>
      </c>
      <c r="N836" s="5" t="str">
        <f>IF(ISBLANK($A836),"",VLOOKUP($A836,Settings!$A:$H,8,FALSE))</f>
        <v/>
      </c>
      <c r="O836" s="5" t="str">
        <f>IF(ISBLANK($A836),"",IF($A836=$A835,$O835,INDIRECT("Settings!$H"&amp;MATCH($A836,Settings!$A:$A,0)+1)))</f>
        <v/>
      </c>
      <c r="P836" s="5" t="str">
        <f t="shared" si="2"/>
        <v/>
      </c>
      <c r="Q836" s="5" t="str">
        <f>IF(ISBLANK($A836),"",IF($A836=$A835,$Q835,VLOOKUP($A836,Settings!$A:$B,2,FALSE)))</f>
        <v/>
      </c>
    </row>
    <row r="837">
      <c r="A837" s="17"/>
      <c r="B837" s="15" t="str">
        <f t="shared" si="1"/>
        <v/>
      </c>
      <c r="C837" s="16" t="str">
        <f>IF(ISBLANK($A837),"",RANDBETWEEN($P837-Settings!$E$19,$P837-Settings!$E$20))</f>
        <v/>
      </c>
      <c r="D837" s="16" t="str">
        <f>IF(ISBLANK($A837),"",RANDBETWEEN($P837+Settings!$E$20,$P837+Settings!$E$19))</f>
        <v/>
      </c>
      <c r="E837" t="str">
        <f t="array" ref="E837">IF(ISBLANK($A837),"",IF(M837,IF(AVERAGE(C837,D837)&gt;Settings!$E$18,INDEX(Precipitation!A:A,$L837),INDEX(Precipitation!B:B,$L837)),"None"))</f>
        <v/>
      </c>
      <c r="F837" t="str">
        <f t="array" ref="F837">IF(ISBLANK($A837),"",IF(M837,INDEX(Precipitation!C:C,$L837),CHOOSE(RANDBETWEEN(1,4),"Clear","Clear","A few clouds","Mostly cloudy")))</f>
        <v/>
      </c>
      <c r="G837" t="str">
        <f t="array" ref="G837">IF(ISBLANK($A837),"",IF(AND(M837,AVERAGE(C837,D837)&gt;Settings!$E$18),INDEX(Precipitation!D:D,$L837),""))</f>
        <v/>
      </c>
      <c r="H837" t="str">
        <f t="array" ref="H837">IF(ISBLANK($A837),"",INDEX(Precipitation!E:E,$L837))</f>
        <v/>
      </c>
      <c r="I837" s="16" t="str">
        <f t="array" ref="I837">IF(ISBLANK($A837),"",INDEX(Precipitation!F:F,$L837))</f>
        <v/>
      </c>
      <c r="J837" s="16" t="str">
        <f t="array" ref="J837">IF(ISBLANK($A837),"",INDEX(Precipitation!G:G,$L837))</f>
        <v/>
      </c>
      <c r="K837" t="str">
        <f t="array" ref="K837">IF(ISBLANK($A837),"",INDEX(Precipitation!H:H,$L837))</f>
        <v/>
      </c>
      <c r="L837" s="5" t="str">
        <f>IF(ISBLANK($A837),"",RANDBETWEEN(2,COUNTA(Precipitation!A:A)))</f>
        <v/>
      </c>
      <c r="M837" s="5" t="str">
        <f>IF(ISBLANK($A837),"",RANDBETWEEN(1,100)&lt;=VLOOKUP($A837,Settings!$A:$H,7,FALSE)*100)</f>
        <v/>
      </c>
      <c r="N837" s="5" t="str">
        <f>IF(ISBLANK($A837),"",VLOOKUP($A837,Settings!$A:$H,8,FALSE))</f>
        <v/>
      </c>
      <c r="O837" s="5" t="str">
        <f>IF(ISBLANK($A837),"",IF($A837=$A836,$O836,INDIRECT("Settings!$H"&amp;MATCH($A837,Settings!$A:$A,0)+1)))</f>
        <v/>
      </c>
      <c r="P837" s="5" t="str">
        <f t="shared" si="2"/>
        <v/>
      </c>
      <c r="Q837" s="5" t="str">
        <f>IF(ISBLANK($A837),"",IF($A837=$A836,$Q836,VLOOKUP($A837,Settings!$A:$B,2,FALSE)))</f>
        <v/>
      </c>
    </row>
    <row r="838">
      <c r="A838" s="17"/>
      <c r="B838" s="15" t="str">
        <f t="shared" si="1"/>
        <v/>
      </c>
      <c r="C838" s="16" t="str">
        <f>IF(ISBLANK($A838),"",RANDBETWEEN($P838-Settings!$E$19,$P838-Settings!$E$20))</f>
        <v/>
      </c>
      <c r="D838" s="16" t="str">
        <f>IF(ISBLANK($A838),"",RANDBETWEEN($P838+Settings!$E$20,$P838+Settings!$E$19))</f>
        <v/>
      </c>
      <c r="E838" t="str">
        <f t="array" ref="E838">IF(ISBLANK($A838),"",IF(M838,IF(AVERAGE(C838,D838)&gt;Settings!$E$18,INDEX(Precipitation!A:A,$L838),INDEX(Precipitation!B:B,$L838)),"None"))</f>
        <v/>
      </c>
      <c r="F838" t="str">
        <f t="array" ref="F838">IF(ISBLANK($A838),"",IF(M838,INDEX(Precipitation!C:C,$L838),CHOOSE(RANDBETWEEN(1,4),"Clear","Clear","A few clouds","Mostly cloudy")))</f>
        <v/>
      </c>
      <c r="G838" t="str">
        <f t="array" ref="G838">IF(ISBLANK($A838),"",IF(AND(M838,AVERAGE(C838,D838)&gt;Settings!$E$18),INDEX(Precipitation!D:D,$L838),""))</f>
        <v/>
      </c>
      <c r="H838" t="str">
        <f t="array" ref="H838">IF(ISBLANK($A838),"",INDEX(Precipitation!E:E,$L838))</f>
        <v/>
      </c>
      <c r="I838" s="16" t="str">
        <f t="array" ref="I838">IF(ISBLANK($A838),"",INDEX(Precipitation!F:F,$L838))</f>
        <v/>
      </c>
      <c r="J838" s="16" t="str">
        <f t="array" ref="J838">IF(ISBLANK($A838),"",INDEX(Precipitation!G:G,$L838))</f>
        <v/>
      </c>
      <c r="K838" t="str">
        <f t="array" ref="K838">IF(ISBLANK($A838),"",INDEX(Precipitation!H:H,$L838))</f>
        <v/>
      </c>
      <c r="L838" s="5" t="str">
        <f>IF(ISBLANK($A838),"",RANDBETWEEN(2,COUNTA(Precipitation!A:A)))</f>
        <v/>
      </c>
      <c r="M838" s="5" t="str">
        <f>IF(ISBLANK($A838),"",RANDBETWEEN(1,100)&lt;=VLOOKUP($A838,Settings!$A:$H,7,FALSE)*100)</f>
        <v/>
      </c>
      <c r="N838" s="5" t="str">
        <f>IF(ISBLANK($A838),"",VLOOKUP($A838,Settings!$A:$H,8,FALSE))</f>
        <v/>
      </c>
      <c r="O838" s="5" t="str">
        <f>IF(ISBLANK($A838),"",IF($A838=$A837,$O837,INDIRECT("Settings!$H"&amp;MATCH($A838,Settings!$A:$A,0)+1)))</f>
        <v/>
      </c>
      <c r="P838" s="5" t="str">
        <f t="shared" si="2"/>
        <v/>
      </c>
      <c r="Q838" s="5" t="str">
        <f>IF(ISBLANK($A838),"",IF($A838=$A837,$Q837,VLOOKUP($A838,Settings!$A:$B,2,FALSE)))</f>
        <v/>
      </c>
    </row>
    <row r="839">
      <c r="A839" s="17"/>
      <c r="B839" s="15" t="str">
        <f t="shared" si="1"/>
        <v/>
      </c>
      <c r="C839" s="16" t="str">
        <f>IF(ISBLANK($A839),"",RANDBETWEEN($P839-Settings!$E$19,$P839-Settings!$E$20))</f>
        <v/>
      </c>
      <c r="D839" s="16" t="str">
        <f>IF(ISBLANK($A839),"",RANDBETWEEN($P839+Settings!$E$20,$P839+Settings!$E$19))</f>
        <v/>
      </c>
      <c r="E839" t="str">
        <f t="array" ref="E839">IF(ISBLANK($A839),"",IF(M839,IF(AVERAGE(C839,D839)&gt;Settings!$E$18,INDEX(Precipitation!A:A,$L839),INDEX(Precipitation!B:B,$L839)),"None"))</f>
        <v/>
      </c>
      <c r="F839" t="str">
        <f t="array" ref="F839">IF(ISBLANK($A839),"",IF(M839,INDEX(Precipitation!C:C,$L839),CHOOSE(RANDBETWEEN(1,4),"Clear","Clear","A few clouds","Mostly cloudy")))</f>
        <v/>
      </c>
      <c r="G839" t="str">
        <f t="array" ref="G839">IF(ISBLANK($A839),"",IF(AND(M839,AVERAGE(C839,D839)&gt;Settings!$E$18),INDEX(Precipitation!D:D,$L839),""))</f>
        <v/>
      </c>
      <c r="H839" t="str">
        <f t="array" ref="H839">IF(ISBLANK($A839),"",INDEX(Precipitation!E:E,$L839))</f>
        <v/>
      </c>
      <c r="I839" s="16" t="str">
        <f t="array" ref="I839">IF(ISBLANK($A839),"",INDEX(Precipitation!F:F,$L839))</f>
        <v/>
      </c>
      <c r="J839" s="16" t="str">
        <f t="array" ref="J839">IF(ISBLANK($A839),"",INDEX(Precipitation!G:G,$L839))</f>
        <v/>
      </c>
      <c r="K839" t="str">
        <f t="array" ref="K839">IF(ISBLANK($A839),"",INDEX(Precipitation!H:H,$L839))</f>
        <v/>
      </c>
      <c r="L839" s="5" t="str">
        <f>IF(ISBLANK($A839),"",RANDBETWEEN(2,COUNTA(Precipitation!A:A)))</f>
        <v/>
      </c>
      <c r="M839" s="5" t="str">
        <f>IF(ISBLANK($A839),"",RANDBETWEEN(1,100)&lt;=VLOOKUP($A839,Settings!$A:$H,7,FALSE)*100)</f>
        <v/>
      </c>
      <c r="N839" s="5" t="str">
        <f>IF(ISBLANK($A839),"",VLOOKUP($A839,Settings!$A:$H,8,FALSE))</f>
        <v/>
      </c>
      <c r="O839" s="5" t="str">
        <f>IF(ISBLANK($A839),"",IF($A839=$A838,$O838,INDIRECT("Settings!$H"&amp;MATCH($A839,Settings!$A:$A,0)+1)))</f>
        <v/>
      </c>
      <c r="P839" s="5" t="str">
        <f t="shared" si="2"/>
        <v/>
      </c>
      <c r="Q839" s="5" t="str">
        <f>IF(ISBLANK($A839),"",IF($A839=$A838,$Q838,VLOOKUP($A839,Settings!$A:$B,2,FALSE)))</f>
        <v/>
      </c>
    </row>
    <row r="840">
      <c r="A840" s="17"/>
      <c r="B840" s="15" t="str">
        <f t="shared" si="1"/>
        <v/>
      </c>
      <c r="C840" s="16" t="str">
        <f>IF(ISBLANK($A840),"",RANDBETWEEN($P840-Settings!$E$19,$P840-Settings!$E$20))</f>
        <v/>
      </c>
      <c r="D840" s="16" t="str">
        <f>IF(ISBLANK($A840),"",RANDBETWEEN($P840+Settings!$E$20,$P840+Settings!$E$19))</f>
        <v/>
      </c>
      <c r="E840" t="str">
        <f t="array" ref="E840">IF(ISBLANK($A840),"",IF(M840,IF(AVERAGE(C840,D840)&gt;Settings!$E$18,INDEX(Precipitation!A:A,$L840),INDEX(Precipitation!B:B,$L840)),"None"))</f>
        <v/>
      </c>
      <c r="F840" t="str">
        <f t="array" ref="F840">IF(ISBLANK($A840),"",IF(M840,INDEX(Precipitation!C:C,$L840),CHOOSE(RANDBETWEEN(1,4),"Clear","Clear","A few clouds","Mostly cloudy")))</f>
        <v/>
      </c>
      <c r="G840" t="str">
        <f t="array" ref="G840">IF(ISBLANK($A840),"",IF(AND(M840,AVERAGE(C840,D840)&gt;Settings!$E$18),INDEX(Precipitation!D:D,$L840),""))</f>
        <v/>
      </c>
      <c r="H840" t="str">
        <f t="array" ref="H840">IF(ISBLANK($A840),"",INDEX(Precipitation!E:E,$L840))</f>
        <v/>
      </c>
      <c r="I840" s="16" t="str">
        <f t="array" ref="I840">IF(ISBLANK($A840),"",INDEX(Precipitation!F:F,$L840))</f>
        <v/>
      </c>
      <c r="J840" s="16" t="str">
        <f t="array" ref="J840">IF(ISBLANK($A840),"",INDEX(Precipitation!G:G,$L840))</f>
        <v/>
      </c>
      <c r="K840" t="str">
        <f t="array" ref="K840">IF(ISBLANK($A840),"",INDEX(Precipitation!H:H,$L840))</f>
        <v/>
      </c>
      <c r="L840" s="5" t="str">
        <f>IF(ISBLANK($A840),"",RANDBETWEEN(2,COUNTA(Precipitation!A:A)))</f>
        <v/>
      </c>
      <c r="M840" s="5" t="str">
        <f>IF(ISBLANK($A840),"",RANDBETWEEN(1,100)&lt;=VLOOKUP($A840,Settings!$A:$H,7,FALSE)*100)</f>
        <v/>
      </c>
      <c r="N840" s="5" t="str">
        <f>IF(ISBLANK($A840),"",VLOOKUP($A840,Settings!$A:$H,8,FALSE))</f>
        <v/>
      </c>
      <c r="O840" s="5" t="str">
        <f>IF(ISBLANK($A840),"",IF($A840=$A839,$O839,INDIRECT("Settings!$H"&amp;MATCH($A840,Settings!$A:$A,0)+1)))</f>
        <v/>
      </c>
      <c r="P840" s="5" t="str">
        <f t="shared" si="2"/>
        <v/>
      </c>
      <c r="Q840" s="5" t="str">
        <f>IF(ISBLANK($A840),"",IF($A840=$A839,$Q839,VLOOKUP($A840,Settings!$A:$B,2,FALSE)))</f>
        <v/>
      </c>
    </row>
    <row r="841">
      <c r="A841" s="17"/>
      <c r="B841" s="15" t="str">
        <f t="shared" si="1"/>
        <v/>
      </c>
      <c r="C841" s="16" t="str">
        <f>IF(ISBLANK($A841),"",RANDBETWEEN($P841-Settings!$E$19,$P841-Settings!$E$20))</f>
        <v/>
      </c>
      <c r="D841" s="16" t="str">
        <f>IF(ISBLANK($A841),"",RANDBETWEEN($P841+Settings!$E$20,$P841+Settings!$E$19))</f>
        <v/>
      </c>
      <c r="E841" t="str">
        <f t="array" ref="E841">IF(ISBLANK($A841),"",IF(M841,IF(AVERAGE(C841,D841)&gt;Settings!$E$18,INDEX(Precipitation!A:A,$L841),INDEX(Precipitation!B:B,$L841)),"None"))</f>
        <v/>
      </c>
      <c r="F841" t="str">
        <f t="array" ref="F841">IF(ISBLANK($A841),"",IF(M841,INDEX(Precipitation!C:C,$L841),CHOOSE(RANDBETWEEN(1,4),"Clear","Clear","A few clouds","Mostly cloudy")))</f>
        <v/>
      </c>
      <c r="G841" t="str">
        <f t="array" ref="G841">IF(ISBLANK($A841),"",IF(AND(M841,AVERAGE(C841,D841)&gt;Settings!$E$18),INDEX(Precipitation!D:D,$L841),""))</f>
        <v/>
      </c>
      <c r="H841" t="str">
        <f t="array" ref="H841">IF(ISBLANK($A841),"",INDEX(Precipitation!E:E,$L841))</f>
        <v/>
      </c>
      <c r="I841" s="16" t="str">
        <f t="array" ref="I841">IF(ISBLANK($A841),"",INDEX(Precipitation!F:F,$L841))</f>
        <v/>
      </c>
      <c r="J841" s="16" t="str">
        <f t="array" ref="J841">IF(ISBLANK($A841),"",INDEX(Precipitation!G:G,$L841))</f>
        <v/>
      </c>
      <c r="K841" t="str">
        <f t="array" ref="K841">IF(ISBLANK($A841),"",INDEX(Precipitation!H:H,$L841))</f>
        <v/>
      </c>
      <c r="L841" s="5" t="str">
        <f>IF(ISBLANK($A841),"",RANDBETWEEN(2,COUNTA(Precipitation!A:A)))</f>
        <v/>
      </c>
      <c r="M841" s="5" t="str">
        <f>IF(ISBLANK($A841),"",RANDBETWEEN(1,100)&lt;=VLOOKUP($A841,Settings!$A:$H,7,FALSE)*100)</f>
        <v/>
      </c>
      <c r="N841" s="5" t="str">
        <f>IF(ISBLANK($A841),"",VLOOKUP($A841,Settings!$A:$H,8,FALSE))</f>
        <v/>
      </c>
      <c r="O841" s="5" t="str">
        <f>IF(ISBLANK($A841),"",IF($A841=$A840,$O840,INDIRECT("Settings!$H"&amp;MATCH($A841,Settings!$A:$A,0)+1)))</f>
        <v/>
      </c>
      <c r="P841" s="5" t="str">
        <f t="shared" si="2"/>
        <v/>
      </c>
      <c r="Q841" s="5" t="str">
        <f>IF(ISBLANK($A841),"",IF($A841=$A840,$Q840,VLOOKUP($A841,Settings!$A:$B,2,FALSE)))</f>
        <v/>
      </c>
    </row>
    <row r="842">
      <c r="A842" s="17"/>
      <c r="B842" s="15" t="str">
        <f t="shared" si="1"/>
        <v/>
      </c>
      <c r="C842" s="16" t="str">
        <f>IF(ISBLANK($A842),"",RANDBETWEEN($P842-Settings!$E$19,$P842-Settings!$E$20))</f>
        <v/>
      </c>
      <c r="D842" s="16" t="str">
        <f>IF(ISBLANK($A842),"",RANDBETWEEN($P842+Settings!$E$20,$P842+Settings!$E$19))</f>
        <v/>
      </c>
      <c r="E842" t="str">
        <f t="array" ref="E842">IF(ISBLANK($A842),"",IF(M842,IF(AVERAGE(C842,D842)&gt;Settings!$E$18,INDEX(Precipitation!A:A,$L842),INDEX(Precipitation!B:B,$L842)),"None"))</f>
        <v/>
      </c>
      <c r="F842" t="str">
        <f t="array" ref="F842">IF(ISBLANK($A842),"",IF(M842,INDEX(Precipitation!C:C,$L842),CHOOSE(RANDBETWEEN(1,4),"Clear","Clear","A few clouds","Mostly cloudy")))</f>
        <v/>
      </c>
      <c r="G842" t="str">
        <f t="array" ref="G842">IF(ISBLANK($A842),"",IF(AND(M842,AVERAGE(C842,D842)&gt;Settings!$E$18),INDEX(Precipitation!D:D,$L842),""))</f>
        <v/>
      </c>
      <c r="H842" t="str">
        <f t="array" ref="H842">IF(ISBLANK($A842),"",INDEX(Precipitation!E:E,$L842))</f>
        <v/>
      </c>
      <c r="I842" s="16" t="str">
        <f t="array" ref="I842">IF(ISBLANK($A842),"",INDEX(Precipitation!F:F,$L842))</f>
        <v/>
      </c>
      <c r="J842" s="16" t="str">
        <f t="array" ref="J842">IF(ISBLANK($A842),"",INDEX(Precipitation!G:G,$L842))</f>
        <v/>
      </c>
      <c r="K842" t="str">
        <f t="array" ref="K842">IF(ISBLANK($A842),"",INDEX(Precipitation!H:H,$L842))</f>
        <v/>
      </c>
      <c r="L842" s="5" t="str">
        <f>IF(ISBLANK($A842),"",RANDBETWEEN(2,COUNTA(Precipitation!A:A)))</f>
        <v/>
      </c>
      <c r="M842" s="5" t="str">
        <f>IF(ISBLANK($A842),"",RANDBETWEEN(1,100)&lt;=VLOOKUP($A842,Settings!$A:$H,7,FALSE)*100)</f>
        <v/>
      </c>
      <c r="N842" s="5" t="str">
        <f>IF(ISBLANK($A842),"",VLOOKUP($A842,Settings!$A:$H,8,FALSE))</f>
        <v/>
      </c>
      <c r="O842" s="5" t="str">
        <f>IF(ISBLANK($A842),"",IF($A842=$A841,$O841,INDIRECT("Settings!$H"&amp;MATCH($A842,Settings!$A:$A,0)+1)))</f>
        <v/>
      </c>
      <c r="P842" s="5" t="str">
        <f t="shared" si="2"/>
        <v/>
      </c>
      <c r="Q842" s="5" t="str">
        <f>IF(ISBLANK($A842),"",IF($A842=$A841,$Q841,VLOOKUP($A842,Settings!$A:$B,2,FALSE)))</f>
        <v/>
      </c>
    </row>
    <row r="843">
      <c r="A843" s="17"/>
      <c r="B843" s="15" t="str">
        <f t="shared" si="1"/>
        <v/>
      </c>
      <c r="C843" s="16" t="str">
        <f>IF(ISBLANK($A843),"",RANDBETWEEN($P843-Settings!$E$19,$P843-Settings!$E$20))</f>
        <v/>
      </c>
      <c r="D843" s="16" t="str">
        <f>IF(ISBLANK($A843),"",RANDBETWEEN($P843+Settings!$E$20,$P843+Settings!$E$19))</f>
        <v/>
      </c>
      <c r="E843" t="str">
        <f t="array" ref="E843">IF(ISBLANK($A843),"",IF(M843,IF(AVERAGE(C843,D843)&gt;Settings!$E$18,INDEX(Precipitation!A:A,$L843),INDEX(Precipitation!B:B,$L843)),"None"))</f>
        <v/>
      </c>
      <c r="F843" t="str">
        <f t="array" ref="F843">IF(ISBLANK($A843),"",IF(M843,INDEX(Precipitation!C:C,$L843),CHOOSE(RANDBETWEEN(1,4),"Clear","Clear","A few clouds","Mostly cloudy")))</f>
        <v/>
      </c>
      <c r="G843" t="str">
        <f t="array" ref="G843">IF(ISBLANK($A843),"",IF(AND(M843,AVERAGE(C843,D843)&gt;Settings!$E$18),INDEX(Precipitation!D:D,$L843),""))</f>
        <v/>
      </c>
      <c r="H843" t="str">
        <f t="array" ref="H843">IF(ISBLANK($A843),"",INDEX(Precipitation!E:E,$L843))</f>
        <v/>
      </c>
      <c r="I843" s="16" t="str">
        <f t="array" ref="I843">IF(ISBLANK($A843),"",INDEX(Precipitation!F:F,$L843))</f>
        <v/>
      </c>
      <c r="J843" s="16" t="str">
        <f t="array" ref="J843">IF(ISBLANK($A843),"",INDEX(Precipitation!G:G,$L843))</f>
        <v/>
      </c>
      <c r="K843" t="str">
        <f t="array" ref="K843">IF(ISBLANK($A843),"",INDEX(Precipitation!H:H,$L843))</f>
        <v/>
      </c>
      <c r="L843" s="5" t="str">
        <f>IF(ISBLANK($A843),"",RANDBETWEEN(2,COUNTA(Precipitation!A:A)))</f>
        <v/>
      </c>
      <c r="M843" s="5" t="str">
        <f>IF(ISBLANK($A843),"",RANDBETWEEN(1,100)&lt;=VLOOKUP($A843,Settings!$A:$H,7,FALSE)*100)</f>
        <v/>
      </c>
      <c r="N843" s="5" t="str">
        <f>IF(ISBLANK($A843),"",VLOOKUP($A843,Settings!$A:$H,8,FALSE))</f>
        <v/>
      </c>
      <c r="O843" s="5" t="str">
        <f>IF(ISBLANK($A843),"",IF($A843=$A842,$O842,INDIRECT("Settings!$H"&amp;MATCH($A843,Settings!$A:$A,0)+1)))</f>
        <v/>
      </c>
      <c r="P843" s="5" t="str">
        <f t="shared" si="2"/>
        <v/>
      </c>
      <c r="Q843" s="5" t="str">
        <f>IF(ISBLANK($A843),"",IF($A843=$A842,$Q842,VLOOKUP($A843,Settings!$A:$B,2,FALSE)))</f>
        <v/>
      </c>
    </row>
    <row r="844">
      <c r="A844" s="17"/>
      <c r="B844" s="15" t="str">
        <f t="shared" si="1"/>
        <v/>
      </c>
      <c r="C844" s="16" t="str">
        <f>IF(ISBLANK($A844),"",RANDBETWEEN($P844-Settings!$E$19,$P844-Settings!$E$20))</f>
        <v/>
      </c>
      <c r="D844" s="16" t="str">
        <f>IF(ISBLANK($A844),"",RANDBETWEEN($P844+Settings!$E$20,$P844+Settings!$E$19))</f>
        <v/>
      </c>
      <c r="E844" t="str">
        <f t="array" ref="E844">IF(ISBLANK($A844),"",IF(M844,IF(AVERAGE(C844,D844)&gt;Settings!$E$18,INDEX(Precipitation!A:A,$L844),INDEX(Precipitation!B:B,$L844)),"None"))</f>
        <v/>
      </c>
      <c r="F844" t="str">
        <f t="array" ref="F844">IF(ISBLANK($A844),"",IF(M844,INDEX(Precipitation!C:C,$L844),CHOOSE(RANDBETWEEN(1,4),"Clear","Clear","A few clouds","Mostly cloudy")))</f>
        <v/>
      </c>
      <c r="G844" t="str">
        <f t="array" ref="G844">IF(ISBLANK($A844),"",IF(AND(M844,AVERAGE(C844,D844)&gt;Settings!$E$18),INDEX(Precipitation!D:D,$L844),""))</f>
        <v/>
      </c>
      <c r="H844" t="str">
        <f t="array" ref="H844">IF(ISBLANK($A844),"",INDEX(Precipitation!E:E,$L844))</f>
        <v/>
      </c>
      <c r="I844" s="16" t="str">
        <f t="array" ref="I844">IF(ISBLANK($A844),"",INDEX(Precipitation!F:F,$L844))</f>
        <v/>
      </c>
      <c r="J844" s="16" t="str">
        <f t="array" ref="J844">IF(ISBLANK($A844),"",INDEX(Precipitation!G:G,$L844))</f>
        <v/>
      </c>
      <c r="K844" t="str">
        <f t="array" ref="K844">IF(ISBLANK($A844),"",INDEX(Precipitation!H:H,$L844))</f>
        <v/>
      </c>
      <c r="L844" s="5" t="str">
        <f>IF(ISBLANK($A844),"",RANDBETWEEN(2,COUNTA(Precipitation!A:A)))</f>
        <v/>
      </c>
      <c r="M844" s="5" t="str">
        <f>IF(ISBLANK($A844),"",RANDBETWEEN(1,100)&lt;=VLOOKUP($A844,Settings!$A:$H,7,FALSE)*100)</f>
        <v/>
      </c>
      <c r="N844" s="5" t="str">
        <f>IF(ISBLANK($A844),"",VLOOKUP($A844,Settings!$A:$H,8,FALSE))</f>
        <v/>
      </c>
      <c r="O844" s="5" t="str">
        <f>IF(ISBLANK($A844),"",IF($A844=$A843,$O843,INDIRECT("Settings!$H"&amp;MATCH($A844,Settings!$A:$A,0)+1)))</f>
        <v/>
      </c>
      <c r="P844" s="5" t="str">
        <f t="shared" si="2"/>
        <v/>
      </c>
      <c r="Q844" s="5" t="str">
        <f>IF(ISBLANK($A844),"",IF($A844=$A843,$Q843,VLOOKUP($A844,Settings!$A:$B,2,FALSE)))</f>
        <v/>
      </c>
    </row>
    <row r="845">
      <c r="A845" s="17"/>
      <c r="B845" s="15" t="str">
        <f t="shared" si="1"/>
        <v/>
      </c>
      <c r="C845" s="16" t="str">
        <f>IF(ISBLANK($A845),"",RANDBETWEEN($P845-Settings!$E$19,$P845-Settings!$E$20))</f>
        <v/>
      </c>
      <c r="D845" s="16" t="str">
        <f>IF(ISBLANK($A845),"",RANDBETWEEN($P845+Settings!$E$20,$P845+Settings!$E$19))</f>
        <v/>
      </c>
      <c r="E845" t="str">
        <f t="array" ref="E845">IF(ISBLANK($A845),"",IF(M845,IF(AVERAGE(C845,D845)&gt;Settings!$E$18,INDEX(Precipitation!A:A,$L845),INDEX(Precipitation!B:B,$L845)),"None"))</f>
        <v/>
      </c>
      <c r="F845" t="str">
        <f t="array" ref="F845">IF(ISBLANK($A845),"",IF(M845,INDEX(Precipitation!C:C,$L845),CHOOSE(RANDBETWEEN(1,4),"Clear","Clear","A few clouds","Mostly cloudy")))</f>
        <v/>
      </c>
      <c r="G845" t="str">
        <f t="array" ref="G845">IF(ISBLANK($A845),"",IF(AND(M845,AVERAGE(C845,D845)&gt;Settings!$E$18),INDEX(Precipitation!D:D,$L845),""))</f>
        <v/>
      </c>
      <c r="H845" t="str">
        <f t="array" ref="H845">IF(ISBLANK($A845),"",INDEX(Precipitation!E:E,$L845))</f>
        <v/>
      </c>
      <c r="I845" s="16" t="str">
        <f t="array" ref="I845">IF(ISBLANK($A845),"",INDEX(Precipitation!F:F,$L845))</f>
        <v/>
      </c>
      <c r="J845" s="16" t="str">
        <f t="array" ref="J845">IF(ISBLANK($A845),"",INDEX(Precipitation!G:G,$L845))</f>
        <v/>
      </c>
      <c r="K845" t="str">
        <f t="array" ref="K845">IF(ISBLANK($A845),"",INDEX(Precipitation!H:H,$L845))</f>
        <v/>
      </c>
      <c r="L845" s="5" t="str">
        <f>IF(ISBLANK($A845),"",RANDBETWEEN(2,COUNTA(Precipitation!A:A)))</f>
        <v/>
      </c>
      <c r="M845" s="5" t="str">
        <f>IF(ISBLANK($A845),"",RANDBETWEEN(1,100)&lt;=VLOOKUP($A845,Settings!$A:$H,7,FALSE)*100)</f>
        <v/>
      </c>
      <c r="N845" s="5" t="str">
        <f>IF(ISBLANK($A845),"",VLOOKUP($A845,Settings!$A:$H,8,FALSE))</f>
        <v/>
      </c>
      <c r="O845" s="5" t="str">
        <f>IF(ISBLANK($A845),"",IF($A845=$A844,$O844,INDIRECT("Settings!$H"&amp;MATCH($A845,Settings!$A:$A,0)+1)))</f>
        <v/>
      </c>
      <c r="P845" s="5" t="str">
        <f t="shared" si="2"/>
        <v/>
      </c>
      <c r="Q845" s="5" t="str">
        <f>IF(ISBLANK($A845),"",IF($A845=$A844,$Q844,VLOOKUP($A845,Settings!$A:$B,2,FALSE)))</f>
        <v/>
      </c>
    </row>
    <row r="846">
      <c r="A846" s="17"/>
      <c r="B846" s="15" t="str">
        <f t="shared" si="1"/>
        <v/>
      </c>
      <c r="C846" s="16" t="str">
        <f>IF(ISBLANK($A846),"",RANDBETWEEN($P846-Settings!$E$19,$P846-Settings!$E$20))</f>
        <v/>
      </c>
      <c r="D846" s="16" t="str">
        <f>IF(ISBLANK($A846),"",RANDBETWEEN($P846+Settings!$E$20,$P846+Settings!$E$19))</f>
        <v/>
      </c>
      <c r="E846" t="str">
        <f t="array" ref="E846">IF(ISBLANK($A846),"",IF(M846,IF(AVERAGE(C846,D846)&gt;Settings!$E$18,INDEX(Precipitation!A:A,$L846),INDEX(Precipitation!B:B,$L846)),"None"))</f>
        <v/>
      </c>
      <c r="F846" t="str">
        <f t="array" ref="F846">IF(ISBLANK($A846),"",IF(M846,INDEX(Precipitation!C:C,$L846),CHOOSE(RANDBETWEEN(1,4),"Clear","Clear","A few clouds","Mostly cloudy")))</f>
        <v/>
      </c>
      <c r="G846" t="str">
        <f t="array" ref="G846">IF(ISBLANK($A846),"",IF(AND(M846,AVERAGE(C846,D846)&gt;Settings!$E$18),INDEX(Precipitation!D:D,$L846),""))</f>
        <v/>
      </c>
      <c r="H846" t="str">
        <f t="array" ref="H846">IF(ISBLANK($A846),"",INDEX(Precipitation!E:E,$L846))</f>
        <v/>
      </c>
      <c r="I846" s="16" t="str">
        <f t="array" ref="I846">IF(ISBLANK($A846),"",INDEX(Precipitation!F:F,$L846))</f>
        <v/>
      </c>
      <c r="J846" s="16" t="str">
        <f t="array" ref="J846">IF(ISBLANK($A846),"",INDEX(Precipitation!G:G,$L846))</f>
        <v/>
      </c>
      <c r="K846" t="str">
        <f t="array" ref="K846">IF(ISBLANK($A846),"",INDEX(Precipitation!H:H,$L846))</f>
        <v/>
      </c>
      <c r="L846" s="5" t="str">
        <f>IF(ISBLANK($A846),"",RANDBETWEEN(2,COUNTA(Precipitation!A:A)))</f>
        <v/>
      </c>
      <c r="M846" s="5" t="str">
        <f>IF(ISBLANK($A846),"",RANDBETWEEN(1,100)&lt;=VLOOKUP($A846,Settings!$A:$H,7,FALSE)*100)</f>
        <v/>
      </c>
      <c r="N846" s="5" t="str">
        <f>IF(ISBLANK($A846),"",VLOOKUP($A846,Settings!$A:$H,8,FALSE))</f>
        <v/>
      </c>
      <c r="O846" s="5" t="str">
        <f>IF(ISBLANK($A846),"",IF($A846=$A845,$O845,INDIRECT("Settings!$H"&amp;MATCH($A846,Settings!$A:$A,0)+1)))</f>
        <v/>
      </c>
      <c r="P846" s="5" t="str">
        <f t="shared" si="2"/>
        <v/>
      </c>
      <c r="Q846" s="5" t="str">
        <f>IF(ISBLANK($A846),"",IF($A846=$A845,$Q845,VLOOKUP($A846,Settings!$A:$B,2,FALSE)))</f>
        <v/>
      </c>
    </row>
    <row r="847">
      <c r="A847" s="17"/>
      <c r="B847" s="15" t="str">
        <f t="shared" si="1"/>
        <v/>
      </c>
      <c r="C847" s="16" t="str">
        <f>IF(ISBLANK($A847),"",RANDBETWEEN($P847-Settings!$E$19,$P847-Settings!$E$20))</f>
        <v/>
      </c>
      <c r="D847" s="16" t="str">
        <f>IF(ISBLANK($A847),"",RANDBETWEEN($P847+Settings!$E$20,$P847+Settings!$E$19))</f>
        <v/>
      </c>
      <c r="E847" t="str">
        <f t="array" ref="E847">IF(ISBLANK($A847),"",IF(M847,IF(AVERAGE(C847,D847)&gt;Settings!$E$18,INDEX(Precipitation!A:A,$L847),INDEX(Precipitation!B:B,$L847)),"None"))</f>
        <v/>
      </c>
      <c r="F847" t="str">
        <f t="array" ref="F847">IF(ISBLANK($A847),"",IF(M847,INDEX(Precipitation!C:C,$L847),CHOOSE(RANDBETWEEN(1,4),"Clear","Clear","A few clouds","Mostly cloudy")))</f>
        <v/>
      </c>
      <c r="G847" t="str">
        <f t="array" ref="G847">IF(ISBLANK($A847),"",IF(AND(M847,AVERAGE(C847,D847)&gt;Settings!$E$18),INDEX(Precipitation!D:D,$L847),""))</f>
        <v/>
      </c>
      <c r="H847" t="str">
        <f t="array" ref="H847">IF(ISBLANK($A847),"",INDEX(Precipitation!E:E,$L847))</f>
        <v/>
      </c>
      <c r="I847" s="16" t="str">
        <f t="array" ref="I847">IF(ISBLANK($A847),"",INDEX(Precipitation!F:F,$L847))</f>
        <v/>
      </c>
      <c r="J847" s="16" t="str">
        <f t="array" ref="J847">IF(ISBLANK($A847),"",INDEX(Precipitation!G:G,$L847))</f>
        <v/>
      </c>
      <c r="K847" t="str">
        <f t="array" ref="K847">IF(ISBLANK($A847),"",INDEX(Precipitation!H:H,$L847))</f>
        <v/>
      </c>
      <c r="L847" s="5" t="str">
        <f>IF(ISBLANK($A847),"",RANDBETWEEN(2,COUNTA(Precipitation!A:A)))</f>
        <v/>
      </c>
      <c r="M847" s="5" t="str">
        <f>IF(ISBLANK($A847),"",RANDBETWEEN(1,100)&lt;=VLOOKUP($A847,Settings!$A:$H,7,FALSE)*100)</f>
        <v/>
      </c>
      <c r="N847" s="5" t="str">
        <f>IF(ISBLANK($A847),"",VLOOKUP($A847,Settings!$A:$H,8,FALSE))</f>
        <v/>
      </c>
      <c r="O847" s="5" t="str">
        <f>IF(ISBLANK($A847),"",IF($A847=$A846,$O846,INDIRECT("Settings!$H"&amp;MATCH($A847,Settings!$A:$A,0)+1)))</f>
        <v/>
      </c>
      <c r="P847" s="5" t="str">
        <f t="shared" si="2"/>
        <v/>
      </c>
      <c r="Q847" s="5" t="str">
        <f>IF(ISBLANK($A847),"",IF($A847=$A846,$Q846,VLOOKUP($A847,Settings!$A:$B,2,FALSE)))</f>
        <v/>
      </c>
    </row>
    <row r="848">
      <c r="A848" s="17"/>
      <c r="B848" s="15" t="str">
        <f t="shared" si="1"/>
        <v/>
      </c>
      <c r="C848" s="16" t="str">
        <f>IF(ISBLANK($A848),"",RANDBETWEEN($P848-Settings!$E$19,$P848-Settings!$E$20))</f>
        <v/>
      </c>
      <c r="D848" s="16" t="str">
        <f>IF(ISBLANK($A848),"",RANDBETWEEN($P848+Settings!$E$20,$P848+Settings!$E$19))</f>
        <v/>
      </c>
      <c r="E848" t="str">
        <f t="array" ref="E848">IF(ISBLANK($A848),"",IF(M848,IF(AVERAGE(C848,D848)&gt;Settings!$E$18,INDEX(Precipitation!A:A,$L848),INDEX(Precipitation!B:B,$L848)),"None"))</f>
        <v/>
      </c>
      <c r="F848" t="str">
        <f t="array" ref="F848">IF(ISBLANK($A848),"",IF(M848,INDEX(Precipitation!C:C,$L848),CHOOSE(RANDBETWEEN(1,4),"Clear","Clear","A few clouds","Mostly cloudy")))</f>
        <v/>
      </c>
      <c r="G848" t="str">
        <f t="array" ref="G848">IF(ISBLANK($A848),"",IF(AND(M848,AVERAGE(C848,D848)&gt;Settings!$E$18),INDEX(Precipitation!D:D,$L848),""))</f>
        <v/>
      </c>
      <c r="H848" t="str">
        <f t="array" ref="H848">IF(ISBLANK($A848),"",INDEX(Precipitation!E:E,$L848))</f>
        <v/>
      </c>
      <c r="I848" s="16" t="str">
        <f t="array" ref="I848">IF(ISBLANK($A848),"",INDEX(Precipitation!F:F,$L848))</f>
        <v/>
      </c>
      <c r="J848" s="16" t="str">
        <f t="array" ref="J848">IF(ISBLANK($A848),"",INDEX(Precipitation!G:G,$L848))</f>
        <v/>
      </c>
      <c r="K848" t="str">
        <f t="array" ref="K848">IF(ISBLANK($A848),"",INDEX(Precipitation!H:H,$L848))</f>
        <v/>
      </c>
      <c r="L848" s="5" t="str">
        <f>IF(ISBLANK($A848),"",RANDBETWEEN(2,COUNTA(Precipitation!A:A)))</f>
        <v/>
      </c>
      <c r="M848" s="5" t="str">
        <f>IF(ISBLANK($A848),"",RANDBETWEEN(1,100)&lt;=VLOOKUP($A848,Settings!$A:$H,7,FALSE)*100)</f>
        <v/>
      </c>
      <c r="N848" s="5" t="str">
        <f>IF(ISBLANK($A848),"",VLOOKUP($A848,Settings!$A:$H,8,FALSE))</f>
        <v/>
      </c>
      <c r="O848" s="5" t="str">
        <f>IF(ISBLANK($A848),"",IF($A848=$A847,$O847,INDIRECT("Settings!$H"&amp;MATCH($A848,Settings!$A:$A,0)+1)))</f>
        <v/>
      </c>
      <c r="P848" s="5" t="str">
        <f t="shared" si="2"/>
        <v/>
      </c>
      <c r="Q848" s="5" t="str">
        <f>IF(ISBLANK($A848),"",IF($A848=$A847,$Q847,VLOOKUP($A848,Settings!$A:$B,2,FALSE)))</f>
        <v/>
      </c>
    </row>
    <row r="849">
      <c r="A849" s="17"/>
      <c r="B849" s="15" t="str">
        <f t="shared" si="1"/>
        <v/>
      </c>
      <c r="C849" s="16" t="str">
        <f>IF(ISBLANK($A849),"",RANDBETWEEN($P849-Settings!$E$19,$P849-Settings!$E$20))</f>
        <v/>
      </c>
      <c r="D849" s="16" t="str">
        <f>IF(ISBLANK($A849),"",RANDBETWEEN($P849+Settings!$E$20,$P849+Settings!$E$19))</f>
        <v/>
      </c>
      <c r="E849" t="str">
        <f t="array" ref="E849">IF(ISBLANK($A849),"",IF(M849,IF(AVERAGE(C849,D849)&gt;Settings!$E$18,INDEX(Precipitation!A:A,$L849),INDEX(Precipitation!B:B,$L849)),"None"))</f>
        <v/>
      </c>
      <c r="F849" t="str">
        <f t="array" ref="F849">IF(ISBLANK($A849),"",IF(M849,INDEX(Precipitation!C:C,$L849),CHOOSE(RANDBETWEEN(1,4),"Clear","Clear","A few clouds","Mostly cloudy")))</f>
        <v/>
      </c>
      <c r="G849" t="str">
        <f t="array" ref="G849">IF(ISBLANK($A849),"",IF(AND(M849,AVERAGE(C849,D849)&gt;Settings!$E$18),INDEX(Precipitation!D:D,$L849),""))</f>
        <v/>
      </c>
      <c r="H849" t="str">
        <f t="array" ref="H849">IF(ISBLANK($A849),"",INDEX(Precipitation!E:E,$L849))</f>
        <v/>
      </c>
      <c r="I849" s="16" t="str">
        <f t="array" ref="I849">IF(ISBLANK($A849),"",INDEX(Precipitation!F:F,$L849))</f>
        <v/>
      </c>
      <c r="J849" s="16" t="str">
        <f t="array" ref="J849">IF(ISBLANK($A849),"",INDEX(Precipitation!G:G,$L849))</f>
        <v/>
      </c>
      <c r="K849" t="str">
        <f t="array" ref="K849">IF(ISBLANK($A849),"",INDEX(Precipitation!H:H,$L849))</f>
        <v/>
      </c>
      <c r="L849" s="5" t="str">
        <f>IF(ISBLANK($A849),"",RANDBETWEEN(2,COUNTA(Precipitation!A:A)))</f>
        <v/>
      </c>
      <c r="M849" s="5" t="str">
        <f>IF(ISBLANK($A849),"",RANDBETWEEN(1,100)&lt;=VLOOKUP($A849,Settings!$A:$H,7,FALSE)*100)</f>
        <v/>
      </c>
      <c r="N849" s="5" t="str">
        <f>IF(ISBLANK($A849),"",VLOOKUP($A849,Settings!$A:$H,8,FALSE))</f>
        <v/>
      </c>
      <c r="O849" s="5" t="str">
        <f>IF(ISBLANK($A849),"",IF($A849=$A848,$O848,INDIRECT("Settings!$H"&amp;MATCH($A849,Settings!$A:$A,0)+1)))</f>
        <v/>
      </c>
      <c r="P849" s="5" t="str">
        <f t="shared" si="2"/>
        <v/>
      </c>
      <c r="Q849" s="5" t="str">
        <f>IF(ISBLANK($A849),"",IF($A849=$A848,$Q848,VLOOKUP($A849,Settings!$A:$B,2,FALSE)))</f>
        <v/>
      </c>
    </row>
    <row r="850">
      <c r="A850" s="17"/>
      <c r="B850" s="15" t="str">
        <f t="shared" si="1"/>
        <v/>
      </c>
      <c r="C850" s="16" t="str">
        <f>IF(ISBLANK($A850),"",RANDBETWEEN($P850-Settings!$E$19,$P850-Settings!$E$20))</f>
        <v/>
      </c>
      <c r="D850" s="16" t="str">
        <f>IF(ISBLANK($A850),"",RANDBETWEEN($P850+Settings!$E$20,$P850+Settings!$E$19))</f>
        <v/>
      </c>
      <c r="E850" t="str">
        <f t="array" ref="E850">IF(ISBLANK($A850),"",IF(M850,IF(AVERAGE(C850,D850)&gt;Settings!$E$18,INDEX(Precipitation!A:A,$L850),INDEX(Precipitation!B:B,$L850)),"None"))</f>
        <v/>
      </c>
      <c r="F850" t="str">
        <f t="array" ref="F850">IF(ISBLANK($A850),"",IF(M850,INDEX(Precipitation!C:C,$L850),CHOOSE(RANDBETWEEN(1,4),"Clear","Clear","A few clouds","Mostly cloudy")))</f>
        <v/>
      </c>
      <c r="G850" t="str">
        <f t="array" ref="G850">IF(ISBLANK($A850),"",IF(AND(M850,AVERAGE(C850,D850)&gt;Settings!$E$18),INDEX(Precipitation!D:D,$L850),""))</f>
        <v/>
      </c>
      <c r="H850" t="str">
        <f t="array" ref="H850">IF(ISBLANK($A850),"",INDEX(Precipitation!E:E,$L850))</f>
        <v/>
      </c>
      <c r="I850" s="16" t="str">
        <f t="array" ref="I850">IF(ISBLANK($A850),"",INDEX(Precipitation!F:F,$L850))</f>
        <v/>
      </c>
      <c r="J850" s="16" t="str">
        <f t="array" ref="J850">IF(ISBLANK($A850),"",INDEX(Precipitation!G:G,$L850))</f>
        <v/>
      </c>
      <c r="K850" t="str">
        <f t="array" ref="K850">IF(ISBLANK($A850),"",INDEX(Precipitation!H:H,$L850))</f>
        <v/>
      </c>
      <c r="L850" s="5" t="str">
        <f>IF(ISBLANK($A850),"",RANDBETWEEN(2,COUNTA(Precipitation!A:A)))</f>
        <v/>
      </c>
      <c r="M850" s="5" t="str">
        <f>IF(ISBLANK($A850),"",RANDBETWEEN(1,100)&lt;=VLOOKUP($A850,Settings!$A:$H,7,FALSE)*100)</f>
        <v/>
      </c>
      <c r="N850" s="5" t="str">
        <f>IF(ISBLANK($A850),"",VLOOKUP($A850,Settings!$A:$H,8,FALSE))</f>
        <v/>
      </c>
      <c r="O850" s="5" t="str">
        <f>IF(ISBLANK($A850),"",IF($A850=$A849,$O849,INDIRECT("Settings!$H"&amp;MATCH($A850,Settings!$A:$A,0)+1)))</f>
        <v/>
      </c>
      <c r="P850" s="5" t="str">
        <f t="shared" si="2"/>
        <v/>
      </c>
      <c r="Q850" s="5" t="str">
        <f>IF(ISBLANK($A850),"",IF($A850=$A849,$Q849,VLOOKUP($A850,Settings!$A:$B,2,FALSE)))</f>
        <v/>
      </c>
    </row>
    <row r="851">
      <c r="A851" s="17"/>
      <c r="B851" s="15" t="str">
        <f t="shared" si="1"/>
        <v/>
      </c>
      <c r="C851" s="16" t="str">
        <f>IF(ISBLANK($A851),"",RANDBETWEEN($P851-Settings!$E$19,$P851-Settings!$E$20))</f>
        <v/>
      </c>
      <c r="D851" s="16" t="str">
        <f>IF(ISBLANK($A851),"",RANDBETWEEN($P851+Settings!$E$20,$P851+Settings!$E$19))</f>
        <v/>
      </c>
      <c r="E851" t="str">
        <f t="array" ref="E851">IF(ISBLANK($A851),"",IF(M851,IF(AVERAGE(C851,D851)&gt;Settings!$E$18,INDEX(Precipitation!A:A,$L851),INDEX(Precipitation!B:B,$L851)),"None"))</f>
        <v/>
      </c>
      <c r="F851" t="str">
        <f t="array" ref="F851">IF(ISBLANK($A851),"",IF(M851,INDEX(Precipitation!C:C,$L851),CHOOSE(RANDBETWEEN(1,4),"Clear","Clear","A few clouds","Mostly cloudy")))</f>
        <v/>
      </c>
      <c r="G851" t="str">
        <f t="array" ref="G851">IF(ISBLANK($A851),"",IF(AND(M851,AVERAGE(C851,D851)&gt;Settings!$E$18),INDEX(Precipitation!D:D,$L851),""))</f>
        <v/>
      </c>
      <c r="H851" t="str">
        <f t="array" ref="H851">IF(ISBLANK($A851),"",INDEX(Precipitation!E:E,$L851))</f>
        <v/>
      </c>
      <c r="I851" s="16" t="str">
        <f t="array" ref="I851">IF(ISBLANK($A851),"",INDEX(Precipitation!F:F,$L851))</f>
        <v/>
      </c>
      <c r="J851" s="16" t="str">
        <f t="array" ref="J851">IF(ISBLANK($A851),"",INDEX(Precipitation!G:G,$L851))</f>
        <v/>
      </c>
      <c r="K851" t="str">
        <f t="array" ref="K851">IF(ISBLANK($A851),"",INDEX(Precipitation!H:H,$L851))</f>
        <v/>
      </c>
      <c r="L851" s="5" t="str">
        <f>IF(ISBLANK($A851),"",RANDBETWEEN(2,COUNTA(Precipitation!A:A)))</f>
        <v/>
      </c>
      <c r="M851" s="5" t="str">
        <f>IF(ISBLANK($A851),"",RANDBETWEEN(1,100)&lt;=VLOOKUP($A851,Settings!$A:$H,7,FALSE)*100)</f>
        <v/>
      </c>
      <c r="N851" s="5" t="str">
        <f>IF(ISBLANK($A851),"",VLOOKUP($A851,Settings!$A:$H,8,FALSE))</f>
        <v/>
      </c>
      <c r="O851" s="5" t="str">
        <f>IF(ISBLANK($A851),"",IF($A851=$A850,$O850,INDIRECT("Settings!$H"&amp;MATCH($A851,Settings!$A:$A,0)+1)))</f>
        <v/>
      </c>
      <c r="P851" s="5" t="str">
        <f t="shared" si="2"/>
        <v/>
      </c>
      <c r="Q851" s="5" t="str">
        <f>IF(ISBLANK($A851),"",IF($A851=$A850,$Q850,VLOOKUP($A851,Settings!$A:$B,2,FALSE)))</f>
        <v/>
      </c>
    </row>
    <row r="852">
      <c r="A852" s="17"/>
      <c r="B852" s="15" t="str">
        <f t="shared" si="1"/>
        <v/>
      </c>
      <c r="C852" s="16" t="str">
        <f>IF(ISBLANK($A852),"",RANDBETWEEN($P852-Settings!$E$19,$P852-Settings!$E$20))</f>
        <v/>
      </c>
      <c r="D852" s="16" t="str">
        <f>IF(ISBLANK($A852),"",RANDBETWEEN($P852+Settings!$E$20,$P852+Settings!$E$19))</f>
        <v/>
      </c>
      <c r="E852" t="str">
        <f t="array" ref="E852">IF(ISBLANK($A852),"",IF(M852,IF(AVERAGE(C852,D852)&gt;Settings!$E$18,INDEX(Precipitation!A:A,$L852),INDEX(Precipitation!B:B,$L852)),"None"))</f>
        <v/>
      </c>
      <c r="F852" t="str">
        <f t="array" ref="F852">IF(ISBLANK($A852),"",IF(M852,INDEX(Precipitation!C:C,$L852),CHOOSE(RANDBETWEEN(1,4),"Clear","Clear","A few clouds","Mostly cloudy")))</f>
        <v/>
      </c>
      <c r="G852" t="str">
        <f t="array" ref="G852">IF(ISBLANK($A852),"",IF(AND(M852,AVERAGE(C852,D852)&gt;Settings!$E$18),INDEX(Precipitation!D:D,$L852),""))</f>
        <v/>
      </c>
      <c r="H852" t="str">
        <f t="array" ref="H852">IF(ISBLANK($A852),"",INDEX(Precipitation!E:E,$L852))</f>
        <v/>
      </c>
      <c r="I852" s="16" t="str">
        <f t="array" ref="I852">IF(ISBLANK($A852),"",INDEX(Precipitation!F:F,$L852))</f>
        <v/>
      </c>
      <c r="J852" s="16" t="str">
        <f t="array" ref="J852">IF(ISBLANK($A852),"",INDEX(Precipitation!G:G,$L852))</f>
        <v/>
      </c>
      <c r="K852" t="str">
        <f t="array" ref="K852">IF(ISBLANK($A852),"",INDEX(Precipitation!H:H,$L852))</f>
        <v/>
      </c>
      <c r="L852" s="5" t="str">
        <f>IF(ISBLANK($A852),"",RANDBETWEEN(2,COUNTA(Precipitation!A:A)))</f>
        <v/>
      </c>
      <c r="M852" s="5" t="str">
        <f>IF(ISBLANK($A852),"",RANDBETWEEN(1,100)&lt;=VLOOKUP($A852,Settings!$A:$H,7,FALSE)*100)</f>
        <v/>
      </c>
      <c r="N852" s="5" t="str">
        <f>IF(ISBLANK($A852),"",VLOOKUP($A852,Settings!$A:$H,8,FALSE))</f>
        <v/>
      </c>
      <c r="O852" s="5" t="str">
        <f>IF(ISBLANK($A852),"",IF($A852=$A851,$O851,INDIRECT("Settings!$H"&amp;MATCH($A852,Settings!$A:$A,0)+1)))</f>
        <v/>
      </c>
      <c r="P852" s="5" t="str">
        <f t="shared" si="2"/>
        <v/>
      </c>
      <c r="Q852" s="5" t="str">
        <f>IF(ISBLANK($A852),"",IF($A852=$A851,$Q851,VLOOKUP($A852,Settings!$A:$B,2,FALSE)))</f>
        <v/>
      </c>
    </row>
    <row r="853">
      <c r="A853" s="17"/>
      <c r="B853" s="15" t="str">
        <f t="shared" si="1"/>
        <v/>
      </c>
      <c r="C853" s="16" t="str">
        <f>IF(ISBLANK($A853),"",RANDBETWEEN($P853-Settings!$E$19,$P853-Settings!$E$20))</f>
        <v/>
      </c>
      <c r="D853" s="16" t="str">
        <f>IF(ISBLANK($A853),"",RANDBETWEEN($P853+Settings!$E$20,$P853+Settings!$E$19))</f>
        <v/>
      </c>
      <c r="E853" t="str">
        <f t="array" ref="E853">IF(ISBLANK($A853),"",IF(M853,IF(AVERAGE(C853,D853)&gt;Settings!$E$18,INDEX(Precipitation!A:A,$L853),INDEX(Precipitation!B:B,$L853)),"None"))</f>
        <v/>
      </c>
      <c r="F853" t="str">
        <f t="array" ref="F853">IF(ISBLANK($A853),"",IF(M853,INDEX(Precipitation!C:C,$L853),CHOOSE(RANDBETWEEN(1,4),"Clear","Clear","A few clouds","Mostly cloudy")))</f>
        <v/>
      </c>
      <c r="G853" t="str">
        <f t="array" ref="G853">IF(ISBLANK($A853),"",IF(AND(M853,AVERAGE(C853,D853)&gt;Settings!$E$18),INDEX(Precipitation!D:D,$L853),""))</f>
        <v/>
      </c>
      <c r="H853" t="str">
        <f t="array" ref="H853">IF(ISBLANK($A853),"",INDEX(Precipitation!E:E,$L853))</f>
        <v/>
      </c>
      <c r="I853" s="16" t="str">
        <f t="array" ref="I853">IF(ISBLANK($A853),"",INDEX(Precipitation!F:F,$L853))</f>
        <v/>
      </c>
      <c r="J853" s="16" t="str">
        <f t="array" ref="J853">IF(ISBLANK($A853),"",INDEX(Precipitation!G:G,$L853))</f>
        <v/>
      </c>
      <c r="K853" t="str">
        <f t="array" ref="K853">IF(ISBLANK($A853),"",INDEX(Precipitation!H:H,$L853))</f>
        <v/>
      </c>
      <c r="L853" s="5" t="str">
        <f>IF(ISBLANK($A853),"",RANDBETWEEN(2,COUNTA(Precipitation!A:A)))</f>
        <v/>
      </c>
      <c r="M853" s="5" t="str">
        <f>IF(ISBLANK($A853),"",RANDBETWEEN(1,100)&lt;=VLOOKUP($A853,Settings!$A:$H,7,FALSE)*100)</f>
        <v/>
      </c>
      <c r="N853" s="5" t="str">
        <f>IF(ISBLANK($A853),"",VLOOKUP($A853,Settings!$A:$H,8,FALSE))</f>
        <v/>
      </c>
      <c r="O853" s="5" t="str">
        <f>IF(ISBLANK($A853),"",IF($A853=$A852,$O852,INDIRECT("Settings!$H"&amp;MATCH($A853,Settings!$A:$A,0)+1)))</f>
        <v/>
      </c>
      <c r="P853" s="5" t="str">
        <f t="shared" si="2"/>
        <v/>
      </c>
      <c r="Q853" s="5" t="str">
        <f>IF(ISBLANK($A853),"",IF($A853=$A852,$Q852,VLOOKUP($A853,Settings!$A:$B,2,FALSE)))</f>
        <v/>
      </c>
    </row>
    <row r="854">
      <c r="A854" s="17"/>
      <c r="B854" s="15" t="str">
        <f t="shared" si="1"/>
        <v/>
      </c>
      <c r="C854" s="16" t="str">
        <f>IF(ISBLANK($A854),"",RANDBETWEEN($P854-Settings!$E$19,$P854-Settings!$E$20))</f>
        <v/>
      </c>
      <c r="D854" s="16" t="str">
        <f>IF(ISBLANK($A854),"",RANDBETWEEN($P854+Settings!$E$20,$P854+Settings!$E$19))</f>
        <v/>
      </c>
      <c r="E854" t="str">
        <f t="array" ref="E854">IF(ISBLANK($A854),"",IF(M854,IF(AVERAGE(C854,D854)&gt;Settings!$E$18,INDEX(Precipitation!A:A,$L854),INDEX(Precipitation!B:B,$L854)),"None"))</f>
        <v/>
      </c>
      <c r="F854" t="str">
        <f t="array" ref="F854">IF(ISBLANK($A854),"",IF(M854,INDEX(Precipitation!C:C,$L854),CHOOSE(RANDBETWEEN(1,4),"Clear","Clear","A few clouds","Mostly cloudy")))</f>
        <v/>
      </c>
      <c r="G854" t="str">
        <f t="array" ref="G854">IF(ISBLANK($A854),"",IF(AND(M854,AVERAGE(C854,D854)&gt;Settings!$E$18),INDEX(Precipitation!D:D,$L854),""))</f>
        <v/>
      </c>
      <c r="H854" t="str">
        <f t="array" ref="H854">IF(ISBLANK($A854),"",INDEX(Precipitation!E:E,$L854))</f>
        <v/>
      </c>
      <c r="I854" s="16" t="str">
        <f t="array" ref="I854">IF(ISBLANK($A854),"",INDEX(Precipitation!F:F,$L854))</f>
        <v/>
      </c>
      <c r="J854" s="16" t="str">
        <f t="array" ref="J854">IF(ISBLANK($A854),"",INDEX(Precipitation!G:G,$L854))</f>
        <v/>
      </c>
      <c r="K854" t="str">
        <f t="array" ref="K854">IF(ISBLANK($A854),"",INDEX(Precipitation!H:H,$L854))</f>
        <v/>
      </c>
      <c r="L854" s="5" t="str">
        <f>IF(ISBLANK($A854),"",RANDBETWEEN(2,COUNTA(Precipitation!A:A)))</f>
        <v/>
      </c>
      <c r="M854" s="5" t="str">
        <f>IF(ISBLANK($A854),"",RANDBETWEEN(1,100)&lt;=VLOOKUP($A854,Settings!$A:$H,7,FALSE)*100)</f>
        <v/>
      </c>
      <c r="N854" s="5" t="str">
        <f>IF(ISBLANK($A854),"",VLOOKUP($A854,Settings!$A:$H,8,FALSE))</f>
        <v/>
      </c>
      <c r="O854" s="5" t="str">
        <f>IF(ISBLANK($A854),"",IF($A854=$A853,$O853,INDIRECT("Settings!$H"&amp;MATCH($A854,Settings!$A:$A,0)+1)))</f>
        <v/>
      </c>
      <c r="P854" s="5" t="str">
        <f t="shared" si="2"/>
        <v/>
      </c>
      <c r="Q854" s="5" t="str">
        <f>IF(ISBLANK($A854),"",IF($A854=$A853,$Q853,VLOOKUP($A854,Settings!$A:$B,2,FALSE)))</f>
        <v/>
      </c>
    </row>
    <row r="855">
      <c r="A855" s="17"/>
      <c r="B855" s="15" t="str">
        <f t="shared" si="1"/>
        <v/>
      </c>
      <c r="C855" s="16" t="str">
        <f>IF(ISBLANK($A855),"",RANDBETWEEN($P855-Settings!$E$19,$P855-Settings!$E$20))</f>
        <v/>
      </c>
      <c r="D855" s="16" t="str">
        <f>IF(ISBLANK($A855),"",RANDBETWEEN($P855+Settings!$E$20,$P855+Settings!$E$19))</f>
        <v/>
      </c>
      <c r="E855" t="str">
        <f t="array" ref="E855">IF(ISBLANK($A855),"",IF(M855,IF(AVERAGE(C855,D855)&gt;Settings!$E$18,INDEX(Precipitation!A:A,$L855),INDEX(Precipitation!B:B,$L855)),"None"))</f>
        <v/>
      </c>
      <c r="F855" t="str">
        <f t="array" ref="F855">IF(ISBLANK($A855),"",IF(M855,INDEX(Precipitation!C:C,$L855),CHOOSE(RANDBETWEEN(1,4),"Clear","Clear","A few clouds","Mostly cloudy")))</f>
        <v/>
      </c>
      <c r="G855" t="str">
        <f t="array" ref="G855">IF(ISBLANK($A855),"",IF(AND(M855,AVERAGE(C855,D855)&gt;Settings!$E$18),INDEX(Precipitation!D:D,$L855),""))</f>
        <v/>
      </c>
      <c r="H855" t="str">
        <f t="array" ref="H855">IF(ISBLANK($A855),"",INDEX(Precipitation!E:E,$L855))</f>
        <v/>
      </c>
      <c r="I855" s="16" t="str">
        <f t="array" ref="I855">IF(ISBLANK($A855),"",INDEX(Precipitation!F:F,$L855))</f>
        <v/>
      </c>
      <c r="J855" s="16" t="str">
        <f t="array" ref="J855">IF(ISBLANK($A855),"",INDEX(Precipitation!G:G,$L855))</f>
        <v/>
      </c>
      <c r="K855" t="str">
        <f t="array" ref="K855">IF(ISBLANK($A855),"",INDEX(Precipitation!H:H,$L855))</f>
        <v/>
      </c>
      <c r="L855" s="5" t="str">
        <f>IF(ISBLANK($A855),"",RANDBETWEEN(2,COUNTA(Precipitation!A:A)))</f>
        <v/>
      </c>
      <c r="M855" s="5" t="str">
        <f>IF(ISBLANK($A855),"",RANDBETWEEN(1,100)&lt;=VLOOKUP($A855,Settings!$A:$H,7,FALSE)*100)</f>
        <v/>
      </c>
      <c r="N855" s="5" t="str">
        <f>IF(ISBLANK($A855),"",VLOOKUP($A855,Settings!$A:$H,8,FALSE))</f>
        <v/>
      </c>
      <c r="O855" s="5" t="str">
        <f>IF(ISBLANK($A855),"",IF($A855=$A854,$O854,INDIRECT("Settings!$H"&amp;MATCH($A855,Settings!$A:$A,0)+1)))</f>
        <v/>
      </c>
      <c r="P855" s="5" t="str">
        <f t="shared" si="2"/>
        <v/>
      </c>
      <c r="Q855" s="5" t="str">
        <f>IF(ISBLANK($A855),"",IF($A855=$A854,$Q854,VLOOKUP($A855,Settings!$A:$B,2,FALSE)))</f>
        <v/>
      </c>
    </row>
    <row r="856">
      <c r="A856" s="17"/>
      <c r="B856" s="15" t="str">
        <f t="shared" si="1"/>
        <v/>
      </c>
      <c r="C856" s="16" t="str">
        <f>IF(ISBLANK($A856),"",RANDBETWEEN($P856-Settings!$E$19,$P856-Settings!$E$20))</f>
        <v/>
      </c>
      <c r="D856" s="16" t="str">
        <f>IF(ISBLANK($A856),"",RANDBETWEEN($P856+Settings!$E$20,$P856+Settings!$E$19))</f>
        <v/>
      </c>
      <c r="E856" t="str">
        <f t="array" ref="E856">IF(ISBLANK($A856),"",IF(M856,IF(AVERAGE(C856,D856)&gt;Settings!$E$18,INDEX(Precipitation!A:A,$L856),INDEX(Precipitation!B:B,$L856)),"None"))</f>
        <v/>
      </c>
      <c r="F856" t="str">
        <f t="array" ref="F856">IF(ISBLANK($A856),"",IF(M856,INDEX(Precipitation!C:C,$L856),CHOOSE(RANDBETWEEN(1,4),"Clear","Clear","A few clouds","Mostly cloudy")))</f>
        <v/>
      </c>
      <c r="G856" t="str">
        <f t="array" ref="G856">IF(ISBLANK($A856),"",IF(AND(M856,AVERAGE(C856,D856)&gt;Settings!$E$18),INDEX(Precipitation!D:D,$L856),""))</f>
        <v/>
      </c>
      <c r="H856" t="str">
        <f t="array" ref="H856">IF(ISBLANK($A856),"",INDEX(Precipitation!E:E,$L856))</f>
        <v/>
      </c>
      <c r="I856" s="16" t="str">
        <f t="array" ref="I856">IF(ISBLANK($A856),"",INDEX(Precipitation!F:F,$L856))</f>
        <v/>
      </c>
      <c r="J856" s="16" t="str">
        <f t="array" ref="J856">IF(ISBLANK($A856),"",INDEX(Precipitation!G:G,$L856))</f>
        <v/>
      </c>
      <c r="K856" t="str">
        <f t="array" ref="K856">IF(ISBLANK($A856),"",INDEX(Precipitation!H:H,$L856))</f>
        <v/>
      </c>
      <c r="L856" s="5" t="str">
        <f>IF(ISBLANK($A856),"",RANDBETWEEN(2,COUNTA(Precipitation!A:A)))</f>
        <v/>
      </c>
      <c r="M856" s="5" t="str">
        <f>IF(ISBLANK($A856),"",RANDBETWEEN(1,100)&lt;=VLOOKUP($A856,Settings!$A:$H,7,FALSE)*100)</f>
        <v/>
      </c>
      <c r="N856" s="5" t="str">
        <f>IF(ISBLANK($A856),"",VLOOKUP($A856,Settings!$A:$H,8,FALSE))</f>
        <v/>
      </c>
      <c r="O856" s="5" t="str">
        <f>IF(ISBLANK($A856),"",IF($A856=$A855,$O855,INDIRECT("Settings!$H"&amp;MATCH($A856,Settings!$A:$A,0)+1)))</f>
        <v/>
      </c>
      <c r="P856" s="5" t="str">
        <f t="shared" si="2"/>
        <v/>
      </c>
      <c r="Q856" s="5" t="str">
        <f>IF(ISBLANK($A856),"",IF($A856=$A855,$Q855,VLOOKUP($A856,Settings!$A:$B,2,FALSE)))</f>
        <v/>
      </c>
    </row>
    <row r="857">
      <c r="A857" s="17"/>
      <c r="B857" s="15" t="str">
        <f t="shared" si="1"/>
        <v/>
      </c>
      <c r="C857" s="16" t="str">
        <f>IF(ISBLANK($A857),"",RANDBETWEEN($P857-Settings!$E$19,$P857-Settings!$E$20))</f>
        <v/>
      </c>
      <c r="D857" s="16" t="str">
        <f>IF(ISBLANK($A857),"",RANDBETWEEN($P857+Settings!$E$20,$P857+Settings!$E$19))</f>
        <v/>
      </c>
      <c r="E857" t="str">
        <f t="array" ref="E857">IF(ISBLANK($A857),"",IF(M857,IF(AVERAGE(C857,D857)&gt;Settings!$E$18,INDEX(Precipitation!A:A,$L857),INDEX(Precipitation!B:B,$L857)),"None"))</f>
        <v/>
      </c>
      <c r="F857" t="str">
        <f t="array" ref="F857">IF(ISBLANK($A857),"",IF(M857,INDEX(Precipitation!C:C,$L857),CHOOSE(RANDBETWEEN(1,4),"Clear","Clear","A few clouds","Mostly cloudy")))</f>
        <v/>
      </c>
      <c r="G857" t="str">
        <f t="array" ref="G857">IF(ISBLANK($A857),"",IF(AND(M857,AVERAGE(C857,D857)&gt;Settings!$E$18),INDEX(Precipitation!D:D,$L857),""))</f>
        <v/>
      </c>
      <c r="H857" t="str">
        <f t="array" ref="H857">IF(ISBLANK($A857),"",INDEX(Precipitation!E:E,$L857))</f>
        <v/>
      </c>
      <c r="I857" s="16" t="str">
        <f t="array" ref="I857">IF(ISBLANK($A857),"",INDEX(Precipitation!F:F,$L857))</f>
        <v/>
      </c>
      <c r="J857" s="16" t="str">
        <f t="array" ref="J857">IF(ISBLANK($A857),"",INDEX(Precipitation!G:G,$L857))</f>
        <v/>
      </c>
      <c r="K857" t="str">
        <f t="array" ref="K857">IF(ISBLANK($A857),"",INDEX(Precipitation!H:H,$L857))</f>
        <v/>
      </c>
      <c r="L857" s="5" t="str">
        <f>IF(ISBLANK($A857),"",RANDBETWEEN(2,COUNTA(Precipitation!A:A)))</f>
        <v/>
      </c>
      <c r="M857" s="5" t="str">
        <f>IF(ISBLANK($A857),"",RANDBETWEEN(1,100)&lt;=VLOOKUP($A857,Settings!$A:$H,7,FALSE)*100)</f>
        <v/>
      </c>
      <c r="N857" s="5" t="str">
        <f>IF(ISBLANK($A857),"",VLOOKUP($A857,Settings!$A:$H,8,FALSE))</f>
        <v/>
      </c>
      <c r="O857" s="5" t="str">
        <f>IF(ISBLANK($A857),"",IF($A857=$A856,$O856,INDIRECT("Settings!$H"&amp;MATCH($A857,Settings!$A:$A,0)+1)))</f>
        <v/>
      </c>
      <c r="P857" s="5" t="str">
        <f t="shared" si="2"/>
        <v/>
      </c>
      <c r="Q857" s="5" t="str">
        <f>IF(ISBLANK($A857),"",IF($A857=$A856,$Q856,VLOOKUP($A857,Settings!$A:$B,2,FALSE)))</f>
        <v/>
      </c>
    </row>
    <row r="858">
      <c r="A858" s="17"/>
      <c r="B858" s="15" t="str">
        <f t="shared" si="1"/>
        <v/>
      </c>
      <c r="C858" s="16" t="str">
        <f>IF(ISBLANK($A858),"",RANDBETWEEN($P858-Settings!$E$19,$P858-Settings!$E$20))</f>
        <v/>
      </c>
      <c r="D858" s="16" t="str">
        <f>IF(ISBLANK($A858),"",RANDBETWEEN($P858+Settings!$E$20,$P858+Settings!$E$19))</f>
        <v/>
      </c>
      <c r="E858" t="str">
        <f t="array" ref="E858">IF(ISBLANK($A858),"",IF(M858,IF(AVERAGE(C858,D858)&gt;Settings!$E$18,INDEX(Precipitation!A:A,$L858),INDEX(Precipitation!B:B,$L858)),"None"))</f>
        <v/>
      </c>
      <c r="F858" t="str">
        <f t="array" ref="F858">IF(ISBLANK($A858),"",IF(M858,INDEX(Precipitation!C:C,$L858),CHOOSE(RANDBETWEEN(1,4),"Clear","Clear","A few clouds","Mostly cloudy")))</f>
        <v/>
      </c>
      <c r="G858" t="str">
        <f t="array" ref="G858">IF(ISBLANK($A858),"",IF(AND(M858,AVERAGE(C858,D858)&gt;Settings!$E$18),INDEX(Precipitation!D:D,$L858),""))</f>
        <v/>
      </c>
      <c r="H858" t="str">
        <f t="array" ref="H858">IF(ISBLANK($A858),"",INDEX(Precipitation!E:E,$L858))</f>
        <v/>
      </c>
      <c r="I858" s="16" t="str">
        <f t="array" ref="I858">IF(ISBLANK($A858),"",INDEX(Precipitation!F:F,$L858))</f>
        <v/>
      </c>
      <c r="J858" s="16" t="str">
        <f t="array" ref="J858">IF(ISBLANK($A858),"",INDEX(Precipitation!G:G,$L858))</f>
        <v/>
      </c>
      <c r="K858" t="str">
        <f t="array" ref="K858">IF(ISBLANK($A858),"",INDEX(Precipitation!H:H,$L858))</f>
        <v/>
      </c>
      <c r="L858" s="5" t="str">
        <f>IF(ISBLANK($A858),"",RANDBETWEEN(2,COUNTA(Precipitation!A:A)))</f>
        <v/>
      </c>
      <c r="M858" s="5" t="str">
        <f>IF(ISBLANK($A858),"",RANDBETWEEN(1,100)&lt;=VLOOKUP($A858,Settings!$A:$H,7,FALSE)*100)</f>
        <v/>
      </c>
      <c r="N858" s="5" t="str">
        <f>IF(ISBLANK($A858),"",VLOOKUP($A858,Settings!$A:$H,8,FALSE))</f>
        <v/>
      </c>
      <c r="O858" s="5" t="str">
        <f>IF(ISBLANK($A858),"",IF($A858=$A857,$O857,INDIRECT("Settings!$H"&amp;MATCH($A858,Settings!$A:$A,0)+1)))</f>
        <v/>
      </c>
      <c r="P858" s="5" t="str">
        <f t="shared" si="2"/>
        <v/>
      </c>
      <c r="Q858" s="5" t="str">
        <f>IF(ISBLANK($A858),"",IF($A858=$A857,$Q857,VLOOKUP($A858,Settings!$A:$B,2,FALSE)))</f>
        <v/>
      </c>
    </row>
    <row r="859">
      <c r="A859" s="17"/>
      <c r="B859" s="15" t="str">
        <f t="shared" si="1"/>
        <v/>
      </c>
      <c r="C859" s="16" t="str">
        <f>IF(ISBLANK($A859),"",RANDBETWEEN($P859-Settings!$E$19,$P859-Settings!$E$20))</f>
        <v/>
      </c>
      <c r="D859" s="16" t="str">
        <f>IF(ISBLANK($A859),"",RANDBETWEEN($P859+Settings!$E$20,$P859+Settings!$E$19))</f>
        <v/>
      </c>
      <c r="E859" t="str">
        <f t="array" ref="E859">IF(ISBLANK($A859),"",IF(M859,IF(AVERAGE(C859,D859)&gt;Settings!$E$18,INDEX(Precipitation!A:A,$L859),INDEX(Precipitation!B:B,$L859)),"None"))</f>
        <v/>
      </c>
      <c r="F859" t="str">
        <f t="array" ref="F859">IF(ISBLANK($A859),"",IF(M859,INDEX(Precipitation!C:C,$L859),CHOOSE(RANDBETWEEN(1,4),"Clear","Clear","A few clouds","Mostly cloudy")))</f>
        <v/>
      </c>
      <c r="G859" t="str">
        <f t="array" ref="G859">IF(ISBLANK($A859),"",IF(AND(M859,AVERAGE(C859,D859)&gt;Settings!$E$18),INDEX(Precipitation!D:D,$L859),""))</f>
        <v/>
      </c>
      <c r="H859" t="str">
        <f t="array" ref="H859">IF(ISBLANK($A859),"",INDEX(Precipitation!E:E,$L859))</f>
        <v/>
      </c>
      <c r="I859" s="16" t="str">
        <f t="array" ref="I859">IF(ISBLANK($A859),"",INDEX(Precipitation!F:F,$L859))</f>
        <v/>
      </c>
      <c r="J859" s="16" t="str">
        <f t="array" ref="J859">IF(ISBLANK($A859),"",INDEX(Precipitation!G:G,$L859))</f>
        <v/>
      </c>
      <c r="K859" t="str">
        <f t="array" ref="K859">IF(ISBLANK($A859),"",INDEX(Precipitation!H:H,$L859))</f>
        <v/>
      </c>
      <c r="L859" s="5" t="str">
        <f>IF(ISBLANK($A859),"",RANDBETWEEN(2,COUNTA(Precipitation!A:A)))</f>
        <v/>
      </c>
      <c r="M859" s="5" t="str">
        <f>IF(ISBLANK($A859),"",RANDBETWEEN(1,100)&lt;=VLOOKUP($A859,Settings!$A:$H,7,FALSE)*100)</f>
        <v/>
      </c>
      <c r="N859" s="5" t="str">
        <f>IF(ISBLANK($A859),"",VLOOKUP($A859,Settings!$A:$H,8,FALSE))</f>
        <v/>
      </c>
      <c r="O859" s="5" t="str">
        <f>IF(ISBLANK($A859),"",IF($A859=$A858,$O858,INDIRECT("Settings!$H"&amp;MATCH($A859,Settings!$A:$A,0)+1)))</f>
        <v/>
      </c>
      <c r="P859" s="5" t="str">
        <f t="shared" si="2"/>
        <v/>
      </c>
      <c r="Q859" s="5" t="str">
        <f>IF(ISBLANK($A859),"",IF($A859=$A858,$Q858,VLOOKUP($A859,Settings!$A:$B,2,FALSE)))</f>
        <v/>
      </c>
    </row>
    <row r="860">
      <c r="A860" s="17"/>
      <c r="B860" s="15" t="str">
        <f t="shared" si="1"/>
        <v/>
      </c>
      <c r="C860" s="16" t="str">
        <f>IF(ISBLANK($A860),"",RANDBETWEEN($P860-Settings!$E$19,$P860-Settings!$E$20))</f>
        <v/>
      </c>
      <c r="D860" s="16" t="str">
        <f>IF(ISBLANK($A860),"",RANDBETWEEN($P860+Settings!$E$20,$P860+Settings!$E$19))</f>
        <v/>
      </c>
      <c r="E860" t="str">
        <f t="array" ref="E860">IF(ISBLANK($A860),"",IF(M860,IF(AVERAGE(C860,D860)&gt;Settings!$E$18,INDEX(Precipitation!A:A,$L860),INDEX(Precipitation!B:B,$L860)),"None"))</f>
        <v/>
      </c>
      <c r="F860" t="str">
        <f t="array" ref="F860">IF(ISBLANK($A860),"",IF(M860,INDEX(Precipitation!C:C,$L860),CHOOSE(RANDBETWEEN(1,4),"Clear","Clear","A few clouds","Mostly cloudy")))</f>
        <v/>
      </c>
      <c r="G860" t="str">
        <f t="array" ref="G860">IF(ISBLANK($A860),"",IF(AND(M860,AVERAGE(C860,D860)&gt;Settings!$E$18),INDEX(Precipitation!D:D,$L860),""))</f>
        <v/>
      </c>
      <c r="H860" t="str">
        <f t="array" ref="H860">IF(ISBLANK($A860),"",INDEX(Precipitation!E:E,$L860))</f>
        <v/>
      </c>
      <c r="I860" s="16" t="str">
        <f t="array" ref="I860">IF(ISBLANK($A860),"",INDEX(Precipitation!F:F,$L860))</f>
        <v/>
      </c>
      <c r="J860" s="16" t="str">
        <f t="array" ref="J860">IF(ISBLANK($A860),"",INDEX(Precipitation!G:G,$L860))</f>
        <v/>
      </c>
      <c r="K860" t="str">
        <f t="array" ref="K860">IF(ISBLANK($A860),"",INDEX(Precipitation!H:H,$L860))</f>
        <v/>
      </c>
      <c r="L860" s="5" t="str">
        <f>IF(ISBLANK($A860),"",RANDBETWEEN(2,COUNTA(Precipitation!A:A)))</f>
        <v/>
      </c>
      <c r="M860" s="5" t="str">
        <f>IF(ISBLANK($A860),"",RANDBETWEEN(1,100)&lt;=VLOOKUP($A860,Settings!$A:$H,7,FALSE)*100)</f>
        <v/>
      </c>
      <c r="N860" s="5" t="str">
        <f>IF(ISBLANK($A860),"",VLOOKUP($A860,Settings!$A:$H,8,FALSE))</f>
        <v/>
      </c>
      <c r="O860" s="5" t="str">
        <f>IF(ISBLANK($A860),"",IF($A860=$A859,$O859,INDIRECT("Settings!$H"&amp;MATCH($A860,Settings!$A:$A,0)+1)))</f>
        <v/>
      </c>
      <c r="P860" s="5" t="str">
        <f t="shared" si="2"/>
        <v/>
      </c>
      <c r="Q860" s="5" t="str">
        <f>IF(ISBLANK($A860),"",IF($A860=$A859,$Q859,VLOOKUP($A860,Settings!$A:$B,2,FALSE)))</f>
        <v/>
      </c>
    </row>
    <row r="861">
      <c r="A861" s="17"/>
      <c r="B861" s="15" t="str">
        <f t="shared" si="1"/>
        <v/>
      </c>
      <c r="C861" s="16" t="str">
        <f>IF(ISBLANK($A861),"",RANDBETWEEN($P861-Settings!$E$19,$P861-Settings!$E$20))</f>
        <v/>
      </c>
      <c r="D861" s="16" t="str">
        <f>IF(ISBLANK($A861),"",RANDBETWEEN($P861+Settings!$E$20,$P861+Settings!$E$19))</f>
        <v/>
      </c>
      <c r="E861" t="str">
        <f t="array" ref="E861">IF(ISBLANK($A861),"",IF(M861,IF(AVERAGE(C861,D861)&gt;Settings!$E$18,INDEX(Precipitation!A:A,$L861),INDEX(Precipitation!B:B,$L861)),"None"))</f>
        <v/>
      </c>
      <c r="F861" t="str">
        <f t="array" ref="F861">IF(ISBLANK($A861),"",IF(M861,INDEX(Precipitation!C:C,$L861),CHOOSE(RANDBETWEEN(1,4),"Clear","Clear","A few clouds","Mostly cloudy")))</f>
        <v/>
      </c>
      <c r="G861" t="str">
        <f t="array" ref="G861">IF(ISBLANK($A861),"",IF(AND(M861,AVERAGE(C861,D861)&gt;Settings!$E$18),INDEX(Precipitation!D:D,$L861),""))</f>
        <v/>
      </c>
      <c r="H861" t="str">
        <f t="array" ref="H861">IF(ISBLANK($A861),"",INDEX(Precipitation!E:E,$L861))</f>
        <v/>
      </c>
      <c r="I861" s="16" t="str">
        <f t="array" ref="I861">IF(ISBLANK($A861),"",INDEX(Precipitation!F:F,$L861))</f>
        <v/>
      </c>
      <c r="J861" s="16" t="str">
        <f t="array" ref="J861">IF(ISBLANK($A861),"",INDEX(Precipitation!G:G,$L861))</f>
        <v/>
      </c>
      <c r="K861" t="str">
        <f t="array" ref="K861">IF(ISBLANK($A861),"",INDEX(Precipitation!H:H,$L861))</f>
        <v/>
      </c>
      <c r="L861" s="5" t="str">
        <f>IF(ISBLANK($A861),"",RANDBETWEEN(2,COUNTA(Precipitation!A:A)))</f>
        <v/>
      </c>
      <c r="M861" s="5" t="str">
        <f>IF(ISBLANK($A861),"",RANDBETWEEN(1,100)&lt;=VLOOKUP($A861,Settings!$A:$H,7,FALSE)*100)</f>
        <v/>
      </c>
      <c r="N861" s="5" t="str">
        <f>IF(ISBLANK($A861),"",VLOOKUP($A861,Settings!$A:$H,8,FALSE))</f>
        <v/>
      </c>
      <c r="O861" s="5" t="str">
        <f>IF(ISBLANK($A861),"",IF($A861=$A860,$O860,INDIRECT("Settings!$H"&amp;MATCH($A861,Settings!$A:$A,0)+1)))</f>
        <v/>
      </c>
      <c r="P861" s="5" t="str">
        <f t="shared" si="2"/>
        <v/>
      </c>
      <c r="Q861" s="5" t="str">
        <f>IF(ISBLANK($A861),"",IF($A861=$A860,$Q860,VLOOKUP($A861,Settings!$A:$B,2,FALSE)))</f>
        <v/>
      </c>
    </row>
    <row r="862">
      <c r="A862" s="17"/>
      <c r="B862" s="15" t="str">
        <f t="shared" si="1"/>
        <v/>
      </c>
      <c r="C862" s="16" t="str">
        <f>IF(ISBLANK($A862),"",RANDBETWEEN($P862-Settings!$E$19,$P862-Settings!$E$20))</f>
        <v/>
      </c>
      <c r="D862" s="16" t="str">
        <f>IF(ISBLANK($A862),"",RANDBETWEEN($P862+Settings!$E$20,$P862+Settings!$E$19))</f>
        <v/>
      </c>
      <c r="E862" t="str">
        <f t="array" ref="E862">IF(ISBLANK($A862),"",IF(M862,IF(AVERAGE(C862,D862)&gt;Settings!$E$18,INDEX(Precipitation!A:A,$L862),INDEX(Precipitation!B:B,$L862)),"None"))</f>
        <v/>
      </c>
      <c r="F862" t="str">
        <f t="array" ref="F862">IF(ISBLANK($A862),"",IF(M862,INDEX(Precipitation!C:C,$L862),CHOOSE(RANDBETWEEN(1,4),"Clear","Clear","A few clouds","Mostly cloudy")))</f>
        <v/>
      </c>
      <c r="G862" t="str">
        <f t="array" ref="G862">IF(ISBLANK($A862),"",IF(AND(M862,AVERAGE(C862,D862)&gt;Settings!$E$18),INDEX(Precipitation!D:D,$L862),""))</f>
        <v/>
      </c>
      <c r="H862" t="str">
        <f t="array" ref="H862">IF(ISBLANK($A862),"",INDEX(Precipitation!E:E,$L862))</f>
        <v/>
      </c>
      <c r="I862" s="16" t="str">
        <f t="array" ref="I862">IF(ISBLANK($A862),"",INDEX(Precipitation!F:F,$L862))</f>
        <v/>
      </c>
      <c r="J862" s="16" t="str">
        <f t="array" ref="J862">IF(ISBLANK($A862),"",INDEX(Precipitation!G:G,$L862))</f>
        <v/>
      </c>
      <c r="K862" t="str">
        <f t="array" ref="K862">IF(ISBLANK($A862),"",INDEX(Precipitation!H:H,$L862))</f>
        <v/>
      </c>
      <c r="L862" s="5" t="str">
        <f>IF(ISBLANK($A862),"",RANDBETWEEN(2,COUNTA(Precipitation!A:A)))</f>
        <v/>
      </c>
      <c r="M862" s="5" t="str">
        <f>IF(ISBLANK($A862),"",RANDBETWEEN(1,100)&lt;=VLOOKUP($A862,Settings!$A:$H,7,FALSE)*100)</f>
        <v/>
      </c>
      <c r="N862" s="5" t="str">
        <f>IF(ISBLANK($A862),"",VLOOKUP($A862,Settings!$A:$H,8,FALSE))</f>
        <v/>
      </c>
      <c r="O862" s="5" t="str">
        <f>IF(ISBLANK($A862),"",IF($A862=$A861,$O861,INDIRECT("Settings!$H"&amp;MATCH($A862,Settings!$A:$A,0)+1)))</f>
        <v/>
      </c>
      <c r="P862" s="5" t="str">
        <f t="shared" si="2"/>
        <v/>
      </c>
      <c r="Q862" s="5" t="str">
        <f>IF(ISBLANK($A862),"",IF($A862=$A861,$Q861,VLOOKUP($A862,Settings!$A:$B,2,FALSE)))</f>
        <v/>
      </c>
    </row>
    <row r="863">
      <c r="A863" s="17"/>
      <c r="B863" s="15" t="str">
        <f t="shared" si="1"/>
        <v/>
      </c>
      <c r="C863" s="16" t="str">
        <f>IF(ISBLANK($A863),"",RANDBETWEEN($P863-Settings!$E$19,$P863-Settings!$E$20))</f>
        <v/>
      </c>
      <c r="D863" s="16" t="str">
        <f>IF(ISBLANK($A863),"",RANDBETWEEN($P863+Settings!$E$20,$P863+Settings!$E$19))</f>
        <v/>
      </c>
      <c r="E863" t="str">
        <f t="array" ref="E863">IF(ISBLANK($A863),"",IF(M863,IF(AVERAGE(C863,D863)&gt;Settings!$E$18,INDEX(Precipitation!A:A,$L863),INDEX(Precipitation!B:B,$L863)),"None"))</f>
        <v/>
      </c>
      <c r="F863" t="str">
        <f t="array" ref="F863">IF(ISBLANK($A863),"",IF(M863,INDEX(Precipitation!C:C,$L863),CHOOSE(RANDBETWEEN(1,4),"Clear","Clear","A few clouds","Mostly cloudy")))</f>
        <v/>
      </c>
      <c r="G863" t="str">
        <f t="array" ref="G863">IF(ISBLANK($A863),"",IF(AND(M863,AVERAGE(C863,D863)&gt;Settings!$E$18),INDEX(Precipitation!D:D,$L863),""))</f>
        <v/>
      </c>
      <c r="H863" t="str">
        <f t="array" ref="H863">IF(ISBLANK($A863),"",INDEX(Precipitation!E:E,$L863))</f>
        <v/>
      </c>
      <c r="I863" s="16" t="str">
        <f t="array" ref="I863">IF(ISBLANK($A863),"",INDEX(Precipitation!F:F,$L863))</f>
        <v/>
      </c>
      <c r="J863" s="16" t="str">
        <f t="array" ref="J863">IF(ISBLANK($A863),"",INDEX(Precipitation!G:G,$L863))</f>
        <v/>
      </c>
      <c r="K863" t="str">
        <f t="array" ref="K863">IF(ISBLANK($A863),"",INDEX(Precipitation!H:H,$L863))</f>
        <v/>
      </c>
      <c r="L863" s="5" t="str">
        <f>IF(ISBLANK($A863),"",RANDBETWEEN(2,COUNTA(Precipitation!A:A)))</f>
        <v/>
      </c>
      <c r="M863" s="5" t="str">
        <f>IF(ISBLANK($A863),"",RANDBETWEEN(1,100)&lt;=VLOOKUP($A863,Settings!$A:$H,7,FALSE)*100)</f>
        <v/>
      </c>
      <c r="N863" s="5" t="str">
        <f>IF(ISBLANK($A863),"",VLOOKUP($A863,Settings!$A:$H,8,FALSE))</f>
        <v/>
      </c>
      <c r="O863" s="5" t="str">
        <f>IF(ISBLANK($A863),"",IF($A863=$A862,$O862,INDIRECT("Settings!$H"&amp;MATCH($A863,Settings!$A:$A,0)+1)))</f>
        <v/>
      </c>
      <c r="P863" s="5" t="str">
        <f t="shared" si="2"/>
        <v/>
      </c>
      <c r="Q863" s="5" t="str">
        <f>IF(ISBLANK($A863),"",IF($A863=$A862,$Q862,VLOOKUP($A863,Settings!$A:$B,2,FALSE)))</f>
        <v/>
      </c>
    </row>
    <row r="864">
      <c r="A864" s="17"/>
      <c r="B864" s="15" t="str">
        <f t="shared" si="1"/>
        <v/>
      </c>
      <c r="C864" s="16" t="str">
        <f>IF(ISBLANK($A864),"",RANDBETWEEN($P864-Settings!$E$19,$P864-Settings!$E$20))</f>
        <v/>
      </c>
      <c r="D864" s="16" t="str">
        <f>IF(ISBLANK($A864),"",RANDBETWEEN($P864+Settings!$E$20,$P864+Settings!$E$19))</f>
        <v/>
      </c>
      <c r="E864" t="str">
        <f t="array" ref="E864">IF(ISBLANK($A864),"",IF(M864,IF(AVERAGE(C864,D864)&gt;Settings!$E$18,INDEX(Precipitation!A:A,$L864),INDEX(Precipitation!B:B,$L864)),"None"))</f>
        <v/>
      </c>
      <c r="F864" t="str">
        <f t="array" ref="F864">IF(ISBLANK($A864),"",IF(M864,INDEX(Precipitation!C:C,$L864),CHOOSE(RANDBETWEEN(1,4),"Clear","Clear","A few clouds","Mostly cloudy")))</f>
        <v/>
      </c>
      <c r="G864" t="str">
        <f t="array" ref="G864">IF(ISBLANK($A864),"",IF(AND(M864,AVERAGE(C864,D864)&gt;Settings!$E$18),INDEX(Precipitation!D:D,$L864),""))</f>
        <v/>
      </c>
      <c r="H864" t="str">
        <f t="array" ref="H864">IF(ISBLANK($A864),"",INDEX(Precipitation!E:E,$L864))</f>
        <v/>
      </c>
      <c r="I864" s="16" t="str">
        <f t="array" ref="I864">IF(ISBLANK($A864),"",INDEX(Precipitation!F:F,$L864))</f>
        <v/>
      </c>
      <c r="J864" s="16" t="str">
        <f t="array" ref="J864">IF(ISBLANK($A864),"",INDEX(Precipitation!G:G,$L864))</f>
        <v/>
      </c>
      <c r="K864" t="str">
        <f t="array" ref="K864">IF(ISBLANK($A864),"",INDEX(Precipitation!H:H,$L864))</f>
        <v/>
      </c>
      <c r="L864" s="5" t="str">
        <f>IF(ISBLANK($A864),"",RANDBETWEEN(2,COUNTA(Precipitation!A:A)))</f>
        <v/>
      </c>
      <c r="M864" s="5" t="str">
        <f>IF(ISBLANK($A864),"",RANDBETWEEN(1,100)&lt;=VLOOKUP($A864,Settings!$A:$H,7,FALSE)*100)</f>
        <v/>
      </c>
      <c r="N864" s="5" t="str">
        <f>IF(ISBLANK($A864),"",VLOOKUP($A864,Settings!$A:$H,8,FALSE))</f>
        <v/>
      </c>
      <c r="O864" s="5" t="str">
        <f>IF(ISBLANK($A864),"",IF($A864=$A863,$O863,INDIRECT("Settings!$H"&amp;MATCH($A864,Settings!$A:$A,0)+1)))</f>
        <v/>
      </c>
      <c r="P864" s="5" t="str">
        <f t="shared" si="2"/>
        <v/>
      </c>
      <c r="Q864" s="5" t="str">
        <f>IF(ISBLANK($A864),"",IF($A864=$A863,$Q863,VLOOKUP($A864,Settings!$A:$B,2,FALSE)))</f>
        <v/>
      </c>
    </row>
    <row r="865">
      <c r="A865" s="17"/>
      <c r="B865" s="15" t="str">
        <f t="shared" si="1"/>
        <v/>
      </c>
      <c r="C865" s="16" t="str">
        <f>IF(ISBLANK($A865),"",RANDBETWEEN($P865-Settings!$E$19,$P865-Settings!$E$20))</f>
        <v/>
      </c>
      <c r="D865" s="16" t="str">
        <f>IF(ISBLANK($A865),"",RANDBETWEEN($P865+Settings!$E$20,$P865+Settings!$E$19))</f>
        <v/>
      </c>
      <c r="E865" t="str">
        <f t="array" ref="E865">IF(ISBLANK($A865),"",IF(M865,IF(AVERAGE(C865,D865)&gt;Settings!$E$18,INDEX(Precipitation!A:A,$L865),INDEX(Precipitation!B:B,$L865)),"None"))</f>
        <v/>
      </c>
      <c r="F865" t="str">
        <f t="array" ref="F865">IF(ISBLANK($A865),"",IF(M865,INDEX(Precipitation!C:C,$L865),CHOOSE(RANDBETWEEN(1,4),"Clear","Clear","A few clouds","Mostly cloudy")))</f>
        <v/>
      </c>
      <c r="G865" t="str">
        <f t="array" ref="G865">IF(ISBLANK($A865),"",IF(AND(M865,AVERAGE(C865,D865)&gt;Settings!$E$18),INDEX(Precipitation!D:D,$L865),""))</f>
        <v/>
      </c>
      <c r="H865" t="str">
        <f t="array" ref="H865">IF(ISBLANK($A865),"",INDEX(Precipitation!E:E,$L865))</f>
        <v/>
      </c>
      <c r="I865" s="16" t="str">
        <f t="array" ref="I865">IF(ISBLANK($A865),"",INDEX(Precipitation!F:F,$L865))</f>
        <v/>
      </c>
      <c r="J865" s="16" t="str">
        <f t="array" ref="J865">IF(ISBLANK($A865),"",INDEX(Precipitation!G:G,$L865))</f>
        <v/>
      </c>
      <c r="K865" t="str">
        <f t="array" ref="K865">IF(ISBLANK($A865),"",INDEX(Precipitation!H:H,$L865))</f>
        <v/>
      </c>
      <c r="L865" s="5" t="str">
        <f>IF(ISBLANK($A865),"",RANDBETWEEN(2,COUNTA(Precipitation!A:A)))</f>
        <v/>
      </c>
      <c r="M865" s="5" t="str">
        <f>IF(ISBLANK($A865),"",RANDBETWEEN(1,100)&lt;=VLOOKUP($A865,Settings!$A:$H,7,FALSE)*100)</f>
        <v/>
      </c>
      <c r="N865" s="5" t="str">
        <f>IF(ISBLANK($A865),"",VLOOKUP($A865,Settings!$A:$H,8,FALSE))</f>
        <v/>
      </c>
      <c r="O865" s="5" t="str">
        <f>IF(ISBLANK($A865),"",IF($A865=$A864,$O864,INDIRECT("Settings!$H"&amp;MATCH($A865,Settings!$A:$A,0)+1)))</f>
        <v/>
      </c>
      <c r="P865" s="5" t="str">
        <f t="shared" si="2"/>
        <v/>
      </c>
      <c r="Q865" s="5" t="str">
        <f>IF(ISBLANK($A865),"",IF($A865=$A864,$Q864,VLOOKUP($A865,Settings!$A:$B,2,FALSE)))</f>
        <v/>
      </c>
    </row>
    <row r="866">
      <c r="A866" s="17"/>
      <c r="B866" s="15" t="str">
        <f t="shared" si="1"/>
        <v/>
      </c>
      <c r="C866" s="16" t="str">
        <f>IF(ISBLANK($A866),"",RANDBETWEEN($P866-Settings!$E$19,$P866-Settings!$E$20))</f>
        <v/>
      </c>
      <c r="D866" s="16" t="str">
        <f>IF(ISBLANK($A866),"",RANDBETWEEN($P866+Settings!$E$20,$P866+Settings!$E$19))</f>
        <v/>
      </c>
      <c r="E866" t="str">
        <f t="array" ref="E866">IF(ISBLANK($A866),"",IF(M866,IF(AVERAGE(C866,D866)&gt;Settings!$E$18,INDEX(Precipitation!A:A,$L866),INDEX(Precipitation!B:B,$L866)),"None"))</f>
        <v/>
      </c>
      <c r="F866" t="str">
        <f t="array" ref="F866">IF(ISBLANK($A866),"",IF(M866,INDEX(Precipitation!C:C,$L866),CHOOSE(RANDBETWEEN(1,4),"Clear","Clear","A few clouds","Mostly cloudy")))</f>
        <v/>
      </c>
      <c r="G866" t="str">
        <f t="array" ref="G866">IF(ISBLANK($A866),"",IF(AND(M866,AVERAGE(C866,D866)&gt;Settings!$E$18),INDEX(Precipitation!D:D,$L866),""))</f>
        <v/>
      </c>
      <c r="H866" t="str">
        <f t="array" ref="H866">IF(ISBLANK($A866),"",INDEX(Precipitation!E:E,$L866))</f>
        <v/>
      </c>
      <c r="I866" s="16" t="str">
        <f t="array" ref="I866">IF(ISBLANK($A866),"",INDEX(Precipitation!F:F,$L866))</f>
        <v/>
      </c>
      <c r="J866" s="16" t="str">
        <f t="array" ref="J866">IF(ISBLANK($A866),"",INDEX(Precipitation!G:G,$L866))</f>
        <v/>
      </c>
      <c r="K866" t="str">
        <f t="array" ref="K866">IF(ISBLANK($A866),"",INDEX(Precipitation!H:H,$L866))</f>
        <v/>
      </c>
      <c r="L866" s="5" t="str">
        <f>IF(ISBLANK($A866),"",RANDBETWEEN(2,COUNTA(Precipitation!A:A)))</f>
        <v/>
      </c>
      <c r="M866" s="5" t="str">
        <f>IF(ISBLANK($A866),"",RANDBETWEEN(1,100)&lt;=VLOOKUP($A866,Settings!$A:$H,7,FALSE)*100)</f>
        <v/>
      </c>
      <c r="N866" s="5" t="str">
        <f>IF(ISBLANK($A866),"",VLOOKUP($A866,Settings!$A:$H,8,FALSE))</f>
        <v/>
      </c>
      <c r="O866" s="5" t="str">
        <f>IF(ISBLANK($A866),"",IF($A866=$A865,$O865,INDIRECT("Settings!$H"&amp;MATCH($A866,Settings!$A:$A,0)+1)))</f>
        <v/>
      </c>
      <c r="P866" s="5" t="str">
        <f t="shared" si="2"/>
        <v/>
      </c>
      <c r="Q866" s="5" t="str">
        <f>IF(ISBLANK($A866),"",IF($A866=$A865,$Q865,VLOOKUP($A866,Settings!$A:$B,2,FALSE)))</f>
        <v/>
      </c>
    </row>
    <row r="867">
      <c r="A867" s="17"/>
      <c r="B867" s="15" t="str">
        <f t="shared" si="1"/>
        <v/>
      </c>
      <c r="C867" s="16" t="str">
        <f>IF(ISBLANK($A867),"",RANDBETWEEN($P867-Settings!$E$19,$P867-Settings!$E$20))</f>
        <v/>
      </c>
      <c r="D867" s="16" t="str">
        <f>IF(ISBLANK($A867),"",RANDBETWEEN($P867+Settings!$E$20,$P867+Settings!$E$19))</f>
        <v/>
      </c>
      <c r="E867" t="str">
        <f t="array" ref="E867">IF(ISBLANK($A867),"",IF(M867,IF(AVERAGE(C867,D867)&gt;Settings!$E$18,INDEX(Precipitation!A:A,$L867),INDEX(Precipitation!B:B,$L867)),"None"))</f>
        <v/>
      </c>
      <c r="F867" t="str">
        <f t="array" ref="F867">IF(ISBLANK($A867),"",IF(M867,INDEX(Precipitation!C:C,$L867),CHOOSE(RANDBETWEEN(1,4),"Clear","Clear","A few clouds","Mostly cloudy")))</f>
        <v/>
      </c>
      <c r="G867" t="str">
        <f t="array" ref="G867">IF(ISBLANK($A867),"",IF(AND(M867,AVERAGE(C867,D867)&gt;Settings!$E$18),INDEX(Precipitation!D:D,$L867),""))</f>
        <v/>
      </c>
      <c r="H867" t="str">
        <f t="array" ref="H867">IF(ISBLANK($A867),"",INDEX(Precipitation!E:E,$L867))</f>
        <v/>
      </c>
      <c r="I867" s="16" t="str">
        <f t="array" ref="I867">IF(ISBLANK($A867),"",INDEX(Precipitation!F:F,$L867))</f>
        <v/>
      </c>
      <c r="J867" s="16" t="str">
        <f t="array" ref="J867">IF(ISBLANK($A867),"",INDEX(Precipitation!G:G,$L867))</f>
        <v/>
      </c>
      <c r="K867" t="str">
        <f t="array" ref="K867">IF(ISBLANK($A867),"",INDEX(Precipitation!H:H,$L867))</f>
        <v/>
      </c>
      <c r="L867" s="5" t="str">
        <f>IF(ISBLANK($A867),"",RANDBETWEEN(2,COUNTA(Precipitation!A:A)))</f>
        <v/>
      </c>
      <c r="M867" s="5" t="str">
        <f>IF(ISBLANK($A867),"",RANDBETWEEN(1,100)&lt;=VLOOKUP($A867,Settings!$A:$H,7,FALSE)*100)</f>
        <v/>
      </c>
      <c r="N867" s="5" t="str">
        <f>IF(ISBLANK($A867),"",VLOOKUP($A867,Settings!$A:$H,8,FALSE))</f>
        <v/>
      </c>
      <c r="O867" s="5" t="str">
        <f>IF(ISBLANK($A867),"",IF($A867=$A866,$O866,INDIRECT("Settings!$H"&amp;MATCH($A867,Settings!$A:$A,0)+1)))</f>
        <v/>
      </c>
      <c r="P867" s="5" t="str">
        <f t="shared" si="2"/>
        <v/>
      </c>
      <c r="Q867" s="5" t="str">
        <f>IF(ISBLANK($A867),"",IF($A867=$A866,$Q866,VLOOKUP($A867,Settings!$A:$B,2,FALSE)))</f>
        <v/>
      </c>
    </row>
    <row r="868">
      <c r="A868" s="17"/>
      <c r="B868" s="15" t="str">
        <f t="shared" si="1"/>
        <v/>
      </c>
      <c r="C868" s="16" t="str">
        <f>IF(ISBLANK($A868),"",RANDBETWEEN($P868-Settings!$E$19,$P868-Settings!$E$20))</f>
        <v/>
      </c>
      <c r="D868" s="16" t="str">
        <f>IF(ISBLANK($A868),"",RANDBETWEEN($P868+Settings!$E$20,$P868+Settings!$E$19))</f>
        <v/>
      </c>
      <c r="E868" t="str">
        <f t="array" ref="E868">IF(ISBLANK($A868),"",IF(M868,IF(AVERAGE(C868,D868)&gt;Settings!$E$18,INDEX(Precipitation!A:A,$L868),INDEX(Precipitation!B:B,$L868)),"None"))</f>
        <v/>
      </c>
      <c r="F868" t="str">
        <f t="array" ref="F868">IF(ISBLANK($A868),"",IF(M868,INDEX(Precipitation!C:C,$L868),CHOOSE(RANDBETWEEN(1,4),"Clear","Clear","A few clouds","Mostly cloudy")))</f>
        <v/>
      </c>
      <c r="G868" t="str">
        <f t="array" ref="G868">IF(ISBLANK($A868),"",IF(AND(M868,AVERAGE(C868,D868)&gt;Settings!$E$18),INDEX(Precipitation!D:D,$L868),""))</f>
        <v/>
      </c>
      <c r="H868" t="str">
        <f t="array" ref="H868">IF(ISBLANK($A868),"",INDEX(Precipitation!E:E,$L868))</f>
        <v/>
      </c>
      <c r="I868" s="16" t="str">
        <f t="array" ref="I868">IF(ISBLANK($A868),"",INDEX(Precipitation!F:F,$L868))</f>
        <v/>
      </c>
      <c r="J868" s="16" t="str">
        <f t="array" ref="J868">IF(ISBLANK($A868),"",INDEX(Precipitation!G:G,$L868))</f>
        <v/>
      </c>
      <c r="K868" t="str">
        <f t="array" ref="K868">IF(ISBLANK($A868),"",INDEX(Precipitation!H:H,$L868))</f>
        <v/>
      </c>
      <c r="L868" s="5" t="str">
        <f>IF(ISBLANK($A868),"",RANDBETWEEN(2,COUNTA(Precipitation!A:A)))</f>
        <v/>
      </c>
      <c r="M868" s="5" t="str">
        <f>IF(ISBLANK($A868),"",RANDBETWEEN(1,100)&lt;=VLOOKUP($A868,Settings!$A:$H,7,FALSE)*100)</f>
        <v/>
      </c>
      <c r="N868" s="5" t="str">
        <f>IF(ISBLANK($A868),"",VLOOKUP($A868,Settings!$A:$H,8,FALSE))</f>
        <v/>
      </c>
      <c r="O868" s="5" t="str">
        <f>IF(ISBLANK($A868),"",IF($A868=$A867,$O867,INDIRECT("Settings!$H"&amp;MATCH($A868,Settings!$A:$A,0)+1)))</f>
        <v/>
      </c>
      <c r="P868" s="5" t="str">
        <f t="shared" si="2"/>
        <v/>
      </c>
      <c r="Q868" s="5" t="str">
        <f>IF(ISBLANK($A868),"",IF($A868=$A867,$Q867,VLOOKUP($A868,Settings!$A:$B,2,FALSE)))</f>
        <v/>
      </c>
    </row>
    <row r="869">
      <c r="A869" s="17"/>
      <c r="B869" s="15" t="str">
        <f t="shared" si="1"/>
        <v/>
      </c>
      <c r="C869" s="16" t="str">
        <f>IF(ISBLANK($A869),"",RANDBETWEEN($P869-Settings!$E$19,$P869-Settings!$E$20))</f>
        <v/>
      </c>
      <c r="D869" s="16" t="str">
        <f>IF(ISBLANK($A869),"",RANDBETWEEN($P869+Settings!$E$20,$P869+Settings!$E$19))</f>
        <v/>
      </c>
      <c r="E869" t="str">
        <f t="array" ref="E869">IF(ISBLANK($A869),"",IF(M869,IF(AVERAGE(C869,D869)&gt;Settings!$E$18,INDEX(Precipitation!A:A,$L869),INDEX(Precipitation!B:B,$L869)),"None"))</f>
        <v/>
      </c>
      <c r="F869" t="str">
        <f t="array" ref="F869">IF(ISBLANK($A869),"",IF(M869,INDEX(Precipitation!C:C,$L869),CHOOSE(RANDBETWEEN(1,4),"Clear","Clear","A few clouds","Mostly cloudy")))</f>
        <v/>
      </c>
      <c r="G869" t="str">
        <f t="array" ref="G869">IF(ISBLANK($A869),"",IF(AND(M869,AVERAGE(C869,D869)&gt;Settings!$E$18),INDEX(Precipitation!D:D,$L869),""))</f>
        <v/>
      </c>
      <c r="H869" t="str">
        <f t="array" ref="H869">IF(ISBLANK($A869),"",INDEX(Precipitation!E:E,$L869))</f>
        <v/>
      </c>
      <c r="I869" s="16" t="str">
        <f t="array" ref="I869">IF(ISBLANK($A869),"",INDEX(Precipitation!F:F,$L869))</f>
        <v/>
      </c>
      <c r="J869" s="16" t="str">
        <f t="array" ref="J869">IF(ISBLANK($A869),"",INDEX(Precipitation!G:G,$L869))</f>
        <v/>
      </c>
      <c r="K869" t="str">
        <f t="array" ref="K869">IF(ISBLANK($A869),"",INDEX(Precipitation!H:H,$L869))</f>
        <v/>
      </c>
      <c r="L869" s="5" t="str">
        <f>IF(ISBLANK($A869),"",RANDBETWEEN(2,COUNTA(Precipitation!A:A)))</f>
        <v/>
      </c>
      <c r="M869" s="5" t="str">
        <f>IF(ISBLANK($A869),"",RANDBETWEEN(1,100)&lt;=VLOOKUP($A869,Settings!$A:$H,7,FALSE)*100)</f>
        <v/>
      </c>
      <c r="N869" s="5" t="str">
        <f>IF(ISBLANK($A869),"",VLOOKUP($A869,Settings!$A:$H,8,FALSE))</f>
        <v/>
      </c>
      <c r="O869" s="5" t="str">
        <f>IF(ISBLANK($A869),"",IF($A869=$A868,$O868,INDIRECT("Settings!$H"&amp;MATCH($A869,Settings!$A:$A,0)+1)))</f>
        <v/>
      </c>
      <c r="P869" s="5" t="str">
        <f t="shared" si="2"/>
        <v/>
      </c>
      <c r="Q869" s="5" t="str">
        <f>IF(ISBLANK($A869),"",IF($A869=$A868,$Q868,VLOOKUP($A869,Settings!$A:$B,2,FALSE)))</f>
        <v/>
      </c>
    </row>
    <row r="870">
      <c r="A870" s="17"/>
      <c r="B870" s="15" t="str">
        <f t="shared" si="1"/>
        <v/>
      </c>
      <c r="C870" s="16" t="str">
        <f>IF(ISBLANK($A870),"",RANDBETWEEN($P870-Settings!$E$19,$P870-Settings!$E$20))</f>
        <v/>
      </c>
      <c r="D870" s="16" t="str">
        <f>IF(ISBLANK($A870),"",RANDBETWEEN($P870+Settings!$E$20,$P870+Settings!$E$19))</f>
        <v/>
      </c>
      <c r="E870" t="str">
        <f t="array" ref="E870">IF(ISBLANK($A870),"",IF(M870,IF(AVERAGE(C870,D870)&gt;Settings!$E$18,INDEX(Precipitation!A:A,$L870),INDEX(Precipitation!B:B,$L870)),"None"))</f>
        <v/>
      </c>
      <c r="F870" t="str">
        <f t="array" ref="F870">IF(ISBLANK($A870),"",IF(M870,INDEX(Precipitation!C:C,$L870),CHOOSE(RANDBETWEEN(1,4),"Clear","Clear","A few clouds","Mostly cloudy")))</f>
        <v/>
      </c>
      <c r="G870" t="str">
        <f t="array" ref="G870">IF(ISBLANK($A870),"",IF(AND(M870,AVERAGE(C870,D870)&gt;Settings!$E$18),INDEX(Precipitation!D:D,$L870),""))</f>
        <v/>
      </c>
      <c r="H870" t="str">
        <f t="array" ref="H870">IF(ISBLANK($A870),"",INDEX(Precipitation!E:E,$L870))</f>
        <v/>
      </c>
      <c r="I870" s="16" t="str">
        <f t="array" ref="I870">IF(ISBLANK($A870),"",INDEX(Precipitation!F:F,$L870))</f>
        <v/>
      </c>
      <c r="J870" s="16" t="str">
        <f t="array" ref="J870">IF(ISBLANK($A870),"",INDEX(Precipitation!G:G,$L870))</f>
        <v/>
      </c>
      <c r="K870" t="str">
        <f t="array" ref="K870">IF(ISBLANK($A870),"",INDEX(Precipitation!H:H,$L870))</f>
        <v/>
      </c>
      <c r="L870" s="5" t="str">
        <f>IF(ISBLANK($A870),"",RANDBETWEEN(2,COUNTA(Precipitation!A:A)))</f>
        <v/>
      </c>
      <c r="M870" s="5" t="str">
        <f>IF(ISBLANK($A870),"",RANDBETWEEN(1,100)&lt;=VLOOKUP($A870,Settings!$A:$H,7,FALSE)*100)</f>
        <v/>
      </c>
      <c r="N870" s="5" t="str">
        <f>IF(ISBLANK($A870),"",VLOOKUP($A870,Settings!$A:$H,8,FALSE))</f>
        <v/>
      </c>
      <c r="O870" s="5" t="str">
        <f>IF(ISBLANK($A870),"",IF($A870=$A869,$O869,INDIRECT("Settings!$H"&amp;MATCH($A870,Settings!$A:$A,0)+1)))</f>
        <v/>
      </c>
      <c r="P870" s="5" t="str">
        <f t="shared" si="2"/>
        <v/>
      </c>
      <c r="Q870" s="5" t="str">
        <f>IF(ISBLANK($A870),"",IF($A870=$A869,$Q869,VLOOKUP($A870,Settings!$A:$B,2,FALSE)))</f>
        <v/>
      </c>
    </row>
    <row r="871">
      <c r="A871" s="17"/>
      <c r="B871" s="15" t="str">
        <f t="shared" si="1"/>
        <v/>
      </c>
      <c r="C871" s="16" t="str">
        <f>IF(ISBLANK($A871),"",RANDBETWEEN($P871-Settings!$E$19,$P871-Settings!$E$20))</f>
        <v/>
      </c>
      <c r="D871" s="16" t="str">
        <f>IF(ISBLANK($A871),"",RANDBETWEEN($P871+Settings!$E$20,$P871+Settings!$E$19))</f>
        <v/>
      </c>
      <c r="E871" t="str">
        <f t="array" ref="E871">IF(ISBLANK($A871),"",IF(M871,IF(AVERAGE(C871,D871)&gt;Settings!$E$18,INDEX(Precipitation!A:A,$L871),INDEX(Precipitation!B:B,$L871)),"None"))</f>
        <v/>
      </c>
      <c r="F871" t="str">
        <f t="array" ref="F871">IF(ISBLANK($A871),"",IF(M871,INDEX(Precipitation!C:C,$L871),CHOOSE(RANDBETWEEN(1,4),"Clear","Clear","A few clouds","Mostly cloudy")))</f>
        <v/>
      </c>
      <c r="G871" t="str">
        <f t="array" ref="G871">IF(ISBLANK($A871),"",IF(AND(M871,AVERAGE(C871,D871)&gt;Settings!$E$18),INDEX(Precipitation!D:D,$L871),""))</f>
        <v/>
      </c>
      <c r="H871" t="str">
        <f t="array" ref="H871">IF(ISBLANK($A871),"",INDEX(Precipitation!E:E,$L871))</f>
        <v/>
      </c>
      <c r="I871" s="16" t="str">
        <f t="array" ref="I871">IF(ISBLANK($A871),"",INDEX(Precipitation!F:F,$L871))</f>
        <v/>
      </c>
      <c r="J871" s="16" t="str">
        <f t="array" ref="J871">IF(ISBLANK($A871),"",INDEX(Precipitation!G:G,$L871))</f>
        <v/>
      </c>
      <c r="K871" t="str">
        <f t="array" ref="K871">IF(ISBLANK($A871),"",INDEX(Precipitation!H:H,$L871))</f>
        <v/>
      </c>
      <c r="L871" s="5" t="str">
        <f>IF(ISBLANK($A871),"",RANDBETWEEN(2,COUNTA(Precipitation!A:A)))</f>
        <v/>
      </c>
      <c r="M871" s="5" t="str">
        <f>IF(ISBLANK($A871),"",RANDBETWEEN(1,100)&lt;=VLOOKUP($A871,Settings!$A:$H,7,FALSE)*100)</f>
        <v/>
      </c>
      <c r="N871" s="5" t="str">
        <f>IF(ISBLANK($A871),"",VLOOKUP($A871,Settings!$A:$H,8,FALSE))</f>
        <v/>
      </c>
      <c r="O871" s="5" t="str">
        <f>IF(ISBLANK($A871),"",IF($A871=$A870,$O870,INDIRECT("Settings!$H"&amp;MATCH($A871,Settings!$A:$A,0)+1)))</f>
        <v/>
      </c>
      <c r="P871" s="5" t="str">
        <f t="shared" si="2"/>
        <v/>
      </c>
      <c r="Q871" s="5" t="str">
        <f>IF(ISBLANK($A871),"",IF($A871=$A870,$Q870,VLOOKUP($A871,Settings!$A:$B,2,FALSE)))</f>
        <v/>
      </c>
    </row>
    <row r="872">
      <c r="A872" s="17"/>
      <c r="B872" s="15" t="str">
        <f t="shared" si="1"/>
        <v/>
      </c>
      <c r="C872" s="16" t="str">
        <f>IF(ISBLANK($A872),"",RANDBETWEEN($P872-Settings!$E$19,$P872-Settings!$E$20))</f>
        <v/>
      </c>
      <c r="D872" s="16" t="str">
        <f>IF(ISBLANK($A872),"",RANDBETWEEN($P872+Settings!$E$20,$P872+Settings!$E$19))</f>
        <v/>
      </c>
      <c r="E872" t="str">
        <f t="array" ref="E872">IF(ISBLANK($A872),"",IF(M872,IF(AVERAGE(C872,D872)&gt;Settings!$E$18,INDEX(Precipitation!A:A,$L872),INDEX(Precipitation!B:B,$L872)),"None"))</f>
        <v/>
      </c>
      <c r="F872" t="str">
        <f t="array" ref="F872">IF(ISBLANK($A872),"",IF(M872,INDEX(Precipitation!C:C,$L872),CHOOSE(RANDBETWEEN(1,4),"Clear","Clear","A few clouds","Mostly cloudy")))</f>
        <v/>
      </c>
      <c r="G872" t="str">
        <f t="array" ref="G872">IF(ISBLANK($A872),"",IF(AND(M872,AVERAGE(C872,D872)&gt;Settings!$E$18),INDEX(Precipitation!D:D,$L872),""))</f>
        <v/>
      </c>
      <c r="H872" t="str">
        <f t="array" ref="H872">IF(ISBLANK($A872),"",INDEX(Precipitation!E:E,$L872))</f>
        <v/>
      </c>
      <c r="I872" s="16" t="str">
        <f t="array" ref="I872">IF(ISBLANK($A872),"",INDEX(Precipitation!F:F,$L872))</f>
        <v/>
      </c>
      <c r="J872" s="16" t="str">
        <f t="array" ref="J872">IF(ISBLANK($A872),"",INDEX(Precipitation!G:G,$L872))</f>
        <v/>
      </c>
      <c r="K872" t="str">
        <f t="array" ref="K872">IF(ISBLANK($A872),"",INDEX(Precipitation!H:H,$L872))</f>
        <v/>
      </c>
      <c r="L872" s="5" t="str">
        <f>IF(ISBLANK($A872),"",RANDBETWEEN(2,COUNTA(Precipitation!A:A)))</f>
        <v/>
      </c>
      <c r="M872" s="5" t="str">
        <f>IF(ISBLANK($A872),"",RANDBETWEEN(1,100)&lt;=VLOOKUP($A872,Settings!$A:$H,7,FALSE)*100)</f>
        <v/>
      </c>
      <c r="N872" s="5" t="str">
        <f>IF(ISBLANK($A872),"",VLOOKUP($A872,Settings!$A:$H,8,FALSE))</f>
        <v/>
      </c>
      <c r="O872" s="5" t="str">
        <f>IF(ISBLANK($A872),"",IF($A872=$A871,$O871,INDIRECT("Settings!$H"&amp;MATCH($A872,Settings!$A:$A,0)+1)))</f>
        <v/>
      </c>
      <c r="P872" s="5" t="str">
        <f t="shared" si="2"/>
        <v/>
      </c>
      <c r="Q872" s="5" t="str">
        <f>IF(ISBLANK($A872),"",IF($A872=$A871,$Q871,VLOOKUP($A872,Settings!$A:$B,2,FALSE)))</f>
        <v/>
      </c>
    </row>
    <row r="873">
      <c r="A873" s="17"/>
      <c r="B873" s="15" t="str">
        <f t="shared" si="1"/>
        <v/>
      </c>
      <c r="C873" s="16" t="str">
        <f>IF(ISBLANK($A873),"",RANDBETWEEN($P873-Settings!$E$19,$P873-Settings!$E$20))</f>
        <v/>
      </c>
      <c r="D873" s="16" t="str">
        <f>IF(ISBLANK($A873),"",RANDBETWEEN($P873+Settings!$E$20,$P873+Settings!$E$19))</f>
        <v/>
      </c>
      <c r="E873" t="str">
        <f t="array" ref="E873">IF(ISBLANK($A873),"",IF(M873,IF(AVERAGE(C873,D873)&gt;Settings!$E$18,INDEX(Precipitation!A:A,$L873),INDEX(Precipitation!B:B,$L873)),"None"))</f>
        <v/>
      </c>
      <c r="F873" t="str">
        <f t="array" ref="F873">IF(ISBLANK($A873),"",IF(M873,INDEX(Precipitation!C:C,$L873),CHOOSE(RANDBETWEEN(1,4),"Clear","Clear","A few clouds","Mostly cloudy")))</f>
        <v/>
      </c>
      <c r="G873" t="str">
        <f t="array" ref="G873">IF(ISBLANK($A873),"",IF(AND(M873,AVERAGE(C873,D873)&gt;Settings!$E$18),INDEX(Precipitation!D:D,$L873),""))</f>
        <v/>
      </c>
      <c r="H873" t="str">
        <f t="array" ref="H873">IF(ISBLANK($A873),"",INDEX(Precipitation!E:E,$L873))</f>
        <v/>
      </c>
      <c r="I873" s="16" t="str">
        <f t="array" ref="I873">IF(ISBLANK($A873),"",INDEX(Precipitation!F:F,$L873))</f>
        <v/>
      </c>
      <c r="J873" s="16" t="str">
        <f t="array" ref="J873">IF(ISBLANK($A873),"",INDEX(Precipitation!G:G,$L873))</f>
        <v/>
      </c>
      <c r="K873" t="str">
        <f t="array" ref="K873">IF(ISBLANK($A873),"",INDEX(Precipitation!H:H,$L873))</f>
        <v/>
      </c>
      <c r="L873" s="5" t="str">
        <f>IF(ISBLANK($A873),"",RANDBETWEEN(2,COUNTA(Precipitation!A:A)))</f>
        <v/>
      </c>
      <c r="M873" s="5" t="str">
        <f>IF(ISBLANK($A873),"",RANDBETWEEN(1,100)&lt;=VLOOKUP($A873,Settings!$A:$H,7,FALSE)*100)</f>
        <v/>
      </c>
      <c r="N873" s="5" t="str">
        <f>IF(ISBLANK($A873),"",VLOOKUP($A873,Settings!$A:$H,8,FALSE))</f>
        <v/>
      </c>
      <c r="O873" s="5" t="str">
        <f>IF(ISBLANK($A873),"",IF($A873=$A872,$O872,INDIRECT("Settings!$H"&amp;MATCH($A873,Settings!$A:$A,0)+1)))</f>
        <v/>
      </c>
      <c r="P873" s="5" t="str">
        <f t="shared" si="2"/>
        <v/>
      </c>
      <c r="Q873" s="5" t="str">
        <f>IF(ISBLANK($A873),"",IF($A873=$A872,$Q872,VLOOKUP($A873,Settings!$A:$B,2,FALSE)))</f>
        <v/>
      </c>
    </row>
    <row r="874">
      <c r="A874" s="17"/>
      <c r="B874" s="15" t="str">
        <f t="shared" si="1"/>
        <v/>
      </c>
      <c r="C874" s="16" t="str">
        <f>IF(ISBLANK($A874),"",RANDBETWEEN($P874-Settings!$E$19,$P874-Settings!$E$20))</f>
        <v/>
      </c>
      <c r="D874" s="16" t="str">
        <f>IF(ISBLANK($A874),"",RANDBETWEEN($P874+Settings!$E$20,$P874+Settings!$E$19))</f>
        <v/>
      </c>
      <c r="E874" t="str">
        <f t="array" ref="E874">IF(ISBLANK($A874),"",IF(M874,IF(AVERAGE(C874,D874)&gt;Settings!$E$18,INDEX(Precipitation!A:A,$L874),INDEX(Precipitation!B:B,$L874)),"None"))</f>
        <v/>
      </c>
      <c r="F874" t="str">
        <f t="array" ref="F874">IF(ISBLANK($A874),"",IF(M874,INDEX(Precipitation!C:C,$L874),CHOOSE(RANDBETWEEN(1,4),"Clear","Clear","A few clouds","Mostly cloudy")))</f>
        <v/>
      </c>
      <c r="G874" t="str">
        <f t="array" ref="G874">IF(ISBLANK($A874),"",IF(AND(M874,AVERAGE(C874,D874)&gt;Settings!$E$18),INDEX(Precipitation!D:D,$L874),""))</f>
        <v/>
      </c>
      <c r="H874" t="str">
        <f t="array" ref="H874">IF(ISBLANK($A874),"",INDEX(Precipitation!E:E,$L874))</f>
        <v/>
      </c>
      <c r="I874" s="16" t="str">
        <f t="array" ref="I874">IF(ISBLANK($A874),"",INDEX(Precipitation!F:F,$L874))</f>
        <v/>
      </c>
      <c r="J874" s="16" t="str">
        <f t="array" ref="J874">IF(ISBLANK($A874),"",INDEX(Precipitation!G:G,$L874))</f>
        <v/>
      </c>
      <c r="K874" t="str">
        <f t="array" ref="K874">IF(ISBLANK($A874),"",INDEX(Precipitation!H:H,$L874))</f>
        <v/>
      </c>
      <c r="L874" s="5" t="str">
        <f>IF(ISBLANK($A874),"",RANDBETWEEN(2,COUNTA(Precipitation!A:A)))</f>
        <v/>
      </c>
      <c r="M874" s="5" t="str">
        <f>IF(ISBLANK($A874),"",RANDBETWEEN(1,100)&lt;=VLOOKUP($A874,Settings!$A:$H,7,FALSE)*100)</f>
        <v/>
      </c>
      <c r="N874" s="5" t="str">
        <f>IF(ISBLANK($A874),"",VLOOKUP($A874,Settings!$A:$H,8,FALSE))</f>
        <v/>
      </c>
      <c r="O874" s="5" t="str">
        <f>IF(ISBLANK($A874),"",IF($A874=$A873,$O873,INDIRECT("Settings!$H"&amp;MATCH($A874,Settings!$A:$A,0)+1)))</f>
        <v/>
      </c>
      <c r="P874" s="5" t="str">
        <f t="shared" si="2"/>
        <v/>
      </c>
      <c r="Q874" s="5" t="str">
        <f>IF(ISBLANK($A874),"",IF($A874=$A873,$Q873,VLOOKUP($A874,Settings!$A:$B,2,FALSE)))</f>
        <v/>
      </c>
    </row>
    <row r="875">
      <c r="A875" s="17"/>
      <c r="B875" s="15" t="str">
        <f t="shared" si="1"/>
        <v/>
      </c>
      <c r="C875" s="16" t="str">
        <f>IF(ISBLANK($A875),"",RANDBETWEEN($P875-Settings!$E$19,$P875-Settings!$E$20))</f>
        <v/>
      </c>
      <c r="D875" s="16" t="str">
        <f>IF(ISBLANK($A875),"",RANDBETWEEN($P875+Settings!$E$20,$P875+Settings!$E$19))</f>
        <v/>
      </c>
      <c r="E875" t="str">
        <f t="array" ref="E875">IF(ISBLANK($A875),"",IF(M875,IF(AVERAGE(C875,D875)&gt;Settings!$E$18,INDEX(Precipitation!A:A,$L875),INDEX(Precipitation!B:B,$L875)),"None"))</f>
        <v/>
      </c>
      <c r="F875" t="str">
        <f t="array" ref="F875">IF(ISBLANK($A875),"",IF(M875,INDEX(Precipitation!C:C,$L875),CHOOSE(RANDBETWEEN(1,4),"Clear","Clear","A few clouds","Mostly cloudy")))</f>
        <v/>
      </c>
      <c r="G875" t="str">
        <f t="array" ref="G875">IF(ISBLANK($A875),"",IF(AND(M875,AVERAGE(C875,D875)&gt;Settings!$E$18),INDEX(Precipitation!D:D,$L875),""))</f>
        <v/>
      </c>
      <c r="H875" t="str">
        <f t="array" ref="H875">IF(ISBLANK($A875),"",INDEX(Precipitation!E:E,$L875))</f>
        <v/>
      </c>
      <c r="I875" s="16" t="str">
        <f t="array" ref="I875">IF(ISBLANK($A875),"",INDEX(Precipitation!F:F,$L875))</f>
        <v/>
      </c>
      <c r="J875" s="16" t="str">
        <f t="array" ref="J875">IF(ISBLANK($A875),"",INDEX(Precipitation!G:G,$L875))</f>
        <v/>
      </c>
      <c r="K875" t="str">
        <f t="array" ref="K875">IF(ISBLANK($A875),"",INDEX(Precipitation!H:H,$L875))</f>
        <v/>
      </c>
      <c r="L875" s="5" t="str">
        <f>IF(ISBLANK($A875),"",RANDBETWEEN(2,COUNTA(Precipitation!A:A)))</f>
        <v/>
      </c>
      <c r="M875" s="5" t="str">
        <f>IF(ISBLANK($A875),"",RANDBETWEEN(1,100)&lt;=VLOOKUP($A875,Settings!$A:$H,7,FALSE)*100)</f>
        <v/>
      </c>
      <c r="N875" s="5" t="str">
        <f>IF(ISBLANK($A875),"",VLOOKUP($A875,Settings!$A:$H,8,FALSE))</f>
        <v/>
      </c>
      <c r="O875" s="5" t="str">
        <f>IF(ISBLANK($A875),"",IF($A875=$A874,$O874,INDIRECT("Settings!$H"&amp;MATCH($A875,Settings!$A:$A,0)+1)))</f>
        <v/>
      </c>
      <c r="P875" s="5" t="str">
        <f t="shared" si="2"/>
        <v/>
      </c>
      <c r="Q875" s="5" t="str">
        <f>IF(ISBLANK($A875),"",IF($A875=$A874,$Q874,VLOOKUP($A875,Settings!$A:$B,2,FALSE)))</f>
        <v/>
      </c>
    </row>
    <row r="876">
      <c r="A876" s="17"/>
      <c r="B876" s="15" t="str">
        <f t="shared" si="1"/>
        <v/>
      </c>
      <c r="C876" s="16" t="str">
        <f>IF(ISBLANK($A876),"",RANDBETWEEN($P876-Settings!$E$19,$P876-Settings!$E$20))</f>
        <v/>
      </c>
      <c r="D876" s="16" t="str">
        <f>IF(ISBLANK($A876),"",RANDBETWEEN($P876+Settings!$E$20,$P876+Settings!$E$19))</f>
        <v/>
      </c>
      <c r="E876" t="str">
        <f t="array" ref="E876">IF(ISBLANK($A876),"",IF(M876,IF(AVERAGE(C876,D876)&gt;Settings!$E$18,INDEX(Precipitation!A:A,$L876),INDEX(Precipitation!B:B,$L876)),"None"))</f>
        <v/>
      </c>
      <c r="F876" t="str">
        <f t="array" ref="F876">IF(ISBLANK($A876),"",IF(M876,INDEX(Precipitation!C:C,$L876),CHOOSE(RANDBETWEEN(1,4),"Clear","Clear","A few clouds","Mostly cloudy")))</f>
        <v/>
      </c>
      <c r="G876" t="str">
        <f t="array" ref="G876">IF(ISBLANK($A876),"",IF(AND(M876,AVERAGE(C876,D876)&gt;Settings!$E$18),INDEX(Precipitation!D:D,$L876),""))</f>
        <v/>
      </c>
      <c r="H876" t="str">
        <f t="array" ref="H876">IF(ISBLANK($A876),"",INDEX(Precipitation!E:E,$L876))</f>
        <v/>
      </c>
      <c r="I876" s="16" t="str">
        <f t="array" ref="I876">IF(ISBLANK($A876),"",INDEX(Precipitation!F:F,$L876))</f>
        <v/>
      </c>
      <c r="J876" s="16" t="str">
        <f t="array" ref="J876">IF(ISBLANK($A876),"",INDEX(Precipitation!G:G,$L876))</f>
        <v/>
      </c>
      <c r="K876" t="str">
        <f t="array" ref="K876">IF(ISBLANK($A876),"",INDEX(Precipitation!H:H,$L876))</f>
        <v/>
      </c>
      <c r="L876" s="5" t="str">
        <f>IF(ISBLANK($A876),"",RANDBETWEEN(2,COUNTA(Precipitation!A:A)))</f>
        <v/>
      </c>
      <c r="M876" s="5" t="str">
        <f>IF(ISBLANK($A876),"",RANDBETWEEN(1,100)&lt;=VLOOKUP($A876,Settings!$A:$H,7,FALSE)*100)</f>
        <v/>
      </c>
      <c r="N876" s="5" t="str">
        <f>IF(ISBLANK($A876),"",VLOOKUP($A876,Settings!$A:$H,8,FALSE))</f>
        <v/>
      </c>
      <c r="O876" s="5" t="str">
        <f>IF(ISBLANK($A876),"",IF($A876=$A875,$O875,INDIRECT("Settings!$H"&amp;MATCH($A876,Settings!$A:$A,0)+1)))</f>
        <v/>
      </c>
      <c r="P876" s="5" t="str">
        <f t="shared" si="2"/>
        <v/>
      </c>
      <c r="Q876" s="5" t="str">
        <f>IF(ISBLANK($A876),"",IF($A876=$A875,$Q875,VLOOKUP($A876,Settings!$A:$B,2,FALSE)))</f>
        <v/>
      </c>
    </row>
    <row r="877">
      <c r="A877" s="17"/>
      <c r="B877" s="15" t="str">
        <f t="shared" si="1"/>
        <v/>
      </c>
      <c r="C877" s="16" t="str">
        <f>IF(ISBLANK($A877),"",RANDBETWEEN($P877-Settings!$E$19,$P877-Settings!$E$20))</f>
        <v/>
      </c>
      <c r="D877" s="16" t="str">
        <f>IF(ISBLANK($A877),"",RANDBETWEEN($P877+Settings!$E$20,$P877+Settings!$E$19))</f>
        <v/>
      </c>
      <c r="E877" t="str">
        <f t="array" ref="E877">IF(ISBLANK($A877),"",IF(M877,IF(AVERAGE(C877,D877)&gt;Settings!$E$18,INDEX(Precipitation!A:A,$L877),INDEX(Precipitation!B:B,$L877)),"None"))</f>
        <v/>
      </c>
      <c r="F877" t="str">
        <f t="array" ref="F877">IF(ISBLANK($A877),"",IF(M877,INDEX(Precipitation!C:C,$L877),CHOOSE(RANDBETWEEN(1,4),"Clear","Clear","A few clouds","Mostly cloudy")))</f>
        <v/>
      </c>
      <c r="G877" t="str">
        <f t="array" ref="G877">IF(ISBLANK($A877),"",IF(AND(M877,AVERAGE(C877,D877)&gt;Settings!$E$18),INDEX(Precipitation!D:D,$L877),""))</f>
        <v/>
      </c>
      <c r="H877" t="str">
        <f t="array" ref="H877">IF(ISBLANK($A877),"",INDEX(Precipitation!E:E,$L877))</f>
        <v/>
      </c>
      <c r="I877" s="16" t="str">
        <f t="array" ref="I877">IF(ISBLANK($A877),"",INDEX(Precipitation!F:F,$L877))</f>
        <v/>
      </c>
      <c r="J877" s="16" t="str">
        <f t="array" ref="J877">IF(ISBLANK($A877),"",INDEX(Precipitation!G:G,$L877))</f>
        <v/>
      </c>
      <c r="K877" t="str">
        <f t="array" ref="K877">IF(ISBLANK($A877),"",INDEX(Precipitation!H:H,$L877))</f>
        <v/>
      </c>
      <c r="L877" s="5" t="str">
        <f>IF(ISBLANK($A877),"",RANDBETWEEN(2,COUNTA(Precipitation!A:A)))</f>
        <v/>
      </c>
      <c r="M877" s="5" t="str">
        <f>IF(ISBLANK($A877),"",RANDBETWEEN(1,100)&lt;=VLOOKUP($A877,Settings!$A:$H,7,FALSE)*100)</f>
        <v/>
      </c>
      <c r="N877" s="5" t="str">
        <f>IF(ISBLANK($A877),"",VLOOKUP($A877,Settings!$A:$H,8,FALSE))</f>
        <v/>
      </c>
      <c r="O877" s="5" t="str">
        <f>IF(ISBLANK($A877),"",IF($A877=$A876,$O876,INDIRECT("Settings!$H"&amp;MATCH($A877,Settings!$A:$A,0)+1)))</f>
        <v/>
      </c>
      <c r="P877" s="5" t="str">
        <f t="shared" si="2"/>
        <v/>
      </c>
      <c r="Q877" s="5" t="str">
        <f>IF(ISBLANK($A877),"",IF($A877=$A876,$Q876,VLOOKUP($A877,Settings!$A:$B,2,FALSE)))</f>
        <v/>
      </c>
    </row>
    <row r="878">
      <c r="A878" s="17"/>
      <c r="B878" s="15" t="str">
        <f t="shared" si="1"/>
        <v/>
      </c>
      <c r="C878" s="16" t="str">
        <f>IF(ISBLANK($A878),"",RANDBETWEEN($P878-Settings!$E$19,$P878-Settings!$E$20))</f>
        <v/>
      </c>
      <c r="D878" s="16" t="str">
        <f>IF(ISBLANK($A878),"",RANDBETWEEN($P878+Settings!$E$20,$P878+Settings!$E$19))</f>
        <v/>
      </c>
      <c r="E878" t="str">
        <f t="array" ref="E878">IF(ISBLANK($A878),"",IF(M878,IF(AVERAGE(C878,D878)&gt;Settings!$E$18,INDEX(Precipitation!A:A,$L878),INDEX(Precipitation!B:B,$L878)),"None"))</f>
        <v/>
      </c>
      <c r="F878" t="str">
        <f t="array" ref="F878">IF(ISBLANK($A878),"",IF(M878,INDEX(Precipitation!C:C,$L878),CHOOSE(RANDBETWEEN(1,4),"Clear","Clear","A few clouds","Mostly cloudy")))</f>
        <v/>
      </c>
      <c r="G878" t="str">
        <f t="array" ref="G878">IF(ISBLANK($A878),"",IF(AND(M878,AVERAGE(C878,D878)&gt;Settings!$E$18),INDEX(Precipitation!D:D,$L878),""))</f>
        <v/>
      </c>
      <c r="H878" t="str">
        <f t="array" ref="H878">IF(ISBLANK($A878),"",INDEX(Precipitation!E:E,$L878))</f>
        <v/>
      </c>
      <c r="I878" s="16" t="str">
        <f t="array" ref="I878">IF(ISBLANK($A878),"",INDEX(Precipitation!F:F,$L878))</f>
        <v/>
      </c>
      <c r="J878" s="16" t="str">
        <f t="array" ref="J878">IF(ISBLANK($A878),"",INDEX(Precipitation!G:G,$L878))</f>
        <v/>
      </c>
      <c r="K878" t="str">
        <f t="array" ref="K878">IF(ISBLANK($A878),"",INDEX(Precipitation!H:H,$L878))</f>
        <v/>
      </c>
      <c r="L878" s="5" t="str">
        <f>IF(ISBLANK($A878),"",RANDBETWEEN(2,COUNTA(Precipitation!A:A)))</f>
        <v/>
      </c>
      <c r="M878" s="5" t="str">
        <f>IF(ISBLANK($A878),"",RANDBETWEEN(1,100)&lt;=VLOOKUP($A878,Settings!$A:$H,7,FALSE)*100)</f>
        <v/>
      </c>
      <c r="N878" s="5" t="str">
        <f>IF(ISBLANK($A878),"",VLOOKUP($A878,Settings!$A:$H,8,FALSE))</f>
        <v/>
      </c>
      <c r="O878" s="5" t="str">
        <f>IF(ISBLANK($A878),"",IF($A878=$A877,$O877,INDIRECT("Settings!$H"&amp;MATCH($A878,Settings!$A:$A,0)+1)))</f>
        <v/>
      </c>
      <c r="P878" s="5" t="str">
        <f t="shared" si="2"/>
        <v/>
      </c>
      <c r="Q878" s="5" t="str">
        <f>IF(ISBLANK($A878),"",IF($A878=$A877,$Q877,VLOOKUP($A878,Settings!$A:$B,2,FALSE)))</f>
        <v/>
      </c>
    </row>
    <row r="879">
      <c r="A879" s="17"/>
      <c r="B879" s="15" t="str">
        <f t="shared" si="1"/>
        <v/>
      </c>
      <c r="C879" s="16" t="str">
        <f>IF(ISBLANK($A879),"",RANDBETWEEN($P879-Settings!$E$19,$P879-Settings!$E$20))</f>
        <v/>
      </c>
      <c r="D879" s="16" t="str">
        <f>IF(ISBLANK($A879),"",RANDBETWEEN($P879+Settings!$E$20,$P879+Settings!$E$19))</f>
        <v/>
      </c>
      <c r="E879" t="str">
        <f t="array" ref="E879">IF(ISBLANK($A879),"",IF(M879,IF(AVERAGE(C879,D879)&gt;Settings!$E$18,INDEX(Precipitation!A:A,$L879),INDEX(Precipitation!B:B,$L879)),"None"))</f>
        <v/>
      </c>
      <c r="F879" t="str">
        <f t="array" ref="F879">IF(ISBLANK($A879),"",IF(M879,INDEX(Precipitation!C:C,$L879),CHOOSE(RANDBETWEEN(1,4),"Clear","Clear","A few clouds","Mostly cloudy")))</f>
        <v/>
      </c>
      <c r="G879" t="str">
        <f t="array" ref="G879">IF(ISBLANK($A879),"",IF(AND(M879,AVERAGE(C879,D879)&gt;Settings!$E$18),INDEX(Precipitation!D:D,$L879),""))</f>
        <v/>
      </c>
      <c r="H879" t="str">
        <f t="array" ref="H879">IF(ISBLANK($A879),"",INDEX(Precipitation!E:E,$L879))</f>
        <v/>
      </c>
      <c r="I879" s="16" t="str">
        <f t="array" ref="I879">IF(ISBLANK($A879),"",INDEX(Precipitation!F:F,$L879))</f>
        <v/>
      </c>
      <c r="J879" s="16" t="str">
        <f t="array" ref="J879">IF(ISBLANK($A879),"",INDEX(Precipitation!G:G,$L879))</f>
        <v/>
      </c>
      <c r="K879" t="str">
        <f t="array" ref="K879">IF(ISBLANK($A879),"",INDEX(Precipitation!H:H,$L879))</f>
        <v/>
      </c>
      <c r="L879" s="5" t="str">
        <f>IF(ISBLANK($A879),"",RANDBETWEEN(2,COUNTA(Precipitation!A:A)))</f>
        <v/>
      </c>
      <c r="M879" s="5" t="str">
        <f>IF(ISBLANK($A879),"",RANDBETWEEN(1,100)&lt;=VLOOKUP($A879,Settings!$A:$H,7,FALSE)*100)</f>
        <v/>
      </c>
      <c r="N879" s="5" t="str">
        <f>IF(ISBLANK($A879),"",VLOOKUP($A879,Settings!$A:$H,8,FALSE))</f>
        <v/>
      </c>
      <c r="O879" s="5" t="str">
        <f>IF(ISBLANK($A879),"",IF($A879=$A878,$O878,INDIRECT("Settings!$H"&amp;MATCH($A879,Settings!$A:$A,0)+1)))</f>
        <v/>
      </c>
      <c r="P879" s="5" t="str">
        <f t="shared" si="2"/>
        <v/>
      </c>
      <c r="Q879" s="5" t="str">
        <f>IF(ISBLANK($A879),"",IF($A879=$A878,$Q878,VLOOKUP($A879,Settings!$A:$B,2,FALSE)))</f>
        <v/>
      </c>
    </row>
    <row r="880">
      <c r="A880" s="17"/>
      <c r="B880" s="15" t="str">
        <f t="shared" si="1"/>
        <v/>
      </c>
      <c r="C880" s="16" t="str">
        <f>IF(ISBLANK($A880),"",RANDBETWEEN($P880-Settings!$E$19,$P880-Settings!$E$20))</f>
        <v/>
      </c>
      <c r="D880" s="16" t="str">
        <f>IF(ISBLANK($A880),"",RANDBETWEEN($P880+Settings!$E$20,$P880+Settings!$E$19))</f>
        <v/>
      </c>
      <c r="E880" t="str">
        <f t="array" ref="E880">IF(ISBLANK($A880),"",IF(M880,IF(AVERAGE(C880,D880)&gt;Settings!$E$18,INDEX(Precipitation!A:A,$L880),INDEX(Precipitation!B:B,$L880)),"None"))</f>
        <v/>
      </c>
      <c r="F880" t="str">
        <f t="array" ref="F880">IF(ISBLANK($A880),"",IF(M880,INDEX(Precipitation!C:C,$L880),CHOOSE(RANDBETWEEN(1,4),"Clear","Clear","A few clouds","Mostly cloudy")))</f>
        <v/>
      </c>
      <c r="G880" t="str">
        <f t="array" ref="G880">IF(ISBLANK($A880),"",IF(AND(M880,AVERAGE(C880,D880)&gt;Settings!$E$18),INDEX(Precipitation!D:D,$L880),""))</f>
        <v/>
      </c>
      <c r="H880" t="str">
        <f t="array" ref="H880">IF(ISBLANK($A880),"",INDEX(Precipitation!E:E,$L880))</f>
        <v/>
      </c>
      <c r="I880" s="16" t="str">
        <f t="array" ref="I880">IF(ISBLANK($A880),"",INDEX(Precipitation!F:F,$L880))</f>
        <v/>
      </c>
      <c r="J880" s="16" t="str">
        <f t="array" ref="J880">IF(ISBLANK($A880),"",INDEX(Precipitation!G:G,$L880))</f>
        <v/>
      </c>
      <c r="K880" t="str">
        <f t="array" ref="K880">IF(ISBLANK($A880),"",INDEX(Precipitation!H:H,$L880))</f>
        <v/>
      </c>
      <c r="L880" s="5" t="str">
        <f>IF(ISBLANK($A880),"",RANDBETWEEN(2,COUNTA(Precipitation!A:A)))</f>
        <v/>
      </c>
      <c r="M880" s="5" t="str">
        <f>IF(ISBLANK($A880),"",RANDBETWEEN(1,100)&lt;=VLOOKUP($A880,Settings!$A:$H,7,FALSE)*100)</f>
        <v/>
      </c>
      <c r="N880" s="5" t="str">
        <f>IF(ISBLANK($A880),"",VLOOKUP($A880,Settings!$A:$H,8,FALSE))</f>
        <v/>
      </c>
      <c r="O880" s="5" t="str">
        <f>IF(ISBLANK($A880),"",IF($A880=$A879,$O879,INDIRECT("Settings!$H"&amp;MATCH($A880,Settings!$A:$A,0)+1)))</f>
        <v/>
      </c>
      <c r="P880" s="5" t="str">
        <f t="shared" si="2"/>
        <v/>
      </c>
      <c r="Q880" s="5" t="str">
        <f>IF(ISBLANK($A880),"",IF($A880=$A879,$Q879,VLOOKUP($A880,Settings!$A:$B,2,FALSE)))</f>
        <v/>
      </c>
    </row>
    <row r="881">
      <c r="A881" s="17"/>
      <c r="B881" s="15" t="str">
        <f t="shared" si="1"/>
        <v/>
      </c>
      <c r="C881" s="16" t="str">
        <f>IF(ISBLANK($A881),"",RANDBETWEEN($P881-Settings!$E$19,$P881-Settings!$E$20))</f>
        <v/>
      </c>
      <c r="D881" s="16" t="str">
        <f>IF(ISBLANK($A881),"",RANDBETWEEN($P881+Settings!$E$20,$P881+Settings!$E$19))</f>
        <v/>
      </c>
      <c r="E881" t="str">
        <f t="array" ref="E881">IF(ISBLANK($A881),"",IF(M881,IF(AVERAGE(C881,D881)&gt;Settings!$E$18,INDEX(Precipitation!A:A,$L881),INDEX(Precipitation!B:B,$L881)),"None"))</f>
        <v/>
      </c>
      <c r="F881" t="str">
        <f t="array" ref="F881">IF(ISBLANK($A881),"",IF(M881,INDEX(Precipitation!C:C,$L881),CHOOSE(RANDBETWEEN(1,4),"Clear","Clear","A few clouds","Mostly cloudy")))</f>
        <v/>
      </c>
      <c r="G881" t="str">
        <f t="array" ref="G881">IF(ISBLANK($A881),"",IF(AND(M881,AVERAGE(C881,D881)&gt;Settings!$E$18),INDEX(Precipitation!D:D,$L881),""))</f>
        <v/>
      </c>
      <c r="H881" t="str">
        <f t="array" ref="H881">IF(ISBLANK($A881),"",INDEX(Precipitation!E:E,$L881))</f>
        <v/>
      </c>
      <c r="I881" s="16" t="str">
        <f t="array" ref="I881">IF(ISBLANK($A881),"",INDEX(Precipitation!F:F,$L881))</f>
        <v/>
      </c>
      <c r="J881" s="16" t="str">
        <f t="array" ref="J881">IF(ISBLANK($A881),"",INDEX(Precipitation!G:G,$L881))</f>
        <v/>
      </c>
      <c r="K881" t="str">
        <f t="array" ref="K881">IF(ISBLANK($A881),"",INDEX(Precipitation!H:H,$L881))</f>
        <v/>
      </c>
      <c r="L881" s="5" t="str">
        <f>IF(ISBLANK($A881),"",RANDBETWEEN(2,COUNTA(Precipitation!A:A)))</f>
        <v/>
      </c>
      <c r="M881" s="5" t="str">
        <f>IF(ISBLANK($A881),"",RANDBETWEEN(1,100)&lt;=VLOOKUP($A881,Settings!$A:$H,7,FALSE)*100)</f>
        <v/>
      </c>
      <c r="N881" s="5" t="str">
        <f>IF(ISBLANK($A881),"",VLOOKUP($A881,Settings!$A:$H,8,FALSE))</f>
        <v/>
      </c>
      <c r="O881" s="5" t="str">
        <f>IF(ISBLANK($A881),"",IF($A881=$A880,$O880,INDIRECT("Settings!$H"&amp;MATCH($A881,Settings!$A:$A,0)+1)))</f>
        <v/>
      </c>
      <c r="P881" s="5" t="str">
        <f t="shared" si="2"/>
        <v/>
      </c>
      <c r="Q881" s="5" t="str">
        <f>IF(ISBLANK($A881),"",IF($A881=$A880,$Q880,VLOOKUP($A881,Settings!$A:$B,2,FALSE)))</f>
        <v/>
      </c>
    </row>
    <row r="882">
      <c r="A882" s="17"/>
      <c r="B882" s="15" t="str">
        <f t="shared" si="1"/>
        <v/>
      </c>
      <c r="C882" s="16" t="str">
        <f>IF(ISBLANK($A882),"",RANDBETWEEN($P882-Settings!$E$19,$P882-Settings!$E$20))</f>
        <v/>
      </c>
      <c r="D882" s="16" t="str">
        <f>IF(ISBLANK($A882),"",RANDBETWEEN($P882+Settings!$E$20,$P882+Settings!$E$19))</f>
        <v/>
      </c>
      <c r="E882" t="str">
        <f t="array" ref="E882">IF(ISBLANK($A882),"",IF(M882,IF(AVERAGE(C882,D882)&gt;Settings!$E$18,INDEX(Precipitation!A:A,$L882),INDEX(Precipitation!B:B,$L882)),"None"))</f>
        <v/>
      </c>
      <c r="F882" t="str">
        <f t="array" ref="F882">IF(ISBLANK($A882),"",IF(M882,INDEX(Precipitation!C:C,$L882),CHOOSE(RANDBETWEEN(1,4),"Clear","Clear","A few clouds","Mostly cloudy")))</f>
        <v/>
      </c>
      <c r="G882" t="str">
        <f t="array" ref="G882">IF(ISBLANK($A882),"",IF(AND(M882,AVERAGE(C882,D882)&gt;Settings!$E$18),INDEX(Precipitation!D:D,$L882),""))</f>
        <v/>
      </c>
      <c r="H882" t="str">
        <f t="array" ref="H882">IF(ISBLANK($A882),"",INDEX(Precipitation!E:E,$L882))</f>
        <v/>
      </c>
      <c r="I882" s="16" t="str">
        <f t="array" ref="I882">IF(ISBLANK($A882),"",INDEX(Precipitation!F:F,$L882))</f>
        <v/>
      </c>
      <c r="J882" s="16" t="str">
        <f t="array" ref="J882">IF(ISBLANK($A882),"",INDEX(Precipitation!G:G,$L882))</f>
        <v/>
      </c>
      <c r="K882" t="str">
        <f t="array" ref="K882">IF(ISBLANK($A882),"",INDEX(Precipitation!H:H,$L882))</f>
        <v/>
      </c>
      <c r="L882" s="5" t="str">
        <f>IF(ISBLANK($A882),"",RANDBETWEEN(2,COUNTA(Precipitation!A:A)))</f>
        <v/>
      </c>
      <c r="M882" s="5" t="str">
        <f>IF(ISBLANK($A882),"",RANDBETWEEN(1,100)&lt;=VLOOKUP($A882,Settings!$A:$H,7,FALSE)*100)</f>
        <v/>
      </c>
      <c r="N882" s="5" t="str">
        <f>IF(ISBLANK($A882),"",VLOOKUP($A882,Settings!$A:$H,8,FALSE))</f>
        <v/>
      </c>
      <c r="O882" s="5" t="str">
        <f>IF(ISBLANK($A882),"",IF($A882=$A881,$O881,INDIRECT("Settings!$H"&amp;MATCH($A882,Settings!$A:$A,0)+1)))</f>
        <v/>
      </c>
      <c r="P882" s="5" t="str">
        <f t="shared" si="2"/>
        <v/>
      </c>
      <c r="Q882" s="5" t="str">
        <f>IF(ISBLANK($A882),"",IF($A882=$A881,$Q881,VLOOKUP($A882,Settings!$A:$B,2,FALSE)))</f>
        <v/>
      </c>
    </row>
    <row r="883">
      <c r="A883" s="17"/>
      <c r="B883" s="15" t="str">
        <f t="shared" si="1"/>
        <v/>
      </c>
      <c r="C883" s="16" t="str">
        <f>IF(ISBLANK($A883),"",RANDBETWEEN($P883-Settings!$E$19,$P883-Settings!$E$20))</f>
        <v/>
      </c>
      <c r="D883" s="16" t="str">
        <f>IF(ISBLANK($A883),"",RANDBETWEEN($P883+Settings!$E$20,$P883+Settings!$E$19))</f>
        <v/>
      </c>
      <c r="E883" t="str">
        <f t="array" ref="E883">IF(ISBLANK($A883),"",IF(M883,IF(AVERAGE(C883,D883)&gt;Settings!$E$18,INDEX(Precipitation!A:A,$L883),INDEX(Precipitation!B:B,$L883)),"None"))</f>
        <v/>
      </c>
      <c r="F883" t="str">
        <f t="array" ref="F883">IF(ISBLANK($A883),"",IF(M883,INDEX(Precipitation!C:C,$L883),CHOOSE(RANDBETWEEN(1,4),"Clear","Clear","A few clouds","Mostly cloudy")))</f>
        <v/>
      </c>
      <c r="G883" t="str">
        <f t="array" ref="G883">IF(ISBLANK($A883),"",IF(AND(M883,AVERAGE(C883,D883)&gt;Settings!$E$18),INDEX(Precipitation!D:D,$L883),""))</f>
        <v/>
      </c>
      <c r="H883" t="str">
        <f t="array" ref="H883">IF(ISBLANK($A883),"",INDEX(Precipitation!E:E,$L883))</f>
        <v/>
      </c>
      <c r="I883" s="16" t="str">
        <f t="array" ref="I883">IF(ISBLANK($A883),"",INDEX(Precipitation!F:F,$L883))</f>
        <v/>
      </c>
      <c r="J883" s="16" t="str">
        <f t="array" ref="J883">IF(ISBLANK($A883),"",INDEX(Precipitation!G:G,$L883))</f>
        <v/>
      </c>
      <c r="K883" t="str">
        <f t="array" ref="K883">IF(ISBLANK($A883),"",INDEX(Precipitation!H:H,$L883))</f>
        <v/>
      </c>
      <c r="L883" s="5" t="str">
        <f>IF(ISBLANK($A883),"",RANDBETWEEN(2,COUNTA(Precipitation!A:A)))</f>
        <v/>
      </c>
      <c r="M883" s="5" t="str">
        <f>IF(ISBLANK($A883),"",RANDBETWEEN(1,100)&lt;=VLOOKUP($A883,Settings!$A:$H,7,FALSE)*100)</f>
        <v/>
      </c>
      <c r="N883" s="5" t="str">
        <f>IF(ISBLANK($A883),"",VLOOKUP($A883,Settings!$A:$H,8,FALSE))</f>
        <v/>
      </c>
      <c r="O883" s="5" t="str">
        <f>IF(ISBLANK($A883),"",IF($A883=$A882,$O882,INDIRECT("Settings!$H"&amp;MATCH($A883,Settings!$A:$A,0)+1)))</f>
        <v/>
      </c>
      <c r="P883" s="5" t="str">
        <f t="shared" si="2"/>
        <v/>
      </c>
      <c r="Q883" s="5" t="str">
        <f>IF(ISBLANK($A883),"",IF($A883=$A882,$Q882,VLOOKUP($A883,Settings!$A:$B,2,FALSE)))</f>
        <v/>
      </c>
    </row>
    <row r="884">
      <c r="A884" s="17"/>
      <c r="B884" s="15" t="str">
        <f t="shared" si="1"/>
        <v/>
      </c>
      <c r="C884" s="16" t="str">
        <f>IF(ISBLANK($A884),"",RANDBETWEEN($P884-Settings!$E$19,$P884-Settings!$E$20))</f>
        <v/>
      </c>
      <c r="D884" s="16" t="str">
        <f>IF(ISBLANK($A884),"",RANDBETWEEN($P884+Settings!$E$20,$P884+Settings!$E$19))</f>
        <v/>
      </c>
      <c r="E884" t="str">
        <f t="array" ref="E884">IF(ISBLANK($A884),"",IF(M884,IF(AVERAGE(C884,D884)&gt;Settings!$E$18,INDEX(Precipitation!A:A,$L884),INDEX(Precipitation!B:B,$L884)),"None"))</f>
        <v/>
      </c>
      <c r="F884" t="str">
        <f t="array" ref="F884">IF(ISBLANK($A884),"",IF(M884,INDEX(Precipitation!C:C,$L884),CHOOSE(RANDBETWEEN(1,4),"Clear","Clear","A few clouds","Mostly cloudy")))</f>
        <v/>
      </c>
      <c r="G884" t="str">
        <f t="array" ref="G884">IF(ISBLANK($A884),"",IF(AND(M884,AVERAGE(C884,D884)&gt;Settings!$E$18),INDEX(Precipitation!D:D,$L884),""))</f>
        <v/>
      </c>
      <c r="H884" t="str">
        <f t="array" ref="H884">IF(ISBLANK($A884),"",INDEX(Precipitation!E:E,$L884))</f>
        <v/>
      </c>
      <c r="I884" s="16" t="str">
        <f t="array" ref="I884">IF(ISBLANK($A884),"",INDEX(Precipitation!F:F,$L884))</f>
        <v/>
      </c>
      <c r="J884" s="16" t="str">
        <f t="array" ref="J884">IF(ISBLANK($A884),"",INDEX(Precipitation!G:G,$L884))</f>
        <v/>
      </c>
      <c r="K884" t="str">
        <f t="array" ref="K884">IF(ISBLANK($A884),"",INDEX(Precipitation!H:H,$L884))</f>
        <v/>
      </c>
      <c r="L884" s="5" t="str">
        <f>IF(ISBLANK($A884),"",RANDBETWEEN(2,COUNTA(Precipitation!A:A)))</f>
        <v/>
      </c>
      <c r="M884" s="5" t="str">
        <f>IF(ISBLANK($A884),"",RANDBETWEEN(1,100)&lt;=VLOOKUP($A884,Settings!$A:$H,7,FALSE)*100)</f>
        <v/>
      </c>
      <c r="N884" s="5" t="str">
        <f>IF(ISBLANK($A884),"",VLOOKUP($A884,Settings!$A:$H,8,FALSE))</f>
        <v/>
      </c>
      <c r="O884" s="5" t="str">
        <f>IF(ISBLANK($A884),"",IF($A884=$A883,$O883,INDIRECT("Settings!$H"&amp;MATCH($A884,Settings!$A:$A,0)+1)))</f>
        <v/>
      </c>
      <c r="P884" s="5" t="str">
        <f t="shared" si="2"/>
        <v/>
      </c>
      <c r="Q884" s="5" t="str">
        <f>IF(ISBLANK($A884),"",IF($A884=$A883,$Q883,VLOOKUP($A884,Settings!$A:$B,2,FALSE)))</f>
        <v/>
      </c>
    </row>
    <row r="885">
      <c r="A885" s="17"/>
      <c r="B885" s="15" t="str">
        <f t="shared" si="1"/>
        <v/>
      </c>
      <c r="C885" s="16" t="str">
        <f>IF(ISBLANK($A885),"",RANDBETWEEN($P885-Settings!$E$19,$P885-Settings!$E$20))</f>
        <v/>
      </c>
      <c r="D885" s="16" t="str">
        <f>IF(ISBLANK($A885),"",RANDBETWEEN($P885+Settings!$E$20,$P885+Settings!$E$19))</f>
        <v/>
      </c>
      <c r="E885" t="str">
        <f t="array" ref="E885">IF(ISBLANK($A885),"",IF(M885,IF(AVERAGE(C885,D885)&gt;Settings!$E$18,INDEX(Precipitation!A:A,$L885),INDEX(Precipitation!B:B,$L885)),"None"))</f>
        <v/>
      </c>
      <c r="F885" t="str">
        <f t="array" ref="F885">IF(ISBLANK($A885),"",IF(M885,INDEX(Precipitation!C:C,$L885),CHOOSE(RANDBETWEEN(1,4),"Clear","Clear","A few clouds","Mostly cloudy")))</f>
        <v/>
      </c>
      <c r="G885" t="str">
        <f t="array" ref="G885">IF(ISBLANK($A885),"",IF(AND(M885,AVERAGE(C885,D885)&gt;Settings!$E$18),INDEX(Precipitation!D:D,$L885),""))</f>
        <v/>
      </c>
      <c r="H885" t="str">
        <f t="array" ref="H885">IF(ISBLANK($A885),"",INDEX(Precipitation!E:E,$L885))</f>
        <v/>
      </c>
      <c r="I885" s="16" t="str">
        <f t="array" ref="I885">IF(ISBLANK($A885),"",INDEX(Precipitation!F:F,$L885))</f>
        <v/>
      </c>
      <c r="J885" s="16" t="str">
        <f t="array" ref="J885">IF(ISBLANK($A885),"",INDEX(Precipitation!G:G,$L885))</f>
        <v/>
      </c>
      <c r="K885" t="str">
        <f t="array" ref="K885">IF(ISBLANK($A885),"",INDEX(Precipitation!H:H,$L885))</f>
        <v/>
      </c>
      <c r="L885" s="5" t="str">
        <f>IF(ISBLANK($A885),"",RANDBETWEEN(2,COUNTA(Precipitation!A:A)))</f>
        <v/>
      </c>
      <c r="M885" s="5" t="str">
        <f>IF(ISBLANK($A885),"",RANDBETWEEN(1,100)&lt;=VLOOKUP($A885,Settings!$A:$H,7,FALSE)*100)</f>
        <v/>
      </c>
      <c r="N885" s="5" t="str">
        <f>IF(ISBLANK($A885),"",VLOOKUP($A885,Settings!$A:$H,8,FALSE))</f>
        <v/>
      </c>
      <c r="O885" s="5" t="str">
        <f>IF(ISBLANK($A885),"",IF($A885=$A884,$O884,INDIRECT("Settings!$H"&amp;MATCH($A885,Settings!$A:$A,0)+1)))</f>
        <v/>
      </c>
      <c r="P885" s="5" t="str">
        <f t="shared" si="2"/>
        <v/>
      </c>
      <c r="Q885" s="5" t="str">
        <f>IF(ISBLANK($A885),"",IF($A885=$A884,$Q884,VLOOKUP($A885,Settings!$A:$B,2,FALSE)))</f>
        <v/>
      </c>
    </row>
    <row r="886">
      <c r="A886" s="17"/>
      <c r="B886" s="15" t="str">
        <f t="shared" si="1"/>
        <v/>
      </c>
      <c r="C886" s="16" t="str">
        <f>IF(ISBLANK($A886),"",RANDBETWEEN($P886-Settings!$E$19,$P886-Settings!$E$20))</f>
        <v/>
      </c>
      <c r="D886" s="16" t="str">
        <f>IF(ISBLANK($A886),"",RANDBETWEEN($P886+Settings!$E$20,$P886+Settings!$E$19))</f>
        <v/>
      </c>
      <c r="E886" t="str">
        <f t="array" ref="E886">IF(ISBLANK($A886),"",IF(M886,IF(AVERAGE(C886,D886)&gt;Settings!$E$18,INDEX(Precipitation!A:A,$L886),INDEX(Precipitation!B:B,$L886)),"None"))</f>
        <v/>
      </c>
      <c r="F886" t="str">
        <f t="array" ref="F886">IF(ISBLANK($A886),"",IF(M886,INDEX(Precipitation!C:C,$L886),CHOOSE(RANDBETWEEN(1,4),"Clear","Clear","A few clouds","Mostly cloudy")))</f>
        <v/>
      </c>
      <c r="G886" t="str">
        <f t="array" ref="G886">IF(ISBLANK($A886),"",IF(AND(M886,AVERAGE(C886,D886)&gt;Settings!$E$18),INDEX(Precipitation!D:D,$L886),""))</f>
        <v/>
      </c>
      <c r="H886" t="str">
        <f t="array" ref="H886">IF(ISBLANK($A886),"",INDEX(Precipitation!E:E,$L886))</f>
        <v/>
      </c>
      <c r="I886" s="16" t="str">
        <f t="array" ref="I886">IF(ISBLANK($A886),"",INDEX(Precipitation!F:F,$L886))</f>
        <v/>
      </c>
      <c r="J886" s="16" t="str">
        <f t="array" ref="J886">IF(ISBLANK($A886),"",INDEX(Precipitation!G:G,$L886))</f>
        <v/>
      </c>
      <c r="K886" t="str">
        <f t="array" ref="K886">IF(ISBLANK($A886),"",INDEX(Precipitation!H:H,$L886))</f>
        <v/>
      </c>
      <c r="L886" s="5" t="str">
        <f>IF(ISBLANK($A886),"",RANDBETWEEN(2,COUNTA(Precipitation!A:A)))</f>
        <v/>
      </c>
      <c r="M886" s="5" t="str">
        <f>IF(ISBLANK($A886),"",RANDBETWEEN(1,100)&lt;=VLOOKUP($A886,Settings!$A:$H,7,FALSE)*100)</f>
        <v/>
      </c>
      <c r="N886" s="5" t="str">
        <f>IF(ISBLANK($A886),"",VLOOKUP($A886,Settings!$A:$H,8,FALSE))</f>
        <v/>
      </c>
      <c r="O886" s="5" t="str">
        <f>IF(ISBLANK($A886),"",IF($A886=$A885,$O885,INDIRECT("Settings!$H"&amp;MATCH($A886,Settings!$A:$A,0)+1)))</f>
        <v/>
      </c>
      <c r="P886" s="5" t="str">
        <f t="shared" si="2"/>
        <v/>
      </c>
      <c r="Q886" s="5" t="str">
        <f>IF(ISBLANK($A886),"",IF($A886=$A885,$Q885,VLOOKUP($A886,Settings!$A:$B,2,FALSE)))</f>
        <v/>
      </c>
    </row>
    <row r="887">
      <c r="A887" s="17"/>
      <c r="B887" s="15" t="str">
        <f t="shared" si="1"/>
        <v/>
      </c>
      <c r="C887" s="16" t="str">
        <f>IF(ISBLANK($A887),"",RANDBETWEEN($P887-Settings!$E$19,$P887-Settings!$E$20))</f>
        <v/>
      </c>
      <c r="D887" s="16" t="str">
        <f>IF(ISBLANK($A887),"",RANDBETWEEN($P887+Settings!$E$20,$P887+Settings!$E$19))</f>
        <v/>
      </c>
      <c r="E887" t="str">
        <f t="array" ref="E887">IF(ISBLANK($A887),"",IF(M887,IF(AVERAGE(C887,D887)&gt;Settings!$E$18,INDEX(Precipitation!A:A,$L887),INDEX(Precipitation!B:B,$L887)),"None"))</f>
        <v/>
      </c>
      <c r="F887" t="str">
        <f t="array" ref="F887">IF(ISBLANK($A887),"",IF(M887,INDEX(Precipitation!C:C,$L887),CHOOSE(RANDBETWEEN(1,4),"Clear","Clear","A few clouds","Mostly cloudy")))</f>
        <v/>
      </c>
      <c r="G887" t="str">
        <f t="array" ref="G887">IF(ISBLANK($A887),"",IF(AND(M887,AVERAGE(C887,D887)&gt;Settings!$E$18),INDEX(Precipitation!D:D,$L887),""))</f>
        <v/>
      </c>
      <c r="H887" t="str">
        <f t="array" ref="H887">IF(ISBLANK($A887),"",INDEX(Precipitation!E:E,$L887))</f>
        <v/>
      </c>
      <c r="I887" s="16" t="str">
        <f t="array" ref="I887">IF(ISBLANK($A887),"",INDEX(Precipitation!F:F,$L887))</f>
        <v/>
      </c>
      <c r="J887" s="16" t="str">
        <f t="array" ref="J887">IF(ISBLANK($A887),"",INDEX(Precipitation!G:G,$L887))</f>
        <v/>
      </c>
      <c r="K887" t="str">
        <f t="array" ref="K887">IF(ISBLANK($A887),"",INDEX(Precipitation!H:H,$L887))</f>
        <v/>
      </c>
      <c r="L887" s="5" t="str">
        <f>IF(ISBLANK($A887),"",RANDBETWEEN(2,COUNTA(Precipitation!A:A)))</f>
        <v/>
      </c>
      <c r="M887" s="5" t="str">
        <f>IF(ISBLANK($A887),"",RANDBETWEEN(1,100)&lt;=VLOOKUP($A887,Settings!$A:$H,7,FALSE)*100)</f>
        <v/>
      </c>
      <c r="N887" s="5" t="str">
        <f>IF(ISBLANK($A887),"",VLOOKUP($A887,Settings!$A:$H,8,FALSE))</f>
        <v/>
      </c>
      <c r="O887" s="5" t="str">
        <f>IF(ISBLANK($A887),"",IF($A887=$A886,$O886,INDIRECT("Settings!$H"&amp;MATCH($A887,Settings!$A:$A,0)+1)))</f>
        <v/>
      </c>
      <c r="P887" s="5" t="str">
        <f t="shared" si="2"/>
        <v/>
      </c>
      <c r="Q887" s="5" t="str">
        <f>IF(ISBLANK($A887),"",IF($A887=$A886,$Q886,VLOOKUP($A887,Settings!$A:$B,2,FALSE)))</f>
        <v/>
      </c>
    </row>
    <row r="888">
      <c r="A888" s="17"/>
      <c r="B888" s="15" t="str">
        <f t="shared" si="1"/>
        <v/>
      </c>
      <c r="C888" s="16" t="str">
        <f>IF(ISBLANK($A888),"",RANDBETWEEN($P888-Settings!$E$19,$P888-Settings!$E$20))</f>
        <v/>
      </c>
      <c r="D888" s="16" t="str">
        <f>IF(ISBLANK($A888),"",RANDBETWEEN($P888+Settings!$E$20,$P888+Settings!$E$19))</f>
        <v/>
      </c>
      <c r="E888" t="str">
        <f t="array" ref="E888">IF(ISBLANK($A888),"",IF(M888,IF(AVERAGE(C888,D888)&gt;Settings!$E$18,INDEX(Precipitation!A:A,$L888),INDEX(Precipitation!B:B,$L888)),"None"))</f>
        <v/>
      </c>
      <c r="F888" t="str">
        <f t="array" ref="F888">IF(ISBLANK($A888),"",IF(M888,INDEX(Precipitation!C:C,$L888),CHOOSE(RANDBETWEEN(1,4),"Clear","Clear","A few clouds","Mostly cloudy")))</f>
        <v/>
      </c>
      <c r="G888" t="str">
        <f t="array" ref="G888">IF(ISBLANK($A888),"",IF(AND(M888,AVERAGE(C888,D888)&gt;Settings!$E$18),INDEX(Precipitation!D:D,$L888),""))</f>
        <v/>
      </c>
      <c r="H888" t="str">
        <f t="array" ref="H888">IF(ISBLANK($A888),"",INDEX(Precipitation!E:E,$L888))</f>
        <v/>
      </c>
      <c r="I888" s="16" t="str">
        <f t="array" ref="I888">IF(ISBLANK($A888),"",INDEX(Precipitation!F:F,$L888))</f>
        <v/>
      </c>
      <c r="J888" s="16" t="str">
        <f t="array" ref="J888">IF(ISBLANK($A888),"",INDEX(Precipitation!G:G,$L888))</f>
        <v/>
      </c>
      <c r="K888" t="str">
        <f t="array" ref="K888">IF(ISBLANK($A888),"",INDEX(Precipitation!H:H,$L888))</f>
        <v/>
      </c>
      <c r="L888" s="5" t="str">
        <f>IF(ISBLANK($A888),"",RANDBETWEEN(2,COUNTA(Precipitation!A:A)))</f>
        <v/>
      </c>
      <c r="M888" s="5" t="str">
        <f>IF(ISBLANK($A888),"",RANDBETWEEN(1,100)&lt;=VLOOKUP($A888,Settings!$A:$H,7,FALSE)*100)</f>
        <v/>
      </c>
      <c r="N888" s="5" t="str">
        <f>IF(ISBLANK($A888),"",VLOOKUP($A888,Settings!$A:$H,8,FALSE))</f>
        <v/>
      </c>
      <c r="O888" s="5" t="str">
        <f>IF(ISBLANK($A888),"",IF($A888=$A887,$O887,INDIRECT("Settings!$H"&amp;MATCH($A888,Settings!$A:$A,0)+1)))</f>
        <v/>
      </c>
      <c r="P888" s="5" t="str">
        <f t="shared" si="2"/>
        <v/>
      </c>
      <c r="Q888" s="5" t="str">
        <f>IF(ISBLANK($A888),"",IF($A888=$A887,$Q887,VLOOKUP($A888,Settings!$A:$B,2,FALSE)))</f>
        <v/>
      </c>
    </row>
    <row r="889">
      <c r="A889" s="17"/>
      <c r="B889" s="15" t="str">
        <f t="shared" si="1"/>
        <v/>
      </c>
      <c r="C889" s="16" t="str">
        <f>IF(ISBLANK($A889),"",RANDBETWEEN($P889-Settings!$E$19,$P889-Settings!$E$20))</f>
        <v/>
      </c>
      <c r="D889" s="16" t="str">
        <f>IF(ISBLANK($A889),"",RANDBETWEEN($P889+Settings!$E$20,$P889+Settings!$E$19))</f>
        <v/>
      </c>
      <c r="E889" t="str">
        <f t="array" ref="E889">IF(ISBLANK($A889),"",IF(M889,IF(AVERAGE(C889,D889)&gt;Settings!$E$18,INDEX(Precipitation!A:A,$L889),INDEX(Precipitation!B:B,$L889)),"None"))</f>
        <v/>
      </c>
      <c r="F889" t="str">
        <f t="array" ref="F889">IF(ISBLANK($A889),"",IF(M889,INDEX(Precipitation!C:C,$L889),CHOOSE(RANDBETWEEN(1,4),"Clear","Clear","A few clouds","Mostly cloudy")))</f>
        <v/>
      </c>
      <c r="G889" t="str">
        <f t="array" ref="G889">IF(ISBLANK($A889),"",IF(AND(M889,AVERAGE(C889,D889)&gt;Settings!$E$18),INDEX(Precipitation!D:D,$L889),""))</f>
        <v/>
      </c>
      <c r="H889" t="str">
        <f t="array" ref="H889">IF(ISBLANK($A889),"",INDEX(Precipitation!E:E,$L889))</f>
        <v/>
      </c>
      <c r="I889" s="16" t="str">
        <f t="array" ref="I889">IF(ISBLANK($A889),"",INDEX(Precipitation!F:F,$L889))</f>
        <v/>
      </c>
      <c r="J889" s="16" t="str">
        <f t="array" ref="J889">IF(ISBLANK($A889),"",INDEX(Precipitation!G:G,$L889))</f>
        <v/>
      </c>
      <c r="K889" t="str">
        <f t="array" ref="K889">IF(ISBLANK($A889),"",INDEX(Precipitation!H:H,$L889))</f>
        <v/>
      </c>
      <c r="L889" s="5" t="str">
        <f>IF(ISBLANK($A889),"",RANDBETWEEN(2,COUNTA(Precipitation!A:A)))</f>
        <v/>
      </c>
      <c r="M889" s="5" t="str">
        <f>IF(ISBLANK($A889),"",RANDBETWEEN(1,100)&lt;=VLOOKUP($A889,Settings!$A:$H,7,FALSE)*100)</f>
        <v/>
      </c>
      <c r="N889" s="5" t="str">
        <f>IF(ISBLANK($A889),"",VLOOKUP($A889,Settings!$A:$H,8,FALSE))</f>
        <v/>
      </c>
      <c r="O889" s="5" t="str">
        <f>IF(ISBLANK($A889),"",IF($A889=$A888,$O888,INDIRECT("Settings!$H"&amp;MATCH($A889,Settings!$A:$A,0)+1)))</f>
        <v/>
      </c>
      <c r="P889" s="5" t="str">
        <f t="shared" si="2"/>
        <v/>
      </c>
      <c r="Q889" s="5" t="str">
        <f>IF(ISBLANK($A889),"",IF($A889=$A888,$Q888,VLOOKUP($A889,Settings!$A:$B,2,FALSE)))</f>
        <v/>
      </c>
    </row>
    <row r="890">
      <c r="A890" s="17"/>
      <c r="B890" s="15" t="str">
        <f t="shared" si="1"/>
        <v/>
      </c>
      <c r="C890" s="16" t="str">
        <f>IF(ISBLANK($A890),"",RANDBETWEEN($P890-Settings!$E$19,$P890-Settings!$E$20))</f>
        <v/>
      </c>
      <c r="D890" s="16" t="str">
        <f>IF(ISBLANK($A890),"",RANDBETWEEN($P890+Settings!$E$20,$P890+Settings!$E$19))</f>
        <v/>
      </c>
      <c r="E890" t="str">
        <f t="array" ref="E890">IF(ISBLANK($A890),"",IF(M890,IF(AVERAGE(C890,D890)&gt;Settings!$E$18,INDEX(Precipitation!A:A,$L890),INDEX(Precipitation!B:B,$L890)),"None"))</f>
        <v/>
      </c>
      <c r="F890" t="str">
        <f t="array" ref="F890">IF(ISBLANK($A890),"",IF(M890,INDEX(Precipitation!C:C,$L890),CHOOSE(RANDBETWEEN(1,4),"Clear","Clear","A few clouds","Mostly cloudy")))</f>
        <v/>
      </c>
      <c r="G890" t="str">
        <f t="array" ref="G890">IF(ISBLANK($A890),"",IF(AND(M890,AVERAGE(C890,D890)&gt;Settings!$E$18),INDEX(Precipitation!D:D,$L890),""))</f>
        <v/>
      </c>
      <c r="H890" t="str">
        <f t="array" ref="H890">IF(ISBLANK($A890),"",INDEX(Precipitation!E:E,$L890))</f>
        <v/>
      </c>
      <c r="I890" s="16" t="str">
        <f t="array" ref="I890">IF(ISBLANK($A890),"",INDEX(Precipitation!F:F,$L890))</f>
        <v/>
      </c>
      <c r="J890" s="16" t="str">
        <f t="array" ref="J890">IF(ISBLANK($A890),"",INDEX(Precipitation!G:G,$L890))</f>
        <v/>
      </c>
      <c r="K890" t="str">
        <f t="array" ref="K890">IF(ISBLANK($A890),"",INDEX(Precipitation!H:H,$L890))</f>
        <v/>
      </c>
      <c r="L890" s="5" t="str">
        <f>IF(ISBLANK($A890),"",RANDBETWEEN(2,COUNTA(Precipitation!A:A)))</f>
        <v/>
      </c>
      <c r="M890" s="5" t="str">
        <f>IF(ISBLANK($A890),"",RANDBETWEEN(1,100)&lt;=VLOOKUP($A890,Settings!$A:$H,7,FALSE)*100)</f>
        <v/>
      </c>
      <c r="N890" s="5" t="str">
        <f>IF(ISBLANK($A890),"",VLOOKUP($A890,Settings!$A:$H,8,FALSE))</f>
        <v/>
      </c>
      <c r="O890" s="5" t="str">
        <f>IF(ISBLANK($A890),"",IF($A890=$A889,$O889,INDIRECT("Settings!$H"&amp;MATCH($A890,Settings!$A:$A,0)+1)))</f>
        <v/>
      </c>
      <c r="P890" s="5" t="str">
        <f t="shared" si="2"/>
        <v/>
      </c>
      <c r="Q890" s="5" t="str">
        <f>IF(ISBLANK($A890),"",IF($A890=$A889,$Q889,VLOOKUP($A890,Settings!$A:$B,2,FALSE)))</f>
        <v/>
      </c>
    </row>
    <row r="891">
      <c r="A891" s="17"/>
      <c r="B891" s="15" t="str">
        <f t="shared" si="1"/>
        <v/>
      </c>
      <c r="C891" s="16" t="str">
        <f>IF(ISBLANK($A891),"",RANDBETWEEN($P891-Settings!$E$19,$P891-Settings!$E$20))</f>
        <v/>
      </c>
      <c r="D891" s="16" t="str">
        <f>IF(ISBLANK($A891),"",RANDBETWEEN($P891+Settings!$E$20,$P891+Settings!$E$19))</f>
        <v/>
      </c>
      <c r="E891" t="str">
        <f t="array" ref="E891">IF(ISBLANK($A891),"",IF(M891,IF(AVERAGE(C891,D891)&gt;Settings!$E$18,INDEX(Precipitation!A:A,$L891),INDEX(Precipitation!B:B,$L891)),"None"))</f>
        <v/>
      </c>
      <c r="F891" t="str">
        <f t="array" ref="F891">IF(ISBLANK($A891),"",IF(M891,INDEX(Precipitation!C:C,$L891),CHOOSE(RANDBETWEEN(1,4),"Clear","Clear","A few clouds","Mostly cloudy")))</f>
        <v/>
      </c>
      <c r="G891" t="str">
        <f t="array" ref="G891">IF(ISBLANK($A891),"",IF(AND(M891,AVERAGE(C891,D891)&gt;Settings!$E$18),INDEX(Precipitation!D:D,$L891),""))</f>
        <v/>
      </c>
      <c r="H891" t="str">
        <f t="array" ref="H891">IF(ISBLANK($A891),"",INDEX(Precipitation!E:E,$L891))</f>
        <v/>
      </c>
      <c r="I891" s="16" t="str">
        <f t="array" ref="I891">IF(ISBLANK($A891),"",INDEX(Precipitation!F:F,$L891))</f>
        <v/>
      </c>
      <c r="J891" s="16" t="str">
        <f t="array" ref="J891">IF(ISBLANK($A891),"",INDEX(Precipitation!G:G,$L891))</f>
        <v/>
      </c>
      <c r="K891" t="str">
        <f t="array" ref="K891">IF(ISBLANK($A891),"",INDEX(Precipitation!H:H,$L891))</f>
        <v/>
      </c>
      <c r="L891" s="5" t="str">
        <f>IF(ISBLANK($A891),"",RANDBETWEEN(2,COUNTA(Precipitation!A:A)))</f>
        <v/>
      </c>
      <c r="M891" s="5" t="str">
        <f>IF(ISBLANK($A891),"",RANDBETWEEN(1,100)&lt;=VLOOKUP($A891,Settings!$A:$H,7,FALSE)*100)</f>
        <v/>
      </c>
      <c r="N891" s="5" t="str">
        <f>IF(ISBLANK($A891),"",VLOOKUP($A891,Settings!$A:$H,8,FALSE))</f>
        <v/>
      </c>
      <c r="O891" s="5" t="str">
        <f>IF(ISBLANK($A891),"",IF($A891=$A890,$O890,INDIRECT("Settings!$H"&amp;MATCH($A891,Settings!$A:$A,0)+1)))</f>
        <v/>
      </c>
      <c r="P891" s="5" t="str">
        <f t="shared" si="2"/>
        <v/>
      </c>
      <c r="Q891" s="5" t="str">
        <f>IF(ISBLANK($A891),"",IF($A891=$A890,$Q890,VLOOKUP($A891,Settings!$A:$B,2,FALSE)))</f>
        <v/>
      </c>
    </row>
    <row r="892">
      <c r="A892" s="17"/>
      <c r="B892" s="15" t="str">
        <f t="shared" si="1"/>
        <v/>
      </c>
      <c r="C892" s="16" t="str">
        <f>IF(ISBLANK($A892),"",RANDBETWEEN($P892-Settings!$E$19,$P892-Settings!$E$20))</f>
        <v/>
      </c>
      <c r="D892" s="16" t="str">
        <f>IF(ISBLANK($A892),"",RANDBETWEEN($P892+Settings!$E$20,$P892+Settings!$E$19))</f>
        <v/>
      </c>
      <c r="E892" t="str">
        <f t="array" ref="E892">IF(ISBLANK($A892),"",IF(M892,IF(AVERAGE(C892,D892)&gt;Settings!$E$18,INDEX(Precipitation!A:A,$L892),INDEX(Precipitation!B:B,$L892)),"None"))</f>
        <v/>
      </c>
      <c r="F892" t="str">
        <f t="array" ref="F892">IF(ISBLANK($A892),"",IF(M892,INDEX(Precipitation!C:C,$L892),CHOOSE(RANDBETWEEN(1,4),"Clear","Clear","A few clouds","Mostly cloudy")))</f>
        <v/>
      </c>
      <c r="G892" t="str">
        <f t="array" ref="G892">IF(ISBLANK($A892),"",IF(AND(M892,AVERAGE(C892,D892)&gt;Settings!$E$18),INDEX(Precipitation!D:D,$L892),""))</f>
        <v/>
      </c>
      <c r="H892" t="str">
        <f t="array" ref="H892">IF(ISBLANK($A892),"",INDEX(Precipitation!E:E,$L892))</f>
        <v/>
      </c>
      <c r="I892" s="16" t="str">
        <f t="array" ref="I892">IF(ISBLANK($A892),"",INDEX(Precipitation!F:F,$L892))</f>
        <v/>
      </c>
      <c r="J892" s="16" t="str">
        <f t="array" ref="J892">IF(ISBLANK($A892),"",INDEX(Precipitation!G:G,$L892))</f>
        <v/>
      </c>
      <c r="K892" t="str">
        <f t="array" ref="K892">IF(ISBLANK($A892),"",INDEX(Precipitation!H:H,$L892))</f>
        <v/>
      </c>
      <c r="L892" s="5" t="str">
        <f>IF(ISBLANK($A892),"",RANDBETWEEN(2,COUNTA(Precipitation!A:A)))</f>
        <v/>
      </c>
      <c r="M892" s="5" t="str">
        <f>IF(ISBLANK($A892),"",RANDBETWEEN(1,100)&lt;=VLOOKUP($A892,Settings!$A:$H,7,FALSE)*100)</f>
        <v/>
      </c>
      <c r="N892" s="5" t="str">
        <f>IF(ISBLANK($A892),"",VLOOKUP($A892,Settings!$A:$H,8,FALSE))</f>
        <v/>
      </c>
      <c r="O892" s="5" t="str">
        <f>IF(ISBLANK($A892),"",IF($A892=$A891,$O891,INDIRECT("Settings!$H"&amp;MATCH($A892,Settings!$A:$A,0)+1)))</f>
        <v/>
      </c>
      <c r="P892" s="5" t="str">
        <f t="shared" si="2"/>
        <v/>
      </c>
      <c r="Q892" s="5" t="str">
        <f>IF(ISBLANK($A892),"",IF($A892=$A891,$Q891,VLOOKUP($A892,Settings!$A:$B,2,FALSE)))</f>
        <v/>
      </c>
    </row>
    <row r="893">
      <c r="A893" s="17"/>
      <c r="B893" s="15" t="str">
        <f t="shared" si="1"/>
        <v/>
      </c>
      <c r="C893" s="16" t="str">
        <f>IF(ISBLANK($A893),"",RANDBETWEEN($P893-Settings!$E$19,$P893-Settings!$E$20))</f>
        <v/>
      </c>
      <c r="D893" s="16" t="str">
        <f>IF(ISBLANK($A893),"",RANDBETWEEN($P893+Settings!$E$20,$P893+Settings!$E$19))</f>
        <v/>
      </c>
      <c r="E893" t="str">
        <f t="array" ref="E893">IF(ISBLANK($A893),"",IF(M893,IF(AVERAGE(C893,D893)&gt;Settings!$E$18,INDEX(Precipitation!A:A,$L893),INDEX(Precipitation!B:B,$L893)),"None"))</f>
        <v/>
      </c>
      <c r="F893" t="str">
        <f t="array" ref="F893">IF(ISBLANK($A893),"",IF(M893,INDEX(Precipitation!C:C,$L893),CHOOSE(RANDBETWEEN(1,4),"Clear","Clear","A few clouds","Mostly cloudy")))</f>
        <v/>
      </c>
      <c r="G893" t="str">
        <f t="array" ref="G893">IF(ISBLANK($A893),"",IF(AND(M893,AVERAGE(C893,D893)&gt;Settings!$E$18),INDEX(Precipitation!D:D,$L893),""))</f>
        <v/>
      </c>
      <c r="H893" t="str">
        <f t="array" ref="H893">IF(ISBLANK($A893),"",INDEX(Precipitation!E:E,$L893))</f>
        <v/>
      </c>
      <c r="I893" s="16" t="str">
        <f t="array" ref="I893">IF(ISBLANK($A893),"",INDEX(Precipitation!F:F,$L893))</f>
        <v/>
      </c>
      <c r="J893" s="16" t="str">
        <f t="array" ref="J893">IF(ISBLANK($A893),"",INDEX(Precipitation!G:G,$L893))</f>
        <v/>
      </c>
      <c r="K893" t="str">
        <f t="array" ref="K893">IF(ISBLANK($A893),"",INDEX(Precipitation!H:H,$L893))</f>
        <v/>
      </c>
      <c r="L893" s="5" t="str">
        <f>IF(ISBLANK($A893),"",RANDBETWEEN(2,COUNTA(Precipitation!A:A)))</f>
        <v/>
      </c>
      <c r="M893" s="5" t="str">
        <f>IF(ISBLANK($A893),"",RANDBETWEEN(1,100)&lt;=VLOOKUP($A893,Settings!$A:$H,7,FALSE)*100)</f>
        <v/>
      </c>
      <c r="N893" s="5" t="str">
        <f>IF(ISBLANK($A893),"",VLOOKUP($A893,Settings!$A:$H,8,FALSE))</f>
        <v/>
      </c>
      <c r="O893" s="5" t="str">
        <f>IF(ISBLANK($A893),"",IF($A893=$A892,$O892,INDIRECT("Settings!$H"&amp;MATCH($A893,Settings!$A:$A,0)+1)))</f>
        <v/>
      </c>
      <c r="P893" s="5" t="str">
        <f t="shared" si="2"/>
        <v/>
      </c>
      <c r="Q893" s="5" t="str">
        <f>IF(ISBLANK($A893),"",IF($A893=$A892,$Q892,VLOOKUP($A893,Settings!$A:$B,2,FALSE)))</f>
        <v/>
      </c>
    </row>
    <row r="894">
      <c r="A894" s="17"/>
      <c r="B894" s="15" t="str">
        <f t="shared" si="1"/>
        <v/>
      </c>
      <c r="C894" s="16" t="str">
        <f>IF(ISBLANK($A894),"",RANDBETWEEN($P894-Settings!$E$19,$P894-Settings!$E$20))</f>
        <v/>
      </c>
      <c r="D894" s="16" t="str">
        <f>IF(ISBLANK($A894),"",RANDBETWEEN($P894+Settings!$E$20,$P894+Settings!$E$19))</f>
        <v/>
      </c>
      <c r="E894" t="str">
        <f t="array" ref="E894">IF(ISBLANK($A894),"",IF(M894,IF(AVERAGE(C894,D894)&gt;Settings!$E$18,INDEX(Precipitation!A:A,$L894),INDEX(Precipitation!B:B,$L894)),"None"))</f>
        <v/>
      </c>
      <c r="F894" t="str">
        <f t="array" ref="F894">IF(ISBLANK($A894),"",IF(M894,INDEX(Precipitation!C:C,$L894),CHOOSE(RANDBETWEEN(1,4),"Clear","Clear","A few clouds","Mostly cloudy")))</f>
        <v/>
      </c>
      <c r="G894" t="str">
        <f t="array" ref="G894">IF(ISBLANK($A894),"",IF(AND(M894,AVERAGE(C894,D894)&gt;Settings!$E$18),INDEX(Precipitation!D:D,$L894),""))</f>
        <v/>
      </c>
      <c r="H894" t="str">
        <f t="array" ref="H894">IF(ISBLANK($A894),"",INDEX(Precipitation!E:E,$L894))</f>
        <v/>
      </c>
      <c r="I894" s="16" t="str">
        <f t="array" ref="I894">IF(ISBLANK($A894),"",INDEX(Precipitation!F:F,$L894))</f>
        <v/>
      </c>
      <c r="J894" s="16" t="str">
        <f t="array" ref="J894">IF(ISBLANK($A894),"",INDEX(Precipitation!G:G,$L894))</f>
        <v/>
      </c>
      <c r="K894" t="str">
        <f t="array" ref="K894">IF(ISBLANK($A894),"",INDEX(Precipitation!H:H,$L894))</f>
        <v/>
      </c>
      <c r="L894" s="5" t="str">
        <f>IF(ISBLANK($A894),"",RANDBETWEEN(2,COUNTA(Precipitation!A:A)))</f>
        <v/>
      </c>
      <c r="M894" s="5" t="str">
        <f>IF(ISBLANK($A894),"",RANDBETWEEN(1,100)&lt;=VLOOKUP($A894,Settings!$A:$H,7,FALSE)*100)</f>
        <v/>
      </c>
      <c r="N894" s="5" t="str">
        <f>IF(ISBLANK($A894),"",VLOOKUP($A894,Settings!$A:$H,8,FALSE))</f>
        <v/>
      </c>
      <c r="O894" s="5" t="str">
        <f>IF(ISBLANK($A894),"",IF($A894=$A893,$O893,INDIRECT("Settings!$H"&amp;MATCH($A894,Settings!$A:$A,0)+1)))</f>
        <v/>
      </c>
      <c r="P894" s="5" t="str">
        <f t="shared" si="2"/>
        <v/>
      </c>
      <c r="Q894" s="5" t="str">
        <f>IF(ISBLANK($A894),"",IF($A894=$A893,$Q893,VLOOKUP($A894,Settings!$A:$B,2,FALSE)))</f>
        <v/>
      </c>
    </row>
    <row r="895">
      <c r="A895" s="17"/>
      <c r="B895" s="15" t="str">
        <f t="shared" si="1"/>
        <v/>
      </c>
      <c r="C895" s="16" t="str">
        <f>IF(ISBLANK($A895),"",RANDBETWEEN($P895-Settings!$E$19,$P895-Settings!$E$20))</f>
        <v/>
      </c>
      <c r="D895" s="16" t="str">
        <f>IF(ISBLANK($A895),"",RANDBETWEEN($P895+Settings!$E$20,$P895+Settings!$E$19))</f>
        <v/>
      </c>
      <c r="E895" t="str">
        <f t="array" ref="E895">IF(ISBLANK($A895),"",IF(M895,IF(AVERAGE(C895,D895)&gt;Settings!$E$18,INDEX(Precipitation!A:A,$L895),INDEX(Precipitation!B:B,$L895)),"None"))</f>
        <v/>
      </c>
      <c r="F895" t="str">
        <f t="array" ref="F895">IF(ISBLANK($A895),"",IF(M895,INDEX(Precipitation!C:C,$L895),CHOOSE(RANDBETWEEN(1,4),"Clear","Clear","A few clouds","Mostly cloudy")))</f>
        <v/>
      </c>
      <c r="G895" t="str">
        <f t="array" ref="G895">IF(ISBLANK($A895),"",IF(AND(M895,AVERAGE(C895,D895)&gt;Settings!$E$18),INDEX(Precipitation!D:D,$L895),""))</f>
        <v/>
      </c>
      <c r="H895" t="str">
        <f t="array" ref="H895">IF(ISBLANK($A895),"",INDEX(Precipitation!E:E,$L895))</f>
        <v/>
      </c>
      <c r="I895" s="16" t="str">
        <f t="array" ref="I895">IF(ISBLANK($A895),"",INDEX(Precipitation!F:F,$L895))</f>
        <v/>
      </c>
      <c r="J895" s="16" t="str">
        <f t="array" ref="J895">IF(ISBLANK($A895),"",INDEX(Precipitation!G:G,$L895))</f>
        <v/>
      </c>
      <c r="K895" t="str">
        <f t="array" ref="K895">IF(ISBLANK($A895),"",INDEX(Precipitation!H:H,$L895))</f>
        <v/>
      </c>
      <c r="L895" s="5" t="str">
        <f>IF(ISBLANK($A895),"",RANDBETWEEN(2,COUNTA(Precipitation!A:A)))</f>
        <v/>
      </c>
      <c r="M895" s="5" t="str">
        <f>IF(ISBLANK($A895),"",RANDBETWEEN(1,100)&lt;=VLOOKUP($A895,Settings!$A:$H,7,FALSE)*100)</f>
        <v/>
      </c>
      <c r="N895" s="5" t="str">
        <f>IF(ISBLANK($A895),"",VLOOKUP($A895,Settings!$A:$H,8,FALSE))</f>
        <v/>
      </c>
      <c r="O895" s="5" t="str">
        <f>IF(ISBLANK($A895),"",IF($A895=$A894,$O894,INDIRECT("Settings!$H"&amp;MATCH($A895,Settings!$A:$A,0)+1)))</f>
        <v/>
      </c>
      <c r="P895" s="5" t="str">
        <f t="shared" si="2"/>
        <v/>
      </c>
      <c r="Q895" s="5" t="str">
        <f>IF(ISBLANK($A895),"",IF($A895=$A894,$Q894,VLOOKUP($A895,Settings!$A:$B,2,FALSE)))</f>
        <v/>
      </c>
    </row>
    <row r="896">
      <c r="A896" s="17"/>
      <c r="B896" s="15" t="str">
        <f t="shared" si="1"/>
        <v/>
      </c>
      <c r="C896" s="16" t="str">
        <f>IF(ISBLANK($A896),"",RANDBETWEEN($P896-Settings!$E$19,$P896-Settings!$E$20))</f>
        <v/>
      </c>
      <c r="D896" s="16" t="str">
        <f>IF(ISBLANK($A896),"",RANDBETWEEN($P896+Settings!$E$20,$P896+Settings!$E$19))</f>
        <v/>
      </c>
      <c r="E896" t="str">
        <f t="array" ref="E896">IF(ISBLANK($A896),"",IF(M896,IF(AVERAGE(C896,D896)&gt;Settings!$E$18,INDEX(Precipitation!A:A,$L896),INDEX(Precipitation!B:B,$L896)),"None"))</f>
        <v/>
      </c>
      <c r="F896" t="str">
        <f t="array" ref="F896">IF(ISBLANK($A896),"",IF(M896,INDEX(Precipitation!C:C,$L896),CHOOSE(RANDBETWEEN(1,4),"Clear","Clear","A few clouds","Mostly cloudy")))</f>
        <v/>
      </c>
      <c r="G896" t="str">
        <f t="array" ref="G896">IF(ISBLANK($A896),"",IF(AND(M896,AVERAGE(C896,D896)&gt;Settings!$E$18),INDEX(Precipitation!D:D,$L896),""))</f>
        <v/>
      </c>
      <c r="H896" t="str">
        <f t="array" ref="H896">IF(ISBLANK($A896),"",INDEX(Precipitation!E:E,$L896))</f>
        <v/>
      </c>
      <c r="I896" s="16" t="str">
        <f t="array" ref="I896">IF(ISBLANK($A896),"",INDEX(Precipitation!F:F,$L896))</f>
        <v/>
      </c>
      <c r="J896" s="16" t="str">
        <f t="array" ref="J896">IF(ISBLANK($A896),"",INDEX(Precipitation!G:G,$L896))</f>
        <v/>
      </c>
      <c r="K896" t="str">
        <f t="array" ref="K896">IF(ISBLANK($A896),"",INDEX(Precipitation!H:H,$L896))</f>
        <v/>
      </c>
      <c r="L896" s="5" t="str">
        <f>IF(ISBLANK($A896),"",RANDBETWEEN(2,COUNTA(Precipitation!A:A)))</f>
        <v/>
      </c>
      <c r="M896" s="5" t="str">
        <f>IF(ISBLANK($A896),"",RANDBETWEEN(1,100)&lt;=VLOOKUP($A896,Settings!$A:$H,7,FALSE)*100)</f>
        <v/>
      </c>
      <c r="N896" s="5" t="str">
        <f>IF(ISBLANK($A896),"",VLOOKUP($A896,Settings!$A:$H,8,FALSE))</f>
        <v/>
      </c>
      <c r="O896" s="5" t="str">
        <f>IF(ISBLANK($A896),"",IF($A896=$A895,$O895,INDIRECT("Settings!$H"&amp;MATCH($A896,Settings!$A:$A,0)+1)))</f>
        <v/>
      </c>
      <c r="P896" s="5" t="str">
        <f t="shared" si="2"/>
        <v/>
      </c>
      <c r="Q896" s="5" t="str">
        <f>IF(ISBLANK($A896),"",IF($A896=$A895,$Q895,VLOOKUP($A896,Settings!$A:$B,2,FALSE)))</f>
        <v/>
      </c>
    </row>
    <row r="897">
      <c r="A897" s="17"/>
      <c r="B897" s="15" t="str">
        <f t="shared" si="1"/>
        <v/>
      </c>
      <c r="C897" s="16" t="str">
        <f>IF(ISBLANK($A897),"",RANDBETWEEN($P897-Settings!$E$19,$P897-Settings!$E$20))</f>
        <v/>
      </c>
      <c r="D897" s="16" t="str">
        <f>IF(ISBLANK($A897),"",RANDBETWEEN($P897+Settings!$E$20,$P897+Settings!$E$19))</f>
        <v/>
      </c>
      <c r="E897" t="str">
        <f t="array" ref="E897">IF(ISBLANK($A897),"",IF(M897,IF(AVERAGE(C897,D897)&gt;Settings!$E$18,INDEX(Precipitation!A:A,$L897),INDEX(Precipitation!B:B,$L897)),"None"))</f>
        <v/>
      </c>
      <c r="F897" t="str">
        <f t="array" ref="F897">IF(ISBLANK($A897),"",IF(M897,INDEX(Precipitation!C:C,$L897),CHOOSE(RANDBETWEEN(1,4),"Clear","Clear","A few clouds","Mostly cloudy")))</f>
        <v/>
      </c>
      <c r="G897" t="str">
        <f t="array" ref="G897">IF(ISBLANK($A897),"",IF(AND(M897,AVERAGE(C897,D897)&gt;Settings!$E$18),INDEX(Precipitation!D:D,$L897),""))</f>
        <v/>
      </c>
      <c r="H897" t="str">
        <f t="array" ref="H897">IF(ISBLANK($A897),"",INDEX(Precipitation!E:E,$L897))</f>
        <v/>
      </c>
      <c r="I897" s="16" t="str">
        <f t="array" ref="I897">IF(ISBLANK($A897),"",INDEX(Precipitation!F:F,$L897))</f>
        <v/>
      </c>
      <c r="J897" s="16" t="str">
        <f t="array" ref="J897">IF(ISBLANK($A897),"",INDEX(Precipitation!G:G,$L897))</f>
        <v/>
      </c>
      <c r="K897" t="str">
        <f t="array" ref="K897">IF(ISBLANK($A897),"",INDEX(Precipitation!H:H,$L897))</f>
        <v/>
      </c>
      <c r="L897" s="5" t="str">
        <f>IF(ISBLANK($A897),"",RANDBETWEEN(2,COUNTA(Precipitation!A:A)))</f>
        <v/>
      </c>
      <c r="M897" s="5" t="str">
        <f>IF(ISBLANK($A897),"",RANDBETWEEN(1,100)&lt;=VLOOKUP($A897,Settings!$A:$H,7,FALSE)*100)</f>
        <v/>
      </c>
      <c r="N897" s="5" t="str">
        <f>IF(ISBLANK($A897),"",VLOOKUP($A897,Settings!$A:$H,8,FALSE))</f>
        <v/>
      </c>
      <c r="O897" s="5" t="str">
        <f>IF(ISBLANK($A897),"",IF($A897=$A896,$O896,INDIRECT("Settings!$H"&amp;MATCH($A897,Settings!$A:$A,0)+1)))</f>
        <v/>
      </c>
      <c r="P897" s="5" t="str">
        <f t="shared" si="2"/>
        <v/>
      </c>
      <c r="Q897" s="5" t="str">
        <f>IF(ISBLANK($A897),"",IF($A897=$A896,$Q896,VLOOKUP($A897,Settings!$A:$B,2,FALSE)))</f>
        <v/>
      </c>
    </row>
    <row r="898">
      <c r="A898" s="17"/>
      <c r="B898" s="15" t="str">
        <f t="shared" si="1"/>
        <v/>
      </c>
      <c r="C898" s="16" t="str">
        <f>IF(ISBLANK($A898),"",RANDBETWEEN($P898-Settings!$E$19,$P898-Settings!$E$20))</f>
        <v/>
      </c>
      <c r="D898" s="16" t="str">
        <f>IF(ISBLANK($A898),"",RANDBETWEEN($P898+Settings!$E$20,$P898+Settings!$E$19))</f>
        <v/>
      </c>
      <c r="E898" t="str">
        <f t="array" ref="E898">IF(ISBLANK($A898),"",IF(M898,IF(AVERAGE(C898,D898)&gt;Settings!$E$18,INDEX(Precipitation!A:A,$L898),INDEX(Precipitation!B:B,$L898)),"None"))</f>
        <v/>
      </c>
      <c r="F898" t="str">
        <f t="array" ref="F898">IF(ISBLANK($A898),"",IF(M898,INDEX(Precipitation!C:C,$L898),CHOOSE(RANDBETWEEN(1,4),"Clear","Clear","A few clouds","Mostly cloudy")))</f>
        <v/>
      </c>
      <c r="G898" t="str">
        <f t="array" ref="G898">IF(ISBLANK($A898),"",IF(AND(M898,AVERAGE(C898,D898)&gt;Settings!$E$18),INDEX(Precipitation!D:D,$L898),""))</f>
        <v/>
      </c>
      <c r="H898" t="str">
        <f t="array" ref="H898">IF(ISBLANK($A898),"",INDEX(Precipitation!E:E,$L898))</f>
        <v/>
      </c>
      <c r="I898" s="16" t="str">
        <f t="array" ref="I898">IF(ISBLANK($A898),"",INDEX(Precipitation!F:F,$L898))</f>
        <v/>
      </c>
      <c r="J898" s="16" t="str">
        <f t="array" ref="J898">IF(ISBLANK($A898),"",INDEX(Precipitation!G:G,$L898))</f>
        <v/>
      </c>
      <c r="K898" t="str">
        <f t="array" ref="K898">IF(ISBLANK($A898),"",INDEX(Precipitation!H:H,$L898))</f>
        <v/>
      </c>
      <c r="L898" s="5" t="str">
        <f>IF(ISBLANK($A898),"",RANDBETWEEN(2,COUNTA(Precipitation!A:A)))</f>
        <v/>
      </c>
      <c r="M898" s="5" t="str">
        <f>IF(ISBLANK($A898),"",RANDBETWEEN(1,100)&lt;=VLOOKUP($A898,Settings!$A:$H,7,FALSE)*100)</f>
        <v/>
      </c>
      <c r="N898" s="5" t="str">
        <f>IF(ISBLANK($A898),"",VLOOKUP($A898,Settings!$A:$H,8,FALSE))</f>
        <v/>
      </c>
      <c r="O898" s="5" t="str">
        <f>IF(ISBLANK($A898),"",IF($A898=$A897,$O897,INDIRECT("Settings!$H"&amp;MATCH($A898,Settings!$A:$A,0)+1)))</f>
        <v/>
      </c>
      <c r="P898" s="5" t="str">
        <f t="shared" si="2"/>
        <v/>
      </c>
      <c r="Q898" s="5" t="str">
        <f>IF(ISBLANK($A898),"",IF($A898=$A897,$Q897,VLOOKUP($A898,Settings!$A:$B,2,FALSE)))</f>
        <v/>
      </c>
    </row>
    <row r="899">
      <c r="A899" s="17"/>
      <c r="B899" s="15" t="str">
        <f t="shared" si="1"/>
        <v/>
      </c>
      <c r="C899" s="16" t="str">
        <f>IF(ISBLANK($A899),"",RANDBETWEEN($P899-Settings!$E$19,$P899-Settings!$E$20))</f>
        <v/>
      </c>
      <c r="D899" s="16" t="str">
        <f>IF(ISBLANK($A899),"",RANDBETWEEN($P899+Settings!$E$20,$P899+Settings!$E$19))</f>
        <v/>
      </c>
      <c r="E899" t="str">
        <f t="array" ref="E899">IF(ISBLANK($A899),"",IF(M899,IF(AVERAGE(C899,D899)&gt;Settings!$E$18,INDEX(Precipitation!A:A,$L899),INDEX(Precipitation!B:B,$L899)),"None"))</f>
        <v/>
      </c>
      <c r="F899" t="str">
        <f t="array" ref="F899">IF(ISBLANK($A899),"",IF(M899,INDEX(Precipitation!C:C,$L899),CHOOSE(RANDBETWEEN(1,4),"Clear","Clear","A few clouds","Mostly cloudy")))</f>
        <v/>
      </c>
      <c r="G899" t="str">
        <f t="array" ref="G899">IF(ISBLANK($A899),"",IF(AND(M899,AVERAGE(C899,D899)&gt;Settings!$E$18),INDEX(Precipitation!D:D,$L899),""))</f>
        <v/>
      </c>
      <c r="H899" t="str">
        <f t="array" ref="H899">IF(ISBLANK($A899),"",INDEX(Precipitation!E:E,$L899))</f>
        <v/>
      </c>
      <c r="I899" s="16" t="str">
        <f t="array" ref="I899">IF(ISBLANK($A899),"",INDEX(Precipitation!F:F,$L899))</f>
        <v/>
      </c>
      <c r="J899" s="16" t="str">
        <f t="array" ref="J899">IF(ISBLANK($A899),"",INDEX(Precipitation!G:G,$L899))</f>
        <v/>
      </c>
      <c r="K899" t="str">
        <f t="array" ref="K899">IF(ISBLANK($A899),"",INDEX(Precipitation!H:H,$L899))</f>
        <v/>
      </c>
      <c r="L899" s="5" t="str">
        <f>IF(ISBLANK($A899),"",RANDBETWEEN(2,COUNTA(Precipitation!A:A)))</f>
        <v/>
      </c>
      <c r="M899" s="5" t="str">
        <f>IF(ISBLANK($A899),"",RANDBETWEEN(1,100)&lt;=VLOOKUP($A899,Settings!$A:$H,7,FALSE)*100)</f>
        <v/>
      </c>
      <c r="N899" s="5" t="str">
        <f>IF(ISBLANK($A899),"",VLOOKUP($A899,Settings!$A:$H,8,FALSE))</f>
        <v/>
      </c>
      <c r="O899" s="5" t="str">
        <f>IF(ISBLANK($A899),"",IF($A899=$A898,$O898,INDIRECT("Settings!$H"&amp;MATCH($A899,Settings!$A:$A,0)+1)))</f>
        <v/>
      </c>
      <c r="P899" s="5" t="str">
        <f t="shared" si="2"/>
        <v/>
      </c>
      <c r="Q899" s="5" t="str">
        <f>IF(ISBLANK($A899),"",IF($A899=$A898,$Q898,VLOOKUP($A899,Settings!$A:$B,2,FALSE)))</f>
        <v/>
      </c>
    </row>
    <row r="900">
      <c r="A900" s="17"/>
      <c r="B900" s="15" t="str">
        <f t="shared" si="1"/>
        <v/>
      </c>
      <c r="C900" s="16" t="str">
        <f>IF(ISBLANK($A900),"",RANDBETWEEN($P900-Settings!$E$19,$P900-Settings!$E$20))</f>
        <v/>
      </c>
      <c r="D900" s="16" t="str">
        <f>IF(ISBLANK($A900),"",RANDBETWEEN($P900+Settings!$E$20,$P900+Settings!$E$19))</f>
        <v/>
      </c>
      <c r="E900" t="str">
        <f t="array" ref="E900">IF(ISBLANK($A900),"",IF(M900,IF(AVERAGE(C900,D900)&gt;Settings!$E$18,INDEX(Precipitation!A:A,$L900),INDEX(Precipitation!B:B,$L900)),"None"))</f>
        <v/>
      </c>
      <c r="F900" t="str">
        <f t="array" ref="F900">IF(ISBLANK($A900),"",IF(M900,INDEX(Precipitation!C:C,$L900),CHOOSE(RANDBETWEEN(1,4),"Clear","Clear","A few clouds","Mostly cloudy")))</f>
        <v/>
      </c>
      <c r="G900" t="str">
        <f t="array" ref="G900">IF(ISBLANK($A900),"",IF(AND(M900,AVERAGE(C900,D900)&gt;Settings!$E$18),INDEX(Precipitation!D:D,$L900),""))</f>
        <v/>
      </c>
      <c r="H900" t="str">
        <f t="array" ref="H900">IF(ISBLANK($A900),"",INDEX(Precipitation!E:E,$L900))</f>
        <v/>
      </c>
      <c r="I900" s="16" t="str">
        <f t="array" ref="I900">IF(ISBLANK($A900),"",INDEX(Precipitation!F:F,$L900))</f>
        <v/>
      </c>
      <c r="J900" s="16" t="str">
        <f t="array" ref="J900">IF(ISBLANK($A900),"",INDEX(Precipitation!G:G,$L900))</f>
        <v/>
      </c>
      <c r="K900" t="str">
        <f t="array" ref="K900">IF(ISBLANK($A900),"",INDEX(Precipitation!H:H,$L900))</f>
        <v/>
      </c>
      <c r="L900" s="5" t="str">
        <f>IF(ISBLANK($A900),"",RANDBETWEEN(2,COUNTA(Precipitation!A:A)))</f>
        <v/>
      </c>
      <c r="M900" s="5" t="str">
        <f>IF(ISBLANK($A900),"",RANDBETWEEN(1,100)&lt;=VLOOKUP($A900,Settings!$A:$H,7,FALSE)*100)</f>
        <v/>
      </c>
      <c r="N900" s="5" t="str">
        <f>IF(ISBLANK($A900),"",VLOOKUP($A900,Settings!$A:$H,8,FALSE))</f>
        <v/>
      </c>
      <c r="O900" s="5" t="str">
        <f>IF(ISBLANK($A900),"",IF($A900=$A899,$O899,INDIRECT("Settings!$H"&amp;MATCH($A900,Settings!$A:$A,0)+1)))</f>
        <v/>
      </c>
      <c r="P900" s="5" t="str">
        <f t="shared" si="2"/>
        <v/>
      </c>
      <c r="Q900" s="5" t="str">
        <f>IF(ISBLANK($A900),"",IF($A900=$A899,$Q899,VLOOKUP($A900,Settings!$A:$B,2,FALSE)))</f>
        <v/>
      </c>
    </row>
    <row r="901">
      <c r="A901" s="17"/>
      <c r="B901" s="15" t="str">
        <f t="shared" si="1"/>
        <v/>
      </c>
      <c r="C901" s="16" t="str">
        <f>IF(ISBLANK($A901),"",RANDBETWEEN($P901-Settings!$E$19,$P901-Settings!$E$20))</f>
        <v/>
      </c>
      <c r="D901" s="16" t="str">
        <f>IF(ISBLANK($A901),"",RANDBETWEEN($P901+Settings!$E$20,$P901+Settings!$E$19))</f>
        <v/>
      </c>
      <c r="E901" t="str">
        <f t="array" ref="E901">IF(ISBLANK($A901),"",IF(M901,IF(AVERAGE(C901,D901)&gt;Settings!$E$18,INDEX(Precipitation!A:A,$L901),INDEX(Precipitation!B:B,$L901)),"None"))</f>
        <v/>
      </c>
      <c r="F901" t="str">
        <f t="array" ref="F901">IF(ISBLANK($A901),"",IF(M901,INDEX(Precipitation!C:C,$L901),CHOOSE(RANDBETWEEN(1,4),"Clear","Clear","A few clouds","Mostly cloudy")))</f>
        <v/>
      </c>
      <c r="G901" t="str">
        <f t="array" ref="G901">IF(ISBLANK($A901),"",IF(AND(M901,AVERAGE(C901,D901)&gt;Settings!$E$18),INDEX(Precipitation!D:D,$L901),""))</f>
        <v/>
      </c>
      <c r="H901" t="str">
        <f t="array" ref="H901">IF(ISBLANK($A901),"",INDEX(Precipitation!E:E,$L901))</f>
        <v/>
      </c>
      <c r="I901" s="16" t="str">
        <f t="array" ref="I901">IF(ISBLANK($A901),"",INDEX(Precipitation!F:F,$L901))</f>
        <v/>
      </c>
      <c r="J901" s="16" t="str">
        <f t="array" ref="J901">IF(ISBLANK($A901),"",INDEX(Precipitation!G:G,$L901))</f>
        <v/>
      </c>
      <c r="K901" t="str">
        <f t="array" ref="K901">IF(ISBLANK($A901),"",INDEX(Precipitation!H:H,$L901))</f>
        <v/>
      </c>
      <c r="L901" s="5" t="str">
        <f>IF(ISBLANK($A901),"",RANDBETWEEN(2,COUNTA(Precipitation!A:A)))</f>
        <v/>
      </c>
      <c r="M901" s="5" t="str">
        <f>IF(ISBLANK($A901),"",RANDBETWEEN(1,100)&lt;=VLOOKUP($A901,Settings!$A:$H,7,FALSE)*100)</f>
        <v/>
      </c>
      <c r="N901" s="5" t="str">
        <f>IF(ISBLANK($A901),"",VLOOKUP($A901,Settings!$A:$H,8,FALSE))</f>
        <v/>
      </c>
      <c r="O901" s="5" t="str">
        <f>IF(ISBLANK($A901),"",IF($A901=$A900,$O900,INDIRECT("Settings!$H"&amp;MATCH($A901,Settings!$A:$A,0)+1)))</f>
        <v/>
      </c>
      <c r="P901" s="5" t="str">
        <f t="shared" si="2"/>
        <v/>
      </c>
      <c r="Q901" s="5" t="str">
        <f>IF(ISBLANK($A901),"",IF($A901=$A900,$Q900,VLOOKUP($A901,Settings!$A:$B,2,FALSE)))</f>
        <v/>
      </c>
    </row>
    <row r="902">
      <c r="A902" s="17"/>
      <c r="B902" s="15" t="str">
        <f t="shared" si="1"/>
        <v/>
      </c>
      <c r="C902" s="16" t="str">
        <f>IF(ISBLANK($A902),"",RANDBETWEEN($P902-Settings!$E$19,$P902-Settings!$E$20))</f>
        <v/>
      </c>
      <c r="D902" s="16" t="str">
        <f>IF(ISBLANK($A902),"",RANDBETWEEN($P902+Settings!$E$20,$P902+Settings!$E$19))</f>
        <v/>
      </c>
      <c r="E902" t="str">
        <f t="array" ref="E902">IF(ISBLANK($A902),"",IF(M902,IF(AVERAGE(C902,D902)&gt;Settings!$E$18,INDEX(Precipitation!A:A,$L902),INDEX(Precipitation!B:B,$L902)),"None"))</f>
        <v/>
      </c>
      <c r="F902" t="str">
        <f t="array" ref="F902">IF(ISBLANK($A902),"",IF(M902,INDEX(Precipitation!C:C,$L902),CHOOSE(RANDBETWEEN(1,4),"Clear","Clear","A few clouds","Mostly cloudy")))</f>
        <v/>
      </c>
      <c r="G902" t="str">
        <f t="array" ref="G902">IF(ISBLANK($A902),"",IF(AND(M902,AVERAGE(C902,D902)&gt;Settings!$E$18),INDEX(Precipitation!D:D,$L902),""))</f>
        <v/>
      </c>
      <c r="H902" t="str">
        <f t="array" ref="H902">IF(ISBLANK($A902),"",INDEX(Precipitation!E:E,$L902))</f>
        <v/>
      </c>
      <c r="I902" s="16" t="str">
        <f t="array" ref="I902">IF(ISBLANK($A902),"",INDEX(Precipitation!F:F,$L902))</f>
        <v/>
      </c>
      <c r="J902" s="16" t="str">
        <f t="array" ref="J902">IF(ISBLANK($A902),"",INDEX(Precipitation!G:G,$L902))</f>
        <v/>
      </c>
      <c r="K902" t="str">
        <f t="array" ref="K902">IF(ISBLANK($A902),"",INDEX(Precipitation!H:H,$L902))</f>
        <v/>
      </c>
      <c r="L902" s="5" t="str">
        <f>IF(ISBLANK($A902),"",RANDBETWEEN(2,COUNTA(Precipitation!A:A)))</f>
        <v/>
      </c>
      <c r="M902" s="5" t="str">
        <f>IF(ISBLANK($A902),"",RANDBETWEEN(1,100)&lt;=VLOOKUP($A902,Settings!$A:$H,7,FALSE)*100)</f>
        <v/>
      </c>
      <c r="N902" s="5" t="str">
        <f>IF(ISBLANK($A902),"",VLOOKUP($A902,Settings!$A:$H,8,FALSE))</f>
        <v/>
      </c>
      <c r="O902" s="5" t="str">
        <f>IF(ISBLANK($A902),"",IF($A902=$A901,$O901,INDIRECT("Settings!$H"&amp;MATCH($A902,Settings!$A:$A,0)+1)))</f>
        <v/>
      </c>
      <c r="P902" s="5" t="str">
        <f t="shared" si="2"/>
        <v/>
      </c>
      <c r="Q902" s="5" t="str">
        <f>IF(ISBLANK($A902),"",IF($A902=$A901,$Q901,VLOOKUP($A902,Settings!$A:$B,2,FALSE)))</f>
        <v/>
      </c>
    </row>
    <row r="903">
      <c r="A903" s="17"/>
      <c r="B903" s="15" t="str">
        <f t="shared" si="1"/>
        <v/>
      </c>
      <c r="C903" s="16" t="str">
        <f>IF(ISBLANK($A903),"",RANDBETWEEN($P903-Settings!$E$19,$P903-Settings!$E$20))</f>
        <v/>
      </c>
      <c r="D903" s="16" t="str">
        <f>IF(ISBLANK($A903),"",RANDBETWEEN($P903+Settings!$E$20,$P903+Settings!$E$19))</f>
        <v/>
      </c>
      <c r="E903" t="str">
        <f t="array" ref="E903">IF(ISBLANK($A903),"",IF(M903,IF(AVERAGE(C903,D903)&gt;Settings!$E$18,INDEX(Precipitation!A:A,$L903),INDEX(Precipitation!B:B,$L903)),"None"))</f>
        <v/>
      </c>
      <c r="F903" t="str">
        <f t="array" ref="F903">IF(ISBLANK($A903),"",IF(M903,INDEX(Precipitation!C:C,$L903),CHOOSE(RANDBETWEEN(1,4),"Clear","Clear","A few clouds","Mostly cloudy")))</f>
        <v/>
      </c>
      <c r="G903" t="str">
        <f t="array" ref="G903">IF(ISBLANK($A903),"",IF(AND(M903,AVERAGE(C903,D903)&gt;Settings!$E$18),INDEX(Precipitation!D:D,$L903),""))</f>
        <v/>
      </c>
      <c r="H903" t="str">
        <f t="array" ref="H903">IF(ISBLANK($A903),"",INDEX(Precipitation!E:E,$L903))</f>
        <v/>
      </c>
      <c r="I903" s="16" t="str">
        <f t="array" ref="I903">IF(ISBLANK($A903),"",INDEX(Precipitation!F:F,$L903))</f>
        <v/>
      </c>
      <c r="J903" s="16" t="str">
        <f t="array" ref="J903">IF(ISBLANK($A903),"",INDEX(Precipitation!G:G,$L903))</f>
        <v/>
      </c>
      <c r="K903" t="str">
        <f t="array" ref="K903">IF(ISBLANK($A903),"",INDEX(Precipitation!H:H,$L903))</f>
        <v/>
      </c>
      <c r="L903" s="5" t="str">
        <f>IF(ISBLANK($A903),"",RANDBETWEEN(2,COUNTA(Precipitation!A:A)))</f>
        <v/>
      </c>
      <c r="M903" s="5" t="str">
        <f>IF(ISBLANK($A903),"",RANDBETWEEN(1,100)&lt;=VLOOKUP($A903,Settings!$A:$H,7,FALSE)*100)</f>
        <v/>
      </c>
      <c r="N903" s="5" t="str">
        <f>IF(ISBLANK($A903),"",VLOOKUP($A903,Settings!$A:$H,8,FALSE))</f>
        <v/>
      </c>
      <c r="O903" s="5" t="str">
        <f>IF(ISBLANK($A903),"",IF($A903=$A902,$O902,INDIRECT("Settings!$H"&amp;MATCH($A903,Settings!$A:$A,0)+1)))</f>
        <v/>
      </c>
      <c r="P903" s="5" t="str">
        <f t="shared" si="2"/>
        <v/>
      </c>
      <c r="Q903" s="5" t="str">
        <f>IF(ISBLANK($A903),"",IF($A903=$A902,$Q902,VLOOKUP($A903,Settings!$A:$B,2,FALSE)))</f>
        <v/>
      </c>
    </row>
    <row r="904">
      <c r="A904" s="17"/>
      <c r="B904" s="15" t="str">
        <f t="shared" si="1"/>
        <v/>
      </c>
      <c r="C904" s="16" t="str">
        <f>IF(ISBLANK($A904),"",RANDBETWEEN($P904-Settings!$E$19,$P904-Settings!$E$20))</f>
        <v/>
      </c>
      <c r="D904" s="16" t="str">
        <f>IF(ISBLANK($A904),"",RANDBETWEEN($P904+Settings!$E$20,$P904+Settings!$E$19))</f>
        <v/>
      </c>
      <c r="E904" t="str">
        <f t="array" ref="E904">IF(ISBLANK($A904),"",IF(M904,IF(AVERAGE(C904,D904)&gt;Settings!$E$18,INDEX(Precipitation!A:A,$L904),INDEX(Precipitation!B:B,$L904)),"None"))</f>
        <v/>
      </c>
      <c r="F904" t="str">
        <f t="array" ref="F904">IF(ISBLANK($A904),"",IF(M904,INDEX(Precipitation!C:C,$L904),CHOOSE(RANDBETWEEN(1,4),"Clear","Clear","A few clouds","Mostly cloudy")))</f>
        <v/>
      </c>
      <c r="G904" t="str">
        <f t="array" ref="G904">IF(ISBLANK($A904),"",IF(AND(M904,AVERAGE(C904,D904)&gt;Settings!$E$18),INDEX(Precipitation!D:D,$L904),""))</f>
        <v/>
      </c>
      <c r="H904" t="str">
        <f t="array" ref="H904">IF(ISBLANK($A904),"",INDEX(Precipitation!E:E,$L904))</f>
        <v/>
      </c>
      <c r="I904" s="16" t="str">
        <f t="array" ref="I904">IF(ISBLANK($A904),"",INDEX(Precipitation!F:F,$L904))</f>
        <v/>
      </c>
      <c r="J904" s="16" t="str">
        <f t="array" ref="J904">IF(ISBLANK($A904),"",INDEX(Precipitation!G:G,$L904))</f>
        <v/>
      </c>
      <c r="K904" t="str">
        <f t="array" ref="K904">IF(ISBLANK($A904),"",INDEX(Precipitation!H:H,$L904))</f>
        <v/>
      </c>
      <c r="L904" s="5" t="str">
        <f>IF(ISBLANK($A904),"",RANDBETWEEN(2,COUNTA(Precipitation!A:A)))</f>
        <v/>
      </c>
      <c r="M904" s="5" t="str">
        <f>IF(ISBLANK($A904),"",RANDBETWEEN(1,100)&lt;=VLOOKUP($A904,Settings!$A:$H,7,FALSE)*100)</f>
        <v/>
      </c>
      <c r="N904" s="5" t="str">
        <f>IF(ISBLANK($A904),"",VLOOKUP($A904,Settings!$A:$H,8,FALSE))</f>
        <v/>
      </c>
      <c r="O904" s="5" t="str">
        <f>IF(ISBLANK($A904),"",IF($A904=$A903,$O903,INDIRECT("Settings!$H"&amp;MATCH($A904,Settings!$A:$A,0)+1)))</f>
        <v/>
      </c>
      <c r="P904" s="5" t="str">
        <f t="shared" si="2"/>
        <v/>
      </c>
      <c r="Q904" s="5" t="str">
        <f>IF(ISBLANK($A904),"",IF($A904=$A903,$Q903,VLOOKUP($A904,Settings!$A:$B,2,FALSE)))</f>
        <v/>
      </c>
    </row>
    <row r="905">
      <c r="A905" s="17"/>
      <c r="B905" s="15" t="str">
        <f t="shared" si="1"/>
        <v/>
      </c>
      <c r="C905" s="16" t="str">
        <f>IF(ISBLANK($A905),"",RANDBETWEEN($P905-Settings!$E$19,$P905-Settings!$E$20))</f>
        <v/>
      </c>
      <c r="D905" s="16" t="str">
        <f>IF(ISBLANK($A905),"",RANDBETWEEN($P905+Settings!$E$20,$P905+Settings!$E$19))</f>
        <v/>
      </c>
      <c r="E905" t="str">
        <f t="array" ref="E905">IF(ISBLANK($A905),"",IF(M905,IF(AVERAGE(C905,D905)&gt;Settings!$E$18,INDEX(Precipitation!A:A,$L905),INDEX(Precipitation!B:B,$L905)),"None"))</f>
        <v/>
      </c>
      <c r="F905" t="str">
        <f t="array" ref="F905">IF(ISBLANK($A905),"",IF(M905,INDEX(Precipitation!C:C,$L905),CHOOSE(RANDBETWEEN(1,4),"Clear","Clear","A few clouds","Mostly cloudy")))</f>
        <v/>
      </c>
      <c r="G905" t="str">
        <f t="array" ref="G905">IF(ISBLANK($A905),"",IF(AND(M905,AVERAGE(C905,D905)&gt;Settings!$E$18),INDEX(Precipitation!D:D,$L905),""))</f>
        <v/>
      </c>
      <c r="H905" t="str">
        <f t="array" ref="H905">IF(ISBLANK($A905),"",INDEX(Precipitation!E:E,$L905))</f>
        <v/>
      </c>
      <c r="I905" s="16" t="str">
        <f t="array" ref="I905">IF(ISBLANK($A905),"",INDEX(Precipitation!F:F,$L905))</f>
        <v/>
      </c>
      <c r="J905" s="16" t="str">
        <f t="array" ref="J905">IF(ISBLANK($A905),"",INDEX(Precipitation!G:G,$L905))</f>
        <v/>
      </c>
      <c r="K905" t="str">
        <f t="array" ref="K905">IF(ISBLANK($A905),"",INDEX(Precipitation!H:H,$L905))</f>
        <v/>
      </c>
      <c r="L905" s="5" t="str">
        <f>IF(ISBLANK($A905),"",RANDBETWEEN(2,COUNTA(Precipitation!A:A)))</f>
        <v/>
      </c>
      <c r="M905" s="5" t="str">
        <f>IF(ISBLANK($A905),"",RANDBETWEEN(1,100)&lt;=VLOOKUP($A905,Settings!$A:$H,7,FALSE)*100)</f>
        <v/>
      </c>
      <c r="N905" s="5" t="str">
        <f>IF(ISBLANK($A905),"",VLOOKUP($A905,Settings!$A:$H,8,FALSE))</f>
        <v/>
      </c>
      <c r="O905" s="5" t="str">
        <f>IF(ISBLANK($A905),"",IF($A905=$A904,$O904,INDIRECT("Settings!$H"&amp;MATCH($A905,Settings!$A:$A,0)+1)))</f>
        <v/>
      </c>
      <c r="P905" s="5" t="str">
        <f t="shared" si="2"/>
        <v/>
      </c>
      <c r="Q905" s="5" t="str">
        <f>IF(ISBLANK($A905),"",IF($A905=$A904,$Q904,VLOOKUP($A905,Settings!$A:$B,2,FALSE)))</f>
        <v/>
      </c>
    </row>
    <row r="906">
      <c r="A906" s="17"/>
      <c r="B906" s="15" t="str">
        <f t="shared" si="1"/>
        <v/>
      </c>
      <c r="C906" s="16" t="str">
        <f>IF(ISBLANK($A906),"",RANDBETWEEN($P906-Settings!$E$19,$P906-Settings!$E$20))</f>
        <v/>
      </c>
      <c r="D906" s="16" t="str">
        <f>IF(ISBLANK($A906),"",RANDBETWEEN($P906+Settings!$E$20,$P906+Settings!$E$19))</f>
        <v/>
      </c>
      <c r="E906" t="str">
        <f t="array" ref="E906">IF(ISBLANK($A906),"",IF(M906,IF(AVERAGE(C906,D906)&gt;Settings!$E$18,INDEX(Precipitation!A:A,$L906),INDEX(Precipitation!B:B,$L906)),"None"))</f>
        <v/>
      </c>
      <c r="F906" t="str">
        <f t="array" ref="F906">IF(ISBLANK($A906),"",IF(M906,INDEX(Precipitation!C:C,$L906),CHOOSE(RANDBETWEEN(1,4),"Clear","Clear","A few clouds","Mostly cloudy")))</f>
        <v/>
      </c>
      <c r="G906" t="str">
        <f t="array" ref="G906">IF(ISBLANK($A906),"",IF(AND(M906,AVERAGE(C906,D906)&gt;Settings!$E$18),INDEX(Precipitation!D:D,$L906),""))</f>
        <v/>
      </c>
      <c r="H906" t="str">
        <f t="array" ref="H906">IF(ISBLANK($A906),"",INDEX(Precipitation!E:E,$L906))</f>
        <v/>
      </c>
      <c r="I906" s="16" t="str">
        <f t="array" ref="I906">IF(ISBLANK($A906),"",INDEX(Precipitation!F:F,$L906))</f>
        <v/>
      </c>
      <c r="J906" s="16" t="str">
        <f t="array" ref="J906">IF(ISBLANK($A906),"",INDEX(Precipitation!G:G,$L906))</f>
        <v/>
      </c>
      <c r="K906" t="str">
        <f t="array" ref="K906">IF(ISBLANK($A906),"",INDEX(Precipitation!H:H,$L906))</f>
        <v/>
      </c>
      <c r="L906" s="5" t="str">
        <f>IF(ISBLANK($A906),"",RANDBETWEEN(2,COUNTA(Precipitation!A:A)))</f>
        <v/>
      </c>
      <c r="M906" s="5" t="str">
        <f>IF(ISBLANK($A906),"",RANDBETWEEN(1,100)&lt;=VLOOKUP($A906,Settings!$A:$H,7,FALSE)*100)</f>
        <v/>
      </c>
      <c r="N906" s="5" t="str">
        <f>IF(ISBLANK($A906),"",VLOOKUP($A906,Settings!$A:$H,8,FALSE))</f>
        <v/>
      </c>
      <c r="O906" s="5" t="str">
        <f>IF(ISBLANK($A906),"",IF($A906=$A905,$O905,INDIRECT("Settings!$H"&amp;MATCH($A906,Settings!$A:$A,0)+1)))</f>
        <v/>
      </c>
      <c r="P906" s="5" t="str">
        <f t="shared" si="2"/>
        <v/>
      </c>
      <c r="Q906" s="5" t="str">
        <f>IF(ISBLANK($A906),"",IF($A906=$A905,$Q905,VLOOKUP($A906,Settings!$A:$B,2,FALSE)))</f>
        <v/>
      </c>
    </row>
    <row r="907">
      <c r="A907" s="17"/>
      <c r="B907" s="15" t="str">
        <f t="shared" si="1"/>
        <v/>
      </c>
      <c r="C907" s="16" t="str">
        <f>IF(ISBLANK($A907),"",RANDBETWEEN($P907-Settings!$E$19,$P907-Settings!$E$20))</f>
        <v/>
      </c>
      <c r="D907" s="16" t="str">
        <f>IF(ISBLANK($A907),"",RANDBETWEEN($P907+Settings!$E$20,$P907+Settings!$E$19))</f>
        <v/>
      </c>
      <c r="E907" t="str">
        <f t="array" ref="E907">IF(ISBLANK($A907),"",IF(M907,IF(AVERAGE(C907,D907)&gt;Settings!$E$18,INDEX(Precipitation!A:A,$L907),INDEX(Precipitation!B:B,$L907)),"None"))</f>
        <v/>
      </c>
      <c r="F907" t="str">
        <f t="array" ref="F907">IF(ISBLANK($A907),"",IF(M907,INDEX(Precipitation!C:C,$L907),CHOOSE(RANDBETWEEN(1,4),"Clear","Clear","A few clouds","Mostly cloudy")))</f>
        <v/>
      </c>
      <c r="G907" t="str">
        <f t="array" ref="G907">IF(ISBLANK($A907),"",IF(AND(M907,AVERAGE(C907,D907)&gt;Settings!$E$18),INDEX(Precipitation!D:D,$L907),""))</f>
        <v/>
      </c>
      <c r="H907" t="str">
        <f t="array" ref="H907">IF(ISBLANK($A907),"",INDEX(Precipitation!E:E,$L907))</f>
        <v/>
      </c>
      <c r="I907" s="16" t="str">
        <f t="array" ref="I907">IF(ISBLANK($A907),"",INDEX(Precipitation!F:F,$L907))</f>
        <v/>
      </c>
      <c r="J907" s="16" t="str">
        <f t="array" ref="J907">IF(ISBLANK($A907),"",INDEX(Precipitation!G:G,$L907))</f>
        <v/>
      </c>
      <c r="K907" t="str">
        <f t="array" ref="K907">IF(ISBLANK($A907),"",INDEX(Precipitation!H:H,$L907))</f>
        <v/>
      </c>
      <c r="L907" s="5" t="str">
        <f>IF(ISBLANK($A907),"",RANDBETWEEN(2,COUNTA(Precipitation!A:A)))</f>
        <v/>
      </c>
      <c r="M907" s="5" t="str">
        <f>IF(ISBLANK($A907),"",RANDBETWEEN(1,100)&lt;=VLOOKUP($A907,Settings!$A:$H,7,FALSE)*100)</f>
        <v/>
      </c>
      <c r="N907" s="5" t="str">
        <f>IF(ISBLANK($A907),"",VLOOKUP($A907,Settings!$A:$H,8,FALSE))</f>
        <v/>
      </c>
      <c r="O907" s="5" t="str">
        <f>IF(ISBLANK($A907),"",IF($A907=$A906,$O906,INDIRECT("Settings!$H"&amp;MATCH($A907,Settings!$A:$A,0)+1)))</f>
        <v/>
      </c>
      <c r="P907" s="5" t="str">
        <f t="shared" si="2"/>
        <v/>
      </c>
      <c r="Q907" s="5" t="str">
        <f>IF(ISBLANK($A907),"",IF($A907=$A906,$Q906,VLOOKUP($A907,Settings!$A:$B,2,FALSE)))</f>
        <v/>
      </c>
    </row>
    <row r="908">
      <c r="A908" s="17"/>
      <c r="B908" s="15" t="str">
        <f t="shared" si="1"/>
        <v/>
      </c>
      <c r="C908" s="16" t="str">
        <f>IF(ISBLANK($A908),"",RANDBETWEEN($P908-Settings!$E$19,$P908-Settings!$E$20))</f>
        <v/>
      </c>
      <c r="D908" s="16" t="str">
        <f>IF(ISBLANK($A908),"",RANDBETWEEN($P908+Settings!$E$20,$P908+Settings!$E$19))</f>
        <v/>
      </c>
      <c r="E908" t="str">
        <f t="array" ref="E908">IF(ISBLANK($A908),"",IF(M908,IF(AVERAGE(C908,D908)&gt;Settings!$E$18,INDEX(Precipitation!A:A,$L908),INDEX(Precipitation!B:B,$L908)),"None"))</f>
        <v/>
      </c>
      <c r="F908" t="str">
        <f t="array" ref="F908">IF(ISBLANK($A908),"",IF(M908,INDEX(Precipitation!C:C,$L908),CHOOSE(RANDBETWEEN(1,4),"Clear","Clear","A few clouds","Mostly cloudy")))</f>
        <v/>
      </c>
      <c r="G908" t="str">
        <f t="array" ref="G908">IF(ISBLANK($A908),"",IF(AND(M908,AVERAGE(C908,D908)&gt;Settings!$E$18),INDEX(Precipitation!D:D,$L908),""))</f>
        <v/>
      </c>
      <c r="H908" t="str">
        <f t="array" ref="H908">IF(ISBLANK($A908),"",INDEX(Precipitation!E:E,$L908))</f>
        <v/>
      </c>
      <c r="I908" s="16" t="str">
        <f t="array" ref="I908">IF(ISBLANK($A908),"",INDEX(Precipitation!F:F,$L908))</f>
        <v/>
      </c>
      <c r="J908" s="16" t="str">
        <f t="array" ref="J908">IF(ISBLANK($A908),"",INDEX(Precipitation!G:G,$L908))</f>
        <v/>
      </c>
      <c r="K908" t="str">
        <f t="array" ref="K908">IF(ISBLANK($A908),"",INDEX(Precipitation!H:H,$L908))</f>
        <v/>
      </c>
      <c r="L908" s="5" t="str">
        <f>IF(ISBLANK($A908),"",RANDBETWEEN(2,COUNTA(Precipitation!A:A)))</f>
        <v/>
      </c>
      <c r="M908" s="5" t="str">
        <f>IF(ISBLANK($A908),"",RANDBETWEEN(1,100)&lt;=VLOOKUP($A908,Settings!$A:$H,7,FALSE)*100)</f>
        <v/>
      </c>
      <c r="N908" s="5" t="str">
        <f>IF(ISBLANK($A908),"",VLOOKUP($A908,Settings!$A:$H,8,FALSE))</f>
        <v/>
      </c>
      <c r="O908" s="5" t="str">
        <f>IF(ISBLANK($A908),"",IF($A908=$A907,$O907,INDIRECT("Settings!$H"&amp;MATCH($A908,Settings!$A:$A,0)+1)))</f>
        <v/>
      </c>
      <c r="P908" s="5" t="str">
        <f t="shared" si="2"/>
        <v/>
      </c>
      <c r="Q908" s="5" t="str">
        <f>IF(ISBLANK($A908),"",IF($A908=$A907,$Q907,VLOOKUP($A908,Settings!$A:$B,2,FALSE)))</f>
        <v/>
      </c>
    </row>
    <row r="909">
      <c r="A909" s="17"/>
      <c r="B909" s="15" t="str">
        <f t="shared" si="1"/>
        <v/>
      </c>
      <c r="C909" s="16" t="str">
        <f>IF(ISBLANK($A909),"",RANDBETWEEN($P909-Settings!$E$19,$P909-Settings!$E$20))</f>
        <v/>
      </c>
      <c r="D909" s="16" t="str">
        <f>IF(ISBLANK($A909),"",RANDBETWEEN($P909+Settings!$E$20,$P909+Settings!$E$19))</f>
        <v/>
      </c>
      <c r="E909" t="str">
        <f t="array" ref="E909">IF(ISBLANK($A909),"",IF(M909,IF(AVERAGE(C909,D909)&gt;Settings!$E$18,INDEX(Precipitation!A:A,$L909),INDEX(Precipitation!B:B,$L909)),"None"))</f>
        <v/>
      </c>
      <c r="F909" t="str">
        <f t="array" ref="F909">IF(ISBLANK($A909),"",IF(M909,INDEX(Precipitation!C:C,$L909),CHOOSE(RANDBETWEEN(1,4),"Clear","Clear","A few clouds","Mostly cloudy")))</f>
        <v/>
      </c>
      <c r="G909" t="str">
        <f t="array" ref="G909">IF(ISBLANK($A909),"",IF(AND(M909,AVERAGE(C909,D909)&gt;Settings!$E$18),INDEX(Precipitation!D:D,$L909),""))</f>
        <v/>
      </c>
      <c r="H909" t="str">
        <f t="array" ref="H909">IF(ISBLANK($A909),"",INDEX(Precipitation!E:E,$L909))</f>
        <v/>
      </c>
      <c r="I909" s="16" t="str">
        <f t="array" ref="I909">IF(ISBLANK($A909),"",INDEX(Precipitation!F:F,$L909))</f>
        <v/>
      </c>
      <c r="J909" s="16" t="str">
        <f t="array" ref="J909">IF(ISBLANK($A909),"",INDEX(Precipitation!G:G,$L909))</f>
        <v/>
      </c>
      <c r="K909" t="str">
        <f t="array" ref="K909">IF(ISBLANK($A909),"",INDEX(Precipitation!H:H,$L909))</f>
        <v/>
      </c>
      <c r="L909" s="5" t="str">
        <f>IF(ISBLANK($A909),"",RANDBETWEEN(2,COUNTA(Precipitation!A:A)))</f>
        <v/>
      </c>
      <c r="M909" s="5" t="str">
        <f>IF(ISBLANK($A909),"",RANDBETWEEN(1,100)&lt;=VLOOKUP($A909,Settings!$A:$H,7,FALSE)*100)</f>
        <v/>
      </c>
      <c r="N909" s="5" t="str">
        <f>IF(ISBLANK($A909),"",VLOOKUP($A909,Settings!$A:$H,8,FALSE))</f>
        <v/>
      </c>
      <c r="O909" s="5" t="str">
        <f>IF(ISBLANK($A909),"",IF($A909=$A908,$O908,INDIRECT("Settings!$H"&amp;MATCH($A909,Settings!$A:$A,0)+1)))</f>
        <v/>
      </c>
      <c r="P909" s="5" t="str">
        <f t="shared" si="2"/>
        <v/>
      </c>
      <c r="Q909" s="5" t="str">
        <f>IF(ISBLANK($A909),"",IF($A909=$A908,$Q908,VLOOKUP($A909,Settings!$A:$B,2,FALSE)))</f>
        <v/>
      </c>
    </row>
    <row r="910">
      <c r="A910" s="17"/>
      <c r="B910" s="15" t="str">
        <f t="shared" si="1"/>
        <v/>
      </c>
      <c r="C910" s="16" t="str">
        <f>IF(ISBLANK($A910),"",RANDBETWEEN($P910-Settings!$E$19,$P910-Settings!$E$20))</f>
        <v/>
      </c>
      <c r="D910" s="16" t="str">
        <f>IF(ISBLANK($A910),"",RANDBETWEEN($P910+Settings!$E$20,$P910+Settings!$E$19))</f>
        <v/>
      </c>
      <c r="E910" t="str">
        <f t="array" ref="E910">IF(ISBLANK($A910),"",IF(M910,IF(AVERAGE(C910,D910)&gt;Settings!$E$18,INDEX(Precipitation!A:A,$L910),INDEX(Precipitation!B:B,$L910)),"None"))</f>
        <v/>
      </c>
      <c r="F910" t="str">
        <f t="array" ref="F910">IF(ISBLANK($A910),"",IF(M910,INDEX(Precipitation!C:C,$L910),CHOOSE(RANDBETWEEN(1,4),"Clear","Clear","A few clouds","Mostly cloudy")))</f>
        <v/>
      </c>
      <c r="G910" t="str">
        <f t="array" ref="G910">IF(ISBLANK($A910),"",IF(AND(M910,AVERAGE(C910,D910)&gt;Settings!$E$18),INDEX(Precipitation!D:D,$L910),""))</f>
        <v/>
      </c>
      <c r="H910" t="str">
        <f t="array" ref="H910">IF(ISBLANK($A910),"",INDEX(Precipitation!E:E,$L910))</f>
        <v/>
      </c>
      <c r="I910" s="16" t="str">
        <f t="array" ref="I910">IF(ISBLANK($A910),"",INDEX(Precipitation!F:F,$L910))</f>
        <v/>
      </c>
      <c r="J910" s="16" t="str">
        <f t="array" ref="J910">IF(ISBLANK($A910),"",INDEX(Precipitation!G:G,$L910))</f>
        <v/>
      </c>
      <c r="K910" t="str">
        <f t="array" ref="K910">IF(ISBLANK($A910),"",INDEX(Precipitation!H:H,$L910))</f>
        <v/>
      </c>
      <c r="L910" s="5" t="str">
        <f>IF(ISBLANK($A910),"",RANDBETWEEN(2,COUNTA(Precipitation!A:A)))</f>
        <v/>
      </c>
      <c r="M910" s="5" t="str">
        <f>IF(ISBLANK($A910),"",RANDBETWEEN(1,100)&lt;=VLOOKUP($A910,Settings!$A:$H,7,FALSE)*100)</f>
        <v/>
      </c>
      <c r="N910" s="5" t="str">
        <f>IF(ISBLANK($A910),"",VLOOKUP($A910,Settings!$A:$H,8,FALSE))</f>
        <v/>
      </c>
      <c r="O910" s="5" t="str">
        <f>IF(ISBLANK($A910),"",IF($A910=$A909,$O909,INDIRECT("Settings!$H"&amp;MATCH($A910,Settings!$A:$A,0)+1)))</f>
        <v/>
      </c>
      <c r="P910" s="5" t="str">
        <f t="shared" si="2"/>
        <v/>
      </c>
      <c r="Q910" s="5" t="str">
        <f>IF(ISBLANK($A910),"",IF($A910=$A909,$Q909,VLOOKUP($A910,Settings!$A:$B,2,FALSE)))</f>
        <v/>
      </c>
    </row>
    <row r="911">
      <c r="A911" s="17"/>
      <c r="B911" s="15" t="str">
        <f t="shared" si="1"/>
        <v/>
      </c>
      <c r="C911" s="16" t="str">
        <f>IF(ISBLANK($A911),"",RANDBETWEEN($P911-Settings!$E$19,$P911-Settings!$E$20))</f>
        <v/>
      </c>
      <c r="D911" s="16" t="str">
        <f>IF(ISBLANK($A911),"",RANDBETWEEN($P911+Settings!$E$20,$P911+Settings!$E$19))</f>
        <v/>
      </c>
      <c r="E911" t="str">
        <f t="array" ref="E911">IF(ISBLANK($A911),"",IF(M911,IF(AVERAGE(C911,D911)&gt;Settings!$E$18,INDEX(Precipitation!A:A,$L911),INDEX(Precipitation!B:B,$L911)),"None"))</f>
        <v/>
      </c>
      <c r="F911" t="str">
        <f t="array" ref="F911">IF(ISBLANK($A911),"",IF(M911,INDEX(Precipitation!C:C,$L911),CHOOSE(RANDBETWEEN(1,4),"Clear","Clear","A few clouds","Mostly cloudy")))</f>
        <v/>
      </c>
      <c r="G911" t="str">
        <f t="array" ref="G911">IF(ISBLANK($A911),"",IF(AND(M911,AVERAGE(C911,D911)&gt;Settings!$E$18),INDEX(Precipitation!D:D,$L911),""))</f>
        <v/>
      </c>
      <c r="H911" t="str">
        <f t="array" ref="H911">IF(ISBLANK($A911),"",INDEX(Precipitation!E:E,$L911))</f>
        <v/>
      </c>
      <c r="I911" s="16" t="str">
        <f t="array" ref="I911">IF(ISBLANK($A911),"",INDEX(Precipitation!F:F,$L911))</f>
        <v/>
      </c>
      <c r="J911" s="16" t="str">
        <f t="array" ref="J911">IF(ISBLANK($A911),"",INDEX(Precipitation!G:G,$L911))</f>
        <v/>
      </c>
      <c r="K911" t="str">
        <f t="array" ref="K911">IF(ISBLANK($A911),"",INDEX(Precipitation!H:H,$L911))</f>
        <v/>
      </c>
      <c r="L911" s="5" t="str">
        <f>IF(ISBLANK($A911),"",RANDBETWEEN(2,COUNTA(Precipitation!A:A)))</f>
        <v/>
      </c>
      <c r="M911" s="5" t="str">
        <f>IF(ISBLANK($A911),"",RANDBETWEEN(1,100)&lt;=VLOOKUP($A911,Settings!$A:$H,7,FALSE)*100)</f>
        <v/>
      </c>
      <c r="N911" s="5" t="str">
        <f>IF(ISBLANK($A911),"",VLOOKUP($A911,Settings!$A:$H,8,FALSE))</f>
        <v/>
      </c>
      <c r="O911" s="5" t="str">
        <f>IF(ISBLANK($A911),"",IF($A911=$A910,$O910,INDIRECT("Settings!$H"&amp;MATCH($A911,Settings!$A:$A,0)+1)))</f>
        <v/>
      </c>
      <c r="P911" s="5" t="str">
        <f t="shared" si="2"/>
        <v/>
      </c>
      <c r="Q911" s="5" t="str">
        <f>IF(ISBLANK($A911),"",IF($A911=$A910,$Q910,VLOOKUP($A911,Settings!$A:$B,2,FALSE)))</f>
        <v/>
      </c>
    </row>
    <row r="912">
      <c r="A912" s="17"/>
      <c r="B912" s="15" t="str">
        <f t="shared" si="1"/>
        <v/>
      </c>
      <c r="C912" s="16" t="str">
        <f>IF(ISBLANK($A912),"",RANDBETWEEN($P912-Settings!$E$19,$P912-Settings!$E$20))</f>
        <v/>
      </c>
      <c r="D912" s="16" t="str">
        <f>IF(ISBLANK($A912),"",RANDBETWEEN($P912+Settings!$E$20,$P912+Settings!$E$19))</f>
        <v/>
      </c>
      <c r="E912" t="str">
        <f t="array" ref="E912">IF(ISBLANK($A912),"",IF(M912,IF(AVERAGE(C912,D912)&gt;Settings!$E$18,INDEX(Precipitation!A:A,$L912),INDEX(Precipitation!B:B,$L912)),"None"))</f>
        <v/>
      </c>
      <c r="F912" t="str">
        <f t="array" ref="F912">IF(ISBLANK($A912),"",IF(M912,INDEX(Precipitation!C:C,$L912),CHOOSE(RANDBETWEEN(1,4),"Clear","Clear","A few clouds","Mostly cloudy")))</f>
        <v/>
      </c>
      <c r="G912" t="str">
        <f t="array" ref="G912">IF(ISBLANK($A912),"",IF(AND(M912,AVERAGE(C912,D912)&gt;Settings!$E$18),INDEX(Precipitation!D:D,$L912),""))</f>
        <v/>
      </c>
      <c r="H912" t="str">
        <f t="array" ref="H912">IF(ISBLANK($A912),"",INDEX(Precipitation!E:E,$L912))</f>
        <v/>
      </c>
      <c r="I912" s="16" t="str">
        <f t="array" ref="I912">IF(ISBLANK($A912),"",INDEX(Precipitation!F:F,$L912))</f>
        <v/>
      </c>
      <c r="J912" s="16" t="str">
        <f t="array" ref="J912">IF(ISBLANK($A912),"",INDEX(Precipitation!G:G,$L912))</f>
        <v/>
      </c>
      <c r="K912" t="str">
        <f t="array" ref="K912">IF(ISBLANK($A912),"",INDEX(Precipitation!H:H,$L912))</f>
        <v/>
      </c>
      <c r="L912" s="5" t="str">
        <f>IF(ISBLANK($A912),"",RANDBETWEEN(2,COUNTA(Precipitation!A:A)))</f>
        <v/>
      </c>
      <c r="M912" s="5" t="str">
        <f>IF(ISBLANK($A912),"",RANDBETWEEN(1,100)&lt;=VLOOKUP($A912,Settings!$A:$H,7,FALSE)*100)</f>
        <v/>
      </c>
      <c r="N912" s="5" t="str">
        <f>IF(ISBLANK($A912),"",VLOOKUP($A912,Settings!$A:$H,8,FALSE))</f>
        <v/>
      </c>
      <c r="O912" s="5" t="str">
        <f>IF(ISBLANK($A912),"",IF($A912=$A911,$O911,INDIRECT("Settings!$H"&amp;MATCH($A912,Settings!$A:$A,0)+1)))</f>
        <v/>
      </c>
      <c r="P912" s="5" t="str">
        <f t="shared" si="2"/>
        <v/>
      </c>
      <c r="Q912" s="5" t="str">
        <f>IF(ISBLANK($A912),"",IF($A912=$A911,$Q911,VLOOKUP($A912,Settings!$A:$B,2,FALSE)))</f>
        <v/>
      </c>
    </row>
    <row r="913">
      <c r="A913" s="17"/>
      <c r="B913" s="15" t="str">
        <f t="shared" si="1"/>
        <v/>
      </c>
      <c r="C913" s="16" t="str">
        <f>IF(ISBLANK($A913),"",RANDBETWEEN($P913-Settings!$E$19,$P913-Settings!$E$20))</f>
        <v/>
      </c>
      <c r="D913" s="16" t="str">
        <f>IF(ISBLANK($A913),"",RANDBETWEEN($P913+Settings!$E$20,$P913+Settings!$E$19))</f>
        <v/>
      </c>
      <c r="E913" t="str">
        <f t="array" ref="E913">IF(ISBLANK($A913),"",IF(M913,IF(AVERAGE(C913,D913)&gt;Settings!$E$18,INDEX(Precipitation!A:A,$L913),INDEX(Precipitation!B:B,$L913)),"None"))</f>
        <v/>
      </c>
      <c r="F913" t="str">
        <f t="array" ref="F913">IF(ISBLANK($A913),"",IF(M913,INDEX(Precipitation!C:C,$L913),CHOOSE(RANDBETWEEN(1,4),"Clear","Clear","A few clouds","Mostly cloudy")))</f>
        <v/>
      </c>
      <c r="G913" t="str">
        <f t="array" ref="G913">IF(ISBLANK($A913),"",IF(AND(M913,AVERAGE(C913,D913)&gt;Settings!$E$18),INDEX(Precipitation!D:D,$L913),""))</f>
        <v/>
      </c>
      <c r="H913" t="str">
        <f t="array" ref="H913">IF(ISBLANK($A913),"",INDEX(Precipitation!E:E,$L913))</f>
        <v/>
      </c>
      <c r="I913" s="16" t="str">
        <f t="array" ref="I913">IF(ISBLANK($A913),"",INDEX(Precipitation!F:F,$L913))</f>
        <v/>
      </c>
      <c r="J913" s="16" t="str">
        <f t="array" ref="J913">IF(ISBLANK($A913),"",INDEX(Precipitation!G:G,$L913))</f>
        <v/>
      </c>
      <c r="K913" t="str">
        <f t="array" ref="K913">IF(ISBLANK($A913),"",INDEX(Precipitation!H:H,$L913))</f>
        <v/>
      </c>
      <c r="L913" s="5" t="str">
        <f>IF(ISBLANK($A913),"",RANDBETWEEN(2,COUNTA(Precipitation!A:A)))</f>
        <v/>
      </c>
      <c r="M913" s="5" t="str">
        <f>IF(ISBLANK($A913),"",RANDBETWEEN(1,100)&lt;=VLOOKUP($A913,Settings!$A:$H,7,FALSE)*100)</f>
        <v/>
      </c>
      <c r="N913" s="5" t="str">
        <f>IF(ISBLANK($A913),"",VLOOKUP($A913,Settings!$A:$H,8,FALSE))</f>
        <v/>
      </c>
      <c r="O913" s="5" t="str">
        <f>IF(ISBLANK($A913),"",IF($A913=$A912,$O912,INDIRECT("Settings!$H"&amp;MATCH($A913,Settings!$A:$A,0)+1)))</f>
        <v/>
      </c>
      <c r="P913" s="5" t="str">
        <f t="shared" si="2"/>
        <v/>
      </c>
      <c r="Q913" s="5" t="str">
        <f>IF(ISBLANK($A913),"",IF($A913=$A912,$Q912,VLOOKUP($A913,Settings!$A:$B,2,FALSE)))</f>
        <v/>
      </c>
    </row>
    <row r="914">
      <c r="A914" s="17"/>
      <c r="B914" s="15" t="str">
        <f t="shared" si="1"/>
        <v/>
      </c>
      <c r="C914" s="16" t="str">
        <f>IF(ISBLANK($A914),"",RANDBETWEEN($P914-Settings!$E$19,$P914-Settings!$E$20))</f>
        <v/>
      </c>
      <c r="D914" s="16" t="str">
        <f>IF(ISBLANK($A914),"",RANDBETWEEN($P914+Settings!$E$20,$P914+Settings!$E$19))</f>
        <v/>
      </c>
      <c r="E914" t="str">
        <f t="array" ref="E914">IF(ISBLANK($A914),"",IF(M914,IF(AVERAGE(C914,D914)&gt;Settings!$E$18,INDEX(Precipitation!A:A,$L914),INDEX(Precipitation!B:B,$L914)),"None"))</f>
        <v/>
      </c>
      <c r="F914" t="str">
        <f t="array" ref="F914">IF(ISBLANK($A914),"",IF(M914,INDEX(Precipitation!C:C,$L914),CHOOSE(RANDBETWEEN(1,4),"Clear","Clear","A few clouds","Mostly cloudy")))</f>
        <v/>
      </c>
      <c r="G914" t="str">
        <f t="array" ref="G914">IF(ISBLANK($A914),"",IF(AND(M914,AVERAGE(C914,D914)&gt;Settings!$E$18),INDEX(Precipitation!D:D,$L914),""))</f>
        <v/>
      </c>
      <c r="H914" t="str">
        <f t="array" ref="H914">IF(ISBLANK($A914),"",INDEX(Precipitation!E:E,$L914))</f>
        <v/>
      </c>
      <c r="I914" s="16" t="str">
        <f t="array" ref="I914">IF(ISBLANK($A914),"",INDEX(Precipitation!F:F,$L914))</f>
        <v/>
      </c>
      <c r="J914" s="16" t="str">
        <f t="array" ref="J914">IF(ISBLANK($A914),"",INDEX(Precipitation!G:G,$L914))</f>
        <v/>
      </c>
      <c r="K914" t="str">
        <f t="array" ref="K914">IF(ISBLANK($A914),"",INDEX(Precipitation!H:H,$L914))</f>
        <v/>
      </c>
      <c r="L914" s="5" t="str">
        <f>IF(ISBLANK($A914),"",RANDBETWEEN(2,COUNTA(Precipitation!A:A)))</f>
        <v/>
      </c>
      <c r="M914" s="5" t="str">
        <f>IF(ISBLANK($A914),"",RANDBETWEEN(1,100)&lt;=VLOOKUP($A914,Settings!$A:$H,7,FALSE)*100)</f>
        <v/>
      </c>
      <c r="N914" s="5" t="str">
        <f>IF(ISBLANK($A914),"",VLOOKUP($A914,Settings!$A:$H,8,FALSE))</f>
        <v/>
      </c>
      <c r="O914" s="5" t="str">
        <f>IF(ISBLANK($A914),"",IF($A914=$A913,$O913,INDIRECT("Settings!$H"&amp;MATCH($A914,Settings!$A:$A,0)+1)))</f>
        <v/>
      </c>
      <c r="P914" s="5" t="str">
        <f t="shared" si="2"/>
        <v/>
      </c>
      <c r="Q914" s="5" t="str">
        <f>IF(ISBLANK($A914),"",IF($A914=$A913,$Q913,VLOOKUP($A914,Settings!$A:$B,2,FALSE)))</f>
        <v/>
      </c>
    </row>
    <row r="915">
      <c r="A915" s="17"/>
      <c r="B915" s="15" t="str">
        <f t="shared" si="1"/>
        <v/>
      </c>
      <c r="C915" s="16" t="str">
        <f>IF(ISBLANK($A915),"",RANDBETWEEN($P915-Settings!$E$19,$P915-Settings!$E$20))</f>
        <v/>
      </c>
      <c r="D915" s="16" t="str">
        <f>IF(ISBLANK($A915),"",RANDBETWEEN($P915+Settings!$E$20,$P915+Settings!$E$19))</f>
        <v/>
      </c>
      <c r="E915" t="str">
        <f t="array" ref="E915">IF(ISBLANK($A915),"",IF(M915,IF(AVERAGE(C915,D915)&gt;Settings!$E$18,INDEX(Precipitation!A:A,$L915),INDEX(Precipitation!B:B,$L915)),"None"))</f>
        <v/>
      </c>
      <c r="F915" t="str">
        <f t="array" ref="F915">IF(ISBLANK($A915),"",IF(M915,INDEX(Precipitation!C:C,$L915),CHOOSE(RANDBETWEEN(1,4),"Clear","Clear","A few clouds","Mostly cloudy")))</f>
        <v/>
      </c>
      <c r="G915" t="str">
        <f t="array" ref="G915">IF(ISBLANK($A915),"",IF(AND(M915,AVERAGE(C915,D915)&gt;Settings!$E$18),INDEX(Precipitation!D:D,$L915),""))</f>
        <v/>
      </c>
      <c r="H915" t="str">
        <f t="array" ref="H915">IF(ISBLANK($A915),"",INDEX(Precipitation!E:E,$L915))</f>
        <v/>
      </c>
      <c r="I915" s="16" t="str">
        <f t="array" ref="I915">IF(ISBLANK($A915),"",INDEX(Precipitation!F:F,$L915))</f>
        <v/>
      </c>
      <c r="J915" s="16" t="str">
        <f t="array" ref="J915">IF(ISBLANK($A915),"",INDEX(Precipitation!G:G,$L915))</f>
        <v/>
      </c>
      <c r="K915" t="str">
        <f t="array" ref="K915">IF(ISBLANK($A915),"",INDEX(Precipitation!H:H,$L915))</f>
        <v/>
      </c>
      <c r="L915" s="5" t="str">
        <f>IF(ISBLANK($A915),"",RANDBETWEEN(2,COUNTA(Precipitation!A:A)))</f>
        <v/>
      </c>
      <c r="M915" s="5" t="str">
        <f>IF(ISBLANK($A915),"",RANDBETWEEN(1,100)&lt;=VLOOKUP($A915,Settings!$A:$H,7,FALSE)*100)</f>
        <v/>
      </c>
      <c r="N915" s="5" t="str">
        <f>IF(ISBLANK($A915),"",VLOOKUP($A915,Settings!$A:$H,8,FALSE))</f>
        <v/>
      </c>
      <c r="O915" s="5" t="str">
        <f>IF(ISBLANK($A915),"",IF($A915=$A914,$O914,INDIRECT("Settings!$H"&amp;MATCH($A915,Settings!$A:$A,0)+1)))</f>
        <v/>
      </c>
      <c r="P915" s="5" t="str">
        <f t="shared" si="2"/>
        <v/>
      </c>
      <c r="Q915" s="5" t="str">
        <f>IF(ISBLANK($A915),"",IF($A915=$A914,$Q914,VLOOKUP($A915,Settings!$A:$B,2,FALSE)))</f>
        <v/>
      </c>
    </row>
    <row r="916">
      <c r="A916" s="17"/>
      <c r="B916" s="15" t="str">
        <f t="shared" si="1"/>
        <v/>
      </c>
      <c r="C916" s="16" t="str">
        <f>IF(ISBLANK($A916),"",RANDBETWEEN($P916-Settings!$E$19,$P916-Settings!$E$20))</f>
        <v/>
      </c>
      <c r="D916" s="16" t="str">
        <f>IF(ISBLANK($A916),"",RANDBETWEEN($P916+Settings!$E$20,$P916+Settings!$E$19))</f>
        <v/>
      </c>
      <c r="E916" t="str">
        <f t="array" ref="E916">IF(ISBLANK($A916),"",IF(M916,IF(AVERAGE(C916,D916)&gt;Settings!$E$18,INDEX(Precipitation!A:A,$L916),INDEX(Precipitation!B:B,$L916)),"None"))</f>
        <v/>
      </c>
      <c r="F916" t="str">
        <f t="array" ref="F916">IF(ISBLANK($A916),"",IF(M916,INDEX(Precipitation!C:C,$L916),CHOOSE(RANDBETWEEN(1,4),"Clear","Clear","A few clouds","Mostly cloudy")))</f>
        <v/>
      </c>
      <c r="G916" t="str">
        <f t="array" ref="G916">IF(ISBLANK($A916),"",IF(AND(M916,AVERAGE(C916,D916)&gt;Settings!$E$18),INDEX(Precipitation!D:D,$L916),""))</f>
        <v/>
      </c>
      <c r="H916" t="str">
        <f t="array" ref="H916">IF(ISBLANK($A916),"",INDEX(Precipitation!E:E,$L916))</f>
        <v/>
      </c>
      <c r="I916" s="16" t="str">
        <f t="array" ref="I916">IF(ISBLANK($A916),"",INDEX(Precipitation!F:F,$L916))</f>
        <v/>
      </c>
      <c r="J916" s="16" t="str">
        <f t="array" ref="J916">IF(ISBLANK($A916),"",INDEX(Precipitation!G:G,$L916))</f>
        <v/>
      </c>
      <c r="K916" t="str">
        <f t="array" ref="K916">IF(ISBLANK($A916),"",INDEX(Precipitation!H:H,$L916))</f>
        <v/>
      </c>
      <c r="L916" s="5" t="str">
        <f>IF(ISBLANK($A916),"",RANDBETWEEN(2,COUNTA(Precipitation!A:A)))</f>
        <v/>
      </c>
      <c r="M916" s="5" t="str">
        <f>IF(ISBLANK($A916),"",RANDBETWEEN(1,100)&lt;=VLOOKUP($A916,Settings!$A:$H,7,FALSE)*100)</f>
        <v/>
      </c>
      <c r="N916" s="5" t="str">
        <f>IF(ISBLANK($A916),"",VLOOKUP($A916,Settings!$A:$H,8,FALSE))</f>
        <v/>
      </c>
      <c r="O916" s="5" t="str">
        <f>IF(ISBLANK($A916),"",IF($A916=$A915,$O915,INDIRECT("Settings!$H"&amp;MATCH($A916,Settings!$A:$A,0)+1)))</f>
        <v/>
      </c>
      <c r="P916" s="5" t="str">
        <f t="shared" si="2"/>
        <v/>
      </c>
      <c r="Q916" s="5" t="str">
        <f>IF(ISBLANK($A916),"",IF($A916=$A915,$Q915,VLOOKUP($A916,Settings!$A:$B,2,FALSE)))</f>
        <v/>
      </c>
    </row>
    <row r="917">
      <c r="A917" s="17"/>
      <c r="B917" s="15" t="str">
        <f t="shared" si="1"/>
        <v/>
      </c>
      <c r="C917" s="16" t="str">
        <f>IF(ISBLANK($A917),"",RANDBETWEEN($P917-Settings!$E$19,$P917-Settings!$E$20))</f>
        <v/>
      </c>
      <c r="D917" s="16" t="str">
        <f>IF(ISBLANK($A917),"",RANDBETWEEN($P917+Settings!$E$20,$P917+Settings!$E$19))</f>
        <v/>
      </c>
      <c r="E917" t="str">
        <f t="array" ref="E917">IF(ISBLANK($A917),"",IF(M917,IF(AVERAGE(C917,D917)&gt;Settings!$E$18,INDEX(Precipitation!A:A,$L917),INDEX(Precipitation!B:B,$L917)),"None"))</f>
        <v/>
      </c>
      <c r="F917" t="str">
        <f t="array" ref="F917">IF(ISBLANK($A917),"",IF(M917,INDEX(Precipitation!C:C,$L917),CHOOSE(RANDBETWEEN(1,4),"Clear","Clear","A few clouds","Mostly cloudy")))</f>
        <v/>
      </c>
      <c r="G917" t="str">
        <f t="array" ref="G917">IF(ISBLANK($A917),"",IF(AND(M917,AVERAGE(C917,D917)&gt;Settings!$E$18),INDEX(Precipitation!D:D,$L917),""))</f>
        <v/>
      </c>
      <c r="H917" t="str">
        <f t="array" ref="H917">IF(ISBLANK($A917),"",INDEX(Precipitation!E:E,$L917))</f>
        <v/>
      </c>
      <c r="I917" s="16" t="str">
        <f t="array" ref="I917">IF(ISBLANK($A917),"",INDEX(Precipitation!F:F,$L917))</f>
        <v/>
      </c>
      <c r="J917" s="16" t="str">
        <f t="array" ref="J917">IF(ISBLANK($A917),"",INDEX(Precipitation!G:G,$L917))</f>
        <v/>
      </c>
      <c r="K917" t="str">
        <f t="array" ref="K917">IF(ISBLANK($A917),"",INDEX(Precipitation!H:H,$L917))</f>
        <v/>
      </c>
      <c r="L917" s="5" t="str">
        <f>IF(ISBLANK($A917),"",RANDBETWEEN(2,COUNTA(Precipitation!A:A)))</f>
        <v/>
      </c>
      <c r="M917" s="5" t="str">
        <f>IF(ISBLANK($A917),"",RANDBETWEEN(1,100)&lt;=VLOOKUP($A917,Settings!$A:$H,7,FALSE)*100)</f>
        <v/>
      </c>
      <c r="N917" s="5" t="str">
        <f>IF(ISBLANK($A917),"",VLOOKUP($A917,Settings!$A:$H,8,FALSE))</f>
        <v/>
      </c>
      <c r="O917" s="5" t="str">
        <f>IF(ISBLANK($A917),"",IF($A917=$A916,$O916,INDIRECT("Settings!$H"&amp;MATCH($A917,Settings!$A:$A,0)+1)))</f>
        <v/>
      </c>
      <c r="P917" s="5" t="str">
        <f t="shared" si="2"/>
        <v/>
      </c>
      <c r="Q917" s="5" t="str">
        <f>IF(ISBLANK($A917),"",IF($A917=$A916,$Q916,VLOOKUP($A917,Settings!$A:$B,2,FALSE)))</f>
        <v/>
      </c>
    </row>
    <row r="918">
      <c r="A918" s="17"/>
      <c r="B918" s="15" t="str">
        <f t="shared" si="1"/>
        <v/>
      </c>
      <c r="C918" s="16" t="str">
        <f>IF(ISBLANK($A918),"",RANDBETWEEN($P918-Settings!$E$19,$P918-Settings!$E$20))</f>
        <v/>
      </c>
      <c r="D918" s="16" t="str">
        <f>IF(ISBLANK($A918),"",RANDBETWEEN($P918+Settings!$E$20,$P918+Settings!$E$19))</f>
        <v/>
      </c>
      <c r="E918" t="str">
        <f t="array" ref="E918">IF(ISBLANK($A918),"",IF(M918,IF(AVERAGE(C918,D918)&gt;Settings!$E$18,INDEX(Precipitation!A:A,$L918),INDEX(Precipitation!B:B,$L918)),"None"))</f>
        <v/>
      </c>
      <c r="F918" t="str">
        <f t="array" ref="F918">IF(ISBLANK($A918),"",IF(M918,INDEX(Precipitation!C:C,$L918),CHOOSE(RANDBETWEEN(1,4),"Clear","Clear","A few clouds","Mostly cloudy")))</f>
        <v/>
      </c>
      <c r="G918" t="str">
        <f t="array" ref="G918">IF(ISBLANK($A918),"",IF(AND(M918,AVERAGE(C918,D918)&gt;Settings!$E$18),INDEX(Precipitation!D:D,$L918),""))</f>
        <v/>
      </c>
      <c r="H918" t="str">
        <f t="array" ref="H918">IF(ISBLANK($A918),"",INDEX(Precipitation!E:E,$L918))</f>
        <v/>
      </c>
      <c r="I918" s="16" t="str">
        <f t="array" ref="I918">IF(ISBLANK($A918),"",INDEX(Precipitation!F:F,$L918))</f>
        <v/>
      </c>
      <c r="J918" s="16" t="str">
        <f t="array" ref="J918">IF(ISBLANK($A918),"",INDEX(Precipitation!G:G,$L918))</f>
        <v/>
      </c>
      <c r="K918" t="str">
        <f t="array" ref="K918">IF(ISBLANK($A918),"",INDEX(Precipitation!H:H,$L918))</f>
        <v/>
      </c>
      <c r="L918" s="5" t="str">
        <f>IF(ISBLANK($A918),"",RANDBETWEEN(2,COUNTA(Precipitation!A:A)))</f>
        <v/>
      </c>
      <c r="M918" s="5" t="str">
        <f>IF(ISBLANK($A918),"",RANDBETWEEN(1,100)&lt;=VLOOKUP($A918,Settings!$A:$H,7,FALSE)*100)</f>
        <v/>
      </c>
      <c r="N918" s="5" t="str">
        <f>IF(ISBLANK($A918),"",VLOOKUP($A918,Settings!$A:$H,8,FALSE))</f>
        <v/>
      </c>
      <c r="O918" s="5" t="str">
        <f>IF(ISBLANK($A918),"",IF($A918=$A917,$O917,INDIRECT("Settings!$H"&amp;MATCH($A918,Settings!$A:$A,0)+1)))</f>
        <v/>
      </c>
      <c r="P918" s="5" t="str">
        <f t="shared" si="2"/>
        <v/>
      </c>
      <c r="Q918" s="5" t="str">
        <f>IF(ISBLANK($A918),"",IF($A918=$A917,$Q917,VLOOKUP($A918,Settings!$A:$B,2,FALSE)))</f>
        <v/>
      </c>
    </row>
    <row r="919">
      <c r="A919" s="17"/>
      <c r="B919" s="15" t="str">
        <f t="shared" si="1"/>
        <v/>
      </c>
      <c r="C919" s="16" t="str">
        <f>IF(ISBLANK($A919),"",RANDBETWEEN($P919-Settings!$E$19,$P919-Settings!$E$20))</f>
        <v/>
      </c>
      <c r="D919" s="16" t="str">
        <f>IF(ISBLANK($A919),"",RANDBETWEEN($P919+Settings!$E$20,$P919+Settings!$E$19))</f>
        <v/>
      </c>
      <c r="E919" t="str">
        <f t="array" ref="E919">IF(ISBLANK($A919),"",IF(M919,IF(AVERAGE(C919,D919)&gt;Settings!$E$18,INDEX(Precipitation!A:A,$L919),INDEX(Precipitation!B:B,$L919)),"None"))</f>
        <v/>
      </c>
      <c r="F919" t="str">
        <f t="array" ref="F919">IF(ISBLANK($A919),"",IF(M919,INDEX(Precipitation!C:C,$L919),CHOOSE(RANDBETWEEN(1,4),"Clear","Clear","A few clouds","Mostly cloudy")))</f>
        <v/>
      </c>
      <c r="G919" t="str">
        <f t="array" ref="G919">IF(ISBLANK($A919),"",IF(AND(M919,AVERAGE(C919,D919)&gt;Settings!$E$18),INDEX(Precipitation!D:D,$L919),""))</f>
        <v/>
      </c>
      <c r="H919" t="str">
        <f t="array" ref="H919">IF(ISBLANK($A919),"",INDEX(Precipitation!E:E,$L919))</f>
        <v/>
      </c>
      <c r="I919" s="16" t="str">
        <f t="array" ref="I919">IF(ISBLANK($A919),"",INDEX(Precipitation!F:F,$L919))</f>
        <v/>
      </c>
      <c r="J919" s="16" t="str">
        <f t="array" ref="J919">IF(ISBLANK($A919),"",INDEX(Precipitation!G:G,$L919))</f>
        <v/>
      </c>
      <c r="K919" t="str">
        <f t="array" ref="K919">IF(ISBLANK($A919),"",INDEX(Precipitation!H:H,$L919))</f>
        <v/>
      </c>
      <c r="L919" s="5" t="str">
        <f>IF(ISBLANK($A919),"",RANDBETWEEN(2,COUNTA(Precipitation!A:A)))</f>
        <v/>
      </c>
      <c r="M919" s="5" t="str">
        <f>IF(ISBLANK($A919),"",RANDBETWEEN(1,100)&lt;=VLOOKUP($A919,Settings!$A:$H,7,FALSE)*100)</f>
        <v/>
      </c>
      <c r="N919" s="5" t="str">
        <f>IF(ISBLANK($A919),"",VLOOKUP($A919,Settings!$A:$H,8,FALSE))</f>
        <v/>
      </c>
      <c r="O919" s="5" t="str">
        <f>IF(ISBLANK($A919),"",IF($A919=$A918,$O918,INDIRECT("Settings!$H"&amp;MATCH($A919,Settings!$A:$A,0)+1)))</f>
        <v/>
      </c>
      <c r="P919" s="5" t="str">
        <f t="shared" si="2"/>
        <v/>
      </c>
      <c r="Q919" s="5" t="str">
        <f>IF(ISBLANK($A919),"",IF($A919=$A918,$Q918,VLOOKUP($A919,Settings!$A:$B,2,FALSE)))</f>
        <v/>
      </c>
    </row>
    <row r="920">
      <c r="A920" s="17"/>
      <c r="B920" s="15" t="str">
        <f t="shared" si="1"/>
        <v/>
      </c>
      <c r="C920" s="16" t="str">
        <f>IF(ISBLANK($A920),"",RANDBETWEEN($P920-Settings!$E$19,$P920-Settings!$E$20))</f>
        <v/>
      </c>
      <c r="D920" s="16" t="str">
        <f>IF(ISBLANK($A920),"",RANDBETWEEN($P920+Settings!$E$20,$P920+Settings!$E$19))</f>
        <v/>
      </c>
      <c r="E920" t="str">
        <f t="array" ref="E920">IF(ISBLANK($A920),"",IF(M920,IF(AVERAGE(C920,D920)&gt;Settings!$E$18,INDEX(Precipitation!A:A,$L920),INDEX(Precipitation!B:B,$L920)),"None"))</f>
        <v/>
      </c>
      <c r="F920" t="str">
        <f t="array" ref="F920">IF(ISBLANK($A920),"",IF(M920,INDEX(Precipitation!C:C,$L920),CHOOSE(RANDBETWEEN(1,4),"Clear","Clear","A few clouds","Mostly cloudy")))</f>
        <v/>
      </c>
      <c r="G920" t="str">
        <f t="array" ref="G920">IF(ISBLANK($A920),"",IF(AND(M920,AVERAGE(C920,D920)&gt;Settings!$E$18),INDEX(Precipitation!D:D,$L920),""))</f>
        <v/>
      </c>
      <c r="H920" t="str">
        <f t="array" ref="H920">IF(ISBLANK($A920),"",INDEX(Precipitation!E:E,$L920))</f>
        <v/>
      </c>
      <c r="I920" s="16" t="str">
        <f t="array" ref="I920">IF(ISBLANK($A920),"",INDEX(Precipitation!F:F,$L920))</f>
        <v/>
      </c>
      <c r="J920" s="16" t="str">
        <f t="array" ref="J920">IF(ISBLANK($A920),"",INDEX(Precipitation!G:G,$L920))</f>
        <v/>
      </c>
      <c r="K920" t="str">
        <f t="array" ref="K920">IF(ISBLANK($A920),"",INDEX(Precipitation!H:H,$L920))</f>
        <v/>
      </c>
      <c r="L920" s="5" t="str">
        <f>IF(ISBLANK($A920),"",RANDBETWEEN(2,COUNTA(Precipitation!A:A)))</f>
        <v/>
      </c>
      <c r="M920" s="5" t="str">
        <f>IF(ISBLANK($A920),"",RANDBETWEEN(1,100)&lt;=VLOOKUP($A920,Settings!$A:$H,7,FALSE)*100)</f>
        <v/>
      </c>
      <c r="N920" s="5" t="str">
        <f>IF(ISBLANK($A920),"",VLOOKUP($A920,Settings!$A:$H,8,FALSE))</f>
        <v/>
      </c>
      <c r="O920" s="5" t="str">
        <f>IF(ISBLANK($A920),"",IF($A920=$A919,$O919,INDIRECT("Settings!$H"&amp;MATCH($A920,Settings!$A:$A,0)+1)))</f>
        <v/>
      </c>
      <c r="P920" s="5" t="str">
        <f t="shared" si="2"/>
        <v/>
      </c>
      <c r="Q920" s="5" t="str">
        <f>IF(ISBLANK($A920),"",IF($A920=$A919,$Q919,VLOOKUP($A920,Settings!$A:$B,2,FALSE)))</f>
        <v/>
      </c>
    </row>
    <row r="921">
      <c r="A921" s="17"/>
      <c r="B921" s="15" t="str">
        <f t="shared" si="1"/>
        <v/>
      </c>
      <c r="C921" s="16" t="str">
        <f>IF(ISBLANK($A921),"",RANDBETWEEN($P921-Settings!$E$19,$P921-Settings!$E$20))</f>
        <v/>
      </c>
      <c r="D921" s="16" t="str">
        <f>IF(ISBLANK($A921),"",RANDBETWEEN($P921+Settings!$E$20,$P921+Settings!$E$19))</f>
        <v/>
      </c>
      <c r="E921" t="str">
        <f t="array" ref="E921">IF(ISBLANK($A921),"",IF(M921,IF(AVERAGE(C921,D921)&gt;Settings!$E$18,INDEX(Precipitation!A:A,$L921),INDEX(Precipitation!B:B,$L921)),"None"))</f>
        <v/>
      </c>
      <c r="F921" t="str">
        <f t="array" ref="F921">IF(ISBLANK($A921),"",IF(M921,INDEX(Precipitation!C:C,$L921),CHOOSE(RANDBETWEEN(1,4),"Clear","Clear","A few clouds","Mostly cloudy")))</f>
        <v/>
      </c>
      <c r="G921" t="str">
        <f t="array" ref="G921">IF(ISBLANK($A921),"",IF(AND(M921,AVERAGE(C921,D921)&gt;Settings!$E$18),INDEX(Precipitation!D:D,$L921),""))</f>
        <v/>
      </c>
      <c r="H921" t="str">
        <f t="array" ref="H921">IF(ISBLANK($A921),"",INDEX(Precipitation!E:E,$L921))</f>
        <v/>
      </c>
      <c r="I921" s="16" t="str">
        <f t="array" ref="I921">IF(ISBLANK($A921),"",INDEX(Precipitation!F:F,$L921))</f>
        <v/>
      </c>
      <c r="J921" s="16" t="str">
        <f t="array" ref="J921">IF(ISBLANK($A921),"",INDEX(Precipitation!G:G,$L921))</f>
        <v/>
      </c>
      <c r="K921" t="str">
        <f t="array" ref="K921">IF(ISBLANK($A921),"",INDEX(Precipitation!H:H,$L921))</f>
        <v/>
      </c>
      <c r="L921" s="5" t="str">
        <f>IF(ISBLANK($A921),"",RANDBETWEEN(2,COUNTA(Precipitation!A:A)))</f>
        <v/>
      </c>
      <c r="M921" s="5" t="str">
        <f>IF(ISBLANK($A921),"",RANDBETWEEN(1,100)&lt;=VLOOKUP($A921,Settings!$A:$H,7,FALSE)*100)</f>
        <v/>
      </c>
      <c r="N921" s="5" t="str">
        <f>IF(ISBLANK($A921),"",VLOOKUP($A921,Settings!$A:$H,8,FALSE))</f>
        <v/>
      </c>
      <c r="O921" s="5" t="str">
        <f>IF(ISBLANK($A921),"",IF($A921=$A920,$O920,INDIRECT("Settings!$H"&amp;MATCH($A921,Settings!$A:$A,0)+1)))</f>
        <v/>
      </c>
      <c r="P921" s="5" t="str">
        <f t="shared" si="2"/>
        <v/>
      </c>
      <c r="Q921" s="5" t="str">
        <f>IF(ISBLANK($A921),"",IF($A921=$A920,$Q920,VLOOKUP($A921,Settings!$A:$B,2,FALSE)))</f>
        <v/>
      </c>
    </row>
    <row r="922">
      <c r="A922" s="17"/>
      <c r="B922" s="15" t="str">
        <f t="shared" si="1"/>
        <v/>
      </c>
      <c r="C922" s="16" t="str">
        <f>IF(ISBLANK($A922),"",RANDBETWEEN($P922-Settings!$E$19,$P922-Settings!$E$20))</f>
        <v/>
      </c>
      <c r="D922" s="16" t="str">
        <f>IF(ISBLANK($A922),"",RANDBETWEEN($P922+Settings!$E$20,$P922+Settings!$E$19))</f>
        <v/>
      </c>
      <c r="E922" t="str">
        <f t="array" ref="E922">IF(ISBLANK($A922),"",IF(M922,IF(AVERAGE(C922,D922)&gt;Settings!$E$18,INDEX(Precipitation!A:A,$L922),INDEX(Precipitation!B:B,$L922)),"None"))</f>
        <v/>
      </c>
      <c r="F922" t="str">
        <f t="array" ref="F922">IF(ISBLANK($A922),"",IF(M922,INDEX(Precipitation!C:C,$L922),CHOOSE(RANDBETWEEN(1,4),"Clear","Clear","A few clouds","Mostly cloudy")))</f>
        <v/>
      </c>
      <c r="G922" t="str">
        <f t="array" ref="G922">IF(ISBLANK($A922),"",IF(AND(M922,AVERAGE(C922,D922)&gt;Settings!$E$18),INDEX(Precipitation!D:D,$L922),""))</f>
        <v/>
      </c>
      <c r="H922" t="str">
        <f t="array" ref="H922">IF(ISBLANK($A922),"",INDEX(Precipitation!E:E,$L922))</f>
        <v/>
      </c>
      <c r="I922" s="16" t="str">
        <f t="array" ref="I922">IF(ISBLANK($A922),"",INDEX(Precipitation!F:F,$L922))</f>
        <v/>
      </c>
      <c r="J922" s="16" t="str">
        <f t="array" ref="J922">IF(ISBLANK($A922),"",INDEX(Precipitation!G:G,$L922))</f>
        <v/>
      </c>
      <c r="K922" t="str">
        <f t="array" ref="K922">IF(ISBLANK($A922),"",INDEX(Precipitation!H:H,$L922))</f>
        <v/>
      </c>
      <c r="L922" s="5" t="str">
        <f>IF(ISBLANK($A922),"",RANDBETWEEN(2,COUNTA(Precipitation!A:A)))</f>
        <v/>
      </c>
      <c r="M922" s="5" t="str">
        <f>IF(ISBLANK($A922),"",RANDBETWEEN(1,100)&lt;=VLOOKUP($A922,Settings!$A:$H,7,FALSE)*100)</f>
        <v/>
      </c>
      <c r="N922" s="5" t="str">
        <f>IF(ISBLANK($A922),"",VLOOKUP($A922,Settings!$A:$H,8,FALSE))</f>
        <v/>
      </c>
      <c r="O922" s="5" t="str">
        <f>IF(ISBLANK($A922),"",IF($A922=$A921,$O921,INDIRECT("Settings!$H"&amp;MATCH($A922,Settings!$A:$A,0)+1)))</f>
        <v/>
      </c>
      <c r="P922" s="5" t="str">
        <f t="shared" si="2"/>
        <v/>
      </c>
      <c r="Q922" s="5" t="str">
        <f>IF(ISBLANK($A922),"",IF($A922=$A921,$Q921,VLOOKUP($A922,Settings!$A:$B,2,FALSE)))</f>
        <v/>
      </c>
    </row>
    <row r="923">
      <c r="A923" s="17"/>
      <c r="B923" s="15" t="str">
        <f t="shared" si="1"/>
        <v/>
      </c>
      <c r="C923" s="16" t="str">
        <f>IF(ISBLANK($A923),"",RANDBETWEEN($P923-Settings!$E$19,$P923-Settings!$E$20))</f>
        <v/>
      </c>
      <c r="D923" s="16" t="str">
        <f>IF(ISBLANK($A923),"",RANDBETWEEN($P923+Settings!$E$20,$P923+Settings!$E$19))</f>
        <v/>
      </c>
      <c r="E923" t="str">
        <f t="array" ref="E923">IF(ISBLANK($A923),"",IF(M923,IF(AVERAGE(C923,D923)&gt;Settings!$E$18,INDEX(Precipitation!A:A,$L923),INDEX(Precipitation!B:B,$L923)),"None"))</f>
        <v/>
      </c>
      <c r="F923" t="str">
        <f t="array" ref="F923">IF(ISBLANK($A923),"",IF(M923,INDEX(Precipitation!C:C,$L923),CHOOSE(RANDBETWEEN(1,4),"Clear","Clear","A few clouds","Mostly cloudy")))</f>
        <v/>
      </c>
      <c r="G923" t="str">
        <f t="array" ref="G923">IF(ISBLANK($A923),"",IF(AND(M923,AVERAGE(C923,D923)&gt;Settings!$E$18),INDEX(Precipitation!D:D,$L923),""))</f>
        <v/>
      </c>
      <c r="H923" t="str">
        <f t="array" ref="H923">IF(ISBLANK($A923),"",INDEX(Precipitation!E:E,$L923))</f>
        <v/>
      </c>
      <c r="I923" s="16" t="str">
        <f t="array" ref="I923">IF(ISBLANK($A923),"",INDEX(Precipitation!F:F,$L923))</f>
        <v/>
      </c>
      <c r="J923" s="16" t="str">
        <f t="array" ref="J923">IF(ISBLANK($A923),"",INDEX(Precipitation!G:G,$L923))</f>
        <v/>
      </c>
      <c r="K923" t="str">
        <f t="array" ref="K923">IF(ISBLANK($A923),"",INDEX(Precipitation!H:H,$L923))</f>
        <v/>
      </c>
      <c r="L923" s="5" t="str">
        <f>IF(ISBLANK($A923),"",RANDBETWEEN(2,COUNTA(Precipitation!A:A)))</f>
        <v/>
      </c>
      <c r="M923" s="5" t="str">
        <f>IF(ISBLANK($A923),"",RANDBETWEEN(1,100)&lt;=VLOOKUP($A923,Settings!$A:$H,7,FALSE)*100)</f>
        <v/>
      </c>
      <c r="N923" s="5" t="str">
        <f>IF(ISBLANK($A923),"",VLOOKUP($A923,Settings!$A:$H,8,FALSE))</f>
        <v/>
      </c>
      <c r="O923" s="5" t="str">
        <f>IF(ISBLANK($A923),"",IF($A923=$A922,$O922,INDIRECT("Settings!$H"&amp;MATCH($A923,Settings!$A:$A,0)+1)))</f>
        <v/>
      </c>
      <c r="P923" s="5" t="str">
        <f t="shared" si="2"/>
        <v/>
      </c>
      <c r="Q923" s="5" t="str">
        <f>IF(ISBLANK($A923),"",IF($A923=$A922,$Q922,VLOOKUP($A923,Settings!$A:$B,2,FALSE)))</f>
        <v/>
      </c>
    </row>
    <row r="924">
      <c r="A924" s="17"/>
      <c r="B924" s="15" t="str">
        <f t="shared" si="1"/>
        <v/>
      </c>
      <c r="C924" s="16" t="str">
        <f>IF(ISBLANK($A924),"",RANDBETWEEN($P924-Settings!$E$19,$P924-Settings!$E$20))</f>
        <v/>
      </c>
      <c r="D924" s="16" t="str">
        <f>IF(ISBLANK($A924),"",RANDBETWEEN($P924+Settings!$E$20,$P924+Settings!$E$19))</f>
        <v/>
      </c>
      <c r="E924" t="str">
        <f t="array" ref="E924">IF(ISBLANK($A924),"",IF(M924,IF(AVERAGE(C924,D924)&gt;Settings!$E$18,INDEX(Precipitation!A:A,$L924),INDEX(Precipitation!B:B,$L924)),"None"))</f>
        <v/>
      </c>
      <c r="F924" t="str">
        <f t="array" ref="F924">IF(ISBLANK($A924),"",IF(M924,INDEX(Precipitation!C:C,$L924),CHOOSE(RANDBETWEEN(1,4),"Clear","Clear","A few clouds","Mostly cloudy")))</f>
        <v/>
      </c>
      <c r="G924" t="str">
        <f t="array" ref="G924">IF(ISBLANK($A924),"",IF(AND(M924,AVERAGE(C924,D924)&gt;Settings!$E$18),INDEX(Precipitation!D:D,$L924),""))</f>
        <v/>
      </c>
      <c r="H924" t="str">
        <f t="array" ref="H924">IF(ISBLANK($A924),"",INDEX(Precipitation!E:E,$L924))</f>
        <v/>
      </c>
      <c r="I924" s="16" t="str">
        <f t="array" ref="I924">IF(ISBLANK($A924),"",INDEX(Precipitation!F:F,$L924))</f>
        <v/>
      </c>
      <c r="J924" s="16" t="str">
        <f t="array" ref="J924">IF(ISBLANK($A924),"",INDEX(Precipitation!G:G,$L924))</f>
        <v/>
      </c>
      <c r="K924" t="str">
        <f t="array" ref="K924">IF(ISBLANK($A924),"",INDEX(Precipitation!H:H,$L924))</f>
        <v/>
      </c>
      <c r="L924" s="5" t="str">
        <f>IF(ISBLANK($A924),"",RANDBETWEEN(2,COUNTA(Precipitation!A:A)))</f>
        <v/>
      </c>
      <c r="M924" s="5" t="str">
        <f>IF(ISBLANK($A924),"",RANDBETWEEN(1,100)&lt;=VLOOKUP($A924,Settings!$A:$H,7,FALSE)*100)</f>
        <v/>
      </c>
      <c r="N924" s="5" t="str">
        <f>IF(ISBLANK($A924),"",VLOOKUP($A924,Settings!$A:$H,8,FALSE))</f>
        <v/>
      </c>
      <c r="O924" s="5" t="str">
        <f>IF(ISBLANK($A924),"",IF($A924=$A923,$O923,INDIRECT("Settings!$H"&amp;MATCH($A924,Settings!$A:$A,0)+1)))</f>
        <v/>
      </c>
      <c r="P924" s="5" t="str">
        <f t="shared" si="2"/>
        <v/>
      </c>
      <c r="Q924" s="5" t="str">
        <f>IF(ISBLANK($A924),"",IF($A924=$A923,$Q923,VLOOKUP($A924,Settings!$A:$B,2,FALSE)))</f>
        <v/>
      </c>
    </row>
    <row r="925">
      <c r="A925" s="17"/>
      <c r="B925" s="15" t="str">
        <f t="shared" si="1"/>
        <v/>
      </c>
      <c r="C925" s="16" t="str">
        <f>IF(ISBLANK($A925),"",RANDBETWEEN($P925-Settings!$E$19,$P925-Settings!$E$20))</f>
        <v/>
      </c>
      <c r="D925" s="16" t="str">
        <f>IF(ISBLANK($A925),"",RANDBETWEEN($P925+Settings!$E$20,$P925+Settings!$E$19))</f>
        <v/>
      </c>
      <c r="E925" t="str">
        <f t="array" ref="E925">IF(ISBLANK($A925),"",IF(M925,IF(AVERAGE(C925,D925)&gt;Settings!$E$18,INDEX(Precipitation!A:A,$L925),INDEX(Precipitation!B:B,$L925)),"None"))</f>
        <v/>
      </c>
      <c r="F925" t="str">
        <f t="array" ref="F925">IF(ISBLANK($A925),"",IF(M925,INDEX(Precipitation!C:C,$L925),CHOOSE(RANDBETWEEN(1,4),"Clear","Clear","A few clouds","Mostly cloudy")))</f>
        <v/>
      </c>
      <c r="G925" t="str">
        <f t="array" ref="G925">IF(ISBLANK($A925),"",IF(AND(M925,AVERAGE(C925,D925)&gt;Settings!$E$18),INDEX(Precipitation!D:D,$L925),""))</f>
        <v/>
      </c>
      <c r="H925" t="str">
        <f t="array" ref="H925">IF(ISBLANK($A925),"",INDEX(Precipitation!E:E,$L925))</f>
        <v/>
      </c>
      <c r="I925" s="16" t="str">
        <f t="array" ref="I925">IF(ISBLANK($A925),"",INDEX(Precipitation!F:F,$L925))</f>
        <v/>
      </c>
      <c r="J925" s="16" t="str">
        <f t="array" ref="J925">IF(ISBLANK($A925),"",INDEX(Precipitation!G:G,$L925))</f>
        <v/>
      </c>
      <c r="K925" t="str">
        <f t="array" ref="K925">IF(ISBLANK($A925),"",INDEX(Precipitation!H:H,$L925))</f>
        <v/>
      </c>
      <c r="L925" s="5" t="str">
        <f>IF(ISBLANK($A925),"",RANDBETWEEN(2,COUNTA(Precipitation!A:A)))</f>
        <v/>
      </c>
      <c r="M925" s="5" t="str">
        <f>IF(ISBLANK($A925),"",RANDBETWEEN(1,100)&lt;=VLOOKUP($A925,Settings!$A:$H,7,FALSE)*100)</f>
        <v/>
      </c>
      <c r="N925" s="5" t="str">
        <f>IF(ISBLANK($A925),"",VLOOKUP($A925,Settings!$A:$H,8,FALSE))</f>
        <v/>
      </c>
      <c r="O925" s="5" t="str">
        <f>IF(ISBLANK($A925),"",IF($A925=$A924,$O924,INDIRECT("Settings!$H"&amp;MATCH($A925,Settings!$A:$A,0)+1)))</f>
        <v/>
      </c>
      <c r="P925" s="5" t="str">
        <f t="shared" si="2"/>
        <v/>
      </c>
      <c r="Q925" s="5" t="str">
        <f>IF(ISBLANK($A925),"",IF($A925=$A924,$Q924,VLOOKUP($A925,Settings!$A:$B,2,FALSE)))</f>
        <v/>
      </c>
    </row>
    <row r="926">
      <c r="A926" s="17"/>
      <c r="B926" s="15" t="str">
        <f t="shared" si="1"/>
        <v/>
      </c>
      <c r="C926" s="16" t="str">
        <f>IF(ISBLANK($A926),"",RANDBETWEEN($P926-Settings!$E$19,$P926-Settings!$E$20))</f>
        <v/>
      </c>
      <c r="D926" s="16" t="str">
        <f>IF(ISBLANK($A926),"",RANDBETWEEN($P926+Settings!$E$20,$P926+Settings!$E$19))</f>
        <v/>
      </c>
      <c r="E926" t="str">
        <f t="array" ref="E926">IF(ISBLANK($A926),"",IF(M926,IF(AVERAGE(C926,D926)&gt;Settings!$E$18,INDEX(Precipitation!A:A,$L926),INDEX(Precipitation!B:B,$L926)),"None"))</f>
        <v/>
      </c>
      <c r="F926" t="str">
        <f t="array" ref="F926">IF(ISBLANK($A926),"",IF(M926,INDEX(Precipitation!C:C,$L926),CHOOSE(RANDBETWEEN(1,4),"Clear","Clear","A few clouds","Mostly cloudy")))</f>
        <v/>
      </c>
      <c r="G926" t="str">
        <f t="array" ref="G926">IF(ISBLANK($A926),"",IF(AND(M926,AVERAGE(C926,D926)&gt;Settings!$E$18),INDEX(Precipitation!D:D,$L926),""))</f>
        <v/>
      </c>
      <c r="H926" t="str">
        <f t="array" ref="H926">IF(ISBLANK($A926),"",INDEX(Precipitation!E:E,$L926))</f>
        <v/>
      </c>
      <c r="I926" s="16" t="str">
        <f t="array" ref="I926">IF(ISBLANK($A926),"",INDEX(Precipitation!F:F,$L926))</f>
        <v/>
      </c>
      <c r="J926" s="16" t="str">
        <f t="array" ref="J926">IF(ISBLANK($A926),"",INDEX(Precipitation!G:G,$L926))</f>
        <v/>
      </c>
      <c r="K926" t="str">
        <f t="array" ref="K926">IF(ISBLANK($A926),"",INDEX(Precipitation!H:H,$L926))</f>
        <v/>
      </c>
      <c r="L926" s="5" t="str">
        <f>IF(ISBLANK($A926),"",RANDBETWEEN(2,COUNTA(Precipitation!A:A)))</f>
        <v/>
      </c>
      <c r="M926" s="5" t="str">
        <f>IF(ISBLANK($A926),"",RANDBETWEEN(1,100)&lt;=VLOOKUP($A926,Settings!$A:$H,7,FALSE)*100)</f>
        <v/>
      </c>
      <c r="N926" s="5" t="str">
        <f>IF(ISBLANK($A926),"",VLOOKUP($A926,Settings!$A:$H,8,FALSE))</f>
        <v/>
      </c>
      <c r="O926" s="5" t="str">
        <f>IF(ISBLANK($A926),"",IF($A926=$A925,$O925,INDIRECT("Settings!$H"&amp;MATCH($A926,Settings!$A:$A,0)+1)))</f>
        <v/>
      </c>
      <c r="P926" s="5" t="str">
        <f t="shared" si="2"/>
        <v/>
      </c>
      <c r="Q926" s="5" t="str">
        <f>IF(ISBLANK($A926),"",IF($A926=$A925,$Q925,VLOOKUP($A926,Settings!$A:$B,2,FALSE)))</f>
        <v/>
      </c>
    </row>
    <row r="927">
      <c r="A927" s="17"/>
      <c r="B927" s="15" t="str">
        <f t="shared" si="1"/>
        <v/>
      </c>
      <c r="C927" s="16" t="str">
        <f>IF(ISBLANK($A927),"",RANDBETWEEN($P927-Settings!$E$19,$P927-Settings!$E$20))</f>
        <v/>
      </c>
      <c r="D927" s="16" t="str">
        <f>IF(ISBLANK($A927),"",RANDBETWEEN($P927+Settings!$E$20,$P927+Settings!$E$19))</f>
        <v/>
      </c>
      <c r="E927" t="str">
        <f t="array" ref="E927">IF(ISBLANK($A927),"",IF(M927,IF(AVERAGE(C927,D927)&gt;Settings!$E$18,INDEX(Precipitation!A:A,$L927),INDEX(Precipitation!B:B,$L927)),"None"))</f>
        <v/>
      </c>
      <c r="F927" t="str">
        <f t="array" ref="F927">IF(ISBLANK($A927),"",IF(M927,INDEX(Precipitation!C:C,$L927),CHOOSE(RANDBETWEEN(1,4),"Clear","Clear","A few clouds","Mostly cloudy")))</f>
        <v/>
      </c>
      <c r="G927" t="str">
        <f t="array" ref="G927">IF(ISBLANK($A927),"",IF(AND(M927,AVERAGE(C927,D927)&gt;Settings!$E$18),INDEX(Precipitation!D:D,$L927),""))</f>
        <v/>
      </c>
      <c r="H927" t="str">
        <f t="array" ref="H927">IF(ISBLANK($A927),"",INDEX(Precipitation!E:E,$L927))</f>
        <v/>
      </c>
      <c r="I927" s="16" t="str">
        <f t="array" ref="I927">IF(ISBLANK($A927),"",INDEX(Precipitation!F:F,$L927))</f>
        <v/>
      </c>
      <c r="J927" s="16" t="str">
        <f t="array" ref="J927">IF(ISBLANK($A927),"",INDEX(Precipitation!G:G,$L927))</f>
        <v/>
      </c>
      <c r="K927" t="str">
        <f t="array" ref="K927">IF(ISBLANK($A927),"",INDEX(Precipitation!H:H,$L927))</f>
        <v/>
      </c>
      <c r="L927" s="5" t="str">
        <f>IF(ISBLANK($A927),"",RANDBETWEEN(2,COUNTA(Precipitation!A:A)))</f>
        <v/>
      </c>
      <c r="M927" s="5" t="str">
        <f>IF(ISBLANK($A927),"",RANDBETWEEN(1,100)&lt;=VLOOKUP($A927,Settings!$A:$H,7,FALSE)*100)</f>
        <v/>
      </c>
      <c r="N927" s="5" t="str">
        <f>IF(ISBLANK($A927),"",VLOOKUP($A927,Settings!$A:$H,8,FALSE))</f>
        <v/>
      </c>
      <c r="O927" s="5" t="str">
        <f>IF(ISBLANK($A927),"",IF($A927=$A926,$O926,INDIRECT("Settings!$H"&amp;MATCH($A927,Settings!$A:$A,0)+1)))</f>
        <v/>
      </c>
      <c r="P927" s="5" t="str">
        <f t="shared" si="2"/>
        <v/>
      </c>
      <c r="Q927" s="5" t="str">
        <f>IF(ISBLANK($A927),"",IF($A927=$A926,$Q926,VLOOKUP($A927,Settings!$A:$B,2,FALSE)))</f>
        <v/>
      </c>
    </row>
    <row r="928">
      <c r="A928" s="17"/>
      <c r="B928" s="15" t="str">
        <f t="shared" si="1"/>
        <v/>
      </c>
      <c r="C928" s="16" t="str">
        <f>IF(ISBLANK($A928),"",RANDBETWEEN($P928-Settings!$E$19,$P928-Settings!$E$20))</f>
        <v/>
      </c>
      <c r="D928" s="16" t="str">
        <f>IF(ISBLANK($A928),"",RANDBETWEEN($P928+Settings!$E$20,$P928+Settings!$E$19))</f>
        <v/>
      </c>
      <c r="E928" t="str">
        <f t="array" ref="E928">IF(ISBLANK($A928),"",IF(M928,IF(AVERAGE(C928,D928)&gt;Settings!$E$18,INDEX(Precipitation!A:A,$L928),INDEX(Precipitation!B:B,$L928)),"None"))</f>
        <v/>
      </c>
      <c r="F928" t="str">
        <f t="array" ref="F928">IF(ISBLANK($A928),"",IF(M928,INDEX(Precipitation!C:C,$L928),CHOOSE(RANDBETWEEN(1,4),"Clear","Clear","A few clouds","Mostly cloudy")))</f>
        <v/>
      </c>
      <c r="G928" t="str">
        <f t="array" ref="G928">IF(ISBLANK($A928),"",IF(AND(M928,AVERAGE(C928,D928)&gt;Settings!$E$18),INDEX(Precipitation!D:D,$L928),""))</f>
        <v/>
      </c>
      <c r="H928" t="str">
        <f t="array" ref="H928">IF(ISBLANK($A928),"",INDEX(Precipitation!E:E,$L928))</f>
        <v/>
      </c>
      <c r="I928" s="16" t="str">
        <f t="array" ref="I928">IF(ISBLANK($A928),"",INDEX(Precipitation!F:F,$L928))</f>
        <v/>
      </c>
      <c r="J928" s="16" t="str">
        <f t="array" ref="J928">IF(ISBLANK($A928),"",INDEX(Precipitation!G:G,$L928))</f>
        <v/>
      </c>
      <c r="K928" t="str">
        <f t="array" ref="K928">IF(ISBLANK($A928),"",INDEX(Precipitation!H:H,$L928))</f>
        <v/>
      </c>
      <c r="L928" s="5" t="str">
        <f>IF(ISBLANK($A928),"",RANDBETWEEN(2,COUNTA(Precipitation!A:A)))</f>
        <v/>
      </c>
      <c r="M928" s="5" t="str">
        <f>IF(ISBLANK($A928),"",RANDBETWEEN(1,100)&lt;=VLOOKUP($A928,Settings!$A:$H,7,FALSE)*100)</f>
        <v/>
      </c>
      <c r="N928" s="5" t="str">
        <f>IF(ISBLANK($A928),"",VLOOKUP($A928,Settings!$A:$H,8,FALSE))</f>
        <v/>
      </c>
      <c r="O928" s="5" t="str">
        <f>IF(ISBLANK($A928),"",IF($A928=$A927,$O927,INDIRECT("Settings!$H"&amp;MATCH($A928,Settings!$A:$A,0)+1)))</f>
        <v/>
      </c>
      <c r="P928" s="5" t="str">
        <f t="shared" si="2"/>
        <v/>
      </c>
      <c r="Q928" s="5" t="str">
        <f>IF(ISBLANK($A928),"",IF($A928=$A927,$Q927,VLOOKUP($A928,Settings!$A:$B,2,FALSE)))</f>
        <v/>
      </c>
    </row>
    <row r="929">
      <c r="A929" s="17"/>
      <c r="B929" s="15" t="str">
        <f t="shared" si="1"/>
        <v/>
      </c>
      <c r="C929" s="16" t="str">
        <f>IF(ISBLANK($A929),"",RANDBETWEEN($P929-Settings!$E$19,$P929-Settings!$E$20))</f>
        <v/>
      </c>
      <c r="D929" s="16" t="str">
        <f>IF(ISBLANK($A929),"",RANDBETWEEN($P929+Settings!$E$20,$P929+Settings!$E$19))</f>
        <v/>
      </c>
      <c r="E929" t="str">
        <f t="array" ref="E929">IF(ISBLANK($A929),"",IF(M929,IF(AVERAGE(C929,D929)&gt;Settings!$E$18,INDEX(Precipitation!A:A,$L929),INDEX(Precipitation!B:B,$L929)),"None"))</f>
        <v/>
      </c>
      <c r="F929" t="str">
        <f t="array" ref="F929">IF(ISBLANK($A929),"",IF(M929,INDEX(Precipitation!C:C,$L929),CHOOSE(RANDBETWEEN(1,4),"Clear","Clear","A few clouds","Mostly cloudy")))</f>
        <v/>
      </c>
      <c r="G929" t="str">
        <f t="array" ref="G929">IF(ISBLANK($A929),"",IF(AND(M929,AVERAGE(C929,D929)&gt;Settings!$E$18),INDEX(Precipitation!D:D,$L929),""))</f>
        <v/>
      </c>
      <c r="H929" t="str">
        <f t="array" ref="H929">IF(ISBLANK($A929),"",INDEX(Precipitation!E:E,$L929))</f>
        <v/>
      </c>
      <c r="I929" s="16" t="str">
        <f t="array" ref="I929">IF(ISBLANK($A929),"",INDEX(Precipitation!F:F,$L929))</f>
        <v/>
      </c>
      <c r="J929" s="16" t="str">
        <f t="array" ref="J929">IF(ISBLANK($A929),"",INDEX(Precipitation!G:G,$L929))</f>
        <v/>
      </c>
      <c r="K929" t="str">
        <f t="array" ref="K929">IF(ISBLANK($A929),"",INDEX(Precipitation!H:H,$L929))</f>
        <v/>
      </c>
      <c r="L929" s="5" t="str">
        <f>IF(ISBLANK($A929),"",RANDBETWEEN(2,COUNTA(Precipitation!A:A)))</f>
        <v/>
      </c>
      <c r="M929" s="5" t="str">
        <f>IF(ISBLANK($A929),"",RANDBETWEEN(1,100)&lt;=VLOOKUP($A929,Settings!$A:$H,7,FALSE)*100)</f>
        <v/>
      </c>
      <c r="N929" s="5" t="str">
        <f>IF(ISBLANK($A929),"",VLOOKUP($A929,Settings!$A:$H,8,FALSE))</f>
        <v/>
      </c>
      <c r="O929" s="5" t="str">
        <f>IF(ISBLANK($A929),"",IF($A929=$A928,$O928,INDIRECT("Settings!$H"&amp;MATCH($A929,Settings!$A:$A,0)+1)))</f>
        <v/>
      </c>
      <c r="P929" s="5" t="str">
        <f t="shared" si="2"/>
        <v/>
      </c>
      <c r="Q929" s="5" t="str">
        <f>IF(ISBLANK($A929),"",IF($A929=$A928,$Q928,VLOOKUP($A929,Settings!$A:$B,2,FALSE)))</f>
        <v/>
      </c>
    </row>
    <row r="930">
      <c r="A930" s="17"/>
      <c r="B930" s="15" t="str">
        <f t="shared" si="1"/>
        <v/>
      </c>
      <c r="C930" s="16" t="str">
        <f>IF(ISBLANK($A930),"",RANDBETWEEN($P930-Settings!$E$19,$P930-Settings!$E$20))</f>
        <v/>
      </c>
      <c r="D930" s="16" t="str">
        <f>IF(ISBLANK($A930),"",RANDBETWEEN($P930+Settings!$E$20,$P930+Settings!$E$19))</f>
        <v/>
      </c>
      <c r="E930" t="str">
        <f t="array" ref="E930">IF(ISBLANK($A930),"",IF(M930,IF(AVERAGE(C930,D930)&gt;Settings!$E$18,INDEX(Precipitation!A:A,$L930),INDEX(Precipitation!B:B,$L930)),"None"))</f>
        <v/>
      </c>
      <c r="F930" t="str">
        <f t="array" ref="F930">IF(ISBLANK($A930),"",IF(M930,INDEX(Precipitation!C:C,$L930),CHOOSE(RANDBETWEEN(1,4),"Clear","Clear","A few clouds","Mostly cloudy")))</f>
        <v/>
      </c>
      <c r="G930" t="str">
        <f t="array" ref="G930">IF(ISBLANK($A930),"",IF(AND(M930,AVERAGE(C930,D930)&gt;Settings!$E$18),INDEX(Precipitation!D:D,$L930),""))</f>
        <v/>
      </c>
      <c r="H930" t="str">
        <f t="array" ref="H930">IF(ISBLANK($A930),"",INDEX(Precipitation!E:E,$L930))</f>
        <v/>
      </c>
      <c r="I930" s="16" t="str">
        <f t="array" ref="I930">IF(ISBLANK($A930),"",INDEX(Precipitation!F:F,$L930))</f>
        <v/>
      </c>
      <c r="J930" s="16" t="str">
        <f t="array" ref="J930">IF(ISBLANK($A930),"",INDEX(Precipitation!G:G,$L930))</f>
        <v/>
      </c>
      <c r="K930" t="str">
        <f t="array" ref="K930">IF(ISBLANK($A930),"",INDEX(Precipitation!H:H,$L930))</f>
        <v/>
      </c>
      <c r="L930" s="5" t="str">
        <f>IF(ISBLANK($A930),"",RANDBETWEEN(2,COUNTA(Precipitation!A:A)))</f>
        <v/>
      </c>
      <c r="M930" s="5" t="str">
        <f>IF(ISBLANK($A930),"",RANDBETWEEN(1,100)&lt;=VLOOKUP($A930,Settings!$A:$H,7,FALSE)*100)</f>
        <v/>
      </c>
      <c r="N930" s="5" t="str">
        <f>IF(ISBLANK($A930),"",VLOOKUP($A930,Settings!$A:$H,8,FALSE))</f>
        <v/>
      </c>
      <c r="O930" s="5" t="str">
        <f>IF(ISBLANK($A930),"",IF($A930=$A929,$O929,INDIRECT("Settings!$H"&amp;MATCH($A930,Settings!$A:$A,0)+1)))</f>
        <v/>
      </c>
      <c r="P930" s="5" t="str">
        <f t="shared" si="2"/>
        <v/>
      </c>
      <c r="Q930" s="5" t="str">
        <f>IF(ISBLANK($A930),"",IF($A930=$A929,$Q929,VLOOKUP($A930,Settings!$A:$B,2,FALSE)))</f>
        <v/>
      </c>
    </row>
    <row r="931">
      <c r="A931" s="17"/>
      <c r="B931" s="15" t="str">
        <f t="shared" si="1"/>
        <v/>
      </c>
      <c r="C931" s="16" t="str">
        <f>IF(ISBLANK($A931),"",RANDBETWEEN($P931-Settings!$E$19,$P931-Settings!$E$20))</f>
        <v/>
      </c>
      <c r="D931" s="16" t="str">
        <f>IF(ISBLANK($A931),"",RANDBETWEEN($P931+Settings!$E$20,$P931+Settings!$E$19))</f>
        <v/>
      </c>
      <c r="E931" t="str">
        <f t="array" ref="E931">IF(ISBLANK($A931),"",IF(M931,IF(AVERAGE(C931,D931)&gt;Settings!$E$18,INDEX(Precipitation!A:A,$L931),INDEX(Precipitation!B:B,$L931)),"None"))</f>
        <v/>
      </c>
      <c r="F931" t="str">
        <f t="array" ref="F931">IF(ISBLANK($A931),"",IF(M931,INDEX(Precipitation!C:C,$L931),CHOOSE(RANDBETWEEN(1,4),"Clear","Clear","A few clouds","Mostly cloudy")))</f>
        <v/>
      </c>
      <c r="G931" t="str">
        <f t="array" ref="G931">IF(ISBLANK($A931),"",IF(AND(M931,AVERAGE(C931,D931)&gt;Settings!$E$18),INDEX(Precipitation!D:D,$L931),""))</f>
        <v/>
      </c>
      <c r="H931" t="str">
        <f t="array" ref="H931">IF(ISBLANK($A931),"",INDEX(Precipitation!E:E,$L931))</f>
        <v/>
      </c>
      <c r="I931" s="16" t="str">
        <f t="array" ref="I931">IF(ISBLANK($A931),"",INDEX(Precipitation!F:F,$L931))</f>
        <v/>
      </c>
      <c r="J931" s="16" t="str">
        <f t="array" ref="J931">IF(ISBLANK($A931),"",INDEX(Precipitation!G:G,$L931))</f>
        <v/>
      </c>
      <c r="K931" t="str">
        <f t="array" ref="K931">IF(ISBLANK($A931),"",INDEX(Precipitation!H:H,$L931))</f>
        <v/>
      </c>
      <c r="L931" s="5" t="str">
        <f>IF(ISBLANK($A931),"",RANDBETWEEN(2,COUNTA(Precipitation!A:A)))</f>
        <v/>
      </c>
      <c r="M931" s="5" t="str">
        <f>IF(ISBLANK($A931),"",RANDBETWEEN(1,100)&lt;=VLOOKUP($A931,Settings!$A:$H,7,FALSE)*100)</f>
        <v/>
      </c>
      <c r="N931" s="5" t="str">
        <f>IF(ISBLANK($A931),"",VLOOKUP($A931,Settings!$A:$H,8,FALSE))</f>
        <v/>
      </c>
      <c r="O931" s="5" t="str">
        <f>IF(ISBLANK($A931),"",IF($A931=$A930,$O930,INDIRECT("Settings!$H"&amp;MATCH($A931,Settings!$A:$A,0)+1)))</f>
        <v/>
      </c>
      <c r="P931" s="5" t="str">
        <f t="shared" si="2"/>
        <v/>
      </c>
      <c r="Q931" s="5" t="str">
        <f>IF(ISBLANK($A931),"",IF($A931=$A930,$Q930,VLOOKUP($A931,Settings!$A:$B,2,FALSE)))</f>
        <v/>
      </c>
    </row>
    <row r="932">
      <c r="A932" s="17"/>
      <c r="B932" s="15" t="str">
        <f t="shared" si="1"/>
        <v/>
      </c>
      <c r="C932" s="16" t="str">
        <f>IF(ISBLANK($A932),"",RANDBETWEEN($P932-Settings!$E$19,$P932-Settings!$E$20))</f>
        <v/>
      </c>
      <c r="D932" s="16" t="str">
        <f>IF(ISBLANK($A932),"",RANDBETWEEN($P932+Settings!$E$20,$P932+Settings!$E$19))</f>
        <v/>
      </c>
      <c r="E932" t="str">
        <f t="array" ref="E932">IF(ISBLANK($A932),"",IF(M932,IF(AVERAGE(C932,D932)&gt;Settings!$E$18,INDEX(Precipitation!A:A,$L932),INDEX(Precipitation!B:B,$L932)),"None"))</f>
        <v/>
      </c>
      <c r="F932" t="str">
        <f t="array" ref="F932">IF(ISBLANK($A932),"",IF(M932,INDEX(Precipitation!C:C,$L932),CHOOSE(RANDBETWEEN(1,4),"Clear","Clear","A few clouds","Mostly cloudy")))</f>
        <v/>
      </c>
      <c r="G932" t="str">
        <f t="array" ref="G932">IF(ISBLANK($A932),"",IF(AND(M932,AVERAGE(C932,D932)&gt;Settings!$E$18),INDEX(Precipitation!D:D,$L932),""))</f>
        <v/>
      </c>
      <c r="H932" t="str">
        <f t="array" ref="H932">IF(ISBLANK($A932),"",INDEX(Precipitation!E:E,$L932))</f>
        <v/>
      </c>
      <c r="I932" s="16" t="str">
        <f t="array" ref="I932">IF(ISBLANK($A932),"",INDEX(Precipitation!F:F,$L932))</f>
        <v/>
      </c>
      <c r="J932" s="16" t="str">
        <f t="array" ref="J932">IF(ISBLANK($A932),"",INDEX(Precipitation!G:G,$L932))</f>
        <v/>
      </c>
      <c r="K932" t="str">
        <f t="array" ref="K932">IF(ISBLANK($A932),"",INDEX(Precipitation!H:H,$L932))</f>
        <v/>
      </c>
      <c r="L932" s="5" t="str">
        <f>IF(ISBLANK($A932),"",RANDBETWEEN(2,COUNTA(Precipitation!A:A)))</f>
        <v/>
      </c>
      <c r="M932" s="5" t="str">
        <f>IF(ISBLANK($A932),"",RANDBETWEEN(1,100)&lt;=VLOOKUP($A932,Settings!$A:$H,7,FALSE)*100)</f>
        <v/>
      </c>
      <c r="N932" s="5" t="str">
        <f>IF(ISBLANK($A932),"",VLOOKUP($A932,Settings!$A:$H,8,FALSE))</f>
        <v/>
      </c>
      <c r="O932" s="5" t="str">
        <f>IF(ISBLANK($A932),"",IF($A932=$A931,$O931,INDIRECT("Settings!$H"&amp;MATCH($A932,Settings!$A:$A,0)+1)))</f>
        <v/>
      </c>
      <c r="P932" s="5" t="str">
        <f t="shared" si="2"/>
        <v/>
      </c>
      <c r="Q932" s="5" t="str">
        <f>IF(ISBLANK($A932),"",IF($A932=$A931,$Q931,VLOOKUP($A932,Settings!$A:$B,2,FALSE)))</f>
        <v/>
      </c>
    </row>
    <row r="933">
      <c r="A933" s="17"/>
      <c r="B933" s="15" t="str">
        <f t="shared" si="1"/>
        <v/>
      </c>
      <c r="C933" s="16" t="str">
        <f>IF(ISBLANK($A933),"",RANDBETWEEN($P933-Settings!$E$19,$P933-Settings!$E$20))</f>
        <v/>
      </c>
      <c r="D933" s="16" t="str">
        <f>IF(ISBLANK($A933),"",RANDBETWEEN($P933+Settings!$E$20,$P933+Settings!$E$19))</f>
        <v/>
      </c>
      <c r="E933" t="str">
        <f t="array" ref="E933">IF(ISBLANK($A933),"",IF(M933,IF(AVERAGE(C933,D933)&gt;Settings!$E$18,INDEX(Precipitation!A:A,$L933),INDEX(Precipitation!B:B,$L933)),"None"))</f>
        <v/>
      </c>
      <c r="F933" t="str">
        <f t="array" ref="F933">IF(ISBLANK($A933),"",IF(M933,INDEX(Precipitation!C:C,$L933),CHOOSE(RANDBETWEEN(1,4),"Clear","Clear","A few clouds","Mostly cloudy")))</f>
        <v/>
      </c>
      <c r="G933" t="str">
        <f t="array" ref="G933">IF(ISBLANK($A933),"",IF(AND(M933,AVERAGE(C933,D933)&gt;Settings!$E$18),INDEX(Precipitation!D:D,$L933),""))</f>
        <v/>
      </c>
      <c r="H933" t="str">
        <f t="array" ref="H933">IF(ISBLANK($A933),"",INDEX(Precipitation!E:E,$L933))</f>
        <v/>
      </c>
      <c r="I933" s="16" t="str">
        <f t="array" ref="I933">IF(ISBLANK($A933),"",INDEX(Precipitation!F:F,$L933))</f>
        <v/>
      </c>
      <c r="J933" s="16" t="str">
        <f t="array" ref="J933">IF(ISBLANK($A933),"",INDEX(Precipitation!G:G,$L933))</f>
        <v/>
      </c>
      <c r="K933" t="str">
        <f t="array" ref="K933">IF(ISBLANK($A933),"",INDEX(Precipitation!H:H,$L933))</f>
        <v/>
      </c>
      <c r="L933" s="5" t="str">
        <f>IF(ISBLANK($A933),"",RANDBETWEEN(2,COUNTA(Precipitation!A:A)))</f>
        <v/>
      </c>
      <c r="M933" s="5" t="str">
        <f>IF(ISBLANK($A933),"",RANDBETWEEN(1,100)&lt;=VLOOKUP($A933,Settings!$A:$H,7,FALSE)*100)</f>
        <v/>
      </c>
      <c r="N933" s="5" t="str">
        <f>IF(ISBLANK($A933),"",VLOOKUP($A933,Settings!$A:$H,8,FALSE))</f>
        <v/>
      </c>
      <c r="O933" s="5" t="str">
        <f>IF(ISBLANK($A933),"",IF($A933=$A932,$O932,INDIRECT("Settings!$H"&amp;MATCH($A933,Settings!$A:$A,0)+1)))</f>
        <v/>
      </c>
      <c r="P933" s="5" t="str">
        <f t="shared" si="2"/>
        <v/>
      </c>
      <c r="Q933" s="5" t="str">
        <f>IF(ISBLANK($A933),"",IF($A933=$A932,$Q932,VLOOKUP($A933,Settings!$A:$B,2,FALSE)))</f>
        <v/>
      </c>
    </row>
    <row r="934">
      <c r="A934" s="17"/>
      <c r="B934" s="15" t="str">
        <f t="shared" si="1"/>
        <v/>
      </c>
      <c r="C934" s="16" t="str">
        <f>IF(ISBLANK($A934),"",RANDBETWEEN($P934-Settings!$E$19,$P934-Settings!$E$20))</f>
        <v/>
      </c>
      <c r="D934" s="16" t="str">
        <f>IF(ISBLANK($A934),"",RANDBETWEEN($P934+Settings!$E$20,$P934+Settings!$E$19))</f>
        <v/>
      </c>
      <c r="E934" t="str">
        <f t="array" ref="E934">IF(ISBLANK($A934),"",IF(M934,IF(AVERAGE(C934,D934)&gt;Settings!$E$18,INDEX(Precipitation!A:A,$L934),INDEX(Precipitation!B:B,$L934)),"None"))</f>
        <v/>
      </c>
      <c r="F934" t="str">
        <f t="array" ref="F934">IF(ISBLANK($A934),"",IF(M934,INDEX(Precipitation!C:C,$L934),CHOOSE(RANDBETWEEN(1,4),"Clear","Clear","A few clouds","Mostly cloudy")))</f>
        <v/>
      </c>
      <c r="G934" t="str">
        <f t="array" ref="G934">IF(ISBLANK($A934),"",IF(AND(M934,AVERAGE(C934,D934)&gt;Settings!$E$18),INDEX(Precipitation!D:D,$L934),""))</f>
        <v/>
      </c>
      <c r="H934" t="str">
        <f t="array" ref="H934">IF(ISBLANK($A934),"",INDEX(Precipitation!E:E,$L934))</f>
        <v/>
      </c>
      <c r="I934" s="16" t="str">
        <f t="array" ref="I934">IF(ISBLANK($A934),"",INDEX(Precipitation!F:F,$L934))</f>
        <v/>
      </c>
      <c r="J934" s="16" t="str">
        <f t="array" ref="J934">IF(ISBLANK($A934),"",INDEX(Precipitation!G:G,$L934))</f>
        <v/>
      </c>
      <c r="K934" t="str">
        <f t="array" ref="K934">IF(ISBLANK($A934),"",INDEX(Precipitation!H:H,$L934))</f>
        <v/>
      </c>
      <c r="L934" s="5" t="str">
        <f>IF(ISBLANK($A934),"",RANDBETWEEN(2,COUNTA(Precipitation!A:A)))</f>
        <v/>
      </c>
      <c r="M934" s="5" t="str">
        <f>IF(ISBLANK($A934),"",RANDBETWEEN(1,100)&lt;=VLOOKUP($A934,Settings!$A:$H,7,FALSE)*100)</f>
        <v/>
      </c>
      <c r="N934" s="5" t="str">
        <f>IF(ISBLANK($A934),"",VLOOKUP($A934,Settings!$A:$H,8,FALSE))</f>
        <v/>
      </c>
      <c r="O934" s="5" t="str">
        <f>IF(ISBLANK($A934),"",IF($A934=$A933,$O933,INDIRECT("Settings!$H"&amp;MATCH($A934,Settings!$A:$A,0)+1)))</f>
        <v/>
      </c>
      <c r="P934" s="5" t="str">
        <f t="shared" si="2"/>
        <v/>
      </c>
      <c r="Q934" s="5" t="str">
        <f>IF(ISBLANK($A934),"",IF($A934=$A933,$Q933,VLOOKUP($A934,Settings!$A:$B,2,FALSE)))</f>
        <v/>
      </c>
    </row>
    <row r="935">
      <c r="A935" s="17"/>
      <c r="B935" s="15" t="str">
        <f t="shared" si="1"/>
        <v/>
      </c>
      <c r="C935" s="16" t="str">
        <f>IF(ISBLANK($A935),"",RANDBETWEEN($P935-Settings!$E$19,$P935-Settings!$E$20))</f>
        <v/>
      </c>
      <c r="D935" s="16" t="str">
        <f>IF(ISBLANK($A935),"",RANDBETWEEN($P935+Settings!$E$20,$P935+Settings!$E$19))</f>
        <v/>
      </c>
      <c r="E935" t="str">
        <f t="array" ref="E935">IF(ISBLANK($A935),"",IF(M935,IF(AVERAGE(C935,D935)&gt;Settings!$E$18,INDEX(Precipitation!A:A,$L935),INDEX(Precipitation!B:B,$L935)),"None"))</f>
        <v/>
      </c>
      <c r="F935" t="str">
        <f t="array" ref="F935">IF(ISBLANK($A935),"",IF(M935,INDEX(Precipitation!C:C,$L935),CHOOSE(RANDBETWEEN(1,4),"Clear","Clear","A few clouds","Mostly cloudy")))</f>
        <v/>
      </c>
      <c r="G935" t="str">
        <f t="array" ref="G935">IF(ISBLANK($A935),"",IF(AND(M935,AVERAGE(C935,D935)&gt;Settings!$E$18),INDEX(Precipitation!D:D,$L935),""))</f>
        <v/>
      </c>
      <c r="H935" t="str">
        <f t="array" ref="H935">IF(ISBLANK($A935),"",INDEX(Precipitation!E:E,$L935))</f>
        <v/>
      </c>
      <c r="I935" s="16" t="str">
        <f t="array" ref="I935">IF(ISBLANK($A935),"",INDEX(Precipitation!F:F,$L935))</f>
        <v/>
      </c>
      <c r="J935" s="16" t="str">
        <f t="array" ref="J935">IF(ISBLANK($A935),"",INDEX(Precipitation!G:G,$L935))</f>
        <v/>
      </c>
      <c r="K935" t="str">
        <f t="array" ref="K935">IF(ISBLANK($A935),"",INDEX(Precipitation!H:H,$L935))</f>
        <v/>
      </c>
      <c r="L935" s="5" t="str">
        <f>IF(ISBLANK($A935),"",RANDBETWEEN(2,COUNTA(Precipitation!A:A)))</f>
        <v/>
      </c>
      <c r="M935" s="5" t="str">
        <f>IF(ISBLANK($A935),"",RANDBETWEEN(1,100)&lt;=VLOOKUP($A935,Settings!$A:$H,7,FALSE)*100)</f>
        <v/>
      </c>
      <c r="N935" s="5" t="str">
        <f>IF(ISBLANK($A935),"",VLOOKUP($A935,Settings!$A:$H,8,FALSE))</f>
        <v/>
      </c>
      <c r="O935" s="5" t="str">
        <f>IF(ISBLANK($A935),"",IF($A935=$A934,$O934,INDIRECT("Settings!$H"&amp;MATCH($A935,Settings!$A:$A,0)+1)))</f>
        <v/>
      </c>
      <c r="P935" s="5" t="str">
        <f t="shared" si="2"/>
        <v/>
      </c>
      <c r="Q935" s="5" t="str">
        <f>IF(ISBLANK($A935),"",IF($A935=$A934,$Q934,VLOOKUP($A935,Settings!$A:$B,2,FALSE)))</f>
        <v/>
      </c>
    </row>
    <row r="936">
      <c r="A936" s="17"/>
      <c r="B936" s="15" t="str">
        <f t="shared" si="1"/>
        <v/>
      </c>
      <c r="C936" s="16" t="str">
        <f>IF(ISBLANK($A936),"",RANDBETWEEN($P936-Settings!$E$19,$P936-Settings!$E$20))</f>
        <v/>
      </c>
      <c r="D936" s="16" t="str">
        <f>IF(ISBLANK($A936),"",RANDBETWEEN($P936+Settings!$E$20,$P936+Settings!$E$19))</f>
        <v/>
      </c>
      <c r="E936" t="str">
        <f t="array" ref="E936">IF(ISBLANK($A936),"",IF(M936,IF(AVERAGE(C936,D936)&gt;Settings!$E$18,INDEX(Precipitation!A:A,$L936),INDEX(Precipitation!B:B,$L936)),"None"))</f>
        <v/>
      </c>
      <c r="F936" t="str">
        <f t="array" ref="F936">IF(ISBLANK($A936),"",IF(M936,INDEX(Precipitation!C:C,$L936),CHOOSE(RANDBETWEEN(1,4),"Clear","Clear","A few clouds","Mostly cloudy")))</f>
        <v/>
      </c>
      <c r="G936" t="str">
        <f t="array" ref="G936">IF(ISBLANK($A936),"",IF(AND(M936,AVERAGE(C936,D936)&gt;Settings!$E$18),INDEX(Precipitation!D:D,$L936),""))</f>
        <v/>
      </c>
      <c r="H936" t="str">
        <f t="array" ref="H936">IF(ISBLANK($A936),"",INDEX(Precipitation!E:E,$L936))</f>
        <v/>
      </c>
      <c r="I936" s="16" t="str">
        <f t="array" ref="I936">IF(ISBLANK($A936),"",INDEX(Precipitation!F:F,$L936))</f>
        <v/>
      </c>
      <c r="J936" s="16" t="str">
        <f t="array" ref="J936">IF(ISBLANK($A936),"",INDEX(Precipitation!G:G,$L936))</f>
        <v/>
      </c>
      <c r="K936" t="str">
        <f t="array" ref="K936">IF(ISBLANK($A936),"",INDEX(Precipitation!H:H,$L936))</f>
        <v/>
      </c>
      <c r="L936" s="5" t="str">
        <f>IF(ISBLANK($A936),"",RANDBETWEEN(2,COUNTA(Precipitation!A:A)))</f>
        <v/>
      </c>
      <c r="M936" s="5" t="str">
        <f>IF(ISBLANK($A936),"",RANDBETWEEN(1,100)&lt;=VLOOKUP($A936,Settings!$A:$H,7,FALSE)*100)</f>
        <v/>
      </c>
      <c r="N936" s="5" t="str">
        <f>IF(ISBLANK($A936),"",VLOOKUP($A936,Settings!$A:$H,8,FALSE))</f>
        <v/>
      </c>
      <c r="O936" s="5" t="str">
        <f>IF(ISBLANK($A936),"",IF($A936=$A935,$O935,INDIRECT("Settings!$H"&amp;MATCH($A936,Settings!$A:$A,0)+1)))</f>
        <v/>
      </c>
      <c r="P936" s="5" t="str">
        <f t="shared" si="2"/>
        <v/>
      </c>
      <c r="Q936" s="5" t="str">
        <f>IF(ISBLANK($A936),"",IF($A936=$A935,$Q935,VLOOKUP($A936,Settings!$A:$B,2,FALSE)))</f>
        <v/>
      </c>
    </row>
    <row r="937">
      <c r="A937" s="17"/>
      <c r="B937" s="15" t="str">
        <f t="shared" si="1"/>
        <v/>
      </c>
      <c r="C937" s="16" t="str">
        <f>IF(ISBLANK($A937),"",RANDBETWEEN($P937-Settings!$E$19,$P937-Settings!$E$20))</f>
        <v/>
      </c>
      <c r="D937" s="16" t="str">
        <f>IF(ISBLANK($A937),"",RANDBETWEEN($P937+Settings!$E$20,$P937+Settings!$E$19))</f>
        <v/>
      </c>
      <c r="E937" t="str">
        <f t="array" ref="E937">IF(ISBLANK($A937),"",IF(M937,IF(AVERAGE(C937,D937)&gt;Settings!$E$18,INDEX(Precipitation!A:A,$L937),INDEX(Precipitation!B:B,$L937)),"None"))</f>
        <v/>
      </c>
      <c r="F937" t="str">
        <f t="array" ref="F937">IF(ISBLANK($A937),"",IF(M937,INDEX(Precipitation!C:C,$L937),CHOOSE(RANDBETWEEN(1,4),"Clear","Clear","A few clouds","Mostly cloudy")))</f>
        <v/>
      </c>
      <c r="G937" t="str">
        <f t="array" ref="G937">IF(ISBLANK($A937),"",IF(AND(M937,AVERAGE(C937,D937)&gt;Settings!$E$18),INDEX(Precipitation!D:D,$L937),""))</f>
        <v/>
      </c>
      <c r="H937" t="str">
        <f t="array" ref="H937">IF(ISBLANK($A937),"",INDEX(Precipitation!E:E,$L937))</f>
        <v/>
      </c>
      <c r="I937" s="16" t="str">
        <f t="array" ref="I937">IF(ISBLANK($A937),"",INDEX(Precipitation!F:F,$L937))</f>
        <v/>
      </c>
      <c r="J937" s="16" t="str">
        <f t="array" ref="J937">IF(ISBLANK($A937),"",INDEX(Precipitation!G:G,$L937))</f>
        <v/>
      </c>
      <c r="K937" t="str">
        <f t="array" ref="K937">IF(ISBLANK($A937),"",INDEX(Precipitation!H:H,$L937))</f>
        <v/>
      </c>
      <c r="L937" s="5" t="str">
        <f>IF(ISBLANK($A937),"",RANDBETWEEN(2,COUNTA(Precipitation!A:A)))</f>
        <v/>
      </c>
      <c r="M937" s="5" t="str">
        <f>IF(ISBLANK($A937),"",RANDBETWEEN(1,100)&lt;=VLOOKUP($A937,Settings!$A:$H,7,FALSE)*100)</f>
        <v/>
      </c>
      <c r="N937" s="5" t="str">
        <f>IF(ISBLANK($A937),"",VLOOKUP($A937,Settings!$A:$H,8,FALSE))</f>
        <v/>
      </c>
      <c r="O937" s="5" t="str">
        <f>IF(ISBLANK($A937),"",IF($A937=$A936,$O936,INDIRECT("Settings!$H"&amp;MATCH($A937,Settings!$A:$A,0)+1)))</f>
        <v/>
      </c>
      <c r="P937" s="5" t="str">
        <f t="shared" si="2"/>
        <v/>
      </c>
      <c r="Q937" s="5" t="str">
        <f>IF(ISBLANK($A937),"",IF($A937=$A936,$Q936,VLOOKUP($A937,Settings!$A:$B,2,FALSE)))</f>
        <v/>
      </c>
    </row>
    <row r="938">
      <c r="A938" s="17"/>
      <c r="B938" s="15" t="str">
        <f t="shared" si="1"/>
        <v/>
      </c>
      <c r="C938" s="16" t="str">
        <f>IF(ISBLANK($A938),"",RANDBETWEEN($P938-Settings!$E$19,$P938-Settings!$E$20))</f>
        <v/>
      </c>
      <c r="D938" s="16" t="str">
        <f>IF(ISBLANK($A938),"",RANDBETWEEN($P938+Settings!$E$20,$P938+Settings!$E$19))</f>
        <v/>
      </c>
      <c r="E938" t="str">
        <f t="array" ref="E938">IF(ISBLANK($A938),"",IF(M938,IF(AVERAGE(C938,D938)&gt;Settings!$E$18,INDEX(Precipitation!A:A,$L938),INDEX(Precipitation!B:B,$L938)),"None"))</f>
        <v/>
      </c>
      <c r="F938" t="str">
        <f t="array" ref="F938">IF(ISBLANK($A938),"",IF(M938,INDEX(Precipitation!C:C,$L938),CHOOSE(RANDBETWEEN(1,4),"Clear","Clear","A few clouds","Mostly cloudy")))</f>
        <v/>
      </c>
      <c r="G938" t="str">
        <f t="array" ref="G938">IF(ISBLANK($A938),"",IF(AND(M938,AVERAGE(C938,D938)&gt;Settings!$E$18),INDEX(Precipitation!D:D,$L938),""))</f>
        <v/>
      </c>
      <c r="H938" t="str">
        <f t="array" ref="H938">IF(ISBLANK($A938),"",INDEX(Precipitation!E:E,$L938))</f>
        <v/>
      </c>
      <c r="I938" s="16" t="str">
        <f t="array" ref="I938">IF(ISBLANK($A938),"",INDEX(Precipitation!F:F,$L938))</f>
        <v/>
      </c>
      <c r="J938" s="16" t="str">
        <f t="array" ref="J938">IF(ISBLANK($A938),"",INDEX(Precipitation!G:G,$L938))</f>
        <v/>
      </c>
      <c r="K938" t="str">
        <f t="array" ref="K938">IF(ISBLANK($A938),"",INDEX(Precipitation!H:H,$L938))</f>
        <v/>
      </c>
      <c r="L938" s="5" t="str">
        <f>IF(ISBLANK($A938),"",RANDBETWEEN(2,COUNTA(Precipitation!A:A)))</f>
        <v/>
      </c>
      <c r="M938" s="5" t="str">
        <f>IF(ISBLANK($A938),"",RANDBETWEEN(1,100)&lt;=VLOOKUP($A938,Settings!$A:$H,7,FALSE)*100)</f>
        <v/>
      </c>
      <c r="N938" s="5" t="str">
        <f>IF(ISBLANK($A938),"",VLOOKUP($A938,Settings!$A:$H,8,FALSE))</f>
        <v/>
      </c>
      <c r="O938" s="5" t="str">
        <f>IF(ISBLANK($A938),"",IF($A938=$A937,$O937,INDIRECT("Settings!$H"&amp;MATCH($A938,Settings!$A:$A,0)+1)))</f>
        <v/>
      </c>
      <c r="P938" s="5" t="str">
        <f t="shared" si="2"/>
        <v/>
      </c>
      <c r="Q938" s="5" t="str">
        <f>IF(ISBLANK($A938),"",IF($A938=$A937,$Q937,VLOOKUP($A938,Settings!$A:$B,2,FALSE)))</f>
        <v/>
      </c>
    </row>
    <row r="939">
      <c r="A939" s="17"/>
      <c r="B939" s="15" t="str">
        <f t="shared" si="1"/>
        <v/>
      </c>
      <c r="C939" s="16" t="str">
        <f>IF(ISBLANK($A939),"",RANDBETWEEN($P939-Settings!$E$19,$P939-Settings!$E$20))</f>
        <v/>
      </c>
      <c r="D939" s="16" t="str">
        <f>IF(ISBLANK($A939),"",RANDBETWEEN($P939+Settings!$E$20,$P939+Settings!$E$19))</f>
        <v/>
      </c>
      <c r="E939" t="str">
        <f t="array" ref="E939">IF(ISBLANK($A939),"",IF(M939,IF(AVERAGE(C939,D939)&gt;Settings!$E$18,INDEX(Precipitation!A:A,$L939),INDEX(Precipitation!B:B,$L939)),"None"))</f>
        <v/>
      </c>
      <c r="F939" t="str">
        <f t="array" ref="F939">IF(ISBLANK($A939),"",IF(M939,INDEX(Precipitation!C:C,$L939),CHOOSE(RANDBETWEEN(1,4),"Clear","Clear","A few clouds","Mostly cloudy")))</f>
        <v/>
      </c>
      <c r="G939" t="str">
        <f t="array" ref="G939">IF(ISBLANK($A939),"",IF(AND(M939,AVERAGE(C939,D939)&gt;Settings!$E$18),INDEX(Precipitation!D:D,$L939),""))</f>
        <v/>
      </c>
      <c r="H939" t="str">
        <f t="array" ref="H939">IF(ISBLANK($A939),"",INDEX(Precipitation!E:E,$L939))</f>
        <v/>
      </c>
      <c r="I939" s="16" t="str">
        <f t="array" ref="I939">IF(ISBLANK($A939),"",INDEX(Precipitation!F:F,$L939))</f>
        <v/>
      </c>
      <c r="J939" s="16" t="str">
        <f t="array" ref="J939">IF(ISBLANK($A939),"",INDEX(Precipitation!G:G,$L939))</f>
        <v/>
      </c>
      <c r="K939" t="str">
        <f t="array" ref="K939">IF(ISBLANK($A939),"",INDEX(Precipitation!H:H,$L939))</f>
        <v/>
      </c>
      <c r="L939" s="5" t="str">
        <f>IF(ISBLANK($A939),"",RANDBETWEEN(2,COUNTA(Precipitation!A:A)))</f>
        <v/>
      </c>
      <c r="M939" s="5" t="str">
        <f>IF(ISBLANK($A939),"",RANDBETWEEN(1,100)&lt;=VLOOKUP($A939,Settings!$A:$H,7,FALSE)*100)</f>
        <v/>
      </c>
      <c r="N939" s="5" t="str">
        <f>IF(ISBLANK($A939),"",VLOOKUP($A939,Settings!$A:$H,8,FALSE))</f>
        <v/>
      </c>
      <c r="O939" s="5" t="str">
        <f>IF(ISBLANK($A939),"",IF($A939=$A938,$O938,INDIRECT("Settings!$H"&amp;MATCH($A939,Settings!$A:$A,0)+1)))</f>
        <v/>
      </c>
      <c r="P939" s="5" t="str">
        <f t="shared" si="2"/>
        <v/>
      </c>
      <c r="Q939" s="5" t="str">
        <f>IF(ISBLANK($A939),"",IF($A939=$A938,$Q938,VLOOKUP($A939,Settings!$A:$B,2,FALSE)))</f>
        <v/>
      </c>
    </row>
    <row r="940">
      <c r="A940" s="17"/>
      <c r="B940" s="15" t="str">
        <f t="shared" si="1"/>
        <v/>
      </c>
      <c r="C940" s="16" t="str">
        <f>IF(ISBLANK($A940),"",RANDBETWEEN($P940-Settings!$E$19,$P940-Settings!$E$20))</f>
        <v/>
      </c>
      <c r="D940" s="16" t="str">
        <f>IF(ISBLANK($A940),"",RANDBETWEEN($P940+Settings!$E$20,$P940+Settings!$E$19))</f>
        <v/>
      </c>
      <c r="E940" t="str">
        <f t="array" ref="E940">IF(ISBLANK($A940),"",IF(M940,IF(AVERAGE(C940,D940)&gt;Settings!$E$18,INDEX(Precipitation!A:A,$L940),INDEX(Precipitation!B:B,$L940)),"None"))</f>
        <v/>
      </c>
      <c r="F940" t="str">
        <f t="array" ref="F940">IF(ISBLANK($A940),"",IF(M940,INDEX(Precipitation!C:C,$L940),CHOOSE(RANDBETWEEN(1,4),"Clear","Clear","A few clouds","Mostly cloudy")))</f>
        <v/>
      </c>
      <c r="G940" t="str">
        <f t="array" ref="G940">IF(ISBLANK($A940),"",IF(AND(M940,AVERAGE(C940,D940)&gt;Settings!$E$18),INDEX(Precipitation!D:D,$L940),""))</f>
        <v/>
      </c>
      <c r="H940" t="str">
        <f t="array" ref="H940">IF(ISBLANK($A940),"",INDEX(Precipitation!E:E,$L940))</f>
        <v/>
      </c>
      <c r="I940" s="16" t="str">
        <f t="array" ref="I940">IF(ISBLANK($A940),"",INDEX(Precipitation!F:F,$L940))</f>
        <v/>
      </c>
      <c r="J940" s="16" t="str">
        <f t="array" ref="J940">IF(ISBLANK($A940),"",INDEX(Precipitation!G:G,$L940))</f>
        <v/>
      </c>
      <c r="K940" t="str">
        <f t="array" ref="K940">IF(ISBLANK($A940),"",INDEX(Precipitation!H:H,$L940))</f>
        <v/>
      </c>
      <c r="L940" s="5" t="str">
        <f>IF(ISBLANK($A940),"",RANDBETWEEN(2,COUNTA(Precipitation!A:A)))</f>
        <v/>
      </c>
      <c r="M940" s="5" t="str">
        <f>IF(ISBLANK($A940),"",RANDBETWEEN(1,100)&lt;=VLOOKUP($A940,Settings!$A:$H,7,FALSE)*100)</f>
        <v/>
      </c>
      <c r="N940" s="5" t="str">
        <f>IF(ISBLANK($A940),"",VLOOKUP($A940,Settings!$A:$H,8,FALSE))</f>
        <v/>
      </c>
      <c r="O940" s="5" t="str">
        <f>IF(ISBLANK($A940),"",IF($A940=$A939,$O939,INDIRECT("Settings!$H"&amp;MATCH($A940,Settings!$A:$A,0)+1)))</f>
        <v/>
      </c>
      <c r="P940" s="5" t="str">
        <f t="shared" si="2"/>
        <v/>
      </c>
      <c r="Q940" s="5" t="str">
        <f>IF(ISBLANK($A940),"",IF($A940=$A939,$Q939,VLOOKUP($A940,Settings!$A:$B,2,FALSE)))</f>
        <v/>
      </c>
    </row>
    <row r="941">
      <c r="A941" s="17"/>
      <c r="B941" s="15" t="str">
        <f t="shared" si="1"/>
        <v/>
      </c>
      <c r="C941" s="16" t="str">
        <f>IF(ISBLANK($A941),"",RANDBETWEEN($P941-Settings!$E$19,$P941-Settings!$E$20))</f>
        <v/>
      </c>
      <c r="D941" s="16" t="str">
        <f>IF(ISBLANK($A941),"",RANDBETWEEN($P941+Settings!$E$20,$P941+Settings!$E$19))</f>
        <v/>
      </c>
      <c r="E941" t="str">
        <f t="array" ref="E941">IF(ISBLANK($A941),"",IF(M941,IF(AVERAGE(C941,D941)&gt;Settings!$E$18,INDEX(Precipitation!A:A,$L941),INDEX(Precipitation!B:B,$L941)),"None"))</f>
        <v/>
      </c>
      <c r="F941" t="str">
        <f t="array" ref="F941">IF(ISBLANK($A941),"",IF(M941,INDEX(Precipitation!C:C,$L941),CHOOSE(RANDBETWEEN(1,4),"Clear","Clear","A few clouds","Mostly cloudy")))</f>
        <v/>
      </c>
      <c r="G941" t="str">
        <f t="array" ref="G941">IF(ISBLANK($A941),"",IF(AND(M941,AVERAGE(C941,D941)&gt;Settings!$E$18),INDEX(Precipitation!D:D,$L941),""))</f>
        <v/>
      </c>
      <c r="H941" t="str">
        <f t="array" ref="H941">IF(ISBLANK($A941),"",INDEX(Precipitation!E:E,$L941))</f>
        <v/>
      </c>
      <c r="I941" s="16" t="str">
        <f t="array" ref="I941">IF(ISBLANK($A941),"",INDEX(Precipitation!F:F,$L941))</f>
        <v/>
      </c>
      <c r="J941" s="16" t="str">
        <f t="array" ref="J941">IF(ISBLANK($A941),"",INDEX(Precipitation!G:G,$L941))</f>
        <v/>
      </c>
      <c r="K941" t="str">
        <f t="array" ref="K941">IF(ISBLANK($A941),"",INDEX(Precipitation!H:H,$L941))</f>
        <v/>
      </c>
      <c r="L941" s="5" t="str">
        <f>IF(ISBLANK($A941),"",RANDBETWEEN(2,COUNTA(Precipitation!A:A)))</f>
        <v/>
      </c>
      <c r="M941" s="5" t="str">
        <f>IF(ISBLANK($A941),"",RANDBETWEEN(1,100)&lt;=VLOOKUP($A941,Settings!$A:$H,7,FALSE)*100)</f>
        <v/>
      </c>
      <c r="N941" s="5" t="str">
        <f>IF(ISBLANK($A941),"",VLOOKUP($A941,Settings!$A:$H,8,FALSE))</f>
        <v/>
      </c>
      <c r="O941" s="5" t="str">
        <f>IF(ISBLANK($A941),"",IF($A941=$A940,$O940,INDIRECT("Settings!$H"&amp;MATCH($A941,Settings!$A:$A,0)+1)))</f>
        <v/>
      </c>
      <c r="P941" s="5" t="str">
        <f t="shared" si="2"/>
        <v/>
      </c>
      <c r="Q941" s="5" t="str">
        <f>IF(ISBLANK($A941),"",IF($A941=$A940,$Q940,VLOOKUP($A941,Settings!$A:$B,2,FALSE)))</f>
        <v/>
      </c>
    </row>
    <row r="942">
      <c r="A942" s="17"/>
      <c r="B942" s="15" t="str">
        <f t="shared" si="1"/>
        <v/>
      </c>
      <c r="C942" s="16" t="str">
        <f>IF(ISBLANK($A942),"",RANDBETWEEN($P942-Settings!$E$19,$P942-Settings!$E$20))</f>
        <v/>
      </c>
      <c r="D942" s="16" t="str">
        <f>IF(ISBLANK($A942),"",RANDBETWEEN($P942+Settings!$E$20,$P942+Settings!$E$19))</f>
        <v/>
      </c>
      <c r="E942" t="str">
        <f t="array" ref="E942">IF(ISBLANK($A942),"",IF(M942,IF(AVERAGE(C942,D942)&gt;Settings!$E$18,INDEX(Precipitation!A:A,$L942),INDEX(Precipitation!B:B,$L942)),"None"))</f>
        <v/>
      </c>
      <c r="F942" t="str">
        <f t="array" ref="F942">IF(ISBLANK($A942),"",IF(M942,INDEX(Precipitation!C:C,$L942),CHOOSE(RANDBETWEEN(1,4),"Clear","Clear","A few clouds","Mostly cloudy")))</f>
        <v/>
      </c>
      <c r="G942" t="str">
        <f t="array" ref="G942">IF(ISBLANK($A942),"",IF(AND(M942,AVERAGE(C942,D942)&gt;Settings!$E$18),INDEX(Precipitation!D:D,$L942),""))</f>
        <v/>
      </c>
      <c r="H942" t="str">
        <f t="array" ref="H942">IF(ISBLANK($A942),"",INDEX(Precipitation!E:E,$L942))</f>
        <v/>
      </c>
      <c r="I942" s="16" t="str">
        <f t="array" ref="I942">IF(ISBLANK($A942),"",INDEX(Precipitation!F:F,$L942))</f>
        <v/>
      </c>
      <c r="J942" s="16" t="str">
        <f t="array" ref="J942">IF(ISBLANK($A942),"",INDEX(Precipitation!G:G,$L942))</f>
        <v/>
      </c>
      <c r="K942" t="str">
        <f t="array" ref="K942">IF(ISBLANK($A942),"",INDEX(Precipitation!H:H,$L942))</f>
        <v/>
      </c>
      <c r="L942" s="5" t="str">
        <f>IF(ISBLANK($A942),"",RANDBETWEEN(2,COUNTA(Precipitation!A:A)))</f>
        <v/>
      </c>
      <c r="M942" s="5" t="str">
        <f>IF(ISBLANK($A942),"",RANDBETWEEN(1,100)&lt;=VLOOKUP($A942,Settings!$A:$H,7,FALSE)*100)</f>
        <v/>
      </c>
      <c r="N942" s="5" t="str">
        <f>IF(ISBLANK($A942),"",VLOOKUP($A942,Settings!$A:$H,8,FALSE))</f>
        <v/>
      </c>
      <c r="O942" s="5" t="str">
        <f>IF(ISBLANK($A942),"",IF($A942=$A941,$O941,INDIRECT("Settings!$H"&amp;MATCH($A942,Settings!$A:$A,0)+1)))</f>
        <v/>
      </c>
      <c r="P942" s="5" t="str">
        <f t="shared" si="2"/>
        <v/>
      </c>
      <c r="Q942" s="5" t="str">
        <f>IF(ISBLANK($A942),"",IF($A942=$A941,$Q941,VLOOKUP($A942,Settings!$A:$B,2,FALSE)))</f>
        <v/>
      </c>
    </row>
    <row r="943">
      <c r="A943" s="17"/>
      <c r="B943" s="15" t="str">
        <f t="shared" si="1"/>
        <v/>
      </c>
      <c r="C943" s="16" t="str">
        <f>IF(ISBLANK($A943),"",RANDBETWEEN($P943-Settings!$E$19,$P943-Settings!$E$20))</f>
        <v/>
      </c>
      <c r="D943" s="16" t="str">
        <f>IF(ISBLANK($A943),"",RANDBETWEEN($P943+Settings!$E$20,$P943+Settings!$E$19))</f>
        <v/>
      </c>
      <c r="E943" t="str">
        <f t="array" ref="E943">IF(ISBLANK($A943),"",IF(M943,IF(AVERAGE(C943,D943)&gt;Settings!$E$18,INDEX(Precipitation!A:A,$L943),INDEX(Precipitation!B:B,$L943)),"None"))</f>
        <v/>
      </c>
      <c r="F943" t="str">
        <f t="array" ref="F943">IF(ISBLANK($A943),"",IF(M943,INDEX(Precipitation!C:C,$L943),CHOOSE(RANDBETWEEN(1,4),"Clear","Clear","A few clouds","Mostly cloudy")))</f>
        <v/>
      </c>
      <c r="G943" t="str">
        <f t="array" ref="G943">IF(ISBLANK($A943),"",IF(AND(M943,AVERAGE(C943,D943)&gt;Settings!$E$18),INDEX(Precipitation!D:D,$L943),""))</f>
        <v/>
      </c>
      <c r="H943" t="str">
        <f t="array" ref="H943">IF(ISBLANK($A943),"",INDEX(Precipitation!E:E,$L943))</f>
        <v/>
      </c>
      <c r="I943" s="16" t="str">
        <f t="array" ref="I943">IF(ISBLANK($A943),"",INDEX(Precipitation!F:F,$L943))</f>
        <v/>
      </c>
      <c r="J943" s="16" t="str">
        <f t="array" ref="J943">IF(ISBLANK($A943),"",INDEX(Precipitation!G:G,$L943))</f>
        <v/>
      </c>
      <c r="K943" t="str">
        <f t="array" ref="K943">IF(ISBLANK($A943),"",INDEX(Precipitation!H:H,$L943))</f>
        <v/>
      </c>
      <c r="L943" s="5" t="str">
        <f>IF(ISBLANK($A943),"",RANDBETWEEN(2,COUNTA(Precipitation!A:A)))</f>
        <v/>
      </c>
      <c r="M943" s="5" t="str">
        <f>IF(ISBLANK($A943),"",RANDBETWEEN(1,100)&lt;=VLOOKUP($A943,Settings!$A:$H,7,FALSE)*100)</f>
        <v/>
      </c>
      <c r="N943" s="5" t="str">
        <f>IF(ISBLANK($A943),"",VLOOKUP($A943,Settings!$A:$H,8,FALSE))</f>
        <v/>
      </c>
      <c r="O943" s="5" t="str">
        <f>IF(ISBLANK($A943),"",IF($A943=$A942,$O942,INDIRECT("Settings!$H"&amp;MATCH($A943,Settings!$A:$A,0)+1)))</f>
        <v/>
      </c>
      <c r="P943" s="5" t="str">
        <f t="shared" si="2"/>
        <v/>
      </c>
      <c r="Q943" s="5" t="str">
        <f>IF(ISBLANK($A943),"",IF($A943=$A942,$Q942,VLOOKUP($A943,Settings!$A:$B,2,FALSE)))</f>
        <v/>
      </c>
    </row>
    <row r="944">
      <c r="A944" s="17"/>
      <c r="B944" s="15" t="str">
        <f t="shared" si="1"/>
        <v/>
      </c>
      <c r="C944" s="16" t="str">
        <f>IF(ISBLANK($A944),"",RANDBETWEEN($P944-Settings!$E$19,$P944-Settings!$E$20))</f>
        <v/>
      </c>
      <c r="D944" s="16" t="str">
        <f>IF(ISBLANK($A944),"",RANDBETWEEN($P944+Settings!$E$20,$P944+Settings!$E$19))</f>
        <v/>
      </c>
      <c r="E944" t="str">
        <f t="array" ref="E944">IF(ISBLANK($A944),"",IF(M944,IF(AVERAGE(C944,D944)&gt;Settings!$E$18,INDEX(Precipitation!A:A,$L944),INDEX(Precipitation!B:B,$L944)),"None"))</f>
        <v/>
      </c>
      <c r="F944" t="str">
        <f t="array" ref="F944">IF(ISBLANK($A944),"",IF(M944,INDEX(Precipitation!C:C,$L944),CHOOSE(RANDBETWEEN(1,4),"Clear","Clear","A few clouds","Mostly cloudy")))</f>
        <v/>
      </c>
      <c r="G944" t="str">
        <f t="array" ref="G944">IF(ISBLANK($A944),"",IF(AND(M944,AVERAGE(C944,D944)&gt;Settings!$E$18),INDEX(Precipitation!D:D,$L944),""))</f>
        <v/>
      </c>
      <c r="H944" t="str">
        <f t="array" ref="H944">IF(ISBLANK($A944),"",INDEX(Precipitation!E:E,$L944))</f>
        <v/>
      </c>
      <c r="I944" s="16" t="str">
        <f t="array" ref="I944">IF(ISBLANK($A944),"",INDEX(Precipitation!F:F,$L944))</f>
        <v/>
      </c>
      <c r="J944" s="16" t="str">
        <f t="array" ref="J944">IF(ISBLANK($A944),"",INDEX(Precipitation!G:G,$L944))</f>
        <v/>
      </c>
      <c r="K944" t="str">
        <f t="array" ref="K944">IF(ISBLANK($A944),"",INDEX(Precipitation!H:H,$L944))</f>
        <v/>
      </c>
      <c r="L944" s="5" t="str">
        <f>IF(ISBLANK($A944),"",RANDBETWEEN(2,COUNTA(Precipitation!A:A)))</f>
        <v/>
      </c>
      <c r="M944" s="5" t="str">
        <f>IF(ISBLANK($A944),"",RANDBETWEEN(1,100)&lt;=VLOOKUP($A944,Settings!$A:$H,7,FALSE)*100)</f>
        <v/>
      </c>
      <c r="N944" s="5" t="str">
        <f>IF(ISBLANK($A944),"",VLOOKUP($A944,Settings!$A:$H,8,FALSE))</f>
        <v/>
      </c>
      <c r="O944" s="5" t="str">
        <f>IF(ISBLANK($A944),"",IF($A944=$A943,$O943,INDIRECT("Settings!$H"&amp;MATCH($A944,Settings!$A:$A,0)+1)))</f>
        <v/>
      </c>
      <c r="P944" s="5" t="str">
        <f t="shared" si="2"/>
        <v/>
      </c>
      <c r="Q944" s="5" t="str">
        <f>IF(ISBLANK($A944),"",IF($A944=$A943,$Q943,VLOOKUP($A944,Settings!$A:$B,2,FALSE)))</f>
        <v/>
      </c>
    </row>
    <row r="945">
      <c r="A945" s="17"/>
      <c r="B945" s="15" t="str">
        <f t="shared" si="1"/>
        <v/>
      </c>
      <c r="C945" s="16" t="str">
        <f>IF(ISBLANK($A945),"",RANDBETWEEN($P945-Settings!$E$19,$P945-Settings!$E$20))</f>
        <v/>
      </c>
      <c r="D945" s="16" t="str">
        <f>IF(ISBLANK($A945),"",RANDBETWEEN($P945+Settings!$E$20,$P945+Settings!$E$19))</f>
        <v/>
      </c>
      <c r="E945" t="str">
        <f t="array" ref="E945">IF(ISBLANK($A945),"",IF(M945,IF(AVERAGE(C945,D945)&gt;Settings!$E$18,INDEX(Precipitation!A:A,$L945),INDEX(Precipitation!B:B,$L945)),"None"))</f>
        <v/>
      </c>
      <c r="F945" t="str">
        <f t="array" ref="F945">IF(ISBLANK($A945),"",IF(M945,INDEX(Precipitation!C:C,$L945),CHOOSE(RANDBETWEEN(1,4),"Clear","Clear","A few clouds","Mostly cloudy")))</f>
        <v/>
      </c>
      <c r="G945" t="str">
        <f t="array" ref="G945">IF(ISBLANK($A945),"",IF(AND(M945,AVERAGE(C945,D945)&gt;Settings!$E$18),INDEX(Precipitation!D:D,$L945),""))</f>
        <v/>
      </c>
      <c r="H945" t="str">
        <f t="array" ref="H945">IF(ISBLANK($A945),"",INDEX(Precipitation!E:E,$L945))</f>
        <v/>
      </c>
      <c r="I945" s="16" t="str">
        <f t="array" ref="I945">IF(ISBLANK($A945),"",INDEX(Precipitation!F:F,$L945))</f>
        <v/>
      </c>
      <c r="J945" s="16" t="str">
        <f t="array" ref="J945">IF(ISBLANK($A945),"",INDEX(Precipitation!G:G,$L945))</f>
        <v/>
      </c>
      <c r="K945" t="str">
        <f t="array" ref="K945">IF(ISBLANK($A945),"",INDEX(Precipitation!H:H,$L945))</f>
        <v/>
      </c>
      <c r="L945" s="5" t="str">
        <f>IF(ISBLANK($A945),"",RANDBETWEEN(2,COUNTA(Precipitation!A:A)))</f>
        <v/>
      </c>
      <c r="M945" s="5" t="str">
        <f>IF(ISBLANK($A945),"",RANDBETWEEN(1,100)&lt;=VLOOKUP($A945,Settings!$A:$H,7,FALSE)*100)</f>
        <v/>
      </c>
      <c r="N945" s="5" t="str">
        <f>IF(ISBLANK($A945),"",VLOOKUP($A945,Settings!$A:$H,8,FALSE))</f>
        <v/>
      </c>
      <c r="O945" s="5" t="str">
        <f>IF(ISBLANK($A945),"",IF($A945=$A944,$O944,INDIRECT("Settings!$H"&amp;MATCH($A945,Settings!$A:$A,0)+1)))</f>
        <v/>
      </c>
      <c r="P945" s="5" t="str">
        <f t="shared" si="2"/>
        <v/>
      </c>
      <c r="Q945" s="5" t="str">
        <f>IF(ISBLANK($A945),"",IF($A945=$A944,$Q944,VLOOKUP($A945,Settings!$A:$B,2,FALSE)))</f>
        <v/>
      </c>
    </row>
    <row r="946">
      <c r="A946" s="17"/>
      <c r="B946" s="15" t="str">
        <f t="shared" si="1"/>
        <v/>
      </c>
      <c r="C946" s="16" t="str">
        <f>IF(ISBLANK($A946),"",RANDBETWEEN($P946-Settings!$E$19,$P946-Settings!$E$20))</f>
        <v/>
      </c>
      <c r="D946" s="16" t="str">
        <f>IF(ISBLANK($A946),"",RANDBETWEEN($P946+Settings!$E$20,$P946+Settings!$E$19))</f>
        <v/>
      </c>
      <c r="E946" t="str">
        <f t="array" ref="E946">IF(ISBLANK($A946),"",IF(M946,IF(AVERAGE(C946,D946)&gt;Settings!$E$18,INDEX(Precipitation!A:A,$L946),INDEX(Precipitation!B:B,$L946)),"None"))</f>
        <v/>
      </c>
      <c r="F946" t="str">
        <f t="array" ref="F946">IF(ISBLANK($A946),"",IF(M946,INDEX(Precipitation!C:C,$L946),CHOOSE(RANDBETWEEN(1,4),"Clear","Clear","A few clouds","Mostly cloudy")))</f>
        <v/>
      </c>
      <c r="G946" t="str">
        <f t="array" ref="G946">IF(ISBLANK($A946),"",IF(AND(M946,AVERAGE(C946,D946)&gt;Settings!$E$18),INDEX(Precipitation!D:D,$L946),""))</f>
        <v/>
      </c>
      <c r="H946" t="str">
        <f t="array" ref="H946">IF(ISBLANK($A946),"",INDEX(Precipitation!E:E,$L946))</f>
        <v/>
      </c>
      <c r="I946" s="16" t="str">
        <f t="array" ref="I946">IF(ISBLANK($A946),"",INDEX(Precipitation!F:F,$L946))</f>
        <v/>
      </c>
      <c r="J946" s="16" t="str">
        <f t="array" ref="J946">IF(ISBLANK($A946),"",INDEX(Precipitation!G:G,$L946))</f>
        <v/>
      </c>
      <c r="K946" t="str">
        <f t="array" ref="K946">IF(ISBLANK($A946),"",INDEX(Precipitation!H:H,$L946))</f>
        <v/>
      </c>
      <c r="L946" s="5" t="str">
        <f>IF(ISBLANK($A946),"",RANDBETWEEN(2,COUNTA(Precipitation!A:A)))</f>
        <v/>
      </c>
      <c r="M946" s="5" t="str">
        <f>IF(ISBLANK($A946),"",RANDBETWEEN(1,100)&lt;=VLOOKUP($A946,Settings!$A:$H,7,FALSE)*100)</f>
        <v/>
      </c>
      <c r="N946" s="5" t="str">
        <f>IF(ISBLANK($A946),"",VLOOKUP($A946,Settings!$A:$H,8,FALSE))</f>
        <v/>
      </c>
      <c r="O946" s="5" t="str">
        <f>IF(ISBLANK($A946),"",IF($A946=$A945,$O945,INDIRECT("Settings!$H"&amp;MATCH($A946,Settings!$A:$A,0)+1)))</f>
        <v/>
      </c>
      <c r="P946" s="5" t="str">
        <f t="shared" si="2"/>
        <v/>
      </c>
      <c r="Q946" s="5" t="str">
        <f>IF(ISBLANK($A946),"",IF($A946=$A945,$Q945,VLOOKUP($A946,Settings!$A:$B,2,FALSE)))</f>
        <v/>
      </c>
    </row>
    <row r="947">
      <c r="A947" s="17"/>
      <c r="B947" s="15" t="str">
        <f t="shared" si="1"/>
        <v/>
      </c>
      <c r="C947" s="16" t="str">
        <f>IF(ISBLANK($A947),"",RANDBETWEEN($P947-Settings!$E$19,$P947-Settings!$E$20))</f>
        <v/>
      </c>
      <c r="D947" s="16" t="str">
        <f>IF(ISBLANK($A947),"",RANDBETWEEN($P947+Settings!$E$20,$P947+Settings!$E$19))</f>
        <v/>
      </c>
      <c r="E947" t="str">
        <f t="array" ref="E947">IF(ISBLANK($A947),"",IF(M947,IF(AVERAGE(C947,D947)&gt;Settings!$E$18,INDEX(Precipitation!A:A,$L947),INDEX(Precipitation!B:B,$L947)),"None"))</f>
        <v/>
      </c>
      <c r="F947" t="str">
        <f t="array" ref="F947">IF(ISBLANK($A947),"",IF(M947,INDEX(Precipitation!C:C,$L947),CHOOSE(RANDBETWEEN(1,4),"Clear","Clear","A few clouds","Mostly cloudy")))</f>
        <v/>
      </c>
      <c r="G947" t="str">
        <f t="array" ref="G947">IF(ISBLANK($A947),"",IF(AND(M947,AVERAGE(C947,D947)&gt;Settings!$E$18),INDEX(Precipitation!D:D,$L947),""))</f>
        <v/>
      </c>
      <c r="H947" t="str">
        <f t="array" ref="H947">IF(ISBLANK($A947),"",INDEX(Precipitation!E:E,$L947))</f>
        <v/>
      </c>
      <c r="I947" s="16" t="str">
        <f t="array" ref="I947">IF(ISBLANK($A947),"",INDEX(Precipitation!F:F,$L947))</f>
        <v/>
      </c>
      <c r="J947" s="16" t="str">
        <f t="array" ref="J947">IF(ISBLANK($A947),"",INDEX(Precipitation!G:G,$L947))</f>
        <v/>
      </c>
      <c r="K947" t="str">
        <f t="array" ref="K947">IF(ISBLANK($A947),"",INDEX(Precipitation!H:H,$L947))</f>
        <v/>
      </c>
      <c r="L947" s="5" t="str">
        <f>IF(ISBLANK($A947),"",RANDBETWEEN(2,COUNTA(Precipitation!A:A)))</f>
        <v/>
      </c>
      <c r="M947" s="5" t="str">
        <f>IF(ISBLANK($A947),"",RANDBETWEEN(1,100)&lt;=VLOOKUP($A947,Settings!$A:$H,7,FALSE)*100)</f>
        <v/>
      </c>
      <c r="N947" s="5" t="str">
        <f>IF(ISBLANK($A947),"",VLOOKUP($A947,Settings!$A:$H,8,FALSE))</f>
        <v/>
      </c>
      <c r="O947" s="5" t="str">
        <f>IF(ISBLANK($A947),"",IF($A947=$A946,$O946,INDIRECT("Settings!$H"&amp;MATCH($A947,Settings!$A:$A,0)+1)))</f>
        <v/>
      </c>
      <c r="P947" s="5" t="str">
        <f t="shared" si="2"/>
        <v/>
      </c>
      <c r="Q947" s="5" t="str">
        <f>IF(ISBLANK($A947),"",IF($A947=$A946,$Q946,VLOOKUP($A947,Settings!$A:$B,2,FALSE)))</f>
        <v/>
      </c>
    </row>
    <row r="948">
      <c r="A948" s="17"/>
      <c r="B948" s="15" t="str">
        <f t="shared" si="1"/>
        <v/>
      </c>
      <c r="C948" s="16" t="str">
        <f>IF(ISBLANK($A948),"",RANDBETWEEN($P948-Settings!$E$19,$P948-Settings!$E$20))</f>
        <v/>
      </c>
      <c r="D948" s="16" t="str">
        <f>IF(ISBLANK($A948),"",RANDBETWEEN($P948+Settings!$E$20,$P948+Settings!$E$19))</f>
        <v/>
      </c>
      <c r="E948" t="str">
        <f t="array" ref="E948">IF(ISBLANK($A948),"",IF(M948,IF(AVERAGE(C948,D948)&gt;Settings!$E$18,INDEX(Precipitation!A:A,$L948),INDEX(Precipitation!B:B,$L948)),"None"))</f>
        <v/>
      </c>
      <c r="F948" t="str">
        <f t="array" ref="F948">IF(ISBLANK($A948),"",IF(M948,INDEX(Precipitation!C:C,$L948),CHOOSE(RANDBETWEEN(1,4),"Clear","Clear","A few clouds","Mostly cloudy")))</f>
        <v/>
      </c>
      <c r="G948" t="str">
        <f t="array" ref="G948">IF(ISBLANK($A948),"",IF(AND(M948,AVERAGE(C948,D948)&gt;Settings!$E$18),INDEX(Precipitation!D:D,$L948),""))</f>
        <v/>
      </c>
      <c r="H948" t="str">
        <f t="array" ref="H948">IF(ISBLANK($A948),"",INDEX(Precipitation!E:E,$L948))</f>
        <v/>
      </c>
      <c r="I948" s="16" t="str">
        <f t="array" ref="I948">IF(ISBLANK($A948),"",INDEX(Precipitation!F:F,$L948))</f>
        <v/>
      </c>
      <c r="J948" s="16" t="str">
        <f t="array" ref="J948">IF(ISBLANK($A948),"",INDEX(Precipitation!G:G,$L948))</f>
        <v/>
      </c>
      <c r="K948" t="str">
        <f t="array" ref="K948">IF(ISBLANK($A948),"",INDEX(Precipitation!H:H,$L948))</f>
        <v/>
      </c>
      <c r="L948" s="5" t="str">
        <f>IF(ISBLANK($A948),"",RANDBETWEEN(2,COUNTA(Precipitation!A:A)))</f>
        <v/>
      </c>
      <c r="M948" s="5" t="str">
        <f>IF(ISBLANK($A948),"",RANDBETWEEN(1,100)&lt;=VLOOKUP($A948,Settings!$A:$H,7,FALSE)*100)</f>
        <v/>
      </c>
      <c r="N948" s="5" t="str">
        <f>IF(ISBLANK($A948),"",VLOOKUP($A948,Settings!$A:$H,8,FALSE))</f>
        <v/>
      </c>
      <c r="O948" s="5" t="str">
        <f>IF(ISBLANK($A948),"",IF($A948=$A947,$O947,INDIRECT("Settings!$H"&amp;MATCH($A948,Settings!$A:$A,0)+1)))</f>
        <v/>
      </c>
      <c r="P948" s="5" t="str">
        <f t="shared" si="2"/>
        <v/>
      </c>
      <c r="Q948" s="5" t="str">
        <f>IF(ISBLANK($A948),"",IF($A948=$A947,$Q947,VLOOKUP($A948,Settings!$A:$B,2,FALSE)))</f>
        <v/>
      </c>
    </row>
    <row r="949">
      <c r="A949" s="17"/>
      <c r="B949" s="15" t="str">
        <f t="shared" si="1"/>
        <v/>
      </c>
      <c r="C949" s="16" t="str">
        <f>IF(ISBLANK($A949),"",RANDBETWEEN($P949-Settings!$E$19,$P949-Settings!$E$20))</f>
        <v/>
      </c>
      <c r="D949" s="16" t="str">
        <f>IF(ISBLANK($A949),"",RANDBETWEEN($P949+Settings!$E$20,$P949+Settings!$E$19))</f>
        <v/>
      </c>
      <c r="E949" t="str">
        <f t="array" ref="E949">IF(ISBLANK($A949),"",IF(M949,IF(AVERAGE(C949,D949)&gt;Settings!$E$18,INDEX(Precipitation!A:A,$L949),INDEX(Precipitation!B:B,$L949)),"None"))</f>
        <v/>
      </c>
      <c r="F949" t="str">
        <f t="array" ref="F949">IF(ISBLANK($A949),"",IF(M949,INDEX(Precipitation!C:C,$L949),CHOOSE(RANDBETWEEN(1,4),"Clear","Clear","A few clouds","Mostly cloudy")))</f>
        <v/>
      </c>
      <c r="G949" t="str">
        <f t="array" ref="G949">IF(ISBLANK($A949),"",IF(AND(M949,AVERAGE(C949,D949)&gt;Settings!$E$18),INDEX(Precipitation!D:D,$L949),""))</f>
        <v/>
      </c>
      <c r="H949" t="str">
        <f t="array" ref="H949">IF(ISBLANK($A949),"",INDEX(Precipitation!E:E,$L949))</f>
        <v/>
      </c>
      <c r="I949" s="16" t="str">
        <f t="array" ref="I949">IF(ISBLANK($A949),"",INDEX(Precipitation!F:F,$L949))</f>
        <v/>
      </c>
      <c r="J949" s="16" t="str">
        <f t="array" ref="J949">IF(ISBLANK($A949),"",INDEX(Precipitation!G:G,$L949))</f>
        <v/>
      </c>
      <c r="K949" t="str">
        <f t="array" ref="K949">IF(ISBLANK($A949),"",INDEX(Precipitation!H:H,$L949))</f>
        <v/>
      </c>
      <c r="L949" s="5" t="str">
        <f>IF(ISBLANK($A949),"",RANDBETWEEN(2,COUNTA(Precipitation!A:A)))</f>
        <v/>
      </c>
      <c r="M949" s="5" t="str">
        <f>IF(ISBLANK($A949),"",RANDBETWEEN(1,100)&lt;=VLOOKUP($A949,Settings!$A:$H,7,FALSE)*100)</f>
        <v/>
      </c>
      <c r="N949" s="5" t="str">
        <f>IF(ISBLANK($A949),"",VLOOKUP($A949,Settings!$A:$H,8,FALSE))</f>
        <v/>
      </c>
      <c r="O949" s="5" t="str">
        <f>IF(ISBLANK($A949),"",IF($A949=$A948,$O948,INDIRECT("Settings!$H"&amp;MATCH($A949,Settings!$A:$A,0)+1)))</f>
        <v/>
      </c>
      <c r="P949" s="5" t="str">
        <f t="shared" si="2"/>
        <v/>
      </c>
      <c r="Q949" s="5" t="str">
        <f>IF(ISBLANK($A949),"",IF($A949=$A948,$Q948,VLOOKUP($A949,Settings!$A:$B,2,FALSE)))</f>
        <v/>
      </c>
    </row>
    <row r="950">
      <c r="A950" s="17"/>
      <c r="B950" s="15" t="str">
        <f t="shared" si="1"/>
        <v/>
      </c>
      <c r="C950" s="16" t="str">
        <f>IF(ISBLANK($A950),"",RANDBETWEEN($P950-Settings!$E$19,$P950-Settings!$E$20))</f>
        <v/>
      </c>
      <c r="D950" s="16" t="str">
        <f>IF(ISBLANK($A950),"",RANDBETWEEN($P950+Settings!$E$20,$P950+Settings!$E$19))</f>
        <v/>
      </c>
      <c r="E950" t="str">
        <f t="array" ref="E950">IF(ISBLANK($A950),"",IF(M950,IF(AVERAGE(C950,D950)&gt;Settings!$E$18,INDEX(Precipitation!A:A,$L950),INDEX(Precipitation!B:B,$L950)),"None"))</f>
        <v/>
      </c>
      <c r="F950" t="str">
        <f t="array" ref="F950">IF(ISBLANK($A950),"",IF(M950,INDEX(Precipitation!C:C,$L950),CHOOSE(RANDBETWEEN(1,4),"Clear","Clear","A few clouds","Mostly cloudy")))</f>
        <v/>
      </c>
      <c r="G950" t="str">
        <f t="array" ref="G950">IF(ISBLANK($A950),"",IF(AND(M950,AVERAGE(C950,D950)&gt;Settings!$E$18),INDEX(Precipitation!D:D,$L950),""))</f>
        <v/>
      </c>
      <c r="H950" t="str">
        <f t="array" ref="H950">IF(ISBLANK($A950),"",INDEX(Precipitation!E:E,$L950))</f>
        <v/>
      </c>
      <c r="I950" s="16" t="str">
        <f t="array" ref="I950">IF(ISBLANK($A950),"",INDEX(Precipitation!F:F,$L950))</f>
        <v/>
      </c>
      <c r="J950" s="16" t="str">
        <f t="array" ref="J950">IF(ISBLANK($A950),"",INDEX(Precipitation!G:G,$L950))</f>
        <v/>
      </c>
      <c r="K950" t="str">
        <f t="array" ref="K950">IF(ISBLANK($A950),"",INDEX(Precipitation!H:H,$L950))</f>
        <v/>
      </c>
      <c r="L950" s="5" t="str">
        <f>IF(ISBLANK($A950),"",RANDBETWEEN(2,COUNTA(Precipitation!A:A)))</f>
        <v/>
      </c>
      <c r="M950" s="5" t="str">
        <f>IF(ISBLANK($A950),"",RANDBETWEEN(1,100)&lt;=VLOOKUP($A950,Settings!$A:$H,7,FALSE)*100)</f>
        <v/>
      </c>
      <c r="N950" s="5" t="str">
        <f>IF(ISBLANK($A950),"",VLOOKUP($A950,Settings!$A:$H,8,FALSE))</f>
        <v/>
      </c>
      <c r="O950" s="5" t="str">
        <f>IF(ISBLANK($A950),"",IF($A950=$A949,$O949,INDIRECT("Settings!$H"&amp;MATCH($A950,Settings!$A:$A,0)+1)))</f>
        <v/>
      </c>
      <c r="P950" s="5" t="str">
        <f t="shared" si="2"/>
        <v/>
      </c>
      <c r="Q950" s="5" t="str">
        <f>IF(ISBLANK($A950),"",IF($A950=$A949,$Q949,VLOOKUP($A950,Settings!$A:$B,2,FALSE)))</f>
        <v/>
      </c>
    </row>
    <row r="951">
      <c r="A951" s="17"/>
      <c r="B951" s="15" t="str">
        <f t="shared" si="1"/>
        <v/>
      </c>
      <c r="C951" s="16" t="str">
        <f>IF(ISBLANK($A951),"",RANDBETWEEN($P951-Settings!$E$19,$P951-Settings!$E$20))</f>
        <v/>
      </c>
      <c r="D951" s="16" t="str">
        <f>IF(ISBLANK($A951),"",RANDBETWEEN($P951+Settings!$E$20,$P951+Settings!$E$19))</f>
        <v/>
      </c>
      <c r="E951" t="str">
        <f t="array" ref="E951">IF(ISBLANK($A951),"",IF(M951,IF(AVERAGE(C951,D951)&gt;Settings!$E$18,INDEX(Precipitation!A:A,$L951),INDEX(Precipitation!B:B,$L951)),"None"))</f>
        <v/>
      </c>
      <c r="F951" t="str">
        <f t="array" ref="F951">IF(ISBLANK($A951),"",IF(M951,INDEX(Precipitation!C:C,$L951),CHOOSE(RANDBETWEEN(1,4),"Clear","Clear","A few clouds","Mostly cloudy")))</f>
        <v/>
      </c>
      <c r="G951" t="str">
        <f t="array" ref="G951">IF(ISBLANK($A951),"",IF(AND(M951,AVERAGE(C951,D951)&gt;Settings!$E$18),INDEX(Precipitation!D:D,$L951),""))</f>
        <v/>
      </c>
      <c r="H951" t="str">
        <f t="array" ref="H951">IF(ISBLANK($A951),"",INDEX(Precipitation!E:E,$L951))</f>
        <v/>
      </c>
      <c r="I951" s="16" t="str">
        <f t="array" ref="I951">IF(ISBLANK($A951),"",INDEX(Precipitation!F:F,$L951))</f>
        <v/>
      </c>
      <c r="J951" s="16" t="str">
        <f t="array" ref="J951">IF(ISBLANK($A951),"",INDEX(Precipitation!G:G,$L951))</f>
        <v/>
      </c>
      <c r="K951" t="str">
        <f t="array" ref="K951">IF(ISBLANK($A951),"",INDEX(Precipitation!H:H,$L951))</f>
        <v/>
      </c>
      <c r="L951" s="5" t="str">
        <f>IF(ISBLANK($A951),"",RANDBETWEEN(2,COUNTA(Precipitation!A:A)))</f>
        <v/>
      </c>
      <c r="M951" s="5" t="str">
        <f>IF(ISBLANK($A951),"",RANDBETWEEN(1,100)&lt;=VLOOKUP($A951,Settings!$A:$H,7,FALSE)*100)</f>
        <v/>
      </c>
      <c r="N951" s="5" t="str">
        <f>IF(ISBLANK($A951),"",VLOOKUP($A951,Settings!$A:$H,8,FALSE))</f>
        <v/>
      </c>
      <c r="O951" s="5" t="str">
        <f>IF(ISBLANK($A951),"",IF($A951=$A950,$O950,INDIRECT("Settings!$H"&amp;MATCH($A951,Settings!$A:$A,0)+1)))</f>
        <v/>
      </c>
      <c r="P951" s="5" t="str">
        <f t="shared" si="2"/>
        <v/>
      </c>
      <c r="Q951" s="5" t="str">
        <f>IF(ISBLANK($A951),"",IF($A951=$A950,$Q950,VLOOKUP($A951,Settings!$A:$B,2,FALSE)))</f>
        <v/>
      </c>
    </row>
    <row r="952">
      <c r="A952" s="17"/>
      <c r="B952" s="15" t="str">
        <f t="shared" si="1"/>
        <v/>
      </c>
      <c r="C952" s="16" t="str">
        <f>IF(ISBLANK($A952),"",RANDBETWEEN($P952-Settings!$E$19,$P952-Settings!$E$20))</f>
        <v/>
      </c>
      <c r="D952" s="16" t="str">
        <f>IF(ISBLANK($A952),"",RANDBETWEEN($P952+Settings!$E$20,$P952+Settings!$E$19))</f>
        <v/>
      </c>
      <c r="E952" t="str">
        <f t="array" ref="E952">IF(ISBLANK($A952),"",IF(M952,IF(AVERAGE(C952,D952)&gt;Settings!$E$18,INDEX(Precipitation!A:A,$L952),INDEX(Precipitation!B:B,$L952)),"None"))</f>
        <v/>
      </c>
      <c r="F952" t="str">
        <f t="array" ref="F952">IF(ISBLANK($A952),"",IF(M952,INDEX(Precipitation!C:C,$L952),CHOOSE(RANDBETWEEN(1,4),"Clear","Clear","A few clouds","Mostly cloudy")))</f>
        <v/>
      </c>
      <c r="G952" t="str">
        <f t="array" ref="G952">IF(ISBLANK($A952),"",IF(AND(M952,AVERAGE(C952,D952)&gt;Settings!$E$18),INDEX(Precipitation!D:D,$L952),""))</f>
        <v/>
      </c>
      <c r="H952" t="str">
        <f t="array" ref="H952">IF(ISBLANK($A952),"",INDEX(Precipitation!E:E,$L952))</f>
        <v/>
      </c>
      <c r="I952" s="16" t="str">
        <f t="array" ref="I952">IF(ISBLANK($A952),"",INDEX(Precipitation!F:F,$L952))</f>
        <v/>
      </c>
      <c r="J952" s="16" t="str">
        <f t="array" ref="J952">IF(ISBLANK($A952),"",INDEX(Precipitation!G:G,$L952))</f>
        <v/>
      </c>
      <c r="K952" t="str">
        <f t="array" ref="K952">IF(ISBLANK($A952),"",INDEX(Precipitation!H:H,$L952))</f>
        <v/>
      </c>
      <c r="L952" s="5" t="str">
        <f>IF(ISBLANK($A952),"",RANDBETWEEN(2,COUNTA(Precipitation!A:A)))</f>
        <v/>
      </c>
      <c r="M952" s="5" t="str">
        <f>IF(ISBLANK($A952),"",RANDBETWEEN(1,100)&lt;=VLOOKUP($A952,Settings!$A:$H,7,FALSE)*100)</f>
        <v/>
      </c>
      <c r="N952" s="5" t="str">
        <f>IF(ISBLANK($A952),"",VLOOKUP($A952,Settings!$A:$H,8,FALSE))</f>
        <v/>
      </c>
      <c r="O952" s="5" t="str">
        <f>IF(ISBLANK($A952),"",IF($A952=$A951,$O951,INDIRECT("Settings!$H"&amp;MATCH($A952,Settings!$A:$A,0)+1)))</f>
        <v/>
      </c>
      <c r="P952" s="5" t="str">
        <f t="shared" si="2"/>
        <v/>
      </c>
      <c r="Q952" s="5" t="str">
        <f>IF(ISBLANK($A952),"",IF($A952=$A951,$Q951,VLOOKUP($A952,Settings!$A:$B,2,FALSE)))</f>
        <v/>
      </c>
    </row>
    <row r="953">
      <c r="A953" s="17"/>
      <c r="B953" s="15" t="str">
        <f t="shared" si="1"/>
        <v/>
      </c>
      <c r="C953" s="16" t="str">
        <f>IF(ISBLANK($A953),"",RANDBETWEEN($P953-Settings!$E$19,$P953-Settings!$E$20))</f>
        <v/>
      </c>
      <c r="D953" s="16" t="str">
        <f>IF(ISBLANK($A953),"",RANDBETWEEN($P953+Settings!$E$20,$P953+Settings!$E$19))</f>
        <v/>
      </c>
      <c r="E953" t="str">
        <f t="array" ref="E953">IF(ISBLANK($A953),"",IF(M953,IF(AVERAGE(C953,D953)&gt;Settings!$E$18,INDEX(Precipitation!A:A,$L953),INDEX(Precipitation!B:B,$L953)),"None"))</f>
        <v/>
      </c>
      <c r="F953" t="str">
        <f t="array" ref="F953">IF(ISBLANK($A953),"",IF(M953,INDEX(Precipitation!C:C,$L953),CHOOSE(RANDBETWEEN(1,4),"Clear","Clear","A few clouds","Mostly cloudy")))</f>
        <v/>
      </c>
      <c r="G953" t="str">
        <f t="array" ref="G953">IF(ISBLANK($A953),"",IF(AND(M953,AVERAGE(C953,D953)&gt;Settings!$E$18),INDEX(Precipitation!D:D,$L953),""))</f>
        <v/>
      </c>
      <c r="H953" t="str">
        <f t="array" ref="H953">IF(ISBLANK($A953),"",INDEX(Precipitation!E:E,$L953))</f>
        <v/>
      </c>
      <c r="I953" s="16" t="str">
        <f t="array" ref="I953">IF(ISBLANK($A953),"",INDEX(Precipitation!F:F,$L953))</f>
        <v/>
      </c>
      <c r="J953" s="16" t="str">
        <f t="array" ref="J953">IF(ISBLANK($A953),"",INDEX(Precipitation!G:G,$L953))</f>
        <v/>
      </c>
      <c r="K953" t="str">
        <f t="array" ref="K953">IF(ISBLANK($A953),"",INDEX(Precipitation!H:H,$L953))</f>
        <v/>
      </c>
      <c r="L953" s="5" t="str">
        <f>IF(ISBLANK($A953),"",RANDBETWEEN(2,COUNTA(Precipitation!A:A)))</f>
        <v/>
      </c>
      <c r="M953" s="5" t="str">
        <f>IF(ISBLANK($A953),"",RANDBETWEEN(1,100)&lt;=VLOOKUP($A953,Settings!$A:$H,7,FALSE)*100)</f>
        <v/>
      </c>
      <c r="N953" s="5" t="str">
        <f>IF(ISBLANK($A953),"",VLOOKUP($A953,Settings!$A:$H,8,FALSE))</f>
        <v/>
      </c>
      <c r="O953" s="5" t="str">
        <f>IF(ISBLANK($A953),"",IF($A953=$A952,$O952,INDIRECT("Settings!$H"&amp;MATCH($A953,Settings!$A:$A,0)+1)))</f>
        <v/>
      </c>
      <c r="P953" s="5" t="str">
        <f t="shared" si="2"/>
        <v/>
      </c>
      <c r="Q953" s="5" t="str">
        <f>IF(ISBLANK($A953),"",IF($A953=$A952,$Q952,VLOOKUP($A953,Settings!$A:$B,2,FALSE)))</f>
        <v/>
      </c>
    </row>
    <row r="954">
      <c r="A954" s="17"/>
      <c r="B954" s="15" t="str">
        <f t="shared" si="1"/>
        <v/>
      </c>
      <c r="C954" s="16" t="str">
        <f>IF(ISBLANK($A954),"",RANDBETWEEN($P954-Settings!$E$19,$P954-Settings!$E$20))</f>
        <v/>
      </c>
      <c r="D954" s="16" t="str">
        <f>IF(ISBLANK($A954),"",RANDBETWEEN($P954+Settings!$E$20,$P954+Settings!$E$19))</f>
        <v/>
      </c>
      <c r="E954" t="str">
        <f t="array" ref="E954">IF(ISBLANK($A954),"",IF(M954,IF(AVERAGE(C954,D954)&gt;Settings!$E$18,INDEX(Precipitation!A:A,$L954),INDEX(Precipitation!B:B,$L954)),"None"))</f>
        <v/>
      </c>
      <c r="F954" t="str">
        <f t="array" ref="F954">IF(ISBLANK($A954),"",IF(M954,INDEX(Precipitation!C:C,$L954),CHOOSE(RANDBETWEEN(1,4),"Clear","Clear","A few clouds","Mostly cloudy")))</f>
        <v/>
      </c>
      <c r="G954" t="str">
        <f t="array" ref="G954">IF(ISBLANK($A954),"",IF(AND(M954,AVERAGE(C954,D954)&gt;Settings!$E$18),INDEX(Precipitation!D:D,$L954),""))</f>
        <v/>
      </c>
      <c r="H954" t="str">
        <f t="array" ref="H954">IF(ISBLANK($A954),"",INDEX(Precipitation!E:E,$L954))</f>
        <v/>
      </c>
      <c r="I954" s="16" t="str">
        <f t="array" ref="I954">IF(ISBLANK($A954),"",INDEX(Precipitation!F:F,$L954))</f>
        <v/>
      </c>
      <c r="J954" s="16" t="str">
        <f t="array" ref="J954">IF(ISBLANK($A954),"",INDEX(Precipitation!G:G,$L954))</f>
        <v/>
      </c>
      <c r="K954" t="str">
        <f t="array" ref="K954">IF(ISBLANK($A954),"",INDEX(Precipitation!H:H,$L954))</f>
        <v/>
      </c>
      <c r="L954" s="5" t="str">
        <f>IF(ISBLANK($A954),"",RANDBETWEEN(2,COUNTA(Precipitation!A:A)))</f>
        <v/>
      </c>
      <c r="M954" s="5" t="str">
        <f>IF(ISBLANK($A954),"",RANDBETWEEN(1,100)&lt;=VLOOKUP($A954,Settings!$A:$H,7,FALSE)*100)</f>
        <v/>
      </c>
      <c r="N954" s="5" t="str">
        <f>IF(ISBLANK($A954),"",VLOOKUP($A954,Settings!$A:$H,8,FALSE))</f>
        <v/>
      </c>
      <c r="O954" s="5" t="str">
        <f>IF(ISBLANK($A954),"",IF($A954=$A953,$O953,INDIRECT("Settings!$H"&amp;MATCH($A954,Settings!$A:$A,0)+1)))</f>
        <v/>
      </c>
      <c r="P954" s="5" t="str">
        <f t="shared" si="2"/>
        <v/>
      </c>
      <c r="Q954" s="5" t="str">
        <f>IF(ISBLANK($A954),"",IF($A954=$A953,$Q953,VLOOKUP($A954,Settings!$A:$B,2,FALSE)))</f>
        <v/>
      </c>
    </row>
    <row r="955">
      <c r="A955" s="17"/>
      <c r="B955" s="15" t="str">
        <f t="shared" si="1"/>
        <v/>
      </c>
      <c r="C955" s="16" t="str">
        <f>IF(ISBLANK($A955),"",RANDBETWEEN($P955-Settings!$E$19,$P955-Settings!$E$20))</f>
        <v/>
      </c>
      <c r="D955" s="16" t="str">
        <f>IF(ISBLANK($A955),"",RANDBETWEEN($P955+Settings!$E$20,$P955+Settings!$E$19))</f>
        <v/>
      </c>
      <c r="E955" t="str">
        <f t="array" ref="E955">IF(ISBLANK($A955),"",IF(M955,IF(AVERAGE(C955,D955)&gt;Settings!$E$18,INDEX(Precipitation!A:A,$L955),INDEX(Precipitation!B:B,$L955)),"None"))</f>
        <v/>
      </c>
      <c r="F955" t="str">
        <f t="array" ref="F955">IF(ISBLANK($A955),"",IF(M955,INDEX(Precipitation!C:C,$L955),CHOOSE(RANDBETWEEN(1,4),"Clear","Clear","A few clouds","Mostly cloudy")))</f>
        <v/>
      </c>
      <c r="G955" t="str">
        <f t="array" ref="G955">IF(ISBLANK($A955),"",IF(AND(M955,AVERAGE(C955,D955)&gt;Settings!$E$18),INDEX(Precipitation!D:D,$L955),""))</f>
        <v/>
      </c>
      <c r="H955" t="str">
        <f t="array" ref="H955">IF(ISBLANK($A955),"",INDEX(Precipitation!E:E,$L955))</f>
        <v/>
      </c>
      <c r="I955" s="16" t="str">
        <f t="array" ref="I955">IF(ISBLANK($A955),"",INDEX(Precipitation!F:F,$L955))</f>
        <v/>
      </c>
      <c r="J955" s="16" t="str">
        <f t="array" ref="J955">IF(ISBLANK($A955),"",INDEX(Precipitation!G:G,$L955))</f>
        <v/>
      </c>
      <c r="K955" t="str">
        <f t="array" ref="K955">IF(ISBLANK($A955),"",INDEX(Precipitation!H:H,$L955))</f>
        <v/>
      </c>
      <c r="L955" s="5" t="str">
        <f>IF(ISBLANK($A955),"",RANDBETWEEN(2,COUNTA(Precipitation!A:A)))</f>
        <v/>
      </c>
      <c r="M955" s="5" t="str">
        <f>IF(ISBLANK($A955),"",RANDBETWEEN(1,100)&lt;=VLOOKUP($A955,Settings!$A:$H,7,FALSE)*100)</f>
        <v/>
      </c>
      <c r="N955" s="5" t="str">
        <f>IF(ISBLANK($A955),"",VLOOKUP($A955,Settings!$A:$H,8,FALSE))</f>
        <v/>
      </c>
      <c r="O955" s="5" t="str">
        <f>IF(ISBLANK($A955),"",IF($A955=$A954,$O954,INDIRECT("Settings!$H"&amp;MATCH($A955,Settings!$A:$A,0)+1)))</f>
        <v/>
      </c>
      <c r="P955" s="5" t="str">
        <f t="shared" si="2"/>
        <v/>
      </c>
      <c r="Q955" s="5" t="str">
        <f>IF(ISBLANK($A955),"",IF($A955=$A954,$Q954,VLOOKUP($A955,Settings!$A:$B,2,FALSE)))</f>
        <v/>
      </c>
    </row>
    <row r="956">
      <c r="A956" s="17"/>
      <c r="B956" s="15" t="str">
        <f t="shared" si="1"/>
        <v/>
      </c>
      <c r="C956" s="16" t="str">
        <f>IF(ISBLANK($A956),"",RANDBETWEEN($P956-Settings!$E$19,$P956-Settings!$E$20))</f>
        <v/>
      </c>
      <c r="D956" s="16" t="str">
        <f>IF(ISBLANK($A956),"",RANDBETWEEN($P956+Settings!$E$20,$P956+Settings!$E$19))</f>
        <v/>
      </c>
      <c r="E956" t="str">
        <f t="array" ref="E956">IF(ISBLANK($A956),"",IF(M956,IF(AVERAGE(C956,D956)&gt;Settings!$E$18,INDEX(Precipitation!A:A,$L956),INDEX(Precipitation!B:B,$L956)),"None"))</f>
        <v/>
      </c>
      <c r="F956" t="str">
        <f t="array" ref="F956">IF(ISBLANK($A956),"",IF(M956,INDEX(Precipitation!C:C,$L956),CHOOSE(RANDBETWEEN(1,4),"Clear","Clear","A few clouds","Mostly cloudy")))</f>
        <v/>
      </c>
      <c r="G956" t="str">
        <f t="array" ref="G956">IF(ISBLANK($A956),"",IF(AND(M956,AVERAGE(C956,D956)&gt;Settings!$E$18),INDEX(Precipitation!D:D,$L956),""))</f>
        <v/>
      </c>
      <c r="H956" t="str">
        <f t="array" ref="H956">IF(ISBLANK($A956),"",INDEX(Precipitation!E:E,$L956))</f>
        <v/>
      </c>
      <c r="I956" s="16" t="str">
        <f t="array" ref="I956">IF(ISBLANK($A956),"",INDEX(Precipitation!F:F,$L956))</f>
        <v/>
      </c>
      <c r="J956" s="16" t="str">
        <f t="array" ref="J956">IF(ISBLANK($A956),"",INDEX(Precipitation!G:G,$L956))</f>
        <v/>
      </c>
      <c r="K956" t="str">
        <f t="array" ref="K956">IF(ISBLANK($A956),"",INDEX(Precipitation!H:H,$L956))</f>
        <v/>
      </c>
      <c r="L956" s="5" t="str">
        <f>IF(ISBLANK($A956),"",RANDBETWEEN(2,COUNTA(Precipitation!A:A)))</f>
        <v/>
      </c>
      <c r="M956" s="5" t="str">
        <f>IF(ISBLANK($A956),"",RANDBETWEEN(1,100)&lt;=VLOOKUP($A956,Settings!$A:$H,7,FALSE)*100)</f>
        <v/>
      </c>
      <c r="N956" s="5" t="str">
        <f>IF(ISBLANK($A956),"",VLOOKUP($A956,Settings!$A:$H,8,FALSE))</f>
        <v/>
      </c>
      <c r="O956" s="5" t="str">
        <f>IF(ISBLANK($A956),"",IF($A956=$A955,$O955,INDIRECT("Settings!$H"&amp;MATCH($A956,Settings!$A:$A,0)+1)))</f>
        <v/>
      </c>
      <c r="P956" s="5" t="str">
        <f t="shared" si="2"/>
        <v/>
      </c>
      <c r="Q956" s="5" t="str">
        <f>IF(ISBLANK($A956),"",IF($A956=$A955,$Q955,VLOOKUP($A956,Settings!$A:$B,2,FALSE)))</f>
        <v/>
      </c>
    </row>
    <row r="957">
      <c r="A957" s="17"/>
      <c r="B957" s="15" t="str">
        <f t="shared" si="1"/>
        <v/>
      </c>
      <c r="C957" s="16" t="str">
        <f>IF(ISBLANK($A957),"",RANDBETWEEN($P957-Settings!$E$19,$P957-Settings!$E$20))</f>
        <v/>
      </c>
      <c r="D957" s="16" t="str">
        <f>IF(ISBLANK($A957),"",RANDBETWEEN($P957+Settings!$E$20,$P957+Settings!$E$19))</f>
        <v/>
      </c>
      <c r="E957" t="str">
        <f t="array" ref="E957">IF(ISBLANK($A957),"",IF(M957,IF(AVERAGE(C957,D957)&gt;Settings!$E$18,INDEX(Precipitation!A:A,$L957),INDEX(Precipitation!B:B,$L957)),"None"))</f>
        <v/>
      </c>
      <c r="F957" t="str">
        <f t="array" ref="F957">IF(ISBLANK($A957),"",IF(M957,INDEX(Precipitation!C:C,$L957),CHOOSE(RANDBETWEEN(1,4),"Clear","Clear","A few clouds","Mostly cloudy")))</f>
        <v/>
      </c>
      <c r="G957" t="str">
        <f t="array" ref="G957">IF(ISBLANK($A957),"",IF(AND(M957,AVERAGE(C957,D957)&gt;Settings!$E$18),INDEX(Precipitation!D:D,$L957),""))</f>
        <v/>
      </c>
      <c r="H957" t="str">
        <f t="array" ref="H957">IF(ISBLANK($A957),"",INDEX(Precipitation!E:E,$L957))</f>
        <v/>
      </c>
      <c r="I957" s="16" t="str">
        <f t="array" ref="I957">IF(ISBLANK($A957),"",INDEX(Precipitation!F:F,$L957))</f>
        <v/>
      </c>
      <c r="J957" s="16" t="str">
        <f t="array" ref="J957">IF(ISBLANK($A957),"",INDEX(Precipitation!G:G,$L957))</f>
        <v/>
      </c>
      <c r="K957" t="str">
        <f t="array" ref="K957">IF(ISBLANK($A957),"",INDEX(Precipitation!H:H,$L957))</f>
        <v/>
      </c>
      <c r="L957" s="5" t="str">
        <f>IF(ISBLANK($A957),"",RANDBETWEEN(2,COUNTA(Precipitation!A:A)))</f>
        <v/>
      </c>
      <c r="M957" s="5" t="str">
        <f>IF(ISBLANK($A957),"",RANDBETWEEN(1,100)&lt;=VLOOKUP($A957,Settings!$A:$H,7,FALSE)*100)</f>
        <v/>
      </c>
      <c r="N957" s="5" t="str">
        <f>IF(ISBLANK($A957),"",VLOOKUP($A957,Settings!$A:$H,8,FALSE))</f>
        <v/>
      </c>
      <c r="O957" s="5" t="str">
        <f>IF(ISBLANK($A957),"",IF($A957=$A956,$O956,INDIRECT("Settings!$H"&amp;MATCH($A957,Settings!$A:$A,0)+1)))</f>
        <v/>
      </c>
      <c r="P957" s="5" t="str">
        <f t="shared" si="2"/>
        <v/>
      </c>
      <c r="Q957" s="5" t="str">
        <f>IF(ISBLANK($A957),"",IF($A957=$A956,$Q956,VLOOKUP($A957,Settings!$A:$B,2,FALSE)))</f>
        <v/>
      </c>
    </row>
    <row r="958">
      <c r="A958" s="17"/>
      <c r="B958" s="15" t="str">
        <f t="shared" si="1"/>
        <v/>
      </c>
      <c r="C958" s="16" t="str">
        <f>IF(ISBLANK($A958),"",RANDBETWEEN($P958-Settings!$E$19,$P958-Settings!$E$20))</f>
        <v/>
      </c>
      <c r="D958" s="16" t="str">
        <f>IF(ISBLANK($A958),"",RANDBETWEEN($P958+Settings!$E$20,$P958+Settings!$E$19))</f>
        <v/>
      </c>
      <c r="E958" t="str">
        <f t="array" ref="E958">IF(ISBLANK($A958),"",IF(M958,IF(AVERAGE(C958,D958)&gt;Settings!$E$18,INDEX(Precipitation!A:A,$L958),INDEX(Precipitation!B:B,$L958)),"None"))</f>
        <v/>
      </c>
      <c r="F958" t="str">
        <f t="array" ref="F958">IF(ISBLANK($A958),"",IF(M958,INDEX(Precipitation!C:C,$L958),CHOOSE(RANDBETWEEN(1,4),"Clear","Clear","A few clouds","Mostly cloudy")))</f>
        <v/>
      </c>
      <c r="G958" t="str">
        <f t="array" ref="G958">IF(ISBLANK($A958),"",IF(AND(M958,AVERAGE(C958,D958)&gt;Settings!$E$18),INDEX(Precipitation!D:D,$L958),""))</f>
        <v/>
      </c>
      <c r="H958" t="str">
        <f t="array" ref="H958">IF(ISBLANK($A958),"",INDEX(Precipitation!E:E,$L958))</f>
        <v/>
      </c>
      <c r="I958" s="16" t="str">
        <f t="array" ref="I958">IF(ISBLANK($A958),"",INDEX(Precipitation!F:F,$L958))</f>
        <v/>
      </c>
      <c r="J958" s="16" t="str">
        <f t="array" ref="J958">IF(ISBLANK($A958),"",INDEX(Precipitation!G:G,$L958))</f>
        <v/>
      </c>
      <c r="K958" t="str">
        <f t="array" ref="K958">IF(ISBLANK($A958),"",INDEX(Precipitation!H:H,$L958))</f>
        <v/>
      </c>
      <c r="L958" s="5" t="str">
        <f>IF(ISBLANK($A958),"",RANDBETWEEN(2,COUNTA(Precipitation!A:A)))</f>
        <v/>
      </c>
      <c r="M958" s="5" t="str">
        <f>IF(ISBLANK($A958),"",RANDBETWEEN(1,100)&lt;=VLOOKUP($A958,Settings!$A:$H,7,FALSE)*100)</f>
        <v/>
      </c>
      <c r="N958" s="5" t="str">
        <f>IF(ISBLANK($A958),"",VLOOKUP($A958,Settings!$A:$H,8,FALSE))</f>
        <v/>
      </c>
      <c r="O958" s="5" t="str">
        <f>IF(ISBLANK($A958),"",IF($A958=$A957,$O957,INDIRECT("Settings!$H"&amp;MATCH($A958,Settings!$A:$A,0)+1)))</f>
        <v/>
      </c>
      <c r="P958" s="5" t="str">
        <f t="shared" si="2"/>
        <v/>
      </c>
      <c r="Q958" s="5" t="str">
        <f>IF(ISBLANK($A958),"",IF($A958=$A957,$Q957,VLOOKUP($A958,Settings!$A:$B,2,FALSE)))</f>
        <v/>
      </c>
    </row>
    <row r="959">
      <c r="A959" s="17"/>
      <c r="B959" s="15" t="str">
        <f t="shared" si="1"/>
        <v/>
      </c>
      <c r="C959" s="16" t="str">
        <f>IF(ISBLANK($A959),"",RANDBETWEEN($P959-Settings!$E$19,$P959-Settings!$E$20))</f>
        <v/>
      </c>
      <c r="D959" s="16" t="str">
        <f>IF(ISBLANK($A959),"",RANDBETWEEN($P959+Settings!$E$20,$P959+Settings!$E$19))</f>
        <v/>
      </c>
      <c r="E959" t="str">
        <f t="array" ref="E959">IF(ISBLANK($A959),"",IF(M959,IF(AVERAGE(C959,D959)&gt;Settings!$E$18,INDEX(Precipitation!A:A,$L959),INDEX(Precipitation!B:B,$L959)),"None"))</f>
        <v/>
      </c>
      <c r="F959" t="str">
        <f t="array" ref="F959">IF(ISBLANK($A959),"",IF(M959,INDEX(Precipitation!C:C,$L959),CHOOSE(RANDBETWEEN(1,4),"Clear","Clear","A few clouds","Mostly cloudy")))</f>
        <v/>
      </c>
      <c r="G959" t="str">
        <f t="array" ref="G959">IF(ISBLANK($A959),"",IF(AND(M959,AVERAGE(C959,D959)&gt;Settings!$E$18),INDEX(Precipitation!D:D,$L959),""))</f>
        <v/>
      </c>
      <c r="H959" t="str">
        <f t="array" ref="H959">IF(ISBLANK($A959),"",INDEX(Precipitation!E:E,$L959))</f>
        <v/>
      </c>
      <c r="I959" s="16" t="str">
        <f t="array" ref="I959">IF(ISBLANK($A959),"",INDEX(Precipitation!F:F,$L959))</f>
        <v/>
      </c>
      <c r="J959" s="16" t="str">
        <f t="array" ref="J959">IF(ISBLANK($A959),"",INDEX(Precipitation!G:G,$L959))</f>
        <v/>
      </c>
      <c r="K959" t="str">
        <f t="array" ref="K959">IF(ISBLANK($A959),"",INDEX(Precipitation!H:H,$L959))</f>
        <v/>
      </c>
      <c r="L959" s="5" t="str">
        <f>IF(ISBLANK($A959),"",RANDBETWEEN(2,COUNTA(Precipitation!A:A)))</f>
        <v/>
      </c>
      <c r="M959" s="5" t="str">
        <f>IF(ISBLANK($A959),"",RANDBETWEEN(1,100)&lt;=VLOOKUP($A959,Settings!$A:$H,7,FALSE)*100)</f>
        <v/>
      </c>
      <c r="N959" s="5" t="str">
        <f>IF(ISBLANK($A959),"",VLOOKUP($A959,Settings!$A:$H,8,FALSE))</f>
        <v/>
      </c>
      <c r="O959" s="5" t="str">
        <f>IF(ISBLANK($A959),"",IF($A959=$A958,$O958,INDIRECT("Settings!$H"&amp;MATCH($A959,Settings!$A:$A,0)+1)))</f>
        <v/>
      </c>
      <c r="P959" s="5" t="str">
        <f t="shared" si="2"/>
        <v/>
      </c>
      <c r="Q959" s="5" t="str">
        <f>IF(ISBLANK($A959),"",IF($A959=$A958,$Q958,VLOOKUP($A959,Settings!$A:$B,2,FALSE)))</f>
        <v/>
      </c>
    </row>
    <row r="960">
      <c r="A960" s="17"/>
      <c r="B960" s="15" t="str">
        <f t="shared" si="1"/>
        <v/>
      </c>
      <c r="C960" s="16" t="str">
        <f>IF(ISBLANK($A960),"",RANDBETWEEN($P960-Settings!$E$19,$P960-Settings!$E$20))</f>
        <v/>
      </c>
      <c r="D960" s="16" t="str">
        <f>IF(ISBLANK($A960),"",RANDBETWEEN($P960+Settings!$E$20,$P960+Settings!$E$19))</f>
        <v/>
      </c>
      <c r="E960" t="str">
        <f t="array" ref="E960">IF(ISBLANK($A960),"",IF(M960,IF(AVERAGE(C960,D960)&gt;Settings!$E$18,INDEX(Precipitation!A:A,$L960),INDEX(Precipitation!B:B,$L960)),"None"))</f>
        <v/>
      </c>
      <c r="F960" t="str">
        <f t="array" ref="F960">IF(ISBLANK($A960),"",IF(M960,INDEX(Precipitation!C:C,$L960),CHOOSE(RANDBETWEEN(1,4),"Clear","Clear","A few clouds","Mostly cloudy")))</f>
        <v/>
      </c>
      <c r="G960" t="str">
        <f t="array" ref="G960">IF(ISBLANK($A960),"",IF(AND(M960,AVERAGE(C960,D960)&gt;Settings!$E$18),INDEX(Precipitation!D:D,$L960),""))</f>
        <v/>
      </c>
      <c r="H960" t="str">
        <f t="array" ref="H960">IF(ISBLANK($A960),"",INDEX(Precipitation!E:E,$L960))</f>
        <v/>
      </c>
      <c r="I960" s="16" t="str">
        <f t="array" ref="I960">IF(ISBLANK($A960),"",INDEX(Precipitation!F:F,$L960))</f>
        <v/>
      </c>
      <c r="J960" s="16" t="str">
        <f t="array" ref="J960">IF(ISBLANK($A960),"",INDEX(Precipitation!G:G,$L960))</f>
        <v/>
      </c>
      <c r="K960" t="str">
        <f t="array" ref="K960">IF(ISBLANK($A960),"",INDEX(Precipitation!H:H,$L960))</f>
        <v/>
      </c>
      <c r="L960" s="5" t="str">
        <f>IF(ISBLANK($A960),"",RANDBETWEEN(2,COUNTA(Precipitation!A:A)))</f>
        <v/>
      </c>
      <c r="M960" s="5" t="str">
        <f>IF(ISBLANK($A960),"",RANDBETWEEN(1,100)&lt;=VLOOKUP($A960,Settings!$A:$H,7,FALSE)*100)</f>
        <v/>
      </c>
      <c r="N960" s="5" t="str">
        <f>IF(ISBLANK($A960),"",VLOOKUP($A960,Settings!$A:$H,8,FALSE))</f>
        <v/>
      </c>
      <c r="O960" s="5" t="str">
        <f>IF(ISBLANK($A960),"",IF($A960=$A959,$O959,INDIRECT("Settings!$H"&amp;MATCH($A960,Settings!$A:$A,0)+1)))</f>
        <v/>
      </c>
      <c r="P960" s="5" t="str">
        <f t="shared" si="2"/>
        <v/>
      </c>
      <c r="Q960" s="5" t="str">
        <f>IF(ISBLANK($A960),"",IF($A960=$A959,$Q959,VLOOKUP($A960,Settings!$A:$B,2,FALSE)))</f>
        <v/>
      </c>
    </row>
    <row r="961">
      <c r="A961" s="17"/>
      <c r="B961" s="15" t="str">
        <f t="shared" si="1"/>
        <v/>
      </c>
      <c r="C961" s="16" t="str">
        <f>IF(ISBLANK($A961),"",RANDBETWEEN($P961-Settings!$E$19,$P961-Settings!$E$20))</f>
        <v/>
      </c>
      <c r="D961" s="16" t="str">
        <f>IF(ISBLANK($A961),"",RANDBETWEEN($P961+Settings!$E$20,$P961+Settings!$E$19))</f>
        <v/>
      </c>
      <c r="E961" t="str">
        <f t="array" ref="E961">IF(ISBLANK($A961),"",IF(M961,IF(AVERAGE(C961,D961)&gt;Settings!$E$18,INDEX(Precipitation!A:A,$L961),INDEX(Precipitation!B:B,$L961)),"None"))</f>
        <v/>
      </c>
      <c r="F961" t="str">
        <f t="array" ref="F961">IF(ISBLANK($A961),"",IF(M961,INDEX(Precipitation!C:C,$L961),CHOOSE(RANDBETWEEN(1,4),"Clear","Clear","A few clouds","Mostly cloudy")))</f>
        <v/>
      </c>
      <c r="G961" t="str">
        <f t="array" ref="G961">IF(ISBLANK($A961),"",IF(AND(M961,AVERAGE(C961,D961)&gt;Settings!$E$18),INDEX(Precipitation!D:D,$L961),""))</f>
        <v/>
      </c>
      <c r="H961" t="str">
        <f t="array" ref="H961">IF(ISBLANK($A961),"",INDEX(Precipitation!E:E,$L961))</f>
        <v/>
      </c>
      <c r="I961" s="16" t="str">
        <f t="array" ref="I961">IF(ISBLANK($A961),"",INDEX(Precipitation!F:F,$L961))</f>
        <v/>
      </c>
      <c r="J961" s="16" t="str">
        <f t="array" ref="J961">IF(ISBLANK($A961),"",INDEX(Precipitation!G:G,$L961))</f>
        <v/>
      </c>
      <c r="K961" t="str">
        <f t="array" ref="K961">IF(ISBLANK($A961),"",INDEX(Precipitation!H:H,$L961))</f>
        <v/>
      </c>
      <c r="L961" s="5" t="str">
        <f>IF(ISBLANK($A961),"",RANDBETWEEN(2,COUNTA(Precipitation!A:A)))</f>
        <v/>
      </c>
      <c r="M961" s="5" t="str">
        <f>IF(ISBLANK($A961),"",RANDBETWEEN(1,100)&lt;=VLOOKUP($A961,Settings!$A:$H,7,FALSE)*100)</f>
        <v/>
      </c>
      <c r="N961" s="5" t="str">
        <f>IF(ISBLANK($A961),"",VLOOKUP($A961,Settings!$A:$H,8,FALSE))</f>
        <v/>
      </c>
      <c r="O961" s="5" t="str">
        <f>IF(ISBLANK($A961),"",IF($A961=$A960,$O960,INDIRECT("Settings!$H"&amp;MATCH($A961,Settings!$A:$A,0)+1)))</f>
        <v/>
      </c>
      <c r="P961" s="5" t="str">
        <f t="shared" si="2"/>
        <v/>
      </c>
      <c r="Q961" s="5" t="str">
        <f>IF(ISBLANK($A961),"",IF($A961=$A960,$Q960,VLOOKUP($A961,Settings!$A:$B,2,FALSE)))</f>
        <v/>
      </c>
    </row>
    <row r="962">
      <c r="A962" s="17"/>
      <c r="B962" s="15" t="str">
        <f t="shared" si="1"/>
        <v/>
      </c>
      <c r="C962" s="16" t="str">
        <f>IF(ISBLANK($A962),"",RANDBETWEEN($P962-Settings!$E$19,$P962-Settings!$E$20))</f>
        <v/>
      </c>
      <c r="D962" s="16" t="str">
        <f>IF(ISBLANK($A962),"",RANDBETWEEN($P962+Settings!$E$20,$P962+Settings!$E$19))</f>
        <v/>
      </c>
      <c r="E962" t="str">
        <f t="array" ref="E962">IF(ISBLANK($A962),"",IF(M962,IF(AVERAGE(C962,D962)&gt;Settings!$E$18,INDEX(Precipitation!A:A,$L962),INDEX(Precipitation!B:B,$L962)),"None"))</f>
        <v/>
      </c>
      <c r="F962" t="str">
        <f t="array" ref="F962">IF(ISBLANK($A962),"",IF(M962,INDEX(Precipitation!C:C,$L962),CHOOSE(RANDBETWEEN(1,4),"Clear","Clear","A few clouds","Mostly cloudy")))</f>
        <v/>
      </c>
      <c r="G962" t="str">
        <f t="array" ref="G962">IF(ISBLANK($A962),"",IF(AND(M962,AVERAGE(C962,D962)&gt;Settings!$E$18),INDEX(Precipitation!D:D,$L962),""))</f>
        <v/>
      </c>
      <c r="H962" t="str">
        <f t="array" ref="H962">IF(ISBLANK($A962),"",INDEX(Precipitation!E:E,$L962))</f>
        <v/>
      </c>
      <c r="I962" s="16" t="str">
        <f t="array" ref="I962">IF(ISBLANK($A962),"",INDEX(Precipitation!F:F,$L962))</f>
        <v/>
      </c>
      <c r="J962" s="16" t="str">
        <f t="array" ref="J962">IF(ISBLANK($A962),"",INDEX(Precipitation!G:G,$L962))</f>
        <v/>
      </c>
      <c r="K962" t="str">
        <f t="array" ref="K962">IF(ISBLANK($A962),"",INDEX(Precipitation!H:H,$L962))</f>
        <v/>
      </c>
      <c r="L962" s="5" t="str">
        <f>IF(ISBLANK($A962),"",RANDBETWEEN(2,COUNTA(Precipitation!A:A)))</f>
        <v/>
      </c>
      <c r="M962" s="5" t="str">
        <f>IF(ISBLANK($A962),"",RANDBETWEEN(1,100)&lt;=VLOOKUP($A962,Settings!$A:$H,7,FALSE)*100)</f>
        <v/>
      </c>
      <c r="N962" s="5" t="str">
        <f>IF(ISBLANK($A962),"",VLOOKUP($A962,Settings!$A:$H,8,FALSE))</f>
        <v/>
      </c>
      <c r="O962" s="5" t="str">
        <f>IF(ISBLANK($A962),"",IF($A962=$A961,$O961,INDIRECT("Settings!$H"&amp;MATCH($A962,Settings!$A:$A,0)+1)))</f>
        <v/>
      </c>
      <c r="P962" s="5" t="str">
        <f t="shared" si="2"/>
        <v/>
      </c>
      <c r="Q962" s="5" t="str">
        <f>IF(ISBLANK($A962),"",IF($A962=$A961,$Q961,VLOOKUP($A962,Settings!$A:$B,2,FALSE)))</f>
        <v/>
      </c>
    </row>
    <row r="963">
      <c r="A963" s="17"/>
      <c r="B963" s="15" t="str">
        <f t="shared" si="1"/>
        <v/>
      </c>
      <c r="C963" s="16" t="str">
        <f>IF(ISBLANK($A963),"",RANDBETWEEN($P963-Settings!$E$19,$P963-Settings!$E$20))</f>
        <v/>
      </c>
      <c r="D963" s="16" t="str">
        <f>IF(ISBLANK($A963),"",RANDBETWEEN($P963+Settings!$E$20,$P963+Settings!$E$19))</f>
        <v/>
      </c>
      <c r="E963" t="str">
        <f t="array" ref="E963">IF(ISBLANK($A963),"",IF(M963,IF(AVERAGE(C963,D963)&gt;Settings!$E$18,INDEX(Precipitation!A:A,$L963),INDEX(Precipitation!B:B,$L963)),"None"))</f>
        <v/>
      </c>
      <c r="F963" t="str">
        <f t="array" ref="F963">IF(ISBLANK($A963),"",IF(M963,INDEX(Precipitation!C:C,$L963),CHOOSE(RANDBETWEEN(1,4),"Clear","Clear","A few clouds","Mostly cloudy")))</f>
        <v/>
      </c>
      <c r="G963" t="str">
        <f t="array" ref="G963">IF(ISBLANK($A963),"",IF(AND(M963,AVERAGE(C963,D963)&gt;Settings!$E$18),INDEX(Precipitation!D:D,$L963),""))</f>
        <v/>
      </c>
      <c r="H963" t="str">
        <f t="array" ref="H963">IF(ISBLANK($A963),"",INDEX(Precipitation!E:E,$L963))</f>
        <v/>
      </c>
      <c r="I963" s="16" t="str">
        <f t="array" ref="I963">IF(ISBLANK($A963),"",INDEX(Precipitation!F:F,$L963))</f>
        <v/>
      </c>
      <c r="J963" s="16" t="str">
        <f t="array" ref="J963">IF(ISBLANK($A963),"",INDEX(Precipitation!G:G,$L963))</f>
        <v/>
      </c>
      <c r="K963" t="str">
        <f t="array" ref="K963">IF(ISBLANK($A963),"",INDEX(Precipitation!H:H,$L963))</f>
        <v/>
      </c>
      <c r="L963" s="5" t="str">
        <f>IF(ISBLANK($A963),"",RANDBETWEEN(2,COUNTA(Precipitation!A:A)))</f>
        <v/>
      </c>
      <c r="M963" s="5" t="str">
        <f>IF(ISBLANK($A963),"",RANDBETWEEN(1,100)&lt;=VLOOKUP($A963,Settings!$A:$H,7,FALSE)*100)</f>
        <v/>
      </c>
      <c r="N963" s="5" t="str">
        <f>IF(ISBLANK($A963),"",VLOOKUP($A963,Settings!$A:$H,8,FALSE))</f>
        <v/>
      </c>
      <c r="O963" s="5" t="str">
        <f>IF(ISBLANK($A963),"",IF($A963=$A962,$O962,INDIRECT("Settings!$H"&amp;MATCH($A963,Settings!$A:$A,0)+1)))</f>
        <v/>
      </c>
      <c r="P963" s="5" t="str">
        <f t="shared" si="2"/>
        <v/>
      </c>
      <c r="Q963" s="5" t="str">
        <f>IF(ISBLANK($A963),"",IF($A963=$A962,$Q962,VLOOKUP($A963,Settings!$A:$B,2,FALSE)))</f>
        <v/>
      </c>
    </row>
    <row r="964">
      <c r="A964" s="17"/>
      <c r="B964" s="15" t="str">
        <f t="shared" si="1"/>
        <v/>
      </c>
      <c r="C964" s="16" t="str">
        <f>IF(ISBLANK($A964),"",RANDBETWEEN($P964-Settings!$E$19,$P964-Settings!$E$20))</f>
        <v/>
      </c>
      <c r="D964" s="16" t="str">
        <f>IF(ISBLANK($A964),"",RANDBETWEEN($P964+Settings!$E$20,$P964+Settings!$E$19))</f>
        <v/>
      </c>
      <c r="E964" t="str">
        <f t="array" ref="E964">IF(ISBLANK($A964),"",IF(M964,IF(AVERAGE(C964,D964)&gt;Settings!$E$18,INDEX(Precipitation!A:A,$L964),INDEX(Precipitation!B:B,$L964)),"None"))</f>
        <v/>
      </c>
      <c r="F964" t="str">
        <f t="array" ref="F964">IF(ISBLANK($A964),"",IF(M964,INDEX(Precipitation!C:C,$L964),CHOOSE(RANDBETWEEN(1,4),"Clear","Clear","A few clouds","Mostly cloudy")))</f>
        <v/>
      </c>
      <c r="G964" t="str">
        <f t="array" ref="G964">IF(ISBLANK($A964),"",IF(AND(M964,AVERAGE(C964,D964)&gt;Settings!$E$18),INDEX(Precipitation!D:D,$L964),""))</f>
        <v/>
      </c>
      <c r="H964" t="str">
        <f t="array" ref="H964">IF(ISBLANK($A964),"",INDEX(Precipitation!E:E,$L964))</f>
        <v/>
      </c>
      <c r="I964" s="16" t="str">
        <f t="array" ref="I964">IF(ISBLANK($A964),"",INDEX(Precipitation!F:F,$L964))</f>
        <v/>
      </c>
      <c r="J964" s="16" t="str">
        <f t="array" ref="J964">IF(ISBLANK($A964),"",INDEX(Precipitation!G:G,$L964))</f>
        <v/>
      </c>
      <c r="K964" t="str">
        <f t="array" ref="K964">IF(ISBLANK($A964),"",INDEX(Precipitation!H:H,$L964))</f>
        <v/>
      </c>
      <c r="L964" s="5" t="str">
        <f>IF(ISBLANK($A964),"",RANDBETWEEN(2,COUNTA(Precipitation!A:A)))</f>
        <v/>
      </c>
      <c r="M964" s="5" t="str">
        <f>IF(ISBLANK($A964),"",RANDBETWEEN(1,100)&lt;=VLOOKUP($A964,Settings!$A:$H,7,FALSE)*100)</f>
        <v/>
      </c>
      <c r="N964" s="5" t="str">
        <f>IF(ISBLANK($A964),"",VLOOKUP($A964,Settings!$A:$H,8,FALSE))</f>
        <v/>
      </c>
      <c r="O964" s="5" t="str">
        <f>IF(ISBLANK($A964),"",IF($A964=$A963,$O963,INDIRECT("Settings!$H"&amp;MATCH($A964,Settings!$A:$A,0)+1)))</f>
        <v/>
      </c>
      <c r="P964" s="5" t="str">
        <f t="shared" si="2"/>
        <v/>
      </c>
      <c r="Q964" s="5" t="str">
        <f>IF(ISBLANK($A964),"",IF($A964=$A963,$Q963,VLOOKUP($A964,Settings!$A:$B,2,FALSE)))</f>
        <v/>
      </c>
    </row>
    <row r="965">
      <c r="A965" s="17"/>
      <c r="B965" s="15" t="str">
        <f t="shared" si="1"/>
        <v/>
      </c>
      <c r="C965" s="16" t="str">
        <f>IF(ISBLANK($A965),"",RANDBETWEEN($P965-Settings!$E$19,$P965-Settings!$E$20))</f>
        <v/>
      </c>
      <c r="D965" s="16" t="str">
        <f>IF(ISBLANK($A965),"",RANDBETWEEN($P965+Settings!$E$20,$P965+Settings!$E$19))</f>
        <v/>
      </c>
      <c r="E965" t="str">
        <f t="array" ref="E965">IF(ISBLANK($A965),"",IF(M965,IF(AVERAGE(C965,D965)&gt;Settings!$E$18,INDEX(Precipitation!A:A,$L965),INDEX(Precipitation!B:B,$L965)),"None"))</f>
        <v/>
      </c>
      <c r="F965" t="str">
        <f t="array" ref="F965">IF(ISBLANK($A965),"",IF(M965,INDEX(Precipitation!C:C,$L965),CHOOSE(RANDBETWEEN(1,4),"Clear","Clear","A few clouds","Mostly cloudy")))</f>
        <v/>
      </c>
      <c r="G965" t="str">
        <f t="array" ref="G965">IF(ISBLANK($A965),"",IF(AND(M965,AVERAGE(C965,D965)&gt;Settings!$E$18),INDEX(Precipitation!D:D,$L965),""))</f>
        <v/>
      </c>
      <c r="H965" t="str">
        <f t="array" ref="H965">IF(ISBLANK($A965),"",INDEX(Precipitation!E:E,$L965))</f>
        <v/>
      </c>
      <c r="I965" s="16" t="str">
        <f t="array" ref="I965">IF(ISBLANK($A965),"",INDEX(Precipitation!F:F,$L965))</f>
        <v/>
      </c>
      <c r="J965" s="16" t="str">
        <f t="array" ref="J965">IF(ISBLANK($A965),"",INDEX(Precipitation!G:G,$L965))</f>
        <v/>
      </c>
      <c r="K965" t="str">
        <f t="array" ref="K965">IF(ISBLANK($A965),"",INDEX(Precipitation!H:H,$L965))</f>
        <v/>
      </c>
      <c r="L965" s="5" t="str">
        <f>IF(ISBLANK($A965),"",RANDBETWEEN(2,COUNTA(Precipitation!A:A)))</f>
        <v/>
      </c>
      <c r="M965" s="5" t="str">
        <f>IF(ISBLANK($A965),"",RANDBETWEEN(1,100)&lt;=VLOOKUP($A965,Settings!$A:$H,7,FALSE)*100)</f>
        <v/>
      </c>
      <c r="N965" s="5" t="str">
        <f>IF(ISBLANK($A965),"",VLOOKUP($A965,Settings!$A:$H,8,FALSE))</f>
        <v/>
      </c>
      <c r="O965" s="5" t="str">
        <f>IF(ISBLANK($A965),"",IF($A965=$A964,$O964,INDIRECT("Settings!$H"&amp;MATCH($A965,Settings!$A:$A,0)+1)))</f>
        <v/>
      </c>
      <c r="P965" s="5" t="str">
        <f t="shared" si="2"/>
        <v/>
      </c>
      <c r="Q965" s="5" t="str">
        <f>IF(ISBLANK($A965),"",IF($A965=$A964,$Q964,VLOOKUP($A965,Settings!$A:$B,2,FALSE)))</f>
        <v/>
      </c>
    </row>
    <row r="966">
      <c r="A966" s="17"/>
      <c r="B966" s="15" t="str">
        <f t="shared" si="1"/>
        <v/>
      </c>
      <c r="C966" s="16" t="str">
        <f>IF(ISBLANK($A966),"",RANDBETWEEN($P966-Settings!$E$19,$P966-Settings!$E$20))</f>
        <v/>
      </c>
      <c r="D966" s="16" t="str">
        <f>IF(ISBLANK($A966),"",RANDBETWEEN($P966+Settings!$E$20,$P966+Settings!$E$19))</f>
        <v/>
      </c>
      <c r="E966" t="str">
        <f t="array" ref="E966">IF(ISBLANK($A966),"",IF(M966,IF(AVERAGE(C966,D966)&gt;Settings!$E$18,INDEX(Precipitation!A:A,$L966),INDEX(Precipitation!B:B,$L966)),"None"))</f>
        <v/>
      </c>
      <c r="F966" t="str">
        <f t="array" ref="F966">IF(ISBLANK($A966),"",IF(M966,INDEX(Precipitation!C:C,$L966),CHOOSE(RANDBETWEEN(1,4),"Clear","Clear","A few clouds","Mostly cloudy")))</f>
        <v/>
      </c>
      <c r="G966" t="str">
        <f t="array" ref="G966">IF(ISBLANK($A966),"",IF(AND(M966,AVERAGE(C966,D966)&gt;Settings!$E$18),INDEX(Precipitation!D:D,$L966),""))</f>
        <v/>
      </c>
      <c r="H966" t="str">
        <f t="array" ref="H966">IF(ISBLANK($A966),"",INDEX(Precipitation!E:E,$L966))</f>
        <v/>
      </c>
      <c r="I966" s="16" t="str">
        <f t="array" ref="I966">IF(ISBLANK($A966),"",INDEX(Precipitation!F:F,$L966))</f>
        <v/>
      </c>
      <c r="J966" s="16" t="str">
        <f t="array" ref="J966">IF(ISBLANK($A966),"",INDEX(Precipitation!G:G,$L966))</f>
        <v/>
      </c>
      <c r="K966" t="str">
        <f t="array" ref="K966">IF(ISBLANK($A966),"",INDEX(Precipitation!H:H,$L966))</f>
        <v/>
      </c>
      <c r="L966" s="5" t="str">
        <f>IF(ISBLANK($A966),"",RANDBETWEEN(2,COUNTA(Precipitation!A:A)))</f>
        <v/>
      </c>
      <c r="M966" s="5" t="str">
        <f>IF(ISBLANK($A966),"",RANDBETWEEN(1,100)&lt;=VLOOKUP($A966,Settings!$A:$H,7,FALSE)*100)</f>
        <v/>
      </c>
      <c r="N966" s="5" t="str">
        <f>IF(ISBLANK($A966),"",VLOOKUP($A966,Settings!$A:$H,8,FALSE))</f>
        <v/>
      </c>
      <c r="O966" s="5" t="str">
        <f>IF(ISBLANK($A966),"",IF($A966=$A965,$O965,INDIRECT("Settings!$H"&amp;MATCH($A966,Settings!$A:$A,0)+1)))</f>
        <v/>
      </c>
      <c r="P966" s="5" t="str">
        <f t="shared" si="2"/>
        <v/>
      </c>
      <c r="Q966" s="5" t="str">
        <f>IF(ISBLANK($A966),"",IF($A966=$A965,$Q965,VLOOKUP($A966,Settings!$A:$B,2,FALSE)))</f>
        <v/>
      </c>
    </row>
    <row r="967">
      <c r="A967" s="17"/>
      <c r="B967" s="15" t="str">
        <f t="shared" si="1"/>
        <v/>
      </c>
      <c r="C967" s="16" t="str">
        <f>IF(ISBLANK($A967),"",RANDBETWEEN($P967-Settings!$E$19,$P967-Settings!$E$20))</f>
        <v/>
      </c>
      <c r="D967" s="16" t="str">
        <f>IF(ISBLANK($A967),"",RANDBETWEEN($P967+Settings!$E$20,$P967+Settings!$E$19))</f>
        <v/>
      </c>
      <c r="E967" t="str">
        <f t="array" ref="E967">IF(ISBLANK($A967),"",IF(M967,IF(AVERAGE(C967,D967)&gt;Settings!$E$18,INDEX(Precipitation!A:A,$L967),INDEX(Precipitation!B:B,$L967)),"None"))</f>
        <v/>
      </c>
      <c r="F967" t="str">
        <f t="array" ref="F967">IF(ISBLANK($A967),"",IF(M967,INDEX(Precipitation!C:C,$L967),CHOOSE(RANDBETWEEN(1,4),"Clear","Clear","A few clouds","Mostly cloudy")))</f>
        <v/>
      </c>
      <c r="G967" t="str">
        <f t="array" ref="G967">IF(ISBLANK($A967),"",IF(AND(M967,AVERAGE(C967,D967)&gt;Settings!$E$18),INDEX(Precipitation!D:D,$L967),""))</f>
        <v/>
      </c>
      <c r="H967" t="str">
        <f t="array" ref="H967">IF(ISBLANK($A967),"",INDEX(Precipitation!E:E,$L967))</f>
        <v/>
      </c>
      <c r="I967" s="16" t="str">
        <f t="array" ref="I967">IF(ISBLANK($A967),"",INDEX(Precipitation!F:F,$L967))</f>
        <v/>
      </c>
      <c r="J967" s="16" t="str">
        <f t="array" ref="J967">IF(ISBLANK($A967),"",INDEX(Precipitation!G:G,$L967))</f>
        <v/>
      </c>
      <c r="K967" t="str">
        <f t="array" ref="K967">IF(ISBLANK($A967),"",INDEX(Precipitation!H:H,$L967))</f>
        <v/>
      </c>
      <c r="L967" s="5" t="str">
        <f>IF(ISBLANK($A967),"",RANDBETWEEN(2,COUNTA(Precipitation!A:A)))</f>
        <v/>
      </c>
      <c r="M967" s="5" t="str">
        <f>IF(ISBLANK($A967),"",RANDBETWEEN(1,100)&lt;=VLOOKUP($A967,Settings!$A:$H,7,FALSE)*100)</f>
        <v/>
      </c>
      <c r="N967" s="5" t="str">
        <f>IF(ISBLANK($A967),"",VLOOKUP($A967,Settings!$A:$H,8,FALSE))</f>
        <v/>
      </c>
      <c r="O967" s="5" t="str">
        <f>IF(ISBLANK($A967),"",IF($A967=$A966,$O966,INDIRECT("Settings!$H"&amp;MATCH($A967,Settings!$A:$A,0)+1)))</f>
        <v/>
      </c>
      <c r="P967" s="5" t="str">
        <f t="shared" si="2"/>
        <v/>
      </c>
      <c r="Q967" s="5" t="str">
        <f>IF(ISBLANK($A967),"",IF($A967=$A966,$Q966,VLOOKUP($A967,Settings!$A:$B,2,FALSE)))</f>
        <v/>
      </c>
    </row>
    <row r="968">
      <c r="A968" s="17"/>
      <c r="B968" s="15" t="str">
        <f t="shared" si="1"/>
        <v/>
      </c>
      <c r="C968" s="16" t="str">
        <f>IF(ISBLANK($A968),"",RANDBETWEEN($P968-Settings!$E$19,$P968-Settings!$E$20))</f>
        <v/>
      </c>
      <c r="D968" s="16" t="str">
        <f>IF(ISBLANK($A968),"",RANDBETWEEN($P968+Settings!$E$20,$P968+Settings!$E$19))</f>
        <v/>
      </c>
      <c r="E968" t="str">
        <f t="array" ref="E968">IF(ISBLANK($A968),"",IF(M968,IF(AVERAGE(C968,D968)&gt;Settings!$E$18,INDEX(Precipitation!A:A,$L968),INDEX(Precipitation!B:B,$L968)),"None"))</f>
        <v/>
      </c>
      <c r="F968" t="str">
        <f t="array" ref="F968">IF(ISBLANK($A968),"",IF(M968,INDEX(Precipitation!C:C,$L968),CHOOSE(RANDBETWEEN(1,4),"Clear","Clear","A few clouds","Mostly cloudy")))</f>
        <v/>
      </c>
      <c r="G968" t="str">
        <f t="array" ref="G968">IF(ISBLANK($A968),"",IF(AND(M968,AVERAGE(C968,D968)&gt;Settings!$E$18),INDEX(Precipitation!D:D,$L968),""))</f>
        <v/>
      </c>
      <c r="H968" t="str">
        <f t="array" ref="H968">IF(ISBLANK($A968),"",INDEX(Precipitation!E:E,$L968))</f>
        <v/>
      </c>
      <c r="I968" s="16" t="str">
        <f t="array" ref="I968">IF(ISBLANK($A968),"",INDEX(Precipitation!F:F,$L968))</f>
        <v/>
      </c>
      <c r="J968" s="16" t="str">
        <f t="array" ref="J968">IF(ISBLANK($A968),"",INDEX(Precipitation!G:G,$L968))</f>
        <v/>
      </c>
      <c r="K968" t="str">
        <f t="array" ref="K968">IF(ISBLANK($A968),"",INDEX(Precipitation!H:H,$L968))</f>
        <v/>
      </c>
      <c r="L968" s="5" t="str">
        <f>IF(ISBLANK($A968),"",RANDBETWEEN(2,COUNTA(Precipitation!A:A)))</f>
        <v/>
      </c>
      <c r="M968" s="5" t="str">
        <f>IF(ISBLANK($A968),"",RANDBETWEEN(1,100)&lt;=VLOOKUP($A968,Settings!$A:$H,7,FALSE)*100)</f>
        <v/>
      </c>
      <c r="N968" s="5" t="str">
        <f>IF(ISBLANK($A968),"",VLOOKUP($A968,Settings!$A:$H,8,FALSE))</f>
        <v/>
      </c>
      <c r="O968" s="5" t="str">
        <f>IF(ISBLANK($A968),"",IF($A968=$A967,$O967,INDIRECT("Settings!$H"&amp;MATCH($A968,Settings!$A:$A,0)+1)))</f>
        <v/>
      </c>
      <c r="P968" s="5" t="str">
        <f t="shared" si="2"/>
        <v/>
      </c>
      <c r="Q968" s="5" t="str">
        <f>IF(ISBLANK($A968),"",IF($A968=$A967,$Q967,VLOOKUP($A968,Settings!$A:$B,2,FALSE)))</f>
        <v/>
      </c>
    </row>
    <row r="969">
      <c r="A969" s="17"/>
      <c r="B969" s="15" t="str">
        <f t="shared" si="1"/>
        <v/>
      </c>
      <c r="C969" s="16" t="str">
        <f>IF(ISBLANK($A969),"",RANDBETWEEN($P969-Settings!$E$19,$P969-Settings!$E$20))</f>
        <v/>
      </c>
      <c r="D969" s="16" t="str">
        <f>IF(ISBLANK($A969),"",RANDBETWEEN($P969+Settings!$E$20,$P969+Settings!$E$19))</f>
        <v/>
      </c>
      <c r="E969" t="str">
        <f t="array" ref="E969">IF(ISBLANK($A969),"",IF(M969,IF(AVERAGE(C969,D969)&gt;Settings!$E$18,INDEX(Precipitation!A:A,$L969),INDEX(Precipitation!B:B,$L969)),"None"))</f>
        <v/>
      </c>
      <c r="F969" t="str">
        <f t="array" ref="F969">IF(ISBLANK($A969),"",IF(M969,INDEX(Precipitation!C:C,$L969),CHOOSE(RANDBETWEEN(1,4),"Clear","Clear","A few clouds","Mostly cloudy")))</f>
        <v/>
      </c>
      <c r="G969" t="str">
        <f t="array" ref="G969">IF(ISBLANK($A969),"",IF(AND(M969,AVERAGE(C969,D969)&gt;Settings!$E$18),INDEX(Precipitation!D:D,$L969),""))</f>
        <v/>
      </c>
      <c r="H969" t="str">
        <f t="array" ref="H969">IF(ISBLANK($A969),"",INDEX(Precipitation!E:E,$L969))</f>
        <v/>
      </c>
      <c r="I969" s="16" t="str">
        <f t="array" ref="I969">IF(ISBLANK($A969),"",INDEX(Precipitation!F:F,$L969))</f>
        <v/>
      </c>
      <c r="J969" s="16" t="str">
        <f t="array" ref="J969">IF(ISBLANK($A969),"",INDEX(Precipitation!G:G,$L969))</f>
        <v/>
      </c>
      <c r="K969" t="str">
        <f t="array" ref="K969">IF(ISBLANK($A969),"",INDEX(Precipitation!H:H,$L969))</f>
        <v/>
      </c>
      <c r="L969" s="5" t="str">
        <f>IF(ISBLANK($A969),"",RANDBETWEEN(2,COUNTA(Precipitation!A:A)))</f>
        <v/>
      </c>
      <c r="M969" s="5" t="str">
        <f>IF(ISBLANK($A969),"",RANDBETWEEN(1,100)&lt;=VLOOKUP($A969,Settings!$A:$H,7,FALSE)*100)</f>
        <v/>
      </c>
      <c r="N969" s="5" t="str">
        <f>IF(ISBLANK($A969),"",VLOOKUP($A969,Settings!$A:$H,8,FALSE))</f>
        <v/>
      </c>
      <c r="O969" s="5" t="str">
        <f>IF(ISBLANK($A969),"",IF($A969=$A968,$O968,INDIRECT("Settings!$H"&amp;MATCH($A969,Settings!$A:$A,0)+1)))</f>
        <v/>
      </c>
      <c r="P969" s="5" t="str">
        <f t="shared" si="2"/>
        <v/>
      </c>
      <c r="Q969" s="5" t="str">
        <f>IF(ISBLANK($A969),"",IF($A969=$A968,$Q968,VLOOKUP($A969,Settings!$A:$B,2,FALSE)))</f>
        <v/>
      </c>
    </row>
    <row r="970">
      <c r="A970" s="17"/>
      <c r="B970" s="15" t="str">
        <f t="shared" si="1"/>
        <v/>
      </c>
      <c r="C970" s="16" t="str">
        <f>IF(ISBLANK($A970),"",RANDBETWEEN($P970-Settings!$E$19,$P970-Settings!$E$20))</f>
        <v/>
      </c>
      <c r="D970" s="16" t="str">
        <f>IF(ISBLANK($A970),"",RANDBETWEEN($P970+Settings!$E$20,$P970+Settings!$E$19))</f>
        <v/>
      </c>
      <c r="E970" t="str">
        <f t="array" ref="E970">IF(ISBLANK($A970),"",IF(M970,IF(AVERAGE(C970,D970)&gt;Settings!$E$18,INDEX(Precipitation!A:A,$L970),INDEX(Precipitation!B:B,$L970)),"None"))</f>
        <v/>
      </c>
      <c r="F970" t="str">
        <f t="array" ref="F970">IF(ISBLANK($A970),"",IF(M970,INDEX(Precipitation!C:C,$L970),CHOOSE(RANDBETWEEN(1,4),"Clear","Clear","A few clouds","Mostly cloudy")))</f>
        <v/>
      </c>
      <c r="G970" t="str">
        <f t="array" ref="G970">IF(ISBLANK($A970),"",IF(AND(M970,AVERAGE(C970,D970)&gt;Settings!$E$18),INDEX(Precipitation!D:D,$L970),""))</f>
        <v/>
      </c>
      <c r="H970" t="str">
        <f t="array" ref="H970">IF(ISBLANK($A970),"",INDEX(Precipitation!E:E,$L970))</f>
        <v/>
      </c>
      <c r="I970" s="16" t="str">
        <f t="array" ref="I970">IF(ISBLANK($A970),"",INDEX(Precipitation!F:F,$L970))</f>
        <v/>
      </c>
      <c r="J970" s="16" t="str">
        <f t="array" ref="J970">IF(ISBLANK($A970),"",INDEX(Precipitation!G:G,$L970))</f>
        <v/>
      </c>
      <c r="K970" t="str">
        <f t="array" ref="K970">IF(ISBLANK($A970),"",INDEX(Precipitation!H:H,$L970))</f>
        <v/>
      </c>
      <c r="L970" s="5" t="str">
        <f>IF(ISBLANK($A970),"",RANDBETWEEN(2,COUNTA(Precipitation!A:A)))</f>
        <v/>
      </c>
      <c r="M970" s="5" t="str">
        <f>IF(ISBLANK($A970),"",RANDBETWEEN(1,100)&lt;=VLOOKUP($A970,Settings!$A:$H,7,FALSE)*100)</f>
        <v/>
      </c>
      <c r="N970" s="5" t="str">
        <f>IF(ISBLANK($A970),"",VLOOKUP($A970,Settings!$A:$H,8,FALSE))</f>
        <v/>
      </c>
      <c r="O970" s="5" t="str">
        <f>IF(ISBLANK($A970),"",IF($A970=$A969,$O969,INDIRECT("Settings!$H"&amp;MATCH($A970,Settings!$A:$A,0)+1)))</f>
        <v/>
      </c>
      <c r="P970" s="5" t="str">
        <f t="shared" si="2"/>
        <v/>
      </c>
      <c r="Q970" s="5" t="str">
        <f>IF(ISBLANK($A970),"",IF($A970=$A969,$Q969,VLOOKUP($A970,Settings!$A:$B,2,FALSE)))</f>
        <v/>
      </c>
    </row>
    <row r="971">
      <c r="A971" s="17"/>
      <c r="B971" s="15" t="str">
        <f t="shared" si="1"/>
        <v/>
      </c>
      <c r="C971" s="16" t="str">
        <f>IF(ISBLANK($A971),"",RANDBETWEEN($P971-Settings!$E$19,$P971-Settings!$E$20))</f>
        <v/>
      </c>
      <c r="D971" s="16" t="str">
        <f>IF(ISBLANK($A971),"",RANDBETWEEN($P971+Settings!$E$20,$P971+Settings!$E$19))</f>
        <v/>
      </c>
      <c r="E971" t="str">
        <f t="array" ref="E971">IF(ISBLANK($A971),"",IF(M971,IF(AVERAGE(C971,D971)&gt;Settings!$E$18,INDEX(Precipitation!A:A,$L971),INDEX(Precipitation!B:B,$L971)),"None"))</f>
        <v/>
      </c>
      <c r="F971" t="str">
        <f t="array" ref="F971">IF(ISBLANK($A971),"",IF(M971,INDEX(Precipitation!C:C,$L971),CHOOSE(RANDBETWEEN(1,4),"Clear","Clear","A few clouds","Mostly cloudy")))</f>
        <v/>
      </c>
      <c r="G971" t="str">
        <f t="array" ref="G971">IF(ISBLANK($A971),"",IF(AND(M971,AVERAGE(C971,D971)&gt;Settings!$E$18),INDEX(Precipitation!D:D,$L971),""))</f>
        <v/>
      </c>
      <c r="H971" t="str">
        <f t="array" ref="H971">IF(ISBLANK($A971),"",INDEX(Precipitation!E:E,$L971))</f>
        <v/>
      </c>
      <c r="I971" s="16" t="str">
        <f t="array" ref="I971">IF(ISBLANK($A971),"",INDEX(Precipitation!F:F,$L971))</f>
        <v/>
      </c>
      <c r="J971" s="16" t="str">
        <f t="array" ref="J971">IF(ISBLANK($A971),"",INDEX(Precipitation!G:G,$L971))</f>
        <v/>
      </c>
      <c r="K971" t="str">
        <f t="array" ref="K971">IF(ISBLANK($A971),"",INDEX(Precipitation!H:H,$L971))</f>
        <v/>
      </c>
      <c r="L971" s="5" t="str">
        <f>IF(ISBLANK($A971),"",RANDBETWEEN(2,COUNTA(Precipitation!A:A)))</f>
        <v/>
      </c>
      <c r="M971" s="5" t="str">
        <f>IF(ISBLANK($A971),"",RANDBETWEEN(1,100)&lt;=VLOOKUP($A971,Settings!$A:$H,7,FALSE)*100)</f>
        <v/>
      </c>
      <c r="N971" s="5" t="str">
        <f>IF(ISBLANK($A971),"",VLOOKUP($A971,Settings!$A:$H,8,FALSE))</f>
        <v/>
      </c>
      <c r="O971" s="5" t="str">
        <f>IF(ISBLANK($A971),"",IF($A971=$A970,$O970,INDIRECT("Settings!$H"&amp;MATCH($A971,Settings!$A:$A,0)+1)))</f>
        <v/>
      </c>
      <c r="P971" s="5" t="str">
        <f t="shared" si="2"/>
        <v/>
      </c>
      <c r="Q971" s="5" t="str">
        <f>IF(ISBLANK($A971),"",IF($A971=$A970,$Q970,VLOOKUP($A971,Settings!$A:$B,2,FALSE)))</f>
        <v/>
      </c>
    </row>
    <row r="972">
      <c r="A972" s="17"/>
      <c r="B972" s="15" t="str">
        <f t="shared" si="1"/>
        <v/>
      </c>
      <c r="C972" s="16" t="str">
        <f>IF(ISBLANK($A972),"",RANDBETWEEN($P972-Settings!$E$19,$P972-Settings!$E$20))</f>
        <v/>
      </c>
      <c r="D972" s="16" t="str">
        <f>IF(ISBLANK($A972),"",RANDBETWEEN($P972+Settings!$E$20,$P972+Settings!$E$19))</f>
        <v/>
      </c>
      <c r="E972" t="str">
        <f t="array" ref="E972">IF(ISBLANK($A972),"",IF(M972,IF(AVERAGE(C972,D972)&gt;Settings!$E$18,INDEX(Precipitation!A:A,$L972),INDEX(Precipitation!B:B,$L972)),"None"))</f>
        <v/>
      </c>
      <c r="F972" t="str">
        <f t="array" ref="F972">IF(ISBLANK($A972),"",IF(M972,INDEX(Precipitation!C:C,$L972),CHOOSE(RANDBETWEEN(1,4),"Clear","Clear","A few clouds","Mostly cloudy")))</f>
        <v/>
      </c>
      <c r="G972" t="str">
        <f t="array" ref="G972">IF(ISBLANK($A972),"",IF(AND(M972,AVERAGE(C972,D972)&gt;Settings!$E$18),INDEX(Precipitation!D:D,$L972),""))</f>
        <v/>
      </c>
      <c r="H972" t="str">
        <f t="array" ref="H972">IF(ISBLANK($A972),"",INDEX(Precipitation!E:E,$L972))</f>
        <v/>
      </c>
      <c r="I972" s="16" t="str">
        <f t="array" ref="I972">IF(ISBLANK($A972),"",INDEX(Precipitation!F:F,$L972))</f>
        <v/>
      </c>
      <c r="J972" s="16" t="str">
        <f t="array" ref="J972">IF(ISBLANK($A972),"",INDEX(Precipitation!G:G,$L972))</f>
        <v/>
      </c>
      <c r="K972" t="str">
        <f t="array" ref="K972">IF(ISBLANK($A972),"",INDEX(Precipitation!H:H,$L972))</f>
        <v/>
      </c>
      <c r="L972" s="5" t="str">
        <f>IF(ISBLANK($A972),"",RANDBETWEEN(2,COUNTA(Precipitation!A:A)))</f>
        <v/>
      </c>
      <c r="M972" s="5" t="str">
        <f>IF(ISBLANK($A972),"",RANDBETWEEN(1,100)&lt;=VLOOKUP($A972,Settings!$A:$H,7,FALSE)*100)</f>
        <v/>
      </c>
      <c r="N972" s="5" t="str">
        <f>IF(ISBLANK($A972),"",VLOOKUP($A972,Settings!$A:$H,8,FALSE))</f>
        <v/>
      </c>
      <c r="O972" s="5" t="str">
        <f>IF(ISBLANK($A972),"",IF($A972=$A971,$O971,INDIRECT("Settings!$H"&amp;MATCH($A972,Settings!$A:$A,0)+1)))</f>
        <v/>
      </c>
      <c r="P972" s="5" t="str">
        <f t="shared" si="2"/>
        <v/>
      </c>
      <c r="Q972" s="5" t="str">
        <f>IF(ISBLANK($A972),"",IF($A972=$A971,$Q971,VLOOKUP($A972,Settings!$A:$B,2,FALSE)))</f>
        <v/>
      </c>
    </row>
    <row r="973">
      <c r="A973" s="17"/>
      <c r="B973" s="15" t="str">
        <f t="shared" si="1"/>
        <v/>
      </c>
      <c r="C973" s="16" t="str">
        <f>IF(ISBLANK($A973),"",RANDBETWEEN($P973-Settings!$E$19,$P973-Settings!$E$20))</f>
        <v/>
      </c>
      <c r="D973" s="16" t="str">
        <f>IF(ISBLANK($A973),"",RANDBETWEEN($P973+Settings!$E$20,$P973+Settings!$E$19))</f>
        <v/>
      </c>
      <c r="E973" t="str">
        <f t="array" ref="E973">IF(ISBLANK($A973),"",IF(M973,IF(AVERAGE(C973,D973)&gt;Settings!$E$18,INDEX(Precipitation!A:A,$L973),INDEX(Precipitation!B:B,$L973)),"None"))</f>
        <v/>
      </c>
      <c r="F973" t="str">
        <f t="array" ref="F973">IF(ISBLANK($A973),"",IF(M973,INDEX(Precipitation!C:C,$L973),CHOOSE(RANDBETWEEN(1,4),"Clear","Clear","A few clouds","Mostly cloudy")))</f>
        <v/>
      </c>
      <c r="G973" t="str">
        <f t="array" ref="G973">IF(ISBLANK($A973),"",IF(AND(M973,AVERAGE(C973,D973)&gt;Settings!$E$18),INDEX(Precipitation!D:D,$L973),""))</f>
        <v/>
      </c>
      <c r="H973" t="str">
        <f t="array" ref="H973">IF(ISBLANK($A973),"",INDEX(Precipitation!E:E,$L973))</f>
        <v/>
      </c>
      <c r="I973" s="16" t="str">
        <f t="array" ref="I973">IF(ISBLANK($A973),"",INDEX(Precipitation!F:F,$L973))</f>
        <v/>
      </c>
      <c r="J973" s="16" t="str">
        <f t="array" ref="J973">IF(ISBLANK($A973),"",INDEX(Precipitation!G:G,$L973))</f>
        <v/>
      </c>
      <c r="K973" t="str">
        <f t="array" ref="K973">IF(ISBLANK($A973),"",INDEX(Precipitation!H:H,$L973))</f>
        <v/>
      </c>
      <c r="L973" s="5" t="str">
        <f>IF(ISBLANK($A973),"",RANDBETWEEN(2,COUNTA(Precipitation!A:A)))</f>
        <v/>
      </c>
      <c r="M973" s="5" t="str">
        <f>IF(ISBLANK($A973),"",RANDBETWEEN(1,100)&lt;=VLOOKUP($A973,Settings!$A:$H,7,FALSE)*100)</f>
        <v/>
      </c>
      <c r="N973" s="5" t="str">
        <f>IF(ISBLANK($A973),"",VLOOKUP($A973,Settings!$A:$H,8,FALSE))</f>
        <v/>
      </c>
      <c r="O973" s="5" t="str">
        <f>IF(ISBLANK($A973),"",IF($A973=$A972,$O972,INDIRECT("Settings!$H"&amp;MATCH($A973,Settings!$A:$A,0)+1)))</f>
        <v/>
      </c>
      <c r="P973" s="5" t="str">
        <f t="shared" si="2"/>
        <v/>
      </c>
      <c r="Q973" s="5" t="str">
        <f>IF(ISBLANK($A973),"",IF($A973=$A972,$Q972,VLOOKUP($A973,Settings!$A:$B,2,FALSE)))</f>
        <v/>
      </c>
    </row>
    <row r="974">
      <c r="A974" s="17"/>
      <c r="B974" s="15" t="str">
        <f t="shared" si="1"/>
        <v/>
      </c>
      <c r="C974" s="16" t="str">
        <f>IF(ISBLANK($A974),"",RANDBETWEEN($P974-Settings!$E$19,$P974-Settings!$E$20))</f>
        <v/>
      </c>
      <c r="D974" s="16" t="str">
        <f>IF(ISBLANK($A974),"",RANDBETWEEN($P974+Settings!$E$20,$P974+Settings!$E$19))</f>
        <v/>
      </c>
      <c r="E974" t="str">
        <f t="array" ref="E974">IF(ISBLANK($A974),"",IF(M974,IF(AVERAGE(C974,D974)&gt;Settings!$E$18,INDEX(Precipitation!A:A,$L974),INDEX(Precipitation!B:B,$L974)),"None"))</f>
        <v/>
      </c>
      <c r="F974" t="str">
        <f t="array" ref="F974">IF(ISBLANK($A974),"",IF(M974,INDEX(Precipitation!C:C,$L974),CHOOSE(RANDBETWEEN(1,4),"Clear","Clear","A few clouds","Mostly cloudy")))</f>
        <v/>
      </c>
      <c r="G974" t="str">
        <f t="array" ref="G974">IF(ISBLANK($A974),"",IF(AND(M974,AVERAGE(C974,D974)&gt;Settings!$E$18),INDEX(Precipitation!D:D,$L974),""))</f>
        <v/>
      </c>
      <c r="H974" t="str">
        <f t="array" ref="H974">IF(ISBLANK($A974),"",INDEX(Precipitation!E:E,$L974))</f>
        <v/>
      </c>
      <c r="I974" s="16" t="str">
        <f t="array" ref="I974">IF(ISBLANK($A974),"",INDEX(Precipitation!F:F,$L974))</f>
        <v/>
      </c>
      <c r="J974" s="16" t="str">
        <f t="array" ref="J974">IF(ISBLANK($A974),"",INDEX(Precipitation!G:G,$L974))</f>
        <v/>
      </c>
      <c r="K974" t="str">
        <f t="array" ref="K974">IF(ISBLANK($A974),"",INDEX(Precipitation!H:H,$L974))</f>
        <v/>
      </c>
      <c r="L974" s="5" t="str">
        <f>IF(ISBLANK($A974),"",RANDBETWEEN(2,COUNTA(Precipitation!A:A)))</f>
        <v/>
      </c>
      <c r="M974" s="5" t="str">
        <f>IF(ISBLANK($A974),"",RANDBETWEEN(1,100)&lt;=VLOOKUP($A974,Settings!$A:$H,7,FALSE)*100)</f>
        <v/>
      </c>
      <c r="N974" s="5" t="str">
        <f>IF(ISBLANK($A974),"",VLOOKUP($A974,Settings!$A:$H,8,FALSE))</f>
        <v/>
      </c>
      <c r="O974" s="5" t="str">
        <f>IF(ISBLANK($A974),"",IF($A974=$A973,$O973,INDIRECT("Settings!$H"&amp;MATCH($A974,Settings!$A:$A,0)+1)))</f>
        <v/>
      </c>
      <c r="P974" s="5" t="str">
        <f t="shared" si="2"/>
        <v/>
      </c>
      <c r="Q974" s="5" t="str">
        <f>IF(ISBLANK($A974),"",IF($A974=$A973,$Q973,VLOOKUP($A974,Settings!$A:$B,2,FALSE)))</f>
        <v/>
      </c>
    </row>
    <row r="975">
      <c r="A975" s="17"/>
      <c r="B975" s="15" t="str">
        <f t="shared" si="1"/>
        <v/>
      </c>
      <c r="C975" s="16" t="str">
        <f>IF(ISBLANK($A975),"",RANDBETWEEN($P975-Settings!$E$19,$P975-Settings!$E$20))</f>
        <v/>
      </c>
      <c r="D975" s="16" t="str">
        <f>IF(ISBLANK($A975),"",RANDBETWEEN($P975+Settings!$E$20,$P975+Settings!$E$19))</f>
        <v/>
      </c>
      <c r="E975" t="str">
        <f t="array" ref="E975">IF(ISBLANK($A975),"",IF(M975,IF(AVERAGE(C975,D975)&gt;Settings!$E$18,INDEX(Precipitation!A:A,$L975),INDEX(Precipitation!B:B,$L975)),"None"))</f>
        <v/>
      </c>
      <c r="F975" t="str">
        <f t="array" ref="F975">IF(ISBLANK($A975),"",IF(M975,INDEX(Precipitation!C:C,$L975),CHOOSE(RANDBETWEEN(1,4),"Clear","Clear","A few clouds","Mostly cloudy")))</f>
        <v/>
      </c>
      <c r="G975" t="str">
        <f t="array" ref="G975">IF(ISBLANK($A975),"",IF(AND(M975,AVERAGE(C975,D975)&gt;Settings!$E$18),INDEX(Precipitation!D:D,$L975),""))</f>
        <v/>
      </c>
      <c r="H975" t="str">
        <f t="array" ref="H975">IF(ISBLANK($A975),"",INDEX(Precipitation!E:E,$L975))</f>
        <v/>
      </c>
      <c r="I975" s="16" t="str">
        <f t="array" ref="I975">IF(ISBLANK($A975),"",INDEX(Precipitation!F:F,$L975))</f>
        <v/>
      </c>
      <c r="J975" s="16" t="str">
        <f t="array" ref="J975">IF(ISBLANK($A975),"",INDEX(Precipitation!G:G,$L975))</f>
        <v/>
      </c>
      <c r="K975" t="str">
        <f t="array" ref="K975">IF(ISBLANK($A975),"",INDEX(Precipitation!H:H,$L975))</f>
        <v/>
      </c>
      <c r="L975" s="5" t="str">
        <f>IF(ISBLANK($A975),"",RANDBETWEEN(2,COUNTA(Precipitation!A:A)))</f>
        <v/>
      </c>
      <c r="M975" s="5" t="str">
        <f>IF(ISBLANK($A975),"",RANDBETWEEN(1,100)&lt;=VLOOKUP($A975,Settings!$A:$H,7,FALSE)*100)</f>
        <v/>
      </c>
      <c r="N975" s="5" t="str">
        <f>IF(ISBLANK($A975),"",VLOOKUP($A975,Settings!$A:$H,8,FALSE))</f>
        <v/>
      </c>
      <c r="O975" s="5" t="str">
        <f>IF(ISBLANK($A975),"",IF($A975=$A974,$O974,INDIRECT("Settings!$H"&amp;MATCH($A975,Settings!$A:$A,0)+1)))</f>
        <v/>
      </c>
      <c r="P975" s="5" t="str">
        <f t="shared" si="2"/>
        <v/>
      </c>
      <c r="Q975" s="5" t="str">
        <f>IF(ISBLANK($A975),"",IF($A975=$A974,$Q974,VLOOKUP($A975,Settings!$A:$B,2,FALSE)))</f>
        <v/>
      </c>
    </row>
    <row r="976">
      <c r="A976" s="17"/>
      <c r="B976" s="15" t="str">
        <f t="shared" si="1"/>
        <v/>
      </c>
      <c r="C976" s="16" t="str">
        <f>IF(ISBLANK($A976),"",RANDBETWEEN($P976-Settings!$E$19,$P976-Settings!$E$20))</f>
        <v/>
      </c>
      <c r="D976" s="16" t="str">
        <f>IF(ISBLANK($A976),"",RANDBETWEEN($P976+Settings!$E$20,$P976+Settings!$E$19))</f>
        <v/>
      </c>
      <c r="E976" t="str">
        <f t="array" ref="E976">IF(ISBLANK($A976),"",IF(M976,IF(AVERAGE(C976,D976)&gt;Settings!$E$18,INDEX(Precipitation!A:A,$L976),INDEX(Precipitation!B:B,$L976)),"None"))</f>
        <v/>
      </c>
      <c r="F976" t="str">
        <f t="array" ref="F976">IF(ISBLANK($A976),"",IF(M976,INDEX(Precipitation!C:C,$L976),CHOOSE(RANDBETWEEN(1,4),"Clear","Clear","A few clouds","Mostly cloudy")))</f>
        <v/>
      </c>
      <c r="G976" t="str">
        <f t="array" ref="G976">IF(ISBLANK($A976),"",IF(AND(M976,AVERAGE(C976,D976)&gt;Settings!$E$18),INDEX(Precipitation!D:D,$L976),""))</f>
        <v/>
      </c>
      <c r="H976" t="str">
        <f t="array" ref="H976">IF(ISBLANK($A976),"",INDEX(Precipitation!E:E,$L976))</f>
        <v/>
      </c>
      <c r="I976" s="16" t="str">
        <f t="array" ref="I976">IF(ISBLANK($A976),"",INDEX(Precipitation!F:F,$L976))</f>
        <v/>
      </c>
      <c r="J976" s="16" t="str">
        <f t="array" ref="J976">IF(ISBLANK($A976),"",INDEX(Precipitation!G:G,$L976))</f>
        <v/>
      </c>
      <c r="K976" t="str">
        <f t="array" ref="K976">IF(ISBLANK($A976),"",INDEX(Precipitation!H:H,$L976))</f>
        <v/>
      </c>
      <c r="L976" s="5" t="str">
        <f>IF(ISBLANK($A976),"",RANDBETWEEN(2,COUNTA(Precipitation!A:A)))</f>
        <v/>
      </c>
      <c r="M976" s="5" t="str">
        <f>IF(ISBLANK($A976),"",RANDBETWEEN(1,100)&lt;=VLOOKUP($A976,Settings!$A:$H,7,FALSE)*100)</f>
        <v/>
      </c>
      <c r="N976" s="5" t="str">
        <f>IF(ISBLANK($A976),"",VLOOKUP($A976,Settings!$A:$H,8,FALSE))</f>
        <v/>
      </c>
      <c r="O976" s="5" t="str">
        <f>IF(ISBLANK($A976),"",IF($A976=$A975,$O975,INDIRECT("Settings!$H"&amp;MATCH($A976,Settings!$A:$A,0)+1)))</f>
        <v/>
      </c>
      <c r="P976" s="5" t="str">
        <f t="shared" si="2"/>
        <v/>
      </c>
      <c r="Q976" s="5" t="str">
        <f>IF(ISBLANK($A976),"",IF($A976=$A975,$Q975,VLOOKUP($A976,Settings!$A:$B,2,FALSE)))</f>
        <v/>
      </c>
    </row>
    <row r="977">
      <c r="A977" s="17"/>
      <c r="B977" s="15" t="str">
        <f t="shared" si="1"/>
        <v/>
      </c>
      <c r="C977" s="16" t="str">
        <f>IF(ISBLANK($A977),"",RANDBETWEEN($P977-Settings!$E$19,$P977-Settings!$E$20))</f>
        <v/>
      </c>
      <c r="D977" s="16" t="str">
        <f>IF(ISBLANK($A977),"",RANDBETWEEN($P977+Settings!$E$20,$P977+Settings!$E$19))</f>
        <v/>
      </c>
      <c r="E977" t="str">
        <f t="array" ref="E977">IF(ISBLANK($A977),"",IF(M977,IF(AVERAGE(C977,D977)&gt;Settings!$E$18,INDEX(Precipitation!A:A,$L977),INDEX(Precipitation!B:B,$L977)),"None"))</f>
        <v/>
      </c>
      <c r="F977" t="str">
        <f t="array" ref="F977">IF(ISBLANK($A977),"",IF(M977,INDEX(Precipitation!C:C,$L977),CHOOSE(RANDBETWEEN(1,4),"Clear","Clear","A few clouds","Mostly cloudy")))</f>
        <v/>
      </c>
      <c r="G977" t="str">
        <f t="array" ref="G977">IF(ISBLANK($A977),"",IF(AND(M977,AVERAGE(C977,D977)&gt;Settings!$E$18),INDEX(Precipitation!D:D,$L977),""))</f>
        <v/>
      </c>
      <c r="H977" t="str">
        <f t="array" ref="H977">IF(ISBLANK($A977),"",INDEX(Precipitation!E:E,$L977))</f>
        <v/>
      </c>
      <c r="I977" s="16" t="str">
        <f t="array" ref="I977">IF(ISBLANK($A977),"",INDEX(Precipitation!F:F,$L977))</f>
        <v/>
      </c>
      <c r="J977" s="16" t="str">
        <f t="array" ref="J977">IF(ISBLANK($A977),"",INDEX(Precipitation!G:G,$L977))</f>
        <v/>
      </c>
      <c r="K977" t="str">
        <f t="array" ref="K977">IF(ISBLANK($A977),"",INDEX(Precipitation!H:H,$L977))</f>
        <v/>
      </c>
      <c r="L977" s="5" t="str">
        <f>IF(ISBLANK($A977),"",RANDBETWEEN(2,COUNTA(Precipitation!A:A)))</f>
        <v/>
      </c>
      <c r="M977" s="5" t="str">
        <f>IF(ISBLANK($A977),"",RANDBETWEEN(1,100)&lt;=VLOOKUP($A977,Settings!$A:$H,7,FALSE)*100)</f>
        <v/>
      </c>
      <c r="N977" s="5" t="str">
        <f>IF(ISBLANK($A977),"",VLOOKUP($A977,Settings!$A:$H,8,FALSE))</f>
        <v/>
      </c>
      <c r="O977" s="5" t="str">
        <f>IF(ISBLANK($A977),"",IF($A977=$A976,$O976,INDIRECT("Settings!$H"&amp;MATCH($A977,Settings!$A:$A,0)+1)))</f>
        <v/>
      </c>
      <c r="P977" s="5" t="str">
        <f t="shared" si="2"/>
        <v/>
      </c>
      <c r="Q977" s="5" t="str">
        <f>IF(ISBLANK($A977),"",IF($A977=$A976,$Q976,VLOOKUP($A977,Settings!$A:$B,2,FALSE)))</f>
        <v/>
      </c>
    </row>
    <row r="978">
      <c r="A978" s="17"/>
      <c r="B978" s="15" t="str">
        <f t="shared" si="1"/>
        <v/>
      </c>
      <c r="C978" s="16" t="str">
        <f>IF(ISBLANK($A978),"",RANDBETWEEN($P978-Settings!$E$19,$P978-Settings!$E$20))</f>
        <v/>
      </c>
      <c r="D978" s="16" t="str">
        <f>IF(ISBLANK($A978),"",RANDBETWEEN($P978+Settings!$E$20,$P978+Settings!$E$19))</f>
        <v/>
      </c>
      <c r="E978" t="str">
        <f t="array" ref="E978">IF(ISBLANK($A978),"",IF(M978,IF(AVERAGE(C978,D978)&gt;Settings!$E$18,INDEX(Precipitation!A:A,$L978),INDEX(Precipitation!B:B,$L978)),"None"))</f>
        <v/>
      </c>
      <c r="F978" t="str">
        <f t="array" ref="F978">IF(ISBLANK($A978),"",IF(M978,INDEX(Precipitation!C:C,$L978),CHOOSE(RANDBETWEEN(1,4),"Clear","Clear","A few clouds","Mostly cloudy")))</f>
        <v/>
      </c>
      <c r="G978" t="str">
        <f t="array" ref="G978">IF(ISBLANK($A978),"",IF(AND(M978,AVERAGE(C978,D978)&gt;Settings!$E$18),INDEX(Precipitation!D:D,$L978),""))</f>
        <v/>
      </c>
      <c r="H978" t="str">
        <f t="array" ref="H978">IF(ISBLANK($A978),"",INDEX(Precipitation!E:E,$L978))</f>
        <v/>
      </c>
      <c r="I978" s="16" t="str">
        <f t="array" ref="I978">IF(ISBLANK($A978),"",INDEX(Precipitation!F:F,$L978))</f>
        <v/>
      </c>
      <c r="J978" s="16" t="str">
        <f t="array" ref="J978">IF(ISBLANK($A978),"",INDEX(Precipitation!G:G,$L978))</f>
        <v/>
      </c>
      <c r="K978" t="str">
        <f t="array" ref="K978">IF(ISBLANK($A978),"",INDEX(Precipitation!H:H,$L978))</f>
        <v/>
      </c>
      <c r="L978" s="5" t="str">
        <f>IF(ISBLANK($A978),"",RANDBETWEEN(2,COUNTA(Precipitation!A:A)))</f>
        <v/>
      </c>
      <c r="M978" s="5" t="str">
        <f>IF(ISBLANK($A978),"",RANDBETWEEN(1,100)&lt;=VLOOKUP($A978,Settings!$A:$H,7,FALSE)*100)</f>
        <v/>
      </c>
      <c r="N978" s="5" t="str">
        <f>IF(ISBLANK($A978),"",VLOOKUP($A978,Settings!$A:$H,8,FALSE))</f>
        <v/>
      </c>
      <c r="O978" s="5" t="str">
        <f>IF(ISBLANK($A978),"",IF($A978=$A977,$O977,INDIRECT("Settings!$H"&amp;MATCH($A978,Settings!$A:$A,0)+1)))</f>
        <v/>
      </c>
      <c r="P978" s="5" t="str">
        <f t="shared" si="2"/>
        <v/>
      </c>
      <c r="Q978" s="5" t="str">
        <f>IF(ISBLANK($A978),"",IF($A978=$A977,$Q977,VLOOKUP($A978,Settings!$A:$B,2,FALSE)))</f>
        <v/>
      </c>
    </row>
    <row r="979">
      <c r="A979" s="17"/>
      <c r="B979" s="15" t="str">
        <f t="shared" si="1"/>
        <v/>
      </c>
      <c r="C979" s="16" t="str">
        <f>IF(ISBLANK($A979),"",RANDBETWEEN($P979-Settings!$E$19,$P979-Settings!$E$20))</f>
        <v/>
      </c>
      <c r="D979" s="16" t="str">
        <f>IF(ISBLANK($A979),"",RANDBETWEEN($P979+Settings!$E$20,$P979+Settings!$E$19))</f>
        <v/>
      </c>
      <c r="E979" t="str">
        <f t="array" ref="E979">IF(ISBLANK($A979),"",IF(M979,IF(AVERAGE(C979,D979)&gt;Settings!$E$18,INDEX(Precipitation!A:A,$L979),INDEX(Precipitation!B:B,$L979)),"None"))</f>
        <v/>
      </c>
      <c r="F979" t="str">
        <f t="array" ref="F979">IF(ISBLANK($A979),"",IF(M979,INDEX(Precipitation!C:C,$L979),CHOOSE(RANDBETWEEN(1,4),"Clear","Clear","A few clouds","Mostly cloudy")))</f>
        <v/>
      </c>
      <c r="G979" t="str">
        <f t="array" ref="G979">IF(ISBLANK($A979),"",IF(AND(M979,AVERAGE(C979,D979)&gt;Settings!$E$18),INDEX(Precipitation!D:D,$L979),""))</f>
        <v/>
      </c>
      <c r="H979" t="str">
        <f t="array" ref="H979">IF(ISBLANK($A979),"",INDEX(Precipitation!E:E,$L979))</f>
        <v/>
      </c>
      <c r="I979" s="16" t="str">
        <f t="array" ref="I979">IF(ISBLANK($A979),"",INDEX(Precipitation!F:F,$L979))</f>
        <v/>
      </c>
      <c r="J979" s="16" t="str">
        <f t="array" ref="J979">IF(ISBLANK($A979),"",INDEX(Precipitation!G:G,$L979))</f>
        <v/>
      </c>
      <c r="K979" t="str">
        <f t="array" ref="K979">IF(ISBLANK($A979),"",INDEX(Precipitation!H:H,$L979))</f>
        <v/>
      </c>
      <c r="L979" s="5" t="str">
        <f>IF(ISBLANK($A979),"",RANDBETWEEN(2,COUNTA(Precipitation!A:A)))</f>
        <v/>
      </c>
      <c r="M979" s="5" t="str">
        <f>IF(ISBLANK($A979),"",RANDBETWEEN(1,100)&lt;=VLOOKUP($A979,Settings!$A:$H,7,FALSE)*100)</f>
        <v/>
      </c>
      <c r="N979" s="5" t="str">
        <f>IF(ISBLANK($A979),"",VLOOKUP($A979,Settings!$A:$H,8,FALSE))</f>
        <v/>
      </c>
      <c r="O979" s="5" t="str">
        <f>IF(ISBLANK($A979),"",IF($A979=$A978,$O978,INDIRECT("Settings!$H"&amp;MATCH($A979,Settings!$A:$A,0)+1)))</f>
        <v/>
      </c>
      <c r="P979" s="5" t="str">
        <f t="shared" si="2"/>
        <v/>
      </c>
      <c r="Q979" s="5" t="str">
        <f>IF(ISBLANK($A979),"",IF($A979=$A978,$Q978,VLOOKUP($A979,Settings!$A:$B,2,FALSE)))</f>
        <v/>
      </c>
    </row>
    <row r="980">
      <c r="A980" s="17"/>
      <c r="B980" s="15" t="str">
        <f t="shared" si="1"/>
        <v/>
      </c>
      <c r="C980" s="16" t="str">
        <f>IF(ISBLANK($A980),"",RANDBETWEEN($P980-Settings!$E$19,$P980-Settings!$E$20))</f>
        <v/>
      </c>
      <c r="D980" s="16" t="str">
        <f>IF(ISBLANK($A980),"",RANDBETWEEN($P980+Settings!$E$20,$P980+Settings!$E$19))</f>
        <v/>
      </c>
      <c r="E980" t="str">
        <f t="array" ref="E980">IF(ISBLANK($A980),"",IF(M980,IF(AVERAGE(C980,D980)&gt;Settings!$E$18,INDEX(Precipitation!A:A,$L980),INDEX(Precipitation!B:B,$L980)),"None"))</f>
        <v/>
      </c>
      <c r="F980" t="str">
        <f t="array" ref="F980">IF(ISBLANK($A980),"",IF(M980,INDEX(Precipitation!C:C,$L980),CHOOSE(RANDBETWEEN(1,4),"Clear","Clear","A few clouds","Mostly cloudy")))</f>
        <v/>
      </c>
      <c r="G980" t="str">
        <f t="array" ref="G980">IF(ISBLANK($A980),"",IF(AND(M980,AVERAGE(C980,D980)&gt;Settings!$E$18),INDEX(Precipitation!D:D,$L980),""))</f>
        <v/>
      </c>
      <c r="H980" t="str">
        <f t="array" ref="H980">IF(ISBLANK($A980),"",INDEX(Precipitation!E:E,$L980))</f>
        <v/>
      </c>
      <c r="I980" s="16" t="str">
        <f t="array" ref="I980">IF(ISBLANK($A980),"",INDEX(Precipitation!F:F,$L980))</f>
        <v/>
      </c>
      <c r="J980" s="16" t="str">
        <f t="array" ref="J980">IF(ISBLANK($A980),"",INDEX(Precipitation!G:G,$L980))</f>
        <v/>
      </c>
      <c r="K980" t="str">
        <f t="array" ref="K980">IF(ISBLANK($A980),"",INDEX(Precipitation!H:H,$L980))</f>
        <v/>
      </c>
      <c r="L980" s="5" t="str">
        <f>IF(ISBLANK($A980),"",RANDBETWEEN(2,COUNTA(Precipitation!A:A)))</f>
        <v/>
      </c>
      <c r="M980" s="5" t="str">
        <f>IF(ISBLANK($A980),"",RANDBETWEEN(1,100)&lt;=VLOOKUP($A980,Settings!$A:$H,7,FALSE)*100)</f>
        <v/>
      </c>
      <c r="N980" s="5" t="str">
        <f>IF(ISBLANK($A980),"",VLOOKUP($A980,Settings!$A:$H,8,FALSE))</f>
        <v/>
      </c>
      <c r="O980" s="5" t="str">
        <f>IF(ISBLANK($A980),"",IF($A980=$A979,$O979,INDIRECT("Settings!$H"&amp;MATCH($A980,Settings!$A:$A,0)+1)))</f>
        <v/>
      </c>
      <c r="P980" s="5" t="str">
        <f t="shared" si="2"/>
        <v/>
      </c>
      <c r="Q980" s="5" t="str">
        <f>IF(ISBLANK($A980),"",IF($A980=$A979,$Q979,VLOOKUP($A980,Settings!$A:$B,2,FALSE)))</f>
        <v/>
      </c>
    </row>
    <row r="981">
      <c r="A981" s="17"/>
      <c r="B981" s="15" t="str">
        <f t="shared" si="1"/>
        <v/>
      </c>
      <c r="C981" s="16" t="str">
        <f>IF(ISBLANK($A981),"",RANDBETWEEN($P981-Settings!$E$19,$P981-Settings!$E$20))</f>
        <v/>
      </c>
      <c r="D981" s="16" t="str">
        <f>IF(ISBLANK($A981),"",RANDBETWEEN($P981+Settings!$E$20,$P981+Settings!$E$19))</f>
        <v/>
      </c>
      <c r="E981" t="str">
        <f t="array" ref="E981">IF(ISBLANK($A981),"",IF(M981,IF(AVERAGE(C981,D981)&gt;Settings!$E$18,INDEX(Precipitation!A:A,$L981),INDEX(Precipitation!B:B,$L981)),"None"))</f>
        <v/>
      </c>
      <c r="F981" t="str">
        <f t="array" ref="F981">IF(ISBLANK($A981),"",IF(M981,INDEX(Precipitation!C:C,$L981),CHOOSE(RANDBETWEEN(1,4),"Clear","Clear","A few clouds","Mostly cloudy")))</f>
        <v/>
      </c>
      <c r="G981" t="str">
        <f t="array" ref="G981">IF(ISBLANK($A981),"",IF(AND(M981,AVERAGE(C981,D981)&gt;Settings!$E$18),INDEX(Precipitation!D:D,$L981),""))</f>
        <v/>
      </c>
      <c r="H981" t="str">
        <f t="array" ref="H981">IF(ISBLANK($A981),"",INDEX(Precipitation!E:E,$L981))</f>
        <v/>
      </c>
      <c r="I981" s="16" t="str">
        <f t="array" ref="I981">IF(ISBLANK($A981),"",INDEX(Precipitation!F:F,$L981))</f>
        <v/>
      </c>
      <c r="J981" s="16" t="str">
        <f t="array" ref="J981">IF(ISBLANK($A981),"",INDEX(Precipitation!G:G,$L981))</f>
        <v/>
      </c>
      <c r="K981" t="str">
        <f t="array" ref="K981">IF(ISBLANK($A981),"",INDEX(Precipitation!H:H,$L981))</f>
        <v/>
      </c>
      <c r="L981" s="5" t="str">
        <f>IF(ISBLANK($A981),"",RANDBETWEEN(2,COUNTA(Precipitation!A:A)))</f>
        <v/>
      </c>
      <c r="M981" s="5" t="str">
        <f>IF(ISBLANK($A981),"",RANDBETWEEN(1,100)&lt;=VLOOKUP($A981,Settings!$A:$H,7,FALSE)*100)</f>
        <v/>
      </c>
      <c r="N981" s="5" t="str">
        <f>IF(ISBLANK($A981),"",VLOOKUP($A981,Settings!$A:$H,8,FALSE))</f>
        <v/>
      </c>
      <c r="O981" s="5" t="str">
        <f>IF(ISBLANK($A981),"",IF($A981=$A980,$O980,INDIRECT("Settings!$H"&amp;MATCH($A981,Settings!$A:$A,0)+1)))</f>
        <v/>
      </c>
      <c r="P981" s="5" t="str">
        <f t="shared" si="2"/>
        <v/>
      </c>
      <c r="Q981" s="5" t="str">
        <f>IF(ISBLANK($A981),"",IF($A981=$A980,$Q980,VLOOKUP($A981,Settings!$A:$B,2,FALSE)))</f>
        <v/>
      </c>
    </row>
    <row r="982">
      <c r="A982" s="17"/>
      <c r="B982" s="15" t="str">
        <f t="shared" si="1"/>
        <v/>
      </c>
      <c r="C982" s="16" t="str">
        <f>IF(ISBLANK($A982),"",RANDBETWEEN($P982-Settings!$E$19,$P982-Settings!$E$20))</f>
        <v/>
      </c>
      <c r="D982" s="16" t="str">
        <f>IF(ISBLANK($A982),"",RANDBETWEEN($P982+Settings!$E$20,$P982+Settings!$E$19))</f>
        <v/>
      </c>
      <c r="E982" t="str">
        <f t="array" ref="E982">IF(ISBLANK($A982),"",IF(M982,IF(AVERAGE(C982,D982)&gt;Settings!$E$18,INDEX(Precipitation!A:A,$L982),INDEX(Precipitation!B:B,$L982)),"None"))</f>
        <v/>
      </c>
      <c r="F982" t="str">
        <f t="array" ref="F982">IF(ISBLANK($A982),"",IF(M982,INDEX(Precipitation!C:C,$L982),CHOOSE(RANDBETWEEN(1,4),"Clear","Clear","A few clouds","Mostly cloudy")))</f>
        <v/>
      </c>
      <c r="G982" t="str">
        <f t="array" ref="G982">IF(ISBLANK($A982),"",IF(AND(M982,AVERAGE(C982,D982)&gt;Settings!$E$18),INDEX(Precipitation!D:D,$L982),""))</f>
        <v/>
      </c>
      <c r="H982" t="str">
        <f t="array" ref="H982">IF(ISBLANK($A982),"",INDEX(Precipitation!E:E,$L982))</f>
        <v/>
      </c>
      <c r="I982" s="16" t="str">
        <f t="array" ref="I982">IF(ISBLANK($A982),"",INDEX(Precipitation!F:F,$L982))</f>
        <v/>
      </c>
      <c r="J982" s="16" t="str">
        <f t="array" ref="J982">IF(ISBLANK($A982),"",INDEX(Precipitation!G:G,$L982))</f>
        <v/>
      </c>
      <c r="K982" t="str">
        <f t="array" ref="K982">IF(ISBLANK($A982),"",INDEX(Precipitation!H:H,$L982))</f>
        <v/>
      </c>
      <c r="L982" s="5" t="str">
        <f>IF(ISBLANK($A982),"",RANDBETWEEN(2,COUNTA(Precipitation!A:A)))</f>
        <v/>
      </c>
      <c r="M982" s="5" t="str">
        <f>IF(ISBLANK($A982),"",RANDBETWEEN(1,100)&lt;=VLOOKUP($A982,Settings!$A:$H,7,FALSE)*100)</f>
        <v/>
      </c>
      <c r="N982" s="5" t="str">
        <f>IF(ISBLANK($A982),"",VLOOKUP($A982,Settings!$A:$H,8,FALSE))</f>
        <v/>
      </c>
      <c r="O982" s="5" t="str">
        <f>IF(ISBLANK($A982),"",IF($A982=$A981,$O981,INDIRECT("Settings!$H"&amp;MATCH($A982,Settings!$A:$A,0)+1)))</f>
        <v/>
      </c>
      <c r="P982" s="5" t="str">
        <f t="shared" si="2"/>
        <v/>
      </c>
      <c r="Q982" s="5" t="str">
        <f>IF(ISBLANK($A982),"",IF($A982=$A981,$Q981,VLOOKUP($A982,Settings!$A:$B,2,FALSE)))</f>
        <v/>
      </c>
    </row>
    <row r="983">
      <c r="A983" s="17"/>
      <c r="B983" s="15" t="str">
        <f t="shared" si="1"/>
        <v/>
      </c>
      <c r="C983" s="16" t="str">
        <f>IF(ISBLANK($A983),"",RANDBETWEEN($P983-Settings!$E$19,$P983-Settings!$E$20))</f>
        <v/>
      </c>
      <c r="D983" s="16" t="str">
        <f>IF(ISBLANK($A983),"",RANDBETWEEN($P983+Settings!$E$20,$P983+Settings!$E$19))</f>
        <v/>
      </c>
      <c r="E983" t="str">
        <f t="array" ref="E983">IF(ISBLANK($A983),"",IF(M983,IF(AVERAGE(C983,D983)&gt;Settings!$E$18,INDEX(Precipitation!A:A,$L983),INDEX(Precipitation!B:B,$L983)),"None"))</f>
        <v/>
      </c>
      <c r="F983" t="str">
        <f t="array" ref="F983">IF(ISBLANK($A983),"",IF(M983,INDEX(Precipitation!C:C,$L983),CHOOSE(RANDBETWEEN(1,4),"Clear","Clear","A few clouds","Mostly cloudy")))</f>
        <v/>
      </c>
      <c r="G983" t="str">
        <f t="array" ref="G983">IF(ISBLANK($A983),"",IF(AND(M983,AVERAGE(C983,D983)&gt;Settings!$E$18),INDEX(Precipitation!D:D,$L983),""))</f>
        <v/>
      </c>
      <c r="H983" t="str">
        <f t="array" ref="H983">IF(ISBLANK($A983),"",INDEX(Precipitation!E:E,$L983))</f>
        <v/>
      </c>
      <c r="I983" s="16" t="str">
        <f t="array" ref="I983">IF(ISBLANK($A983),"",INDEX(Precipitation!F:F,$L983))</f>
        <v/>
      </c>
      <c r="J983" s="16" t="str">
        <f t="array" ref="J983">IF(ISBLANK($A983),"",INDEX(Precipitation!G:G,$L983))</f>
        <v/>
      </c>
      <c r="K983" t="str">
        <f t="array" ref="K983">IF(ISBLANK($A983),"",INDEX(Precipitation!H:H,$L983))</f>
        <v/>
      </c>
      <c r="L983" s="5" t="str">
        <f>IF(ISBLANK($A983),"",RANDBETWEEN(2,COUNTA(Precipitation!A:A)))</f>
        <v/>
      </c>
      <c r="M983" s="5" t="str">
        <f>IF(ISBLANK($A983),"",RANDBETWEEN(1,100)&lt;=VLOOKUP($A983,Settings!$A:$H,7,FALSE)*100)</f>
        <v/>
      </c>
      <c r="N983" s="5" t="str">
        <f>IF(ISBLANK($A983),"",VLOOKUP($A983,Settings!$A:$H,8,FALSE))</f>
        <v/>
      </c>
      <c r="O983" s="5" t="str">
        <f>IF(ISBLANK($A983),"",IF($A983=$A982,$O982,INDIRECT("Settings!$H"&amp;MATCH($A983,Settings!$A:$A,0)+1)))</f>
        <v/>
      </c>
      <c r="P983" s="5" t="str">
        <f t="shared" si="2"/>
        <v/>
      </c>
      <c r="Q983" s="5" t="str">
        <f>IF(ISBLANK($A983),"",IF($A983=$A982,$Q982,VLOOKUP($A983,Settings!$A:$B,2,FALSE)))</f>
        <v/>
      </c>
    </row>
    <row r="984">
      <c r="A984" s="17"/>
      <c r="B984" s="15" t="str">
        <f t="shared" si="1"/>
        <v/>
      </c>
      <c r="C984" s="16" t="str">
        <f>IF(ISBLANK($A984),"",RANDBETWEEN($P984-Settings!$E$19,$P984-Settings!$E$20))</f>
        <v/>
      </c>
      <c r="D984" s="16" t="str">
        <f>IF(ISBLANK($A984),"",RANDBETWEEN($P984+Settings!$E$20,$P984+Settings!$E$19))</f>
        <v/>
      </c>
      <c r="E984" t="str">
        <f t="array" ref="E984">IF(ISBLANK($A984),"",IF(M984,IF(AVERAGE(C984,D984)&gt;Settings!$E$18,INDEX(Precipitation!A:A,$L984),INDEX(Precipitation!B:B,$L984)),"None"))</f>
        <v/>
      </c>
      <c r="F984" t="str">
        <f t="array" ref="F984">IF(ISBLANK($A984),"",IF(M984,INDEX(Precipitation!C:C,$L984),CHOOSE(RANDBETWEEN(1,4),"Clear","Clear","A few clouds","Mostly cloudy")))</f>
        <v/>
      </c>
      <c r="G984" t="str">
        <f t="array" ref="G984">IF(ISBLANK($A984),"",IF(AND(M984,AVERAGE(C984,D984)&gt;Settings!$E$18),INDEX(Precipitation!D:D,$L984),""))</f>
        <v/>
      </c>
      <c r="H984" t="str">
        <f t="array" ref="H984">IF(ISBLANK($A984),"",INDEX(Precipitation!E:E,$L984))</f>
        <v/>
      </c>
      <c r="I984" s="16" t="str">
        <f t="array" ref="I984">IF(ISBLANK($A984),"",INDEX(Precipitation!F:F,$L984))</f>
        <v/>
      </c>
      <c r="J984" s="16" t="str">
        <f t="array" ref="J984">IF(ISBLANK($A984),"",INDEX(Precipitation!G:G,$L984))</f>
        <v/>
      </c>
      <c r="K984" t="str">
        <f t="array" ref="K984">IF(ISBLANK($A984),"",INDEX(Precipitation!H:H,$L984))</f>
        <v/>
      </c>
      <c r="L984" s="5" t="str">
        <f>IF(ISBLANK($A984),"",RANDBETWEEN(2,COUNTA(Precipitation!A:A)))</f>
        <v/>
      </c>
      <c r="M984" s="5" t="str">
        <f>IF(ISBLANK($A984),"",RANDBETWEEN(1,100)&lt;=VLOOKUP($A984,Settings!$A:$H,7,FALSE)*100)</f>
        <v/>
      </c>
      <c r="N984" s="5" t="str">
        <f>IF(ISBLANK($A984),"",VLOOKUP($A984,Settings!$A:$H,8,FALSE))</f>
        <v/>
      </c>
      <c r="O984" s="5" t="str">
        <f>IF(ISBLANK($A984),"",IF($A984=$A983,$O983,INDIRECT("Settings!$H"&amp;MATCH($A984,Settings!$A:$A,0)+1)))</f>
        <v/>
      </c>
      <c r="P984" s="5" t="str">
        <f t="shared" si="2"/>
        <v/>
      </c>
      <c r="Q984" s="5" t="str">
        <f>IF(ISBLANK($A984),"",IF($A984=$A983,$Q983,VLOOKUP($A984,Settings!$A:$B,2,FALSE)))</f>
        <v/>
      </c>
    </row>
    <row r="985">
      <c r="A985" s="17"/>
      <c r="B985" s="15" t="str">
        <f t="shared" si="1"/>
        <v/>
      </c>
      <c r="C985" s="16" t="str">
        <f>IF(ISBLANK($A985),"",RANDBETWEEN($P985-Settings!$E$19,$P985-Settings!$E$20))</f>
        <v/>
      </c>
      <c r="D985" s="16" t="str">
        <f>IF(ISBLANK($A985),"",RANDBETWEEN($P985+Settings!$E$20,$P985+Settings!$E$19))</f>
        <v/>
      </c>
      <c r="E985" t="str">
        <f t="array" ref="E985">IF(ISBLANK($A985),"",IF(M985,IF(AVERAGE(C985,D985)&gt;Settings!$E$18,INDEX(Precipitation!A:A,$L985),INDEX(Precipitation!B:B,$L985)),"None"))</f>
        <v/>
      </c>
      <c r="F985" t="str">
        <f t="array" ref="F985">IF(ISBLANK($A985),"",IF(M985,INDEX(Precipitation!C:C,$L985),CHOOSE(RANDBETWEEN(1,4),"Clear","Clear","A few clouds","Mostly cloudy")))</f>
        <v/>
      </c>
      <c r="G985" t="str">
        <f t="array" ref="G985">IF(ISBLANK($A985),"",IF(AND(M985,AVERAGE(C985,D985)&gt;Settings!$E$18),INDEX(Precipitation!D:D,$L985),""))</f>
        <v/>
      </c>
      <c r="H985" t="str">
        <f t="array" ref="H985">IF(ISBLANK($A985),"",INDEX(Precipitation!E:E,$L985))</f>
        <v/>
      </c>
      <c r="I985" s="16" t="str">
        <f t="array" ref="I985">IF(ISBLANK($A985),"",INDEX(Precipitation!F:F,$L985))</f>
        <v/>
      </c>
      <c r="J985" s="16" t="str">
        <f t="array" ref="J985">IF(ISBLANK($A985),"",INDEX(Precipitation!G:G,$L985))</f>
        <v/>
      </c>
      <c r="K985" t="str">
        <f t="array" ref="K985">IF(ISBLANK($A985),"",INDEX(Precipitation!H:H,$L985))</f>
        <v/>
      </c>
      <c r="L985" s="5" t="str">
        <f>IF(ISBLANK($A985),"",RANDBETWEEN(2,COUNTA(Precipitation!A:A)))</f>
        <v/>
      </c>
      <c r="M985" s="5" t="str">
        <f>IF(ISBLANK($A985),"",RANDBETWEEN(1,100)&lt;=VLOOKUP($A985,Settings!$A:$H,7,FALSE)*100)</f>
        <v/>
      </c>
      <c r="N985" s="5" t="str">
        <f>IF(ISBLANK($A985),"",VLOOKUP($A985,Settings!$A:$H,8,FALSE))</f>
        <v/>
      </c>
      <c r="O985" s="5" t="str">
        <f>IF(ISBLANK($A985),"",IF($A985=$A984,$O984,INDIRECT("Settings!$H"&amp;MATCH($A985,Settings!$A:$A,0)+1)))</f>
        <v/>
      </c>
      <c r="P985" s="5" t="str">
        <f t="shared" si="2"/>
        <v/>
      </c>
      <c r="Q985" s="5" t="str">
        <f>IF(ISBLANK($A985),"",IF($A985=$A984,$Q984,VLOOKUP($A985,Settings!$A:$B,2,FALSE)))</f>
        <v/>
      </c>
    </row>
    <row r="986">
      <c r="A986" s="17"/>
      <c r="B986" s="15" t="str">
        <f t="shared" si="1"/>
        <v/>
      </c>
      <c r="C986" s="16" t="str">
        <f>IF(ISBLANK($A986),"",RANDBETWEEN($P986-Settings!$E$19,$P986-Settings!$E$20))</f>
        <v/>
      </c>
      <c r="D986" s="16" t="str">
        <f>IF(ISBLANK($A986),"",RANDBETWEEN($P986+Settings!$E$20,$P986+Settings!$E$19))</f>
        <v/>
      </c>
      <c r="E986" t="str">
        <f t="array" ref="E986">IF(ISBLANK($A986),"",IF(M986,IF(AVERAGE(C986,D986)&gt;Settings!$E$18,INDEX(Precipitation!A:A,$L986),INDEX(Precipitation!B:B,$L986)),"None"))</f>
        <v/>
      </c>
      <c r="F986" t="str">
        <f t="array" ref="F986">IF(ISBLANK($A986),"",IF(M986,INDEX(Precipitation!C:C,$L986),CHOOSE(RANDBETWEEN(1,4),"Clear","Clear","A few clouds","Mostly cloudy")))</f>
        <v/>
      </c>
      <c r="G986" t="str">
        <f t="array" ref="G986">IF(ISBLANK($A986),"",IF(AND(M986,AVERAGE(C986,D986)&gt;Settings!$E$18),INDEX(Precipitation!D:D,$L986),""))</f>
        <v/>
      </c>
      <c r="H986" t="str">
        <f t="array" ref="H986">IF(ISBLANK($A986),"",INDEX(Precipitation!E:E,$L986))</f>
        <v/>
      </c>
      <c r="I986" s="16" t="str">
        <f t="array" ref="I986">IF(ISBLANK($A986),"",INDEX(Precipitation!F:F,$L986))</f>
        <v/>
      </c>
      <c r="J986" s="16" t="str">
        <f t="array" ref="J986">IF(ISBLANK($A986),"",INDEX(Precipitation!G:G,$L986))</f>
        <v/>
      </c>
      <c r="K986" t="str">
        <f t="array" ref="K986">IF(ISBLANK($A986),"",INDEX(Precipitation!H:H,$L986))</f>
        <v/>
      </c>
      <c r="L986" s="5" t="str">
        <f>IF(ISBLANK($A986),"",RANDBETWEEN(2,COUNTA(Precipitation!A:A)))</f>
        <v/>
      </c>
      <c r="M986" s="5" t="str">
        <f>IF(ISBLANK($A986),"",RANDBETWEEN(1,100)&lt;=VLOOKUP($A986,Settings!$A:$H,7,FALSE)*100)</f>
        <v/>
      </c>
      <c r="N986" s="5" t="str">
        <f>IF(ISBLANK($A986),"",VLOOKUP($A986,Settings!$A:$H,8,FALSE))</f>
        <v/>
      </c>
      <c r="O986" s="5" t="str">
        <f>IF(ISBLANK($A986),"",IF($A986=$A985,$O985,INDIRECT("Settings!$H"&amp;MATCH($A986,Settings!$A:$A,0)+1)))</f>
        <v/>
      </c>
      <c r="P986" s="5" t="str">
        <f t="shared" si="2"/>
        <v/>
      </c>
      <c r="Q986" s="5" t="str">
        <f>IF(ISBLANK($A986),"",IF($A986=$A985,$Q985,VLOOKUP($A986,Settings!$A:$B,2,FALSE)))</f>
        <v/>
      </c>
    </row>
    <row r="987">
      <c r="A987" s="17"/>
      <c r="B987" s="15" t="str">
        <f t="shared" si="1"/>
        <v/>
      </c>
      <c r="C987" s="16" t="str">
        <f>IF(ISBLANK($A987),"",RANDBETWEEN($P987-Settings!$E$19,$P987-Settings!$E$20))</f>
        <v/>
      </c>
      <c r="D987" s="16" t="str">
        <f>IF(ISBLANK($A987),"",RANDBETWEEN($P987+Settings!$E$20,$P987+Settings!$E$19))</f>
        <v/>
      </c>
      <c r="E987" t="str">
        <f t="array" ref="E987">IF(ISBLANK($A987),"",IF(M987,IF(AVERAGE(C987,D987)&gt;Settings!$E$18,INDEX(Precipitation!A:A,$L987),INDEX(Precipitation!B:B,$L987)),"None"))</f>
        <v/>
      </c>
      <c r="F987" t="str">
        <f t="array" ref="F987">IF(ISBLANK($A987),"",IF(M987,INDEX(Precipitation!C:C,$L987),CHOOSE(RANDBETWEEN(1,4),"Clear","Clear","A few clouds","Mostly cloudy")))</f>
        <v/>
      </c>
      <c r="G987" t="str">
        <f t="array" ref="G987">IF(ISBLANK($A987),"",IF(AND(M987,AVERAGE(C987,D987)&gt;Settings!$E$18),INDEX(Precipitation!D:D,$L987),""))</f>
        <v/>
      </c>
      <c r="H987" t="str">
        <f t="array" ref="H987">IF(ISBLANK($A987),"",INDEX(Precipitation!E:E,$L987))</f>
        <v/>
      </c>
      <c r="I987" s="16" t="str">
        <f t="array" ref="I987">IF(ISBLANK($A987),"",INDEX(Precipitation!F:F,$L987))</f>
        <v/>
      </c>
      <c r="J987" s="16" t="str">
        <f t="array" ref="J987">IF(ISBLANK($A987),"",INDEX(Precipitation!G:G,$L987))</f>
        <v/>
      </c>
      <c r="K987" t="str">
        <f t="array" ref="K987">IF(ISBLANK($A987),"",INDEX(Precipitation!H:H,$L987))</f>
        <v/>
      </c>
      <c r="L987" s="5" t="str">
        <f>IF(ISBLANK($A987),"",RANDBETWEEN(2,COUNTA(Precipitation!A:A)))</f>
        <v/>
      </c>
      <c r="M987" s="5" t="str">
        <f>IF(ISBLANK($A987),"",RANDBETWEEN(1,100)&lt;=VLOOKUP($A987,Settings!$A:$H,7,FALSE)*100)</f>
        <v/>
      </c>
      <c r="N987" s="5" t="str">
        <f>IF(ISBLANK($A987),"",VLOOKUP($A987,Settings!$A:$H,8,FALSE))</f>
        <v/>
      </c>
      <c r="O987" s="5" t="str">
        <f>IF(ISBLANK($A987),"",IF($A987=$A986,$O986,INDIRECT("Settings!$H"&amp;MATCH($A987,Settings!$A:$A,0)+1)))</f>
        <v/>
      </c>
      <c r="P987" s="5" t="str">
        <f t="shared" si="2"/>
        <v/>
      </c>
      <c r="Q987" s="5" t="str">
        <f>IF(ISBLANK($A987),"",IF($A987=$A986,$Q986,VLOOKUP($A987,Settings!$A:$B,2,FALSE)))</f>
        <v/>
      </c>
    </row>
    <row r="988">
      <c r="A988" s="17"/>
      <c r="B988" s="15" t="str">
        <f t="shared" si="1"/>
        <v/>
      </c>
      <c r="C988" s="16" t="str">
        <f>IF(ISBLANK($A988),"",RANDBETWEEN($P988-Settings!$E$19,$P988-Settings!$E$20))</f>
        <v/>
      </c>
      <c r="D988" s="16" t="str">
        <f>IF(ISBLANK($A988),"",RANDBETWEEN($P988+Settings!$E$20,$P988+Settings!$E$19))</f>
        <v/>
      </c>
      <c r="E988" t="str">
        <f t="array" ref="E988">IF(ISBLANK($A988),"",IF(M988,IF(AVERAGE(C988,D988)&gt;Settings!$E$18,INDEX(Precipitation!A:A,$L988),INDEX(Precipitation!B:B,$L988)),"None"))</f>
        <v/>
      </c>
      <c r="F988" t="str">
        <f t="array" ref="F988">IF(ISBLANK($A988),"",IF(M988,INDEX(Precipitation!C:C,$L988),CHOOSE(RANDBETWEEN(1,4),"Clear","Clear","A few clouds","Mostly cloudy")))</f>
        <v/>
      </c>
      <c r="G988" t="str">
        <f t="array" ref="G988">IF(ISBLANK($A988),"",IF(AND(M988,AVERAGE(C988,D988)&gt;Settings!$E$18),INDEX(Precipitation!D:D,$L988),""))</f>
        <v/>
      </c>
      <c r="H988" t="str">
        <f t="array" ref="H988">IF(ISBLANK($A988),"",INDEX(Precipitation!E:E,$L988))</f>
        <v/>
      </c>
      <c r="I988" s="16" t="str">
        <f t="array" ref="I988">IF(ISBLANK($A988),"",INDEX(Precipitation!F:F,$L988))</f>
        <v/>
      </c>
      <c r="J988" s="16" t="str">
        <f t="array" ref="J988">IF(ISBLANK($A988),"",INDEX(Precipitation!G:G,$L988))</f>
        <v/>
      </c>
      <c r="K988" t="str">
        <f t="array" ref="K988">IF(ISBLANK($A988),"",INDEX(Precipitation!H:H,$L988))</f>
        <v/>
      </c>
      <c r="L988" s="5" t="str">
        <f>IF(ISBLANK($A988),"",RANDBETWEEN(2,COUNTA(Precipitation!A:A)))</f>
        <v/>
      </c>
      <c r="M988" s="5" t="str">
        <f>IF(ISBLANK($A988),"",RANDBETWEEN(1,100)&lt;=VLOOKUP($A988,Settings!$A:$H,7,FALSE)*100)</f>
        <v/>
      </c>
      <c r="N988" s="5" t="str">
        <f>IF(ISBLANK($A988),"",VLOOKUP($A988,Settings!$A:$H,8,FALSE))</f>
        <v/>
      </c>
      <c r="O988" s="5" t="str">
        <f>IF(ISBLANK($A988),"",IF($A988=$A987,$O987,INDIRECT("Settings!$H"&amp;MATCH($A988,Settings!$A:$A,0)+1)))</f>
        <v/>
      </c>
      <c r="P988" s="5" t="str">
        <f t="shared" si="2"/>
        <v/>
      </c>
      <c r="Q988" s="5" t="str">
        <f>IF(ISBLANK($A988),"",IF($A988=$A987,$Q987,VLOOKUP($A988,Settings!$A:$B,2,FALSE)))</f>
        <v/>
      </c>
    </row>
    <row r="989">
      <c r="A989" s="17"/>
      <c r="B989" s="15" t="str">
        <f t="shared" si="1"/>
        <v/>
      </c>
      <c r="C989" s="16" t="str">
        <f>IF(ISBLANK($A989),"",RANDBETWEEN($P989-Settings!$E$19,$P989-Settings!$E$20))</f>
        <v/>
      </c>
      <c r="D989" s="16" t="str">
        <f>IF(ISBLANK($A989),"",RANDBETWEEN($P989+Settings!$E$20,$P989+Settings!$E$19))</f>
        <v/>
      </c>
      <c r="E989" t="str">
        <f t="array" ref="E989">IF(ISBLANK($A989),"",IF(M989,IF(AVERAGE(C989,D989)&gt;Settings!$E$18,INDEX(Precipitation!A:A,$L989),INDEX(Precipitation!B:B,$L989)),"None"))</f>
        <v/>
      </c>
      <c r="F989" t="str">
        <f t="array" ref="F989">IF(ISBLANK($A989),"",IF(M989,INDEX(Precipitation!C:C,$L989),CHOOSE(RANDBETWEEN(1,4),"Clear","Clear","A few clouds","Mostly cloudy")))</f>
        <v/>
      </c>
      <c r="G989" t="str">
        <f t="array" ref="G989">IF(ISBLANK($A989),"",IF(AND(M989,AVERAGE(C989,D989)&gt;Settings!$E$18),INDEX(Precipitation!D:D,$L989),""))</f>
        <v/>
      </c>
      <c r="H989" t="str">
        <f t="array" ref="H989">IF(ISBLANK($A989),"",INDEX(Precipitation!E:E,$L989))</f>
        <v/>
      </c>
      <c r="I989" s="16" t="str">
        <f t="array" ref="I989">IF(ISBLANK($A989),"",INDEX(Precipitation!F:F,$L989))</f>
        <v/>
      </c>
      <c r="J989" s="16" t="str">
        <f t="array" ref="J989">IF(ISBLANK($A989),"",INDEX(Precipitation!G:G,$L989))</f>
        <v/>
      </c>
      <c r="K989" t="str">
        <f t="array" ref="K989">IF(ISBLANK($A989),"",INDEX(Precipitation!H:H,$L989))</f>
        <v/>
      </c>
      <c r="L989" s="5" t="str">
        <f>IF(ISBLANK($A989),"",RANDBETWEEN(2,COUNTA(Precipitation!A:A)))</f>
        <v/>
      </c>
      <c r="M989" s="5" t="str">
        <f>IF(ISBLANK($A989),"",RANDBETWEEN(1,100)&lt;=VLOOKUP($A989,Settings!$A:$H,7,FALSE)*100)</f>
        <v/>
      </c>
      <c r="N989" s="5" t="str">
        <f>IF(ISBLANK($A989),"",VLOOKUP($A989,Settings!$A:$H,8,FALSE))</f>
        <v/>
      </c>
      <c r="O989" s="5" t="str">
        <f>IF(ISBLANK($A989),"",IF($A989=$A988,$O988,INDIRECT("Settings!$H"&amp;MATCH($A989,Settings!$A:$A,0)+1)))</f>
        <v/>
      </c>
      <c r="P989" s="5" t="str">
        <f t="shared" si="2"/>
        <v/>
      </c>
      <c r="Q989" s="5" t="str">
        <f>IF(ISBLANK($A989),"",IF($A989=$A988,$Q988,VLOOKUP($A989,Settings!$A:$B,2,FALSE)))</f>
        <v/>
      </c>
    </row>
    <row r="990">
      <c r="A990" s="17"/>
      <c r="B990" s="15" t="str">
        <f t="shared" si="1"/>
        <v/>
      </c>
      <c r="C990" s="16" t="str">
        <f>IF(ISBLANK($A990),"",RANDBETWEEN($P990-Settings!$E$19,$P990-Settings!$E$20))</f>
        <v/>
      </c>
      <c r="D990" s="16" t="str">
        <f>IF(ISBLANK($A990),"",RANDBETWEEN($P990+Settings!$E$20,$P990+Settings!$E$19))</f>
        <v/>
      </c>
      <c r="E990" t="str">
        <f t="array" ref="E990">IF(ISBLANK($A990),"",IF(M990,IF(AVERAGE(C990,D990)&gt;Settings!$E$18,INDEX(Precipitation!A:A,$L990),INDEX(Precipitation!B:B,$L990)),"None"))</f>
        <v/>
      </c>
      <c r="F990" t="str">
        <f t="array" ref="F990">IF(ISBLANK($A990),"",IF(M990,INDEX(Precipitation!C:C,$L990),CHOOSE(RANDBETWEEN(1,4),"Clear","Clear","A few clouds","Mostly cloudy")))</f>
        <v/>
      </c>
      <c r="G990" t="str">
        <f t="array" ref="G990">IF(ISBLANK($A990),"",IF(AND(M990,AVERAGE(C990,D990)&gt;Settings!$E$18),INDEX(Precipitation!D:D,$L990),""))</f>
        <v/>
      </c>
      <c r="H990" t="str">
        <f t="array" ref="H990">IF(ISBLANK($A990),"",INDEX(Precipitation!E:E,$L990))</f>
        <v/>
      </c>
      <c r="I990" s="16" t="str">
        <f t="array" ref="I990">IF(ISBLANK($A990),"",INDEX(Precipitation!F:F,$L990))</f>
        <v/>
      </c>
      <c r="J990" s="16" t="str">
        <f t="array" ref="J990">IF(ISBLANK($A990),"",INDEX(Precipitation!G:G,$L990))</f>
        <v/>
      </c>
      <c r="K990" t="str">
        <f t="array" ref="K990">IF(ISBLANK($A990),"",INDEX(Precipitation!H:H,$L990))</f>
        <v/>
      </c>
      <c r="L990" s="5" t="str">
        <f>IF(ISBLANK($A990),"",RANDBETWEEN(2,COUNTA(Precipitation!A:A)))</f>
        <v/>
      </c>
      <c r="M990" s="5" t="str">
        <f>IF(ISBLANK($A990),"",RANDBETWEEN(1,100)&lt;=VLOOKUP($A990,Settings!$A:$H,7,FALSE)*100)</f>
        <v/>
      </c>
      <c r="N990" s="5" t="str">
        <f>IF(ISBLANK($A990),"",VLOOKUP($A990,Settings!$A:$H,8,FALSE))</f>
        <v/>
      </c>
      <c r="O990" s="5" t="str">
        <f>IF(ISBLANK($A990),"",IF($A990=$A989,$O989,INDIRECT("Settings!$H"&amp;MATCH($A990,Settings!$A:$A,0)+1)))</f>
        <v/>
      </c>
      <c r="P990" s="5" t="str">
        <f t="shared" si="2"/>
        <v/>
      </c>
      <c r="Q990" s="5" t="str">
        <f>IF(ISBLANK($A990),"",IF($A990=$A989,$Q989,VLOOKUP($A990,Settings!$A:$B,2,FALSE)))</f>
        <v/>
      </c>
    </row>
    <row r="991">
      <c r="A991" s="17"/>
      <c r="B991" s="15" t="str">
        <f t="shared" si="1"/>
        <v/>
      </c>
      <c r="C991" s="16" t="str">
        <f>IF(ISBLANK($A991),"",RANDBETWEEN($P991-Settings!$E$19,$P991-Settings!$E$20))</f>
        <v/>
      </c>
      <c r="D991" s="16" t="str">
        <f>IF(ISBLANK($A991),"",RANDBETWEEN($P991+Settings!$E$20,$P991+Settings!$E$19))</f>
        <v/>
      </c>
      <c r="E991" t="str">
        <f t="array" ref="E991">IF(ISBLANK($A991),"",IF(M991,IF(AVERAGE(C991,D991)&gt;Settings!$E$18,INDEX(Precipitation!A:A,$L991),INDEX(Precipitation!B:B,$L991)),"None"))</f>
        <v/>
      </c>
      <c r="F991" t="str">
        <f t="array" ref="F991">IF(ISBLANK($A991),"",IF(M991,INDEX(Precipitation!C:C,$L991),CHOOSE(RANDBETWEEN(1,4),"Clear","Clear","A few clouds","Mostly cloudy")))</f>
        <v/>
      </c>
      <c r="G991" t="str">
        <f t="array" ref="G991">IF(ISBLANK($A991),"",IF(AND(M991,AVERAGE(C991,D991)&gt;Settings!$E$18),INDEX(Precipitation!D:D,$L991),""))</f>
        <v/>
      </c>
      <c r="H991" t="str">
        <f t="array" ref="H991">IF(ISBLANK($A991),"",INDEX(Precipitation!E:E,$L991))</f>
        <v/>
      </c>
      <c r="I991" s="16" t="str">
        <f t="array" ref="I991">IF(ISBLANK($A991),"",INDEX(Precipitation!F:F,$L991))</f>
        <v/>
      </c>
      <c r="J991" s="16" t="str">
        <f t="array" ref="J991">IF(ISBLANK($A991),"",INDEX(Precipitation!G:G,$L991))</f>
        <v/>
      </c>
      <c r="K991" t="str">
        <f t="array" ref="K991">IF(ISBLANK($A991),"",INDEX(Precipitation!H:H,$L991))</f>
        <v/>
      </c>
      <c r="L991" s="5" t="str">
        <f>IF(ISBLANK($A991),"",RANDBETWEEN(2,COUNTA(Precipitation!A:A)))</f>
        <v/>
      </c>
      <c r="M991" s="5" t="str">
        <f>IF(ISBLANK($A991),"",RANDBETWEEN(1,100)&lt;=VLOOKUP($A991,Settings!$A:$H,7,FALSE)*100)</f>
        <v/>
      </c>
      <c r="N991" s="5" t="str">
        <f>IF(ISBLANK($A991),"",VLOOKUP($A991,Settings!$A:$H,8,FALSE))</f>
        <v/>
      </c>
      <c r="O991" s="5" t="str">
        <f>IF(ISBLANK($A991),"",IF($A991=$A990,$O990,INDIRECT("Settings!$H"&amp;MATCH($A991,Settings!$A:$A,0)+1)))</f>
        <v/>
      </c>
      <c r="P991" s="5" t="str">
        <f t="shared" si="2"/>
        <v/>
      </c>
      <c r="Q991" s="5" t="str">
        <f>IF(ISBLANK($A991),"",IF($A991=$A990,$Q990,VLOOKUP($A991,Settings!$A:$B,2,FALSE)))</f>
        <v/>
      </c>
    </row>
    <row r="992">
      <c r="A992" s="17"/>
      <c r="B992" s="15" t="str">
        <f t="shared" si="1"/>
        <v/>
      </c>
      <c r="C992" s="16" t="str">
        <f>IF(ISBLANK($A992),"",RANDBETWEEN($P992-Settings!$E$19,$P992-Settings!$E$20))</f>
        <v/>
      </c>
      <c r="D992" s="16" t="str">
        <f>IF(ISBLANK($A992),"",RANDBETWEEN($P992+Settings!$E$20,$P992+Settings!$E$19))</f>
        <v/>
      </c>
      <c r="E992" t="str">
        <f t="array" ref="E992">IF(ISBLANK($A992),"",IF(M992,IF(AVERAGE(C992,D992)&gt;Settings!$E$18,INDEX(Precipitation!A:A,$L992),INDEX(Precipitation!B:B,$L992)),"None"))</f>
        <v/>
      </c>
      <c r="F992" t="str">
        <f t="array" ref="F992">IF(ISBLANK($A992),"",IF(M992,INDEX(Precipitation!C:C,$L992),CHOOSE(RANDBETWEEN(1,4),"Clear","Clear","A few clouds","Mostly cloudy")))</f>
        <v/>
      </c>
      <c r="G992" t="str">
        <f t="array" ref="G992">IF(ISBLANK($A992),"",IF(AND(M992,AVERAGE(C992,D992)&gt;Settings!$E$18),INDEX(Precipitation!D:D,$L992),""))</f>
        <v/>
      </c>
      <c r="H992" t="str">
        <f t="array" ref="H992">IF(ISBLANK($A992),"",INDEX(Precipitation!E:E,$L992))</f>
        <v/>
      </c>
      <c r="I992" s="16" t="str">
        <f t="array" ref="I992">IF(ISBLANK($A992),"",INDEX(Precipitation!F:F,$L992))</f>
        <v/>
      </c>
      <c r="J992" s="16" t="str">
        <f t="array" ref="J992">IF(ISBLANK($A992),"",INDEX(Precipitation!G:G,$L992))</f>
        <v/>
      </c>
      <c r="K992" t="str">
        <f t="array" ref="K992">IF(ISBLANK($A992),"",INDEX(Precipitation!H:H,$L992))</f>
        <v/>
      </c>
      <c r="L992" s="5" t="str">
        <f>IF(ISBLANK($A992),"",RANDBETWEEN(2,COUNTA(Precipitation!A:A)))</f>
        <v/>
      </c>
      <c r="M992" s="5" t="str">
        <f>IF(ISBLANK($A992),"",RANDBETWEEN(1,100)&lt;=VLOOKUP($A992,Settings!$A:$H,7,FALSE)*100)</f>
        <v/>
      </c>
      <c r="N992" s="5" t="str">
        <f>IF(ISBLANK($A992),"",VLOOKUP($A992,Settings!$A:$H,8,FALSE))</f>
        <v/>
      </c>
      <c r="O992" s="5" t="str">
        <f>IF(ISBLANK($A992),"",IF($A992=$A991,$O991,INDIRECT("Settings!$H"&amp;MATCH($A992,Settings!$A:$A,0)+1)))</f>
        <v/>
      </c>
      <c r="P992" s="5" t="str">
        <f t="shared" si="2"/>
        <v/>
      </c>
      <c r="Q992" s="5" t="str">
        <f>IF(ISBLANK($A992),"",IF($A992=$A991,$Q991,VLOOKUP($A992,Settings!$A:$B,2,FALSE)))</f>
        <v/>
      </c>
    </row>
    <row r="993">
      <c r="A993" s="17"/>
      <c r="B993" s="15" t="str">
        <f t="shared" si="1"/>
        <v/>
      </c>
      <c r="C993" s="16" t="str">
        <f>IF(ISBLANK($A993),"",RANDBETWEEN($P993-Settings!$E$19,$P993-Settings!$E$20))</f>
        <v/>
      </c>
      <c r="D993" s="16" t="str">
        <f>IF(ISBLANK($A993),"",RANDBETWEEN($P993+Settings!$E$20,$P993+Settings!$E$19))</f>
        <v/>
      </c>
      <c r="E993" t="str">
        <f t="array" ref="E993">IF(ISBLANK($A993),"",IF(M993,IF(AVERAGE(C993,D993)&gt;Settings!$E$18,INDEX(Precipitation!A:A,$L993),INDEX(Precipitation!B:B,$L993)),"None"))</f>
        <v/>
      </c>
      <c r="F993" t="str">
        <f t="array" ref="F993">IF(ISBLANK($A993),"",IF(M993,INDEX(Precipitation!C:C,$L993),CHOOSE(RANDBETWEEN(1,4),"Clear","Clear","A few clouds","Mostly cloudy")))</f>
        <v/>
      </c>
      <c r="G993" t="str">
        <f t="array" ref="G993">IF(ISBLANK($A993),"",IF(AND(M993,AVERAGE(C993,D993)&gt;Settings!$E$18),INDEX(Precipitation!D:D,$L993),""))</f>
        <v/>
      </c>
      <c r="H993" t="str">
        <f t="array" ref="H993">IF(ISBLANK($A993),"",INDEX(Precipitation!E:E,$L993))</f>
        <v/>
      </c>
      <c r="I993" s="16" t="str">
        <f t="array" ref="I993">IF(ISBLANK($A993),"",INDEX(Precipitation!F:F,$L993))</f>
        <v/>
      </c>
      <c r="J993" s="16" t="str">
        <f t="array" ref="J993">IF(ISBLANK($A993),"",INDEX(Precipitation!G:G,$L993))</f>
        <v/>
      </c>
      <c r="K993" t="str">
        <f t="array" ref="K993">IF(ISBLANK($A993),"",INDEX(Precipitation!H:H,$L993))</f>
        <v/>
      </c>
      <c r="L993" s="5" t="str">
        <f>IF(ISBLANK($A993),"",RANDBETWEEN(2,COUNTA(Precipitation!A:A)))</f>
        <v/>
      </c>
      <c r="M993" s="5" t="str">
        <f>IF(ISBLANK($A993),"",RANDBETWEEN(1,100)&lt;=VLOOKUP($A993,Settings!$A:$H,7,FALSE)*100)</f>
        <v/>
      </c>
      <c r="N993" s="5" t="str">
        <f>IF(ISBLANK($A993),"",VLOOKUP($A993,Settings!$A:$H,8,FALSE))</f>
        <v/>
      </c>
      <c r="O993" s="5" t="str">
        <f>IF(ISBLANK($A993),"",IF($A993=$A992,$O992,INDIRECT("Settings!$H"&amp;MATCH($A993,Settings!$A:$A,0)+1)))</f>
        <v/>
      </c>
      <c r="P993" s="5" t="str">
        <f t="shared" si="2"/>
        <v/>
      </c>
      <c r="Q993" s="5" t="str">
        <f>IF(ISBLANK($A993),"",IF($A993=$A992,$Q992,VLOOKUP($A993,Settings!$A:$B,2,FALSE)))</f>
        <v/>
      </c>
    </row>
    <row r="994">
      <c r="A994" s="17"/>
      <c r="B994" s="15" t="str">
        <f t="shared" si="1"/>
        <v/>
      </c>
      <c r="C994" s="16" t="str">
        <f>IF(ISBLANK($A994),"",RANDBETWEEN($P994-Settings!$E$19,$P994-Settings!$E$20))</f>
        <v/>
      </c>
      <c r="D994" s="16" t="str">
        <f>IF(ISBLANK($A994),"",RANDBETWEEN($P994+Settings!$E$20,$P994+Settings!$E$19))</f>
        <v/>
      </c>
      <c r="E994" t="str">
        <f t="array" ref="E994">IF(ISBLANK($A994),"",IF(M994,IF(AVERAGE(C994,D994)&gt;Settings!$E$18,INDEX(Precipitation!A:A,$L994),INDEX(Precipitation!B:B,$L994)),"None"))</f>
        <v/>
      </c>
      <c r="F994" t="str">
        <f t="array" ref="F994">IF(ISBLANK($A994),"",IF(M994,INDEX(Precipitation!C:C,$L994),CHOOSE(RANDBETWEEN(1,4),"Clear","Clear","A few clouds","Mostly cloudy")))</f>
        <v/>
      </c>
      <c r="G994" t="str">
        <f t="array" ref="G994">IF(ISBLANK($A994),"",IF(AND(M994,AVERAGE(C994,D994)&gt;Settings!$E$18),INDEX(Precipitation!D:D,$L994),""))</f>
        <v/>
      </c>
      <c r="H994" t="str">
        <f t="array" ref="H994">IF(ISBLANK($A994),"",INDEX(Precipitation!E:E,$L994))</f>
        <v/>
      </c>
      <c r="I994" s="16" t="str">
        <f t="array" ref="I994">IF(ISBLANK($A994),"",INDEX(Precipitation!F:F,$L994))</f>
        <v/>
      </c>
      <c r="J994" s="16" t="str">
        <f t="array" ref="J994">IF(ISBLANK($A994),"",INDEX(Precipitation!G:G,$L994))</f>
        <v/>
      </c>
      <c r="K994" t="str">
        <f t="array" ref="K994">IF(ISBLANK($A994),"",INDEX(Precipitation!H:H,$L994))</f>
        <v/>
      </c>
      <c r="L994" s="5" t="str">
        <f>IF(ISBLANK($A994),"",RANDBETWEEN(2,COUNTA(Precipitation!A:A)))</f>
        <v/>
      </c>
      <c r="M994" s="5" t="str">
        <f>IF(ISBLANK($A994),"",RANDBETWEEN(1,100)&lt;=VLOOKUP($A994,Settings!$A:$H,7,FALSE)*100)</f>
        <v/>
      </c>
      <c r="N994" s="5" t="str">
        <f>IF(ISBLANK($A994),"",VLOOKUP($A994,Settings!$A:$H,8,FALSE))</f>
        <v/>
      </c>
      <c r="O994" s="5" t="str">
        <f>IF(ISBLANK($A994),"",IF($A994=$A993,$O993,INDIRECT("Settings!$H"&amp;MATCH($A994,Settings!$A:$A,0)+1)))</f>
        <v/>
      </c>
      <c r="P994" s="5" t="str">
        <f t="shared" si="2"/>
        <v/>
      </c>
      <c r="Q994" s="5" t="str">
        <f>IF(ISBLANK($A994),"",IF($A994=$A993,$Q993,VLOOKUP($A994,Settings!$A:$B,2,FALSE)))</f>
        <v/>
      </c>
    </row>
    <row r="995">
      <c r="A995" s="17"/>
      <c r="B995" s="15" t="str">
        <f t="shared" si="1"/>
        <v/>
      </c>
      <c r="C995" s="16" t="str">
        <f>IF(ISBLANK($A995),"",RANDBETWEEN($P995-Settings!$E$19,$P995-Settings!$E$20))</f>
        <v/>
      </c>
      <c r="D995" s="16" t="str">
        <f>IF(ISBLANK($A995),"",RANDBETWEEN($P995+Settings!$E$20,$P995+Settings!$E$19))</f>
        <v/>
      </c>
      <c r="E995" t="str">
        <f t="array" ref="E995">IF(ISBLANK($A995),"",IF(M995,IF(AVERAGE(C995,D995)&gt;Settings!$E$18,INDEX(Precipitation!A:A,$L995),INDEX(Precipitation!B:B,$L995)),"None"))</f>
        <v/>
      </c>
      <c r="F995" t="str">
        <f t="array" ref="F995">IF(ISBLANK($A995),"",IF(M995,INDEX(Precipitation!C:C,$L995),CHOOSE(RANDBETWEEN(1,4),"Clear","Clear","A few clouds","Mostly cloudy")))</f>
        <v/>
      </c>
      <c r="G995" t="str">
        <f t="array" ref="G995">IF(ISBLANK($A995),"",IF(AND(M995,AVERAGE(C995,D995)&gt;Settings!$E$18),INDEX(Precipitation!D:D,$L995),""))</f>
        <v/>
      </c>
      <c r="H995" t="str">
        <f t="array" ref="H995">IF(ISBLANK($A995),"",INDEX(Precipitation!E:E,$L995))</f>
        <v/>
      </c>
      <c r="I995" s="16" t="str">
        <f t="array" ref="I995">IF(ISBLANK($A995),"",INDEX(Precipitation!F:F,$L995))</f>
        <v/>
      </c>
      <c r="J995" s="16" t="str">
        <f t="array" ref="J995">IF(ISBLANK($A995),"",INDEX(Precipitation!G:G,$L995))</f>
        <v/>
      </c>
      <c r="K995" t="str">
        <f t="array" ref="K995">IF(ISBLANK($A995),"",INDEX(Precipitation!H:H,$L995))</f>
        <v/>
      </c>
      <c r="L995" s="5" t="str">
        <f>IF(ISBLANK($A995),"",RANDBETWEEN(2,COUNTA(Precipitation!A:A)))</f>
        <v/>
      </c>
      <c r="M995" s="5" t="str">
        <f>IF(ISBLANK($A995),"",RANDBETWEEN(1,100)&lt;=VLOOKUP($A995,Settings!$A:$H,7,FALSE)*100)</f>
        <v/>
      </c>
      <c r="N995" s="5" t="str">
        <f>IF(ISBLANK($A995),"",VLOOKUP($A995,Settings!$A:$H,8,FALSE))</f>
        <v/>
      </c>
      <c r="O995" s="5" t="str">
        <f>IF(ISBLANK($A995),"",IF($A995=$A994,$O994,INDIRECT("Settings!$H"&amp;MATCH($A995,Settings!$A:$A,0)+1)))</f>
        <v/>
      </c>
      <c r="P995" s="5" t="str">
        <f t="shared" si="2"/>
        <v/>
      </c>
      <c r="Q995" s="5" t="str">
        <f>IF(ISBLANK($A995),"",IF($A995=$A994,$Q994,VLOOKUP($A995,Settings!$A:$B,2,FALSE)))</f>
        <v/>
      </c>
    </row>
    <row r="996">
      <c r="A996" s="17"/>
      <c r="B996" s="15" t="str">
        <f t="shared" si="1"/>
        <v/>
      </c>
      <c r="C996" s="16" t="str">
        <f>IF(ISBLANK($A996),"",RANDBETWEEN($P996-Settings!$E$19,$P996-Settings!$E$20))</f>
        <v/>
      </c>
      <c r="D996" s="16" t="str">
        <f>IF(ISBLANK($A996),"",RANDBETWEEN($P996+Settings!$E$20,$P996+Settings!$E$19))</f>
        <v/>
      </c>
      <c r="E996" t="str">
        <f t="array" ref="E996">IF(ISBLANK($A996),"",IF(M996,IF(AVERAGE(C996,D996)&gt;Settings!$E$18,INDEX(Precipitation!A:A,$L996),INDEX(Precipitation!B:B,$L996)),"None"))</f>
        <v/>
      </c>
      <c r="F996" t="str">
        <f t="array" ref="F996">IF(ISBLANK($A996),"",IF(M996,INDEX(Precipitation!C:C,$L996),CHOOSE(RANDBETWEEN(1,4),"Clear","Clear","A few clouds","Mostly cloudy")))</f>
        <v/>
      </c>
      <c r="G996" t="str">
        <f t="array" ref="G996">IF(ISBLANK($A996),"",IF(AND(M996,AVERAGE(C996,D996)&gt;Settings!$E$18),INDEX(Precipitation!D:D,$L996),""))</f>
        <v/>
      </c>
      <c r="H996" t="str">
        <f t="array" ref="H996">IF(ISBLANK($A996),"",INDEX(Precipitation!E:E,$L996))</f>
        <v/>
      </c>
      <c r="I996" s="16" t="str">
        <f t="array" ref="I996">IF(ISBLANK($A996),"",INDEX(Precipitation!F:F,$L996))</f>
        <v/>
      </c>
      <c r="J996" s="16" t="str">
        <f t="array" ref="J996">IF(ISBLANK($A996),"",INDEX(Precipitation!G:G,$L996))</f>
        <v/>
      </c>
      <c r="K996" t="str">
        <f t="array" ref="K996">IF(ISBLANK($A996),"",INDEX(Precipitation!H:H,$L996))</f>
        <v/>
      </c>
      <c r="L996" s="5" t="str">
        <f>IF(ISBLANK($A996),"",RANDBETWEEN(2,COUNTA(Precipitation!A:A)))</f>
        <v/>
      </c>
      <c r="M996" s="5" t="str">
        <f>IF(ISBLANK($A996),"",RANDBETWEEN(1,100)&lt;=VLOOKUP($A996,Settings!$A:$H,7,FALSE)*100)</f>
        <v/>
      </c>
      <c r="N996" s="5" t="str">
        <f>IF(ISBLANK($A996),"",VLOOKUP($A996,Settings!$A:$H,8,FALSE))</f>
        <v/>
      </c>
      <c r="O996" s="5" t="str">
        <f>IF(ISBLANK($A996),"",IF($A996=$A995,$O995,INDIRECT("Settings!$H"&amp;MATCH($A996,Settings!$A:$A,0)+1)))</f>
        <v/>
      </c>
      <c r="P996" s="5" t="str">
        <f t="shared" si="2"/>
        <v/>
      </c>
      <c r="Q996" s="5" t="str">
        <f>IF(ISBLANK($A996),"",IF($A996=$A995,$Q995,VLOOKUP($A996,Settings!$A:$B,2,FALSE)))</f>
        <v/>
      </c>
    </row>
    <row r="997">
      <c r="A997" s="17"/>
      <c r="B997" s="15" t="str">
        <f t="shared" si="1"/>
        <v/>
      </c>
      <c r="C997" s="16" t="str">
        <f>IF(ISBLANK($A997),"",RANDBETWEEN($P997-Settings!$E$19,$P997-Settings!$E$20))</f>
        <v/>
      </c>
      <c r="D997" s="16" t="str">
        <f>IF(ISBLANK($A997),"",RANDBETWEEN($P997+Settings!$E$20,$P997+Settings!$E$19))</f>
        <v/>
      </c>
      <c r="E997" t="str">
        <f t="array" ref="E997">IF(ISBLANK($A997),"",IF(M997,IF(AVERAGE(C997,D997)&gt;Settings!$E$18,INDEX(Precipitation!A:A,$L997),INDEX(Precipitation!B:B,$L997)),"None"))</f>
        <v/>
      </c>
      <c r="F997" t="str">
        <f t="array" ref="F997">IF(ISBLANK($A997),"",IF(M997,INDEX(Precipitation!C:C,$L997),CHOOSE(RANDBETWEEN(1,4),"Clear","Clear","A few clouds","Mostly cloudy")))</f>
        <v/>
      </c>
      <c r="G997" t="str">
        <f t="array" ref="G997">IF(ISBLANK($A997),"",IF(AND(M997,AVERAGE(C997,D997)&gt;Settings!$E$18),INDEX(Precipitation!D:D,$L997),""))</f>
        <v/>
      </c>
      <c r="H997" t="str">
        <f t="array" ref="H997">IF(ISBLANK($A997),"",INDEX(Precipitation!E:E,$L997))</f>
        <v/>
      </c>
      <c r="I997" s="16" t="str">
        <f t="array" ref="I997">IF(ISBLANK($A997),"",INDEX(Precipitation!F:F,$L997))</f>
        <v/>
      </c>
      <c r="J997" s="16" t="str">
        <f t="array" ref="J997">IF(ISBLANK($A997),"",INDEX(Precipitation!G:G,$L997))</f>
        <v/>
      </c>
      <c r="K997" t="str">
        <f t="array" ref="K997">IF(ISBLANK($A997),"",INDEX(Precipitation!H:H,$L997))</f>
        <v/>
      </c>
      <c r="L997" s="5" t="str">
        <f>IF(ISBLANK($A997),"",RANDBETWEEN(2,COUNTA(Precipitation!A:A)))</f>
        <v/>
      </c>
      <c r="M997" s="5" t="str">
        <f>IF(ISBLANK($A997),"",RANDBETWEEN(1,100)&lt;=VLOOKUP($A997,Settings!$A:$H,7,FALSE)*100)</f>
        <v/>
      </c>
      <c r="N997" s="5" t="str">
        <f>IF(ISBLANK($A997),"",VLOOKUP($A997,Settings!$A:$H,8,FALSE))</f>
        <v/>
      </c>
      <c r="O997" s="5" t="str">
        <f>IF(ISBLANK($A997),"",IF($A997=$A996,$O996,INDIRECT("Settings!$H"&amp;MATCH($A997,Settings!$A:$A,0)+1)))</f>
        <v/>
      </c>
      <c r="P997" s="5" t="str">
        <f t="shared" si="2"/>
        <v/>
      </c>
      <c r="Q997" s="5" t="str">
        <f>IF(ISBLANK($A997),"",IF($A997=$A996,$Q996,VLOOKUP($A997,Settings!$A:$B,2,FALSE)))</f>
        <v/>
      </c>
    </row>
    <row r="998">
      <c r="A998" s="17"/>
      <c r="B998" s="15" t="str">
        <f t="shared" si="1"/>
        <v/>
      </c>
      <c r="C998" s="16" t="str">
        <f>IF(ISBLANK($A998),"",RANDBETWEEN($P998-Settings!$E$19,$P998-Settings!$E$20))</f>
        <v/>
      </c>
      <c r="D998" s="16" t="str">
        <f>IF(ISBLANK($A998),"",RANDBETWEEN($P998+Settings!$E$20,$P998+Settings!$E$19))</f>
        <v/>
      </c>
      <c r="E998" t="str">
        <f t="array" ref="E998">IF(ISBLANK($A998),"",IF(M998,IF(AVERAGE(C998,D998)&gt;Settings!$E$18,INDEX(Precipitation!A:A,$L998),INDEX(Precipitation!B:B,$L998)),"None"))</f>
        <v/>
      </c>
      <c r="F998" t="str">
        <f t="array" ref="F998">IF(ISBLANK($A998),"",IF(M998,INDEX(Precipitation!C:C,$L998),CHOOSE(RANDBETWEEN(1,4),"Clear","Clear","A few clouds","Mostly cloudy")))</f>
        <v/>
      </c>
      <c r="G998" t="str">
        <f t="array" ref="G998">IF(ISBLANK($A998),"",IF(AND(M998,AVERAGE(C998,D998)&gt;Settings!$E$18),INDEX(Precipitation!D:D,$L998),""))</f>
        <v/>
      </c>
      <c r="H998" t="str">
        <f t="array" ref="H998">IF(ISBLANK($A998),"",INDEX(Precipitation!E:E,$L998))</f>
        <v/>
      </c>
      <c r="I998" s="16" t="str">
        <f t="array" ref="I998">IF(ISBLANK($A998),"",INDEX(Precipitation!F:F,$L998))</f>
        <v/>
      </c>
      <c r="J998" s="16" t="str">
        <f t="array" ref="J998">IF(ISBLANK($A998),"",INDEX(Precipitation!G:G,$L998))</f>
        <v/>
      </c>
      <c r="K998" t="str">
        <f t="array" ref="K998">IF(ISBLANK($A998),"",INDEX(Precipitation!H:H,$L998))</f>
        <v/>
      </c>
      <c r="L998" s="5" t="str">
        <f>IF(ISBLANK($A998),"",RANDBETWEEN(2,COUNTA(Precipitation!A:A)))</f>
        <v/>
      </c>
      <c r="M998" s="5" t="str">
        <f>IF(ISBLANK($A998),"",RANDBETWEEN(1,100)&lt;=VLOOKUP($A998,Settings!$A:$H,7,FALSE)*100)</f>
        <v/>
      </c>
      <c r="N998" s="5" t="str">
        <f>IF(ISBLANK($A998),"",VLOOKUP($A998,Settings!$A:$H,8,FALSE))</f>
        <v/>
      </c>
      <c r="O998" s="5" t="str">
        <f>IF(ISBLANK($A998),"",IF($A998=$A997,$O997,INDIRECT("Settings!$H"&amp;MATCH($A998,Settings!$A:$A,0)+1)))</f>
        <v/>
      </c>
      <c r="P998" s="5" t="str">
        <f t="shared" si="2"/>
        <v/>
      </c>
      <c r="Q998" s="5" t="str">
        <f>IF(ISBLANK($A998),"",IF($A998=$A997,$Q997,VLOOKUP($A998,Settings!$A:$B,2,FALSE)))</f>
        <v/>
      </c>
    </row>
    <row r="999">
      <c r="A999" s="17"/>
      <c r="B999" s="15" t="str">
        <f t="shared" si="1"/>
        <v/>
      </c>
      <c r="C999" s="16" t="str">
        <f>IF(ISBLANK($A999),"",RANDBETWEEN($P999-Settings!$E$19,$P999-Settings!$E$20))</f>
        <v/>
      </c>
      <c r="D999" s="16" t="str">
        <f>IF(ISBLANK($A999),"",RANDBETWEEN($P999+Settings!$E$20,$P999+Settings!$E$19))</f>
        <v/>
      </c>
      <c r="E999" t="str">
        <f t="array" ref="E999">IF(ISBLANK($A999),"",IF(M999,IF(AVERAGE(C999,D999)&gt;Settings!$E$18,INDEX(Precipitation!A:A,$L999),INDEX(Precipitation!B:B,$L999)),"None"))</f>
        <v/>
      </c>
      <c r="F999" t="str">
        <f t="array" ref="F999">IF(ISBLANK($A999),"",IF(M999,INDEX(Precipitation!C:C,$L999),CHOOSE(RANDBETWEEN(1,4),"Clear","Clear","A few clouds","Mostly cloudy")))</f>
        <v/>
      </c>
      <c r="G999" t="str">
        <f t="array" ref="G999">IF(ISBLANK($A999),"",IF(AND(M999,AVERAGE(C999,D999)&gt;Settings!$E$18),INDEX(Precipitation!D:D,$L999),""))</f>
        <v/>
      </c>
      <c r="H999" t="str">
        <f t="array" ref="H999">IF(ISBLANK($A999),"",INDEX(Precipitation!E:E,$L999))</f>
        <v/>
      </c>
      <c r="I999" s="16" t="str">
        <f t="array" ref="I999">IF(ISBLANK($A999),"",INDEX(Precipitation!F:F,$L999))</f>
        <v/>
      </c>
      <c r="J999" s="16" t="str">
        <f t="array" ref="J999">IF(ISBLANK($A999),"",INDEX(Precipitation!G:G,$L999))</f>
        <v/>
      </c>
      <c r="K999" t="str">
        <f t="array" ref="K999">IF(ISBLANK($A999),"",INDEX(Precipitation!H:H,$L999))</f>
        <v/>
      </c>
      <c r="L999" s="5" t="str">
        <f>IF(ISBLANK($A999),"",RANDBETWEEN(2,COUNTA(Precipitation!A:A)))</f>
        <v/>
      </c>
      <c r="M999" s="5" t="str">
        <f>IF(ISBLANK($A999),"",RANDBETWEEN(1,100)&lt;=VLOOKUP($A999,Settings!$A:$H,7,FALSE)*100)</f>
        <v/>
      </c>
      <c r="N999" s="5" t="str">
        <f>IF(ISBLANK($A999),"",VLOOKUP($A999,Settings!$A:$H,8,FALSE))</f>
        <v/>
      </c>
      <c r="O999" s="5" t="str">
        <f>IF(ISBLANK($A999),"",IF($A999=$A998,$O998,INDIRECT("Settings!$H"&amp;MATCH($A999,Settings!$A:$A,0)+1)))</f>
        <v/>
      </c>
      <c r="P999" s="5" t="str">
        <f t="shared" si="2"/>
        <v/>
      </c>
      <c r="Q999" s="5" t="str">
        <f>IF(ISBLANK($A999),"",IF($A999=$A998,$Q998,VLOOKUP($A999,Settings!$A:$B,2,FALSE)))</f>
        <v/>
      </c>
    </row>
    <row r="1000">
      <c r="A1000" s="17"/>
      <c r="B1000" s="15" t="str">
        <f t="shared" si="1"/>
        <v/>
      </c>
      <c r="C1000" s="16" t="str">
        <f>IF(ISBLANK($A1000),"",RANDBETWEEN($P1000-Settings!$E$19,$P1000-Settings!$E$20))</f>
        <v/>
      </c>
      <c r="D1000" s="16" t="str">
        <f>IF(ISBLANK($A1000),"",RANDBETWEEN($P1000+Settings!$E$20,$P1000+Settings!$E$19))</f>
        <v/>
      </c>
      <c r="E1000" t="str">
        <f t="array" ref="E1000">IF(ISBLANK($A1000),"",IF(M1000,IF(AVERAGE(C1000,D1000)&gt;Settings!$E$18,INDEX(Precipitation!A:A,$L1000),INDEX(Precipitation!B:B,$L1000)),"None"))</f>
        <v/>
      </c>
      <c r="F1000" t="str">
        <f t="array" ref="F1000">IF(ISBLANK($A1000),"",IF(M1000,INDEX(Precipitation!C:C,$L1000),CHOOSE(RANDBETWEEN(1,4),"Clear","Clear","A few clouds","Mostly cloudy")))</f>
        <v/>
      </c>
      <c r="G1000" t="str">
        <f t="array" ref="G1000">IF(ISBLANK($A1000),"",IF(AND(M1000,AVERAGE(C1000,D1000)&gt;Settings!$E$18),INDEX(Precipitation!D:D,$L1000),""))</f>
        <v/>
      </c>
      <c r="H1000" t="str">
        <f t="array" ref="H1000">IF(ISBLANK($A1000),"",INDEX(Precipitation!E:E,$L1000))</f>
        <v/>
      </c>
      <c r="I1000" s="16" t="str">
        <f t="array" ref="I1000">IF(ISBLANK($A1000),"",INDEX(Precipitation!F:F,$L1000))</f>
        <v/>
      </c>
      <c r="J1000" s="16" t="str">
        <f t="array" ref="J1000">IF(ISBLANK($A1000),"",INDEX(Precipitation!G:G,$L1000))</f>
        <v/>
      </c>
      <c r="K1000" t="str">
        <f t="array" ref="K1000">IF(ISBLANK($A1000),"",INDEX(Precipitation!H:H,$L1000))</f>
        <v/>
      </c>
      <c r="L1000" s="5" t="str">
        <f>IF(ISBLANK($A1000),"",RANDBETWEEN(2,COUNTA(Precipitation!A:A)))</f>
        <v/>
      </c>
      <c r="M1000" s="5" t="str">
        <f>IF(ISBLANK($A1000),"",RANDBETWEEN(1,100)&lt;=VLOOKUP($A1000,Settings!$A:$H,7,FALSE)*100)</f>
        <v/>
      </c>
      <c r="N1000" s="5" t="str">
        <f>IF(ISBLANK($A1000),"",VLOOKUP($A1000,Settings!$A:$H,8,FALSE))</f>
        <v/>
      </c>
      <c r="O1000" s="5" t="str">
        <f>IF(ISBLANK($A1000),"",IF($A1000=$A999,$O999,INDIRECT("Settings!$H"&amp;MATCH($A1000,Settings!$A:$A,0)+1)))</f>
        <v/>
      </c>
      <c r="P1000" s="5" t="str">
        <f t="shared" si="2"/>
        <v/>
      </c>
      <c r="Q1000" s="5" t="str">
        <f>IF(ISBLANK($A1000),"",IF($A1000=$A999,$Q999,VLOOKUP($A1000,Settings!$A:$B,2,FALSE)))</f>
        <v/>
      </c>
    </row>
    <row r="1001">
      <c r="A1001" s="17"/>
      <c r="B1001" s="15" t="str">
        <f t="shared" si="1"/>
        <v/>
      </c>
      <c r="C1001" s="16" t="str">
        <f>IF(ISBLANK($A1001),"",RANDBETWEEN($P1001-Settings!$E$19,$P1001-Settings!$E$20))</f>
        <v/>
      </c>
      <c r="D1001" s="16" t="str">
        <f>IF(ISBLANK($A1001),"",RANDBETWEEN($P1001+Settings!$E$20,$P1001+Settings!$E$19))</f>
        <v/>
      </c>
      <c r="E1001" t="str">
        <f t="array" ref="E1001">IF(ISBLANK($A1001),"",IF(M1001,IF(AVERAGE(C1001,D1001)&gt;Settings!$E$18,INDEX(Precipitation!A:A,$L1001),INDEX(Precipitation!B:B,$L1001)),"None"))</f>
        <v/>
      </c>
      <c r="F1001" t="str">
        <f t="array" ref="F1001">IF(ISBLANK($A1001),"",IF(M1001,INDEX(Precipitation!C:C,$L1001),CHOOSE(RANDBETWEEN(1,4),"Clear","Clear","A few clouds","Mostly cloudy")))</f>
        <v/>
      </c>
      <c r="G1001" t="str">
        <f t="array" ref="G1001">IF(ISBLANK($A1001),"",IF(AND(M1001,AVERAGE(C1001,D1001)&gt;Settings!$E$18),INDEX(Precipitation!D:D,$L1001),""))</f>
        <v/>
      </c>
      <c r="H1001" t="str">
        <f t="array" ref="H1001">IF(ISBLANK($A1001),"",INDEX(Precipitation!E:E,$L1001))</f>
        <v/>
      </c>
      <c r="I1001" s="16" t="str">
        <f t="array" ref="I1001">IF(ISBLANK($A1001),"",INDEX(Precipitation!F:F,$L1001))</f>
        <v/>
      </c>
      <c r="J1001" s="16" t="str">
        <f t="array" ref="J1001">IF(ISBLANK($A1001),"",INDEX(Precipitation!G:G,$L1001))</f>
        <v/>
      </c>
      <c r="K1001" t="str">
        <f t="array" ref="K1001">IF(ISBLANK($A1001),"",INDEX(Precipitation!H:H,$L1001))</f>
        <v/>
      </c>
      <c r="L1001" s="5" t="str">
        <f>IF(ISBLANK($A1001),"",RANDBETWEEN(2,COUNTA(Precipitation!A:A)))</f>
        <v/>
      </c>
      <c r="M1001" s="5" t="str">
        <f>IF(ISBLANK($A1001),"",RANDBETWEEN(1,100)&lt;=VLOOKUP($A1001,Settings!$A:$H,7,FALSE)*100)</f>
        <v/>
      </c>
      <c r="N1001" s="5" t="str">
        <f>IF(ISBLANK($A1001),"",VLOOKUP($A1001,Settings!$A:$H,8,FALSE))</f>
        <v/>
      </c>
      <c r="O1001" s="5" t="str">
        <f>IF(ISBLANK($A1001),"",IF($A1001=$A1000,$O1000,INDIRECT("Settings!$H"&amp;MATCH($A1001,Settings!$A:$A,0)+1)))</f>
        <v/>
      </c>
      <c r="P1001" s="5" t="str">
        <f t="shared" si="2"/>
        <v/>
      </c>
      <c r="Q1001" s="5" t="str">
        <f>IF(ISBLANK($A1001),"",IF($A1001=$A1000,$Q1000,VLOOKUP($A1001,Settings!$A:$B,2,FALSE)))</f>
        <v/>
      </c>
    </row>
  </sheetData>
  <conditionalFormatting sqref="A1:B1001">
    <cfRule type="notContainsBlanks" dxfId="0" priority="1">
      <formula>LEN(TRIM(A1))&gt;0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75"/>
  <cols>
    <col customWidth="1" min="1" max="1" width="8.29"/>
    <col customWidth="1" min="2" max="2" width="5.86"/>
    <col customWidth="1" min="3" max="3" width="12.43"/>
    <col customWidth="1" min="4" max="4" width="12.71"/>
    <col customWidth="1" min="5" max="9" width="10.0"/>
    <col customWidth="1" min="10" max="10" width="16.43"/>
    <col customWidth="1" min="11" max="15" width="10.0"/>
    <col customWidth="1" min="16" max="16" width="12.71"/>
    <col customWidth="1" min="17" max="21" width="10.0"/>
    <col customWidth="1" min="22" max="22" width="12.71"/>
    <col customWidth="1" min="23" max="27" width="10.0"/>
    <col customWidth="1" min="28" max="28" width="12.71"/>
    <col customWidth="1" min="29" max="33" width="10.0"/>
    <col customWidth="1" min="34" max="34" width="15.57"/>
    <col customWidth="1" min="35" max="39" width="10.0"/>
    <col customWidth="1" min="40" max="40" width="22.0"/>
    <col customWidth="1" min="41" max="45" width="10.0"/>
    <col customWidth="1" min="46" max="46" width="20.29"/>
    <col customWidth="1" min="47" max="51" width="10.0"/>
    <col customWidth="1" min="52" max="52" width="14.71"/>
    <col customWidth="1" min="53" max="57" width="10.0"/>
    <col customWidth="1" min="58" max="58" width="19.43"/>
    <col customWidth="1" min="59" max="63" width="10.0"/>
    <col customWidth="1" min="64" max="64" width="12.71"/>
    <col customWidth="1" min="65" max="69" width="10.0"/>
    <col customWidth="1" min="70" max="70" width="12.71"/>
    <col customWidth="1" min="71" max="75" width="10.0"/>
  </cols>
  <sheetData>
    <row r="1">
      <c r="A1" s="18"/>
      <c r="B1" s="18">
        <f>COUNTA(Settings!$A$2:$A26)</f>
        <v>12</v>
      </c>
      <c r="C1" s="2"/>
      <c r="D1" s="1" t="s">
        <v>13</v>
      </c>
      <c r="E1" s="1" t="s">
        <v>13</v>
      </c>
      <c r="F1" s="1" t="s">
        <v>13</v>
      </c>
      <c r="G1" s="1" t="s">
        <v>13</v>
      </c>
      <c r="H1" s="1" t="s">
        <v>13</v>
      </c>
      <c r="I1" s="1" t="s">
        <v>13</v>
      </c>
      <c r="J1" s="1" t="s">
        <v>16</v>
      </c>
      <c r="K1" s="1" t="s">
        <v>16</v>
      </c>
      <c r="L1" s="1" t="s">
        <v>16</v>
      </c>
      <c r="M1" s="1" t="s">
        <v>16</v>
      </c>
      <c r="N1" s="1" t="s">
        <v>16</v>
      </c>
      <c r="O1" s="1" t="s">
        <v>16</v>
      </c>
      <c r="P1" s="1" t="s">
        <v>19</v>
      </c>
      <c r="Q1" s="1" t="s">
        <v>19</v>
      </c>
      <c r="R1" s="1" t="s">
        <v>19</v>
      </c>
      <c r="S1" s="1" t="s">
        <v>19</v>
      </c>
      <c r="T1" s="1" t="s">
        <v>19</v>
      </c>
      <c r="U1" s="1" t="s">
        <v>19</v>
      </c>
      <c r="V1" s="19" t="s">
        <v>22</v>
      </c>
      <c r="W1" s="19" t="s">
        <v>22</v>
      </c>
      <c r="X1" s="19" t="s">
        <v>22</v>
      </c>
      <c r="Y1" s="19" t="s">
        <v>22</v>
      </c>
      <c r="Z1" s="19" t="s">
        <v>22</v>
      </c>
      <c r="AA1" s="19" t="s">
        <v>22</v>
      </c>
      <c r="AB1" s="19" t="s">
        <v>24</v>
      </c>
      <c r="AC1" s="19" t="s">
        <v>24</v>
      </c>
      <c r="AD1" s="19" t="s">
        <v>24</v>
      </c>
      <c r="AE1" s="19" t="s">
        <v>24</v>
      </c>
      <c r="AF1" s="19" t="s">
        <v>24</v>
      </c>
      <c r="AG1" s="19" t="s">
        <v>24</v>
      </c>
      <c r="AH1" s="19" t="s">
        <v>26</v>
      </c>
      <c r="AI1" s="19" t="s">
        <v>26</v>
      </c>
      <c r="AJ1" s="19" t="s">
        <v>26</v>
      </c>
      <c r="AK1" s="19" t="s">
        <v>26</v>
      </c>
      <c r="AL1" s="19" t="s">
        <v>26</v>
      </c>
      <c r="AM1" s="19" t="s">
        <v>26</v>
      </c>
      <c r="AN1" s="20" t="s">
        <v>28</v>
      </c>
      <c r="AO1" s="20" t="s">
        <v>28</v>
      </c>
      <c r="AP1" s="20" t="s">
        <v>28</v>
      </c>
      <c r="AQ1" s="20" t="s">
        <v>28</v>
      </c>
      <c r="AR1" s="20" t="s">
        <v>28</v>
      </c>
      <c r="AS1" s="20" t="s">
        <v>28</v>
      </c>
      <c r="AT1" s="20" t="s">
        <v>30</v>
      </c>
      <c r="AU1" s="20" t="s">
        <v>30</v>
      </c>
      <c r="AV1" s="20" t="s">
        <v>30</v>
      </c>
      <c r="AW1" s="20" t="s">
        <v>30</v>
      </c>
      <c r="AX1" s="20" t="s">
        <v>30</v>
      </c>
      <c r="AY1" s="20" t="s">
        <v>30</v>
      </c>
      <c r="AZ1" s="20" t="s">
        <v>8</v>
      </c>
      <c r="BA1" s="20" t="s">
        <v>8</v>
      </c>
      <c r="BB1" s="20" t="s">
        <v>8</v>
      </c>
      <c r="BC1" s="20" t="s">
        <v>8</v>
      </c>
      <c r="BD1" s="20" t="s">
        <v>8</v>
      </c>
      <c r="BE1" s="20" t="s">
        <v>8</v>
      </c>
      <c r="BF1" s="20" t="s">
        <v>35</v>
      </c>
      <c r="BG1" s="20" t="s">
        <v>35</v>
      </c>
      <c r="BH1" s="20" t="s">
        <v>35</v>
      </c>
      <c r="BI1" s="20" t="s">
        <v>35</v>
      </c>
      <c r="BJ1" s="20" t="s">
        <v>35</v>
      </c>
      <c r="BK1" s="20" t="s">
        <v>35</v>
      </c>
      <c r="BL1" s="20" t="s">
        <v>37</v>
      </c>
      <c r="BM1" s="20" t="s">
        <v>37</v>
      </c>
      <c r="BN1" s="20" t="s">
        <v>37</v>
      </c>
      <c r="BO1" s="20" t="s">
        <v>37</v>
      </c>
      <c r="BP1" s="20" t="s">
        <v>37</v>
      </c>
      <c r="BQ1" s="20" t="s">
        <v>37</v>
      </c>
      <c r="BR1" s="20" t="s">
        <v>39</v>
      </c>
      <c r="BS1" s="20" t="s">
        <v>39</v>
      </c>
      <c r="BT1" s="20" t="s">
        <v>39</v>
      </c>
      <c r="BU1" s="20" t="s">
        <v>39</v>
      </c>
      <c r="BV1" s="20" t="s">
        <v>39</v>
      </c>
      <c r="BW1" s="20" t="s">
        <v>39</v>
      </c>
    </row>
    <row r="2">
      <c r="A2" s="1" t="s">
        <v>63</v>
      </c>
      <c r="B2" s="1" t="s">
        <v>64</v>
      </c>
      <c r="C2" s="2"/>
      <c r="D2" s="1"/>
      <c r="E2" s="1" t="s">
        <v>4</v>
      </c>
      <c r="F2" s="1" t="s">
        <v>65</v>
      </c>
      <c r="G2" s="1" t="s">
        <v>66</v>
      </c>
      <c r="H2" s="1" t="s">
        <v>67</v>
      </c>
      <c r="I2" s="21" t="s">
        <v>59</v>
      </c>
      <c r="J2" s="1"/>
      <c r="K2" s="1" t="s">
        <v>4</v>
      </c>
      <c r="L2" s="1" t="s">
        <v>65</v>
      </c>
      <c r="M2" s="1" t="s">
        <v>66</v>
      </c>
      <c r="N2" s="1" t="s">
        <v>67</v>
      </c>
      <c r="O2" s="21" t="s">
        <v>59</v>
      </c>
      <c r="P2" s="1"/>
      <c r="Q2" s="1" t="s">
        <v>4</v>
      </c>
      <c r="R2" s="1" t="s">
        <v>65</v>
      </c>
      <c r="S2" s="1" t="s">
        <v>66</v>
      </c>
      <c r="T2" s="1" t="s">
        <v>67</v>
      </c>
      <c r="U2" s="21" t="s">
        <v>59</v>
      </c>
      <c r="V2" s="22"/>
      <c r="W2" s="22" t="s">
        <v>4</v>
      </c>
      <c r="X2" s="22" t="s">
        <v>65</v>
      </c>
      <c r="Y2" s="22" t="s">
        <v>66</v>
      </c>
      <c r="Z2" s="22" t="s">
        <v>67</v>
      </c>
      <c r="AA2" s="23" t="s">
        <v>59</v>
      </c>
      <c r="AB2" s="22"/>
      <c r="AC2" s="22" t="s">
        <v>4</v>
      </c>
      <c r="AD2" s="22" t="s">
        <v>65</v>
      </c>
      <c r="AE2" s="22" t="s">
        <v>66</v>
      </c>
      <c r="AF2" s="22" t="s">
        <v>67</v>
      </c>
      <c r="AG2" s="23" t="s">
        <v>59</v>
      </c>
      <c r="AH2" s="22"/>
      <c r="AI2" s="22" t="s">
        <v>4</v>
      </c>
      <c r="AJ2" s="22" t="s">
        <v>65</v>
      </c>
      <c r="AK2" s="22" t="s">
        <v>66</v>
      </c>
      <c r="AL2" s="22" t="s">
        <v>67</v>
      </c>
      <c r="AM2" s="23" t="s">
        <v>59</v>
      </c>
      <c r="AN2" s="24"/>
      <c r="AO2" s="24" t="s">
        <v>4</v>
      </c>
      <c r="AP2" s="24" t="s">
        <v>65</v>
      </c>
      <c r="AQ2" s="24" t="s">
        <v>66</v>
      </c>
      <c r="AR2" s="24" t="s">
        <v>67</v>
      </c>
      <c r="AS2" s="25" t="s">
        <v>59</v>
      </c>
      <c r="AT2" s="24"/>
      <c r="AU2" s="24" t="s">
        <v>4</v>
      </c>
      <c r="AV2" s="24" t="s">
        <v>65</v>
      </c>
      <c r="AW2" s="24" t="s">
        <v>66</v>
      </c>
      <c r="AX2" s="24" t="s">
        <v>67</v>
      </c>
      <c r="AY2" s="25" t="s">
        <v>59</v>
      </c>
      <c r="AZ2" s="24"/>
      <c r="BA2" s="24" t="s">
        <v>4</v>
      </c>
      <c r="BB2" s="24" t="s">
        <v>65</v>
      </c>
      <c r="BC2" s="24" t="s">
        <v>66</v>
      </c>
      <c r="BD2" s="24" t="s">
        <v>67</v>
      </c>
      <c r="BE2" s="25" t="s">
        <v>59</v>
      </c>
      <c r="BF2" s="24"/>
      <c r="BG2" s="24" t="s">
        <v>4</v>
      </c>
      <c r="BH2" s="24" t="s">
        <v>65</v>
      </c>
      <c r="BI2" s="24" t="s">
        <v>66</v>
      </c>
      <c r="BJ2" s="24" t="s">
        <v>67</v>
      </c>
      <c r="BK2" s="25" t="s">
        <v>59</v>
      </c>
      <c r="BL2" s="24"/>
      <c r="BM2" s="24" t="s">
        <v>4</v>
      </c>
      <c r="BN2" s="24" t="s">
        <v>65</v>
      </c>
      <c r="BO2" s="24" t="s">
        <v>66</v>
      </c>
      <c r="BP2" s="24" t="s">
        <v>67</v>
      </c>
      <c r="BQ2" s="25" t="s">
        <v>59</v>
      </c>
      <c r="BR2" s="24"/>
      <c r="BS2" s="24" t="s">
        <v>4</v>
      </c>
      <c r="BT2" s="24" t="s">
        <v>65</v>
      </c>
      <c r="BU2" s="24" t="s">
        <v>66</v>
      </c>
      <c r="BV2" s="24" t="s">
        <v>67</v>
      </c>
      <c r="BW2" s="25" t="s">
        <v>59</v>
      </c>
    </row>
    <row r="3">
      <c r="A3" s="5">
        <f t="shared" ref="A3:A26" si="1">RANDBETWEEN(1,100)</f>
        <v>73</v>
      </c>
      <c r="B3" s="9">
        <f>IF(ROW()-2&lt;COUNTA(Settings!A:A),ROW()-2,"")</f>
        <v>1</v>
      </c>
      <c r="C3" s="5" t="str">
        <f t="shared" ref="C3:C26" si="2">INDIRECT("Settings!A"&amp;(ROW()-1))</f>
        <v>January</v>
      </c>
      <c r="D3" s="26" t="s">
        <v>68</v>
      </c>
      <c r="E3" s="5">
        <f>IF(VALUE($B3)&gt;0,IF($A3&lt;=5,F3,IF($A3&gt;95,H3,G3))+ROUND((15-Settings!$E$2)/2,0),"")</f>
        <v>43</v>
      </c>
      <c r="F3" s="9">
        <f>RANDBETWEEN(D4-5,D4+5)</f>
        <v>57</v>
      </c>
      <c r="G3" s="9">
        <f t="shared" ref="G3:G26" si="3">IF(VALUE($B3)&gt;0,ROUND(AVERAGE(F3,H3),0),"")</f>
        <v>61</v>
      </c>
      <c r="H3" s="9">
        <f>RANDBETWEEN(D8-5,D8+5)</f>
        <v>65</v>
      </c>
      <c r="I3" s="27">
        <f t="shared" ref="I3:I26" si="4">IF(VALUE($B3)&gt;0,0.05,"")</f>
        <v>0.05</v>
      </c>
      <c r="J3" s="26" t="s">
        <v>68</v>
      </c>
      <c r="K3" s="5">
        <f>IF(VALUE($B3)&gt;0,IF($A3&lt;=5,L3,IF($A3&gt;95,N3,M3))+ROUND((10-Settings!$E$2)/2,0),"")</f>
        <v>64</v>
      </c>
      <c r="L3" s="28">
        <f>RANDBETWEEN(J4-5,J4+5)</f>
        <v>75</v>
      </c>
      <c r="M3" s="28">
        <f t="shared" ref="M3:M26" si="5">IF(VALUE($B3)&gt;0,RANDBETWEEN(L3,N3),"")</f>
        <v>84</v>
      </c>
      <c r="N3" s="28">
        <f>RANDBETWEEN(J8-5,J8+5)</f>
        <v>111</v>
      </c>
      <c r="O3" s="27">
        <f t="shared" ref="O3:O26" si="6">IF(VALUE($B3)&gt;0,IF(OR($B3&lt;=$B$1/4,$B3&gt;(5/6)*$B$1),0.1,IF(AND($B3&gt;$B$1/3,$B3&lt;=0.75*$B$1),0.85,0.35)),"")</f>
        <v>0.1</v>
      </c>
      <c r="P3" s="26" t="s">
        <v>68</v>
      </c>
      <c r="Q3" s="5">
        <f>IF(VALUE($B3)&gt;0,IF($A3&lt;=5,R3,IF($A3&gt;95,T3,S3))+ROUND((35-Settings!$E$2)/3,0),"")</f>
        <v>41</v>
      </c>
      <c r="R3" s="28">
        <f>RANDBETWEEN(P4-5,P4+5)</f>
        <v>37</v>
      </c>
      <c r="S3" s="28">
        <f t="shared" ref="S3:S26" si="7">IF(VALUE($B3)&gt;0,ROUND(AVERAGE(R3,T3),0),"")</f>
        <v>46</v>
      </c>
      <c r="T3" s="28">
        <f>RANDBETWEEN(P8-5,P8+5)</f>
        <v>55</v>
      </c>
      <c r="U3" s="27">
        <f t="shared" ref="U3:U26" si="8">IF(VALUE($B3)&gt;0,IF(AND($B3&gt;$B$1/2,$B3&lt;=0.75*$B$1),0.05,0.2),"")</f>
        <v>0.2</v>
      </c>
      <c r="V3" s="26" t="s">
        <v>68</v>
      </c>
      <c r="W3" s="28">
        <f>IF(VALUE($B3)&gt;0,IF($A3&lt;=5,X3,IF($A3&gt;95,Z3,Y3))+ROUND((10-Settings!$E$2)/3,0),"")</f>
        <v>59</v>
      </c>
      <c r="X3" s="28">
        <f>RANDBETWEEN(V4-5,V4+5)</f>
        <v>56</v>
      </c>
      <c r="Y3" s="28">
        <f t="shared" ref="Y3:Y26" si="9">IF(VALUE($B3)&gt;0,RANDBETWEEN(X3,Z3),"")</f>
        <v>72</v>
      </c>
      <c r="Z3" s="28">
        <f>RANDBETWEEN(V8-5,V8+5)</f>
        <v>99</v>
      </c>
      <c r="AA3" s="27">
        <f t="shared" ref="AA3:AA26" si="10">IF(VALUE($B3)&gt;0,IF($B3&lt;=$B$1/6,0.3,IF($B3&gt;=$B$1/2,0.4,0.5)),"")</f>
        <v>0.3</v>
      </c>
      <c r="AB3" s="26" t="s">
        <v>68</v>
      </c>
      <c r="AC3" s="28">
        <f>IF(VALUE($B3)&gt;0,IF($A3&lt;=5,AD3,IF($A3&gt;95,AF3,AE3))+ROUND((10-Settings!$E$2)/3,0),"")</f>
        <v>59</v>
      </c>
      <c r="AD3" s="28">
        <f>RANDBETWEEN(AB4-5,AB4+5)</f>
        <v>71</v>
      </c>
      <c r="AE3" s="28">
        <f t="shared" ref="AE3:AE26" si="11">IF(VALUE($B3)&gt;0,RANDBETWEEN(AD3,AF3),"")</f>
        <v>72</v>
      </c>
      <c r="AF3" s="28">
        <f>RANDBETWEEN(AB8-5,AB8+5)</f>
        <v>121</v>
      </c>
      <c r="AG3" s="27">
        <f t="shared" ref="AG3:AG26" si="12">IF(VALUE($B3)&gt;0,IF(AND($B3&gt;=$B$1/2,$B3&lt;=5*$B$1/6),0.9,0.15),"")</f>
        <v>0.15</v>
      </c>
      <c r="AH3" s="26" t="s">
        <v>68</v>
      </c>
      <c r="AI3" s="28">
        <f>IF(VALUE($B3)&gt;0,IF($A3&lt;=5,AJ3,IF($A3&gt;95,AL3,AK3))+ROUND((35-Settings!$E$2)/3,0),"")</f>
        <v>24</v>
      </c>
      <c r="AJ3" s="28">
        <f>RANDBETWEEN(AH4-5,AH4+5)</f>
        <v>10</v>
      </c>
      <c r="AK3" s="28">
        <f t="shared" ref="AK3:AK26" si="13">IF(VALUE($B3)&gt;0,ROUND(AVERAGE(AJ3,AL3),0),"")</f>
        <v>29</v>
      </c>
      <c r="AL3" s="28">
        <f>RANDBETWEEN(AH8-5,AH8+5)</f>
        <v>47</v>
      </c>
      <c r="AM3" s="29">
        <f t="shared" ref="AM3:AM26" si="14">IF(VALUE($B3)&gt;0,0.4,"")</f>
        <v>0.4</v>
      </c>
      <c r="AN3" s="26" t="s">
        <v>68</v>
      </c>
      <c r="AO3" s="30">
        <f>IF(VALUE($B3)&gt;0,IF($A3&lt;=5,AP3,IF($A3&gt;95,AR3,AQ3))+ROUND((35-Settings!$E$2)/3,0),"")</f>
        <v>32</v>
      </c>
      <c r="AP3" s="28">
        <f>RANDBETWEEN(AN4-5,AN4+5)</f>
        <v>10</v>
      </c>
      <c r="AQ3" s="28">
        <f t="shared" ref="AQ3:AQ26" si="15">IF(VALUE($B3)&gt;0,ROUND(AVERAGE(AP3,AR3),0),"")</f>
        <v>37</v>
      </c>
      <c r="AR3" s="28">
        <f>RANDBETWEEN(AN8-5,AN8+5)</f>
        <v>63</v>
      </c>
      <c r="AS3" s="27">
        <f t="shared" ref="AS3:AS26" si="16">IF(VALUE($B3)&gt;0,IF(AND($B3&gt;=$B$1/2,$B3&lt;0.75*$B$1),0.1,0.3),"")</f>
        <v>0.3</v>
      </c>
      <c r="AT3" s="26" t="s">
        <v>68</v>
      </c>
      <c r="AU3" s="30">
        <f>IF(VALUE($B3)&gt;0,IF($A3&lt;=5,AV3,IF($A3&gt;95,AX3,AW3))+ROUND((30-Settings!$E$2)/3,0),"")</f>
        <v>35</v>
      </c>
      <c r="AV3" s="30">
        <f>RANDBETWEEN(AT4-5,AT4+5)</f>
        <v>35</v>
      </c>
      <c r="AW3" s="28">
        <f t="shared" ref="AW3:AW26" si="17">IF(VALUE($B3)&gt;0,ROUND(AVERAGE(AV3,AX3),0),"")</f>
        <v>42</v>
      </c>
      <c r="AX3" s="30">
        <f>RANDBETWEEN(AT8-5,AT8+5)</f>
        <v>49</v>
      </c>
      <c r="AY3" s="27">
        <f t="shared" ref="AY3:AY26" si="18">IF(VALUE($B3)&gt;0,IF(AND($B3&gt;$B$1/2,$B3&lt;0.75*$B$1),0.45,0.15),"")</f>
        <v>0.15</v>
      </c>
      <c r="AZ3" s="26" t="s">
        <v>68</v>
      </c>
      <c r="BA3" s="30">
        <f>IF(VALUE($B3)&gt;0,IF($A3&lt;=5,BB3,IF($A3&gt;95,BD3,BC3))+ROUND((55-Settings!$E$2)/3,0),"")</f>
        <v>21</v>
      </c>
      <c r="BB3" s="30">
        <f>RANDBETWEEN(AZ4-5,AZ4+5)</f>
        <v>0</v>
      </c>
      <c r="BC3" s="28">
        <f t="shared" ref="BC3:BC26" si="19">IF(VALUE($B3)&gt;0,ROUND(AVERAGE(BB3,BD3),0),"")</f>
        <v>19</v>
      </c>
      <c r="BD3" s="30">
        <f>RANDBETWEEN(AZ8-5,AZ8+5)</f>
        <v>37</v>
      </c>
      <c r="BE3" s="31">
        <f t="shared" ref="BE3:BE26" si="20">IF(VALUE($B3)&gt;0,0.35,"")</f>
        <v>0.35</v>
      </c>
      <c r="BF3" s="26" t="s">
        <v>68</v>
      </c>
      <c r="BG3" s="30">
        <f>IF(VALUE($B3)&gt;0,IF($A3&lt;=5,BH3,IF($A3&gt;95,BJ3,BI3))+ROUND((60-Settings!$E$2)/3,0),"")</f>
        <v>25</v>
      </c>
      <c r="BH3" s="30">
        <f>RANDBETWEEN(BF4-5,BF4+5)</f>
        <v>8</v>
      </c>
      <c r="BI3" s="28">
        <f t="shared" ref="BI3:BI26" si="21">IF(VALUE($B3)&gt;0,ROUND(AVERAGE(BH3,BJ3),0),"")</f>
        <v>22</v>
      </c>
      <c r="BJ3" s="30">
        <f>RANDBETWEEN(BF8-5,BF8+5)</f>
        <v>36</v>
      </c>
      <c r="BK3" s="27">
        <f t="shared" ref="BK3:BK26" si="22">IF(VALUE($B3)&gt;0,IF(OR($B3&lt;=$B$1/3,$B3&gt;(5/6)*$B$1),0.1,IF(AND($B3&gt;$B$1/2,$B3&lt;=0.75*$B$1),0.35,0.2)),"")</f>
        <v>0.1</v>
      </c>
      <c r="BL3" s="26" t="s">
        <v>68</v>
      </c>
      <c r="BM3" s="30">
        <f>IF(VALUE($B3)&gt;0,IF($A3&lt;=5,BN3,IF($A3&gt;95,BP3,BO3))+ROUND((70-Settings!$E$2)/3,0),"")</f>
        <v>15</v>
      </c>
      <c r="BN3" s="30">
        <f>RANDBETWEEN(BL4-5,BL4+5)</f>
        <v>-19</v>
      </c>
      <c r="BO3" s="28">
        <f t="shared" ref="BO3:BO26" si="23">IF(VALUE($B3)&gt;0,ROUND(AVERAGE(BN3,BP3),0),"")</f>
        <v>8</v>
      </c>
      <c r="BP3" s="30">
        <f>RANDBETWEEN(BL8-5,BL8+5)</f>
        <v>35</v>
      </c>
      <c r="BQ3" s="31">
        <f t="shared" ref="BQ3:BQ26" si="24">IF(VALUE($B3)&gt;0,0.1,"")</f>
        <v>0.1</v>
      </c>
      <c r="BR3" s="26" t="s">
        <v>68</v>
      </c>
      <c r="BS3" s="30">
        <f>IF(VALUE($B3)&gt;0,IF($A3&lt;=5,BT3,IF($A3&gt;95,BV3,BU3))+ROUND((70-Settings!$E$2)/3,0),"")</f>
        <v>5</v>
      </c>
      <c r="BT3" s="30">
        <f>RANDBETWEEN(BR4-5,BR4+5)</f>
        <v>-32</v>
      </c>
      <c r="BU3" s="28">
        <f t="shared" ref="BU3:BU26" si="25">IF(VALUE($B3)&gt;0,ROUND(AVERAGE(BT3,BV3),0),"")</f>
        <v>-2</v>
      </c>
      <c r="BV3" s="30">
        <f>RANDBETWEEN(BR8-5,BR8+5)</f>
        <v>29</v>
      </c>
      <c r="BW3" s="31">
        <f t="shared" ref="BW3:BW26" si="26">IF(VALUE($B3)&gt;0,0.1,"")</f>
        <v>0.1</v>
      </c>
    </row>
    <row r="4">
      <c r="A4" s="5">
        <f t="shared" si="1"/>
        <v>25</v>
      </c>
      <c r="B4" s="9">
        <f>IF(ROW()-2&lt;COUNTA(Settings!A:A),ROW()-2,"")</f>
        <v>2</v>
      </c>
      <c r="C4" s="5" t="str">
        <f t="shared" si="2"/>
        <v>February</v>
      </c>
      <c r="D4" s="3">
        <v>55.0</v>
      </c>
      <c r="E4" s="5">
        <f>IF(VALUE($B4)&gt;0,IF($A4&lt;=5,F4,IF($A4&gt;95,H4,G4))+ROUND((15-Settings!$E$2)/2,0),"")</f>
        <v>49</v>
      </c>
      <c r="F4" s="9">
        <f t="array" ref="F4">IF(VALUE($B4)&gt;0,MIN({IF(VALUE($B4)&lt;=COUNTA(Settings!$A$2:$A26)/2+1,F3+D$12+D$16,F3-D$12),D$6}),"")</f>
        <v>60</v>
      </c>
      <c r="G4" s="9">
        <f t="shared" si="3"/>
        <v>67</v>
      </c>
      <c r="H4" s="9">
        <f t="array" ref="H4">IF(VALUE($B4)&gt;0,MIN({IF(VALUE($B4)&lt;=COUNTA(Settings!$A$2:$A26)/2+1,H3+D$14+D$16,H3-D$14),D$10}),"")</f>
        <v>73</v>
      </c>
      <c r="I4" s="27">
        <f t="shared" si="4"/>
        <v>0.05</v>
      </c>
      <c r="J4" s="3">
        <v>75.0</v>
      </c>
      <c r="K4" s="5">
        <f>IF(VALUE($B4)&gt;0,IF($A4&lt;=5,L4,IF($A4&gt;95,N4,M4))+ROUND((10-Settings!$E$2)/2,0),"")</f>
        <v>70</v>
      </c>
      <c r="L4" s="28">
        <f t="array" ref="L4">IF(VALUE($B4)&gt;0,MIN({IF(VALUE($B4)&lt;=COUNTA(Settings!$A$2:$A26)/2+1,L3+J$12+J$16,L3-J$12),J$6}),"")</f>
        <v>75</v>
      </c>
      <c r="M4" s="28">
        <f t="shared" si="5"/>
        <v>90</v>
      </c>
      <c r="N4" s="28">
        <f t="array" ref="N4">IF(VALUE($B4)&gt;0,MIN({IF(VALUE($B4)&lt;=COUNTA(Settings!$A$2:$A26)/2+1,N3+J$14+J$16,N3-J$14),J$10}),"")</f>
        <v>112</v>
      </c>
      <c r="O4" s="27">
        <f t="shared" si="6"/>
        <v>0.1</v>
      </c>
      <c r="P4" s="3">
        <v>35.0</v>
      </c>
      <c r="Q4" s="5">
        <f>IF(VALUE($B4)&gt;0,IF($A4&lt;=5,R4,IF($A4&gt;95,T4,S4))+ROUND((35-Settings!$E$2)/3,0),"")</f>
        <v>51</v>
      </c>
      <c r="R4" s="28">
        <f t="array" ref="R4">IF(VALUE($B4)&gt;0,MIN({IF(VALUE($B4)&lt;=COUNTA(Settings!$A$2:$A26)/2+1,R3+P$12+P$16,R3-P$12),P$6}),"")</f>
        <v>44</v>
      </c>
      <c r="S4" s="28">
        <f t="shared" si="7"/>
        <v>56</v>
      </c>
      <c r="T4" s="28">
        <f t="array" ref="T4">IF(VALUE($B4)&gt;0,MIN({IF(VALUE($B4)&lt;=COUNTA(Settings!$A$2:$A26)/2+1,T3+P$14+P$16,T3-P$14),P$10}),"")</f>
        <v>67</v>
      </c>
      <c r="U4" s="27">
        <f t="shared" si="8"/>
        <v>0.2</v>
      </c>
      <c r="V4" s="3">
        <v>60.0</v>
      </c>
      <c r="W4" s="28">
        <f>IF(VALUE($B4)&gt;0,IF($A4&lt;=5,X4,IF($A4&gt;95,Z4,Y4))+ROUND((10-Settings!$E$2)/3,0),"")</f>
        <v>57</v>
      </c>
      <c r="X4" s="28">
        <f t="array" ref="X4">IF(VALUE($B4)&gt;0,MIN({IF(VALUE($B4)&lt;=COUNTA(Settings!$A$2:$A26)/2+1,X3+V$12+V$16,X3-V$12),V$6}),"")</f>
        <v>57</v>
      </c>
      <c r="Y4" s="28">
        <f t="shared" si="9"/>
        <v>70</v>
      </c>
      <c r="Z4" s="28">
        <f t="array" ref="Z4">IF(VALUE($B4)&gt;0,MIN({IF(VALUE($B4)&lt;=COUNTA(Settings!$A$2:$A26)/2+1,Z3+V$14+V$16,Z3-V$14),V$10}),"")</f>
        <v>100</v>
      </c>
      <c r="AA4" s="27">
        <f t="shared" si="10"/>
        <v>0.3</v>
      </c>
      <c r="AB4" s="3">
        <v>70.0</v>
      </c>
      <c r="AC4" s="28">
        <f>IF(VALUE($B4)&gt;0,IF($A4&lt;=5,AD4,IF($A4&gt;95,AF4,AE4))+ROUND((10-Settings!$E$2)/3,0),"")</f>
        <v>67</v>
      </c>
      <c r="AD4" s="28">
        <f t="array" ref="AD4">IF(VALUE($B4)&gt;0,MIN({IF(VALUE($B4)&lt;=COUNTA(Settings!$A$2:$A26)/2+1,AD3+AB$12+AB$16,AD3-AB$12),AB$6}),"")</f>
        <v>70</v>
      </c>
      <c r="AE4" s="28">
        <f t="shared" si="11"/>
        <v>80</v>
      </c>
      <c r="AF4" s="28">
        <f t="array" ref="AF4">IF(VALUE($B4)&gt;0,MIN({IF(VALUE($B4)&lt;=COUNTA(Settings!$A$2:$A26)/2+1,AF3+AB$14+AB$16,AF3-AB$14),AB$10}),"")</f>
        <v>120</v>
      </c>
      <c r="AG4" s="27">
        <f t="shared" si="12"/>
        <v>0.15</v>
      </c>
      <c r="AH4" s="3">
        <v>10.0</v>
      </c>
      <c r="AI4" s="28">
        <f>IF(VALUE($B4)&gt;0,IF($A4&lt;=5,AJ4,IF($A4&gt;95,AL4,AK4))+ROUND((35-Settings!$E$2)/3,0),"")</f>
        <v>32</v>
      </c>
      <c r="AJ4" s="28">
        <f t="array" ref="AJ4">IF(VALUE($B4)&gt;0,MIN({IF(VALUE($B4)&lt;=COUNTA(Settings!$A$2:$A26)/2+1,AJ3+AH$12+AH$16,AJ3-AH$12),AH$6}),"")</f>
        <v>20</v>
      </c>
      <c r="AK4" s="28">
        <f t="shared" si="13"/>
        <v>37</v>
      </c>
      <c r="AL4" s="28">
        <f t="array" ref="AL4">IF(VALUE($B4)&gt;0,MIN({IF(VALUE($B4)&lt;=COUNTA(Settings!$A$2:$A26)/2+1,AL3+AH$14+AH$16,AL3-AH$14),AH$10}),"")</f>
        <v>54</v>
      </c>
      <c r="AM4" s="29">
        <f t="shared" si="14"/>
        <v>0.4</v>
      </c>
      <c r="AN4" s="3">
        <v>10.0</v>
      </c>
      <c r="AO4" s="30">
        <f>IF(VALUE($B4)&gt;0,IF($A4&lt;=5,AP4,IF($A4&gt;95,AR4,AQ4))+ROUND((35-Settings!$E$2)/3,0),"")</f>
        <v>40</v>
      </c>
      <c r="AP4" s="28">
        <f t="array" ref="AP4">IF(VALUE($B4)&gt;0,MIN({IF(VALUE($B4)&lt;=COUNTA(Settings!$A$2:$A26)/2+1,AP3+AN$12+AN$16,AP3-AN$12),AN$6}),"")</f>
        <v>20</v>
      </c>
      <c r="AQ4" s="28">
        <f t="shared" si="15"/>
        <v>45</v>
      </c>
      <c r="AR4" s="28">
        <f t="array" ref="AR4">IF(VALUE($B4)&gt;0,MIN({IF(VALUE($B4)&lt;=COUNTA(Settings!$A$2:$A26)/2+1,AR3+AN$14+AN$16,AR3-AN$14),AN$10}),"")</f>
        <v>70</v>
      </c>
      <c r="AS4" s="27">
        <f t="shared" si="16"/>
        <v>0.3</v>
      </c>
      <c r="AT4" s="32">
        <v>32.0</v>
      </c>
      <c r="AU4" s="30">
        <f>IF(VALUE($B4)&gt;0,IF($A4&lt;=5,AV4,IF($A4&gt;95,AX4,AW4))+ROUND((30-Settings!$E$2)/3,0),"")</f>
        <v>45</v>
      </c>
      <c r="AV4" s="30">
        <f t="array" ref="AV4">IF(VALUE($B4)&gt;0,MIN({IF(VALUE($B4)&lt;=COUNTA(Settings!$A$2:$A26)/2+1,AV3+AT$12+AT$16,AV3-AT$12),AT$6}),"")</f>
        <v>43</v>
      </c>
      <c r="AW4" s="28">
        <f t="shared" si="17"/>
        <v>52</v>
      </c>
      <c r="AX4" s="30">
        <f t="array" ref="AX4">IF(VALUE($B4)&gt;0,MIN({IF(VALUE($B4)&lt;=COUNTA(Settings!$A$2:$A26)/2+1,AX3+AT$14+AT$16,AX3-AT$14),AT$10}),"")</f>
        <v>60</v>
      </c>
      <c r="AY4" s="27">
        <f t="shared" si="18"/>
        <v>0.15</v>
      </c>
      <c r="AZ4" s="32">
        <v>5.0</v>
      </c>
      <c r="BA4" s="30">
        <f>IF(VALUE($B4)&gt;0,IF($A4&lt;=5,BB4,IF($A4&gt;95,BD4,BC4))+ROUND((55-Settings!$E$2)/3,0),"")</f>
        <v>31</v>
      </c>
      <c r="BB4" s="30">
        <f t="array" ref="BB4">IF(VALUE($B4)&gt;0,MIN({IF(VALUE($B4)&lt;=COUNTA(Settings!$A$2:$A26)/2+1,BB3+AZ$12+AZ$16,BB3-AZ$12),AZ$6}),"")</f>
        <v>11</v>
      </c>
      <c r="BC4" s="28">
        <f t="shared" si="19"/>
        <v>29</v>
      </c>
      <c r="BD4" s="30">
        <f t="array" ref="BD4">IF(VALUE($B4)&gt;0,MIN({IF(VALUE($B4)&lt;=COUNTA(Settings!$A$2:$A26)/2+1,BD3+AZ$14+AZ$16,BD3-AZ$14),AZ$10}),"")</f>
        <v>46</v>
      </c>
      <c r="BE4" s="31">
        <f t="shared" si="20"/>
        <v>0.35</v>
      </c>
      <c r="BF4" s="33">
        <v>5.0</v>
      </c>
      <c r="BG4" s="30">
        <f>IF(VALUE($B4)&gt;0,IF($A4&lt;=5,BH4,IF($A4&gt;95,BJ4,BI4))+ROUND((60-Settings!$E$2)/3,0),"")</f>
        <v>35</v>
      </c>
      <c r="BH4" s="30">
        <f t="array" ref="BH4">IF(VALUE($B4)&gt;0,MIN({IF(VALUE($B4)&lt;=COUNTA(Settings!$A$2:$A26)/2+1,BH3+BF$12+BF$16,BH3-BF$12),BF$6}),"")</f>
        <v>19</v>
      </c>
      <c r="BI4" s="28">
        <f t="shared" si="21"/>
        <v>32</v>
      </c>
      <c r="BJ4" s="30">
        <f t="array" ref="BJ4">IF(VALUE($B4)&gt;0,MIN({IF(VALUE($B4)&lt;=COUNTA(Settings!$A$2:$A26)/2+1,BJ3+BF$14+BF$16,BJ3-BF$14),BF$10}),"")</f>
        <v>45</v>
      </c>
      <c r="BK4" s="27">
        <f t="shared" si="22"/>
        <v>0.1</v>
      </c>
      <c r="BL4" s="33">
        <v>-15.0</v>
      </c>
      <c r="BM4" s="30">
        <f>IF(VALUE($B4)&gt;0,IF($A4&lt;=5,BN4,IF($A4&gt;95,BP4,BO4))+ROUND((70-Settings!$E$2)/3,0),"")</f>
        <v>23</v>
      </c>
      <c r="BN4" s="30">
        <f t="array" ref="BN4">IF(VALUE($B4)&gt;0,MIN({IF(VALUE($B4)&lt;=COUNTA(Settings!$A$2:$A26)/2+1,BN3+BL$12+BL$16,BN3-BL$12),BL$6}),"")</f>
        <v>-10</v>
      </c>
      <c r="BO4" s="28">
        <f t="shared" si="23"/>
        <v>16</v>
      </c>
      <c r="BP4" s="30">
        <f t="array" ref="BP4">IF(VALUE($B4)&gt;0,MIN({IF(VALUE($B4)&lt;=COUNTA(Settings!$A$2:$A26)/2+1,BP3+BL$14+BL$16,BP3-BL$14),BL$10}),"")</f>
        <v>41</v>
      </c>
      <c r="BQ4" s="31">
        <f t="shared" si="24"/>
        <v>0.1</v>
      </c>
      <c r="BR4" s="33">
        <v>-35.0</v>
      </c>
      <c r="BS4" s="30">
        <f>IF(VALUE($B4)&gt;0,IF($A4&lt;=5,BT4,IF($A4&gt;95,BV4,BU4))+ROUND((70-Settings!$E$2)/3,0),"")</f>
        <v>16</v>
      </c>
      <c r="BT4" s="30">
        <f t="array" ref="BT4">IF(VALUE($B4)&gt;0,MIN({IF(VALUE($B4)&lt;=COUNTA(Settings!$A$2:$A26)/2+1,BT3+BR$12+BR$16,BT3-BR$12),BR$6}),"")</f>
        <v>-19</v>
      </c>
      <c r="BU4" s="28">
        <f t="shared" si="25"/>
        <v>9</v>
      </c>
      <c r="BV4" s="30">
        <f t="array" ref="BV4">IF(VALUE($B4)&gt;0,MIN({IF(VALUE($B4)&lt;=COUNTA(Settings!$A$2:$A26)/2+1,BV3+BR$14+BR$16,BV3-BR$14),BR$10}),"")</f>
        <v>36</v>
      </c>
      <c r="BW4" s="31">
        <f t="shared" si="26"/>
        <v>0.1</v>
      </c>
    </row>
    <row r="5">
      <c r="A5" s="5">
        <f t="shared" si="1"/>
        <v>45</v>
      </c>
      <c r="B5" s="9">
        <f>IF(ROW()-2&lt;COUNTA(Settings!A:A),ROW()-2,"")</f>
        <v>3</v>
      </c>
      <c r="C5" s="5" t="str">
        <f t="shared" si="2"/>
        <v>March</v>
      </c>
      <c r="D5" s="26" t="s">
        <v>69</v>
      </c>
      <c r="E5" s="5">
        <f>IF(VALUE($B5)&gt;0,IF($A5&lt;=5,F5,IF($A5&gt;95,H5,G5))+ROUND((15-Settings!$E$2)/2,0),"")</f>
        <v>54</v>
      </c>
      <c r="F5" s="9">
        <f t="array" ref="F5">IF(VALUE($B5)&gt;0,MIN({IF(VALUE($B5)&lt;=COUNTA(Settings!$A$2:$A26)/2+1,F4+D$12+D$16,F4-D$12),D$6}),"")</f>
        <v>63</v>
      </c>
      <c r="G5" s="9">
        <f t="shared" si="3"/>
        <v>72</v>
      </c>
      <c r="H5" s="9">
        <f t="array" ref="H5">IF(VALUE($B5)&gt;0,MIN({IF(VALUE($B5)&lt;=COUNTA(Settings!$A$2:$A26)/2+1,H4+D$14+D$16,H4-D$14),D$10}),"")</f>
        <v>81</v>
      </c>
      <c r="I5" s="27">
        <f t="shared" si="4"/>
        <v>0.05</v>
      </c>
      <c r="J5" s="26" t="s">
        <v>69</v>
      </c>
      <c r="K5" s="5">
        <f>IF(VALUE($B5)&gt;0,IF($A5&lt;=5,L5,IF($A5&gt;95,N5,M5))+ROUND((10-Settings!$E$2)/2,0),"")</f>
        <v>88</v>
      </c>
      <c r="L5" s="28">
        <f t="array" ref="L5">IF(VALUE($B5)&gt;0,MIN({IF(VALUE($B5)&lt;=COUNTA(Settings!$A$2:$A26)/2+1,L4+J$12+J$16,L4-J$12),J$6}),"")</f>
        <v>75</v>
      </c>
      <c r="M5" s="28">
        <f t="shared" si="5"/>
        <v>108</v>
      </c>
      <c r="N5" s="28">
        <f t="array" ref="N5">IF(VALUE($B5)&gt;0,MIN({IF(VALUE($B5)&lt;=COUNTA(Settings!$A$2:$A26)/2+1,N4+J$14+J$16,N4-J$14),J$10}),"")</f>
        <v>113</v>
      </c>
      <c r="O5" s="27">
        <f t="shared" si="6"/>
        <v>0.1</v>
      </c>
      <c r="P5" s="26" t="s">
        <v>69</v>
      </c>
      <c r="Q5" s="5">
        <f>IF(VALUE($B5)&gt;0,IF($A5&lt;=5,R5,IF($A5&gt;95,T5,S5))+ROUND((35-Settings!$E$2)/3,0),"")</f>
        <v>60</v>
      </c>
      <c r="R5" s="28">
        <f t="array" ref="R5">IF(VALUE($B5)&gt;0,MIN({IF(VALUE($B5)&lt;=COUNTA(Settings!$A$2:$A26)/2+1,R4+P$12+P$16,R4-P$12),P$6}),"")</f>
        <v>51</v>
      </c>
      <c r="S5" s="28">
        <f t="shared" si="7"/>
        <v>65</v>
      </c>
      <c r="T5" s="28">
        <f t="array" ref="T5">IF(VALUE($B5)&gt;0,MIN({IF(VALUE($B5)&lt;=COUNTA(Settings!$A$2:$A26)/2+1,T4+P$14+P$16,T4-P$14),P$10}),"")</f>
        <v>79</v>
      </c>
      <c r="U5" s="27">
        <f t="shared" si="8"/>
        <v>0.2</v>
      </c>
      <c r="V5" s="26" t="s">
        <v>69</v>
      </c>
      <c r="W5" s="28">
        <f>IF(VALUE($B5)&gt;0,IF($A5&lt;=5,X5,IF($A5&gt;95,Z5,Y5))+ROUND((10-Settings!$E$2)/3,0),"")</f>
        <v>67</v>
      </c>
      <c r="X5" s="28">
        <f t="array" ref="X5">IF(VALUE($B5)&gt;0,MIN({IF(VALUE($B5)&lt;=COUNTA(Settings!$A$2:$A26)/2+1,X4+V$12+V$16,X4-V$12),V$6}),"")</f>
        <v>58</v>
      </c>
      <c r="Y5" s="28">
        <f t="shared" si="9"/>
        <v>80</v>
      </c>
      <c r="Z5" s="28">
        <f t="array" ref="Z5">IF(VALUE($B5)&gt;0,MIN({IF(VALUE($B5)&lt;=COUNTA(Settings!$A$2:$A26)/2+1,Z4+V$14+V$16,Z4-V$14),V$10}),"")</f>
        <v>100</v>
      </c>
      <c r="AA5" s="27">
        <f t="shared" si="10"/>
        <v>0.5</v>
      </c>
      <c r="AB5" s="26" t="s">
        <v>69</v>
      </c>
      <c r="AC5" s="28">
        <f>IF(VALUE($B5)&gt;0,IF($A5&lt;=5,AD5,IF($A5&gt;95,AF5,AE5))+ROUND((10-Settings!$E$2)/3,0),"")</f>
        <v>97</v>
      </c>
      <c r="AD5" s="28">
        <f t="array" ref="AD5">IF(VALUE($B5)&gt;0,MIN({IF(VALUE($B5)&lt;=COUNTA(Settings!$A$2:$A26)/2+1,AD4+AB$12+AB$16,AD4-AB$12),AB$6}),"")</f>
        <v>70</v>
      </c>
      <c r="AE5" s="28">
        <f t="shared" si="11"/>
        <v>110</v>
      </c>
      <c r="AF5" s="28">
        <f t="array" ref="AF5">IF(VALUE($B5)&gt;0,MIN({IF(VALUE($B5)&lt;=COUNTA(Settings!$A$2:$A26)/2+1,AF4+AB$14+AB$16,AF4-AB$14),AB$10}),"")</f>
        <v>120</v>
      </c>
      <c r="AG5" s="27">
        <f t="shared" si="12"/>
        <v>0.15</v>
      </c>
      <c r="AH5" s="26" t="s">
        <v>69</v>
      </c>
      <c r="AI5" s="28">
        <f>IF(VALUE($B5)&gt;0,IF($A5&lt;=5,AJ5,IF($A5&gt;95,AL5,AK5))+ROUND((35-Settings!$E$2)/3,0),"")</f>
        <v>41</v>
      </c>
      <c r="AJ5" s="28">
        <f t="array" ref="AJ5">IF(VALUE($B5)&gt;0,MIN({IF(VALUE($B5)&lt;=COUNTA(Settings!$A$2:$A26)/2+1,AJ4+AH$12+AH$16,AJ4-AH$12),AH$6}),"")</f>
        <v>30</v>
      </c>
      <c r="AK5" s="28">
        <f t="shared" si="13"/>
        <v>46</v>
      </c>
      <c r="AL5" s="28">
        <f t="array" ref="AL5">IF(VALUE($B5)&gt;0,MIN({IF(VALUE($B5)&lt;=COUNTA(Settings!$A$2:$A26)/2+1,AL4+AH$14+AH$16,AL4-AH$14),AH$10}),"")</f>
        <v>61</v>
      </c>
      <c r="AM5" s="29">
        <f t="shared" si="14"/>
        <v>0.4</v>
      </c>
      <c r="AN5" s="26" t="s">
        <v>69</v>
      </c>
      <c r="AO5" s="30">
        <f>IF(VALUE($B5)&gt;0,IF($A5&lt;=5,AP5,IF($A5&gt;95,AR5,AQ5))+ROUND((35-Settings!$E$2)/3,0),"")</f>
        <v>49</v>
      </c>
      <c r="AP5" s="28">
        <f t="array" ref="AP5">IF(VALUE($B5)&gt;0,MIN({IF(VALUE($B5)&lt;=COUNTA(Settings!$A$2:$A26)/2+1,AP4+AN$12+AN$16,AP4-AN$12),AN$6}),"")</f>
        <v>30</v>
      </c>
      <c r="AQ5" s="28">
        <f t="shared" si="15"/>
        <v>54</v>
      </c>
      <c r="AR5" s="28">
        <f t="array" ref="AR5">IF(VALUE($B5)&gt;0,MIN({IF(VALUE($B5)&lt;=COUNTA(Settings!$A$2:$A26)/2+1,AR4+AN$14+AN$16,AR4-AN$14),AN$10}),"")</f>
        <v>77</v>
      </c>
      <c r="AS5" s="27">
        <f t="shared" si="16"/>
        <v>0.3</v>
      </c>
      <c r="AT5" s="26" t="s">
        <v>69</v>
      </c>
      <c r="AU5" s="30">
        <f>IF(VALUE($B5)&gt;0,IF($A5&lt;=5,AV5,IF($A5&gt;95,AX5,AW5))+ROUND((30-Settings!$E$2)/3,0),"")</f>
        <v>54</v>
      </c>
      <c r="AV5" s="30">
        <f t="array" ref="AV5">IF(VALUE($B5)&gt;0,MIN({IF(VALUE($B5)&lt;=COUNTA(Settings!$A$2:$A26)/2+1,AV4+AT$12+AT$16,AV4-AT$12),AT$6}),"")</f>
        <v>51</v>
      </c>
      <c r="AW5" s="28">
        <f t="shared" si="17"/>
        <v>61</v>
      </c>
      <c r="AX5" s="30">
        <f t="array" ref="AX5">IF(VALUE($B5)&gt;0,MIN({IF(VALUE($B5)&lt;=COUNTA(Settings!$A$2:$A26)/2+1,AX4+AT$14+AT$16,AX4-AT$14),AT$10}),"")</f>
        <v>71</v>
      </c>
      <c r="AY5" s="27">
        <f t="shared" si="18"/>
        <v>0.15</v>
      </c>
      <c r="AZ5" s="26" t="s">
        <v>69</v>
      </c>
      <c r="BA5" s="30">
        <f>IF(VALUE($B5)&gt;0,IF($A5&lt;=5,BB5,IF($A5&gt;95,BD5,BC5))+ROUND((55-Settings!$E$2)/3,0),"")</f>
        <v>41</v>
      </c>
      <c r="BB5" s="30">
        <f t="array" ref="BB5">IF(VALUE($B5)&gt;0,MIN({IF(VALUE($B5)&lt;=COUNTA(Settings!$A$2:$A26)/2+1,BB4+AZ$12+AZ$16,BB4-AZ$12),AZ$6}),"")</f>
        <v>22</v>
      </c>
      <c r="BC5" s="28">
        <f t="shared" si="19"/>
        <v>39</v>
      </c>
      <c r="BD5" s="30">
        <f t="array" ref="BD5">IF(VALUE($B5)&gt;0,MIN({IF(VALUE($B5)&lt;=COUNTA(Settings!$A$2:$A26)/2+1,BD4+AZ$14+AZ$16,BD4-AZ$14),AZ$10}),"")</f>
        <v>55</v>
      </c>
      <c r="BE5" s="31">
        <f t="shared" si="20"/>
        <v>0.35</v>
      </c>
      <c r="BF5" s="26" t="s">
        <v>69</v>
      </c>
      <c r="BG5" s="30">
        <f>IF(VALUE($B5)&gt;0,IF($A5&lt;=5,BH5,IF($A5&gt;95,BJ5,BI5))+ROUND((60-Settings!$E$2)/3,0),"")</f>
        <v>45</v>
      </c>
      <c r="BH5" s="30">
        <f t="array" ref="BH5">IF(VALUE($B5)&gt;0,MIN({IF(VALUE($B5)&lt;=COUNTA(Settings!$A$2:$A26)/2+1,BH4+BF$12+BF$16,BH4-BF$12),BF$6}),"")</f>
        <v>30</v>
      </c>
      <c r="BI5" s="28">
        <f t="shared" si="21"/>
        <v>42</v>
      </c>
      <c r="BJ5" s="30">
        <f t="array" ref="BJ5">IF(VALUE($B5)&gt;0,MIN({IF(VALUE($B5)&lt;=COUNTA(Settings!$A$2:$A26)/2+1,BJ4+BF$14+BF$16,BJ4-BF$14),BF$10}),"")</f>
        <v>54</v>
      </c>
      <c r="BK5" s="27">
        <f t="shared" si="22"/>
        <v>0.1</v>
      </c>
      <c r="BL5" s="26" t="s">
        <v>69</v>
      </c>
      <c r="BM5" s="30">
        <f>IF(VALUE($B5)&gt;0,IF($A5&lt;=5,BN5,IF($A5&gt;95,BP5,BO5))+ROUND((70-Settings!$E$2)/3,0),"")</f>
        <v>30</v>
      </c>
      <c r="BN5" s="30">
        <f t="array" ref="BN5">IF(VALUE($B5)&gt;0,MIN({IF(VALUE($B5)&lt;=COUNTA(Settings!$A$2:$A26)/2+1,BN4+BL$12+BL$16,BN4-BL$12),BL$6}),"")</f>
        <v>-1</v>
      </c>
      <c r="BO5" s="28">
        <f t="shared" si="23"/>
        <v>23</v>
      </c>
      <c r="BP5" s="30">
        <f t="array" ref="BP5">IF(VALUE($B5)&gt;0,MIN({IF(VALUE($B5)&lt;=COUNTA(Settings!$A$2:$A26)/2+1,BP4+BL$14+BL$16,BP4-BL$14),BL$10}),"")</f>
        <v>47</v>
      </c>
      <c r="BQ5" s="31">
        <f t="shared" si="24"/>
        <v>0.1</v>
      </c>
      <c r="BR5" s="26" t="s">
        <v>69</v>
      </c>
      <c r="BS5" s="30">
        <f>IF(VALUE($B5)&gt;0,IF($A5&lt;=5,BT5,IF($A5&gt;95,BV5,BU5))+ROUND((70-Settings!$E$2)/3,0),"")</f>
        <v>26</v>
      </c>
      <c r="BT5" s="30">
        <f t="array" ref="BT5">IF(VALUE($B5)&gt;0,MIN({IF(VALUE($B5)&lt;=COUNTA(Settings!$A$2:$A26)/2+1,BT4+BR$12+BR$16,BT4-BR$12),BR$6}),"")</f>
        <v>-6</v>
      </c>
      <c r="BU5" s="28">
        <f t="shared" si="25"/>
        <v>19</v>
      </c>
      <c r="BV5" s="30">
        <f t="array" ref="BV5">IF(VALUE($B5)&gt;0,MIN({IF(VALUE($B5)&lt;=COUNTA(Settings!$A$2:$A26)/2+1,BV4+BR$14+BR$16,BV4-BR$14),BR$10}),"")</f>
        <v>43</v>
      </c>
      <c r="BW5" s="31">
        <f t="shared" si="26"/>
        <v>0.1</v>
      </c>
    </row>
    <row r="6">
      <c r="A6" s="5">
        <f t="shared" si="1"/>
        <v>31</v>
      </c>
      <c r="B6" s="9">
        <f>IF(ROW()-2&lt;COUNTA(Settings!A:A),ROW()-2,"")</f>
        <v>4</v>
      </c>
      <c r="C6" s="5" t="str">
        <f t="shared" si="2"/>
        <v>April</v>
      </c>
      <c r="D6" s="3">
        <v>65.0</v>
      </c>
      <c r="E6" s="5">
        <f>IF(VALUE($B6)&gt;0,IF($A6&lt;=5,F6,IF($A6&gt;95,H6,G6))+ROUND((15-Settings!$E$2)/2,0),"")</f>
        <v>59</v>
      </c>
      <c r="F6" s="9">
        <f t="array" ref="F6">IF(VALUE($B6)&gt;0,MIN({IF(VALUE($B6)&lt;=COUNTA(Settings!$A$2:$A26)/2+1,F5+D$12+D$16,F5-D$12),D$6}),"")</f>
        <v>65</v>
      </c>
      <c r="G6" s="9">
        <f t="shared" si="3"/>
        <v>77</v>
      </c>
      <c r="H6" s="9">
        <f t="array" ref="H6">IF(VALUE($B6)&gt;0,MIN({IF(VALUE($B6)&lt;=COUNTA(Settings!$A$2:$A26)/2+1,H5+D$14+D$16,H5-D$14),D$10}),"")</f>
        <v>89</v>
      </c>
      <c r="I6" s="27">
        <f t="shared" si="4"/>
        <v>0.05</v>
      </c>
      <c r="J6" s="3">
        <v>75.0</v>
      </c>
      <c r="K6" s="5">
        <f>IF(VALUE($B6)&gt;0,IF($A6&lt;=5,L6,IF($A6&gt;95,N6,M6))+ROUND((10-Settings!$E$2)/2,0),"")</f>
        <v>89</v>
      </c>
      <c r="L6" s="28">
        <f t="array" ref="L6">IF(VALUE($B6)&gt;0,MIN({IF(VALUE($B6)&lt;=COUNTA(Settings!$A$2:$A26)/2+1,L5+J$12+J$16,L5-J$12),J$6}),"")</f>
        <v>75</v>
      </c>
      <c r="M6" s="28">
        <f t="shared" si="5"/>
        <v>109</v>
      </c>
      <c r="N6" s="28">
        <f t="array" ref="N6">IF(VALUE($B6)&gt;0,MIN({IF(VALUE($B6)&lt;=COUNTA(Settings!$A$2:$A26)/2+1,N5+J$14+J$16,N5-J$14),J$10}),"")</f>
        <v>114</v>
      </c>
      <c r="O6" s="27">
        <f t="shared" si="6"/>
        <v>0.35</v>
      </c>
      <c r="P6" s="3">
        <v>70.0</v>
      </c>
      <c r="Q6" s="5">
        <f>IF(VALUE($B6)&gt;0,IF($A6&lt;=5,R6,IF($A6&gt;95,T6,S6))+ROUND((35-Settings!$E$2)/3,0),"")</f>
        <v>70</v>
      </c>
      <c r="R6" s="28">
        <f t="array" ref="R6">IF(VALUE($B6)&gt;0,MIN({IF(VALUE($B6)&lt;=COUNTA(Settings!$A$2:$A26)/2+1,R5+P$12+P$16,R5-P$12),P$6}),"")</f>
        <v>58</v>
      </c>
      <c r="S6" s="28">
        <f t="shared" si="7"/>
        <v>75</v>
      </c>
      <c r="T6" s="28">
        <f t="array" ref="T6">IF(VALUE($B6)&gt;0,MIN({IF(VALUE($B6)&lt;=COUNTA(Settings!$A$2:$A26)/2+1,T5+P$14+P$16,T5-P$14),P$10}),"")</f>
        <v>91</v>
      </c>
      <c r="U6" s="27">
        <f t="shared" si="8"/>
        <v>0.2</v>
      </c>
      <c r="V6" s="3">
        <v>60.0</v>
      </c>
      <c r="W6" s="28">
        <f>IF(VALUE($B6)&gt;0,IF($A6&lt;=5,X6,IF($A6&gt;95,Z6,Y6))+ROUND((10-Settings!$E$2)/3,0),"")</f>
        <v>48</v>
      </c>
      <c r="X6" s="28">
        <f t="array" ref="X6">IF(VALUE($B6)&gt;0,MIN({IF(VALUE($B6)&lt;=COUNTA(Settings!$A$2:$A26)/2+1,X5+V$12+V$16,X5-V$12),V$6}),"")</f>
        <v>59</v>
      </c>
      <c r="Y6" s="28">
        <f t="shared" si="9"/>
        <v>61</v>
      </c>
      <c r="Z6" s="28">
        <f t="array" ref="Z6">IF(VALUE($B6)&gt;0,MIN({IF(VALUE($B6)&lt;=COUNTA(Settings!$A$2:$A26)/2+1,Z5+V$14+V$16,Z5-V$14),V$10}),"")</f>
        <v>100</v>
      </c>
      <c r="AA6" s="27">
        <f t="shared" si="10"/>
        <v>0.5</v>
      </c>
      <c r="AB6" s="3">
        <v>70.0</v>
      </c>
      <c r="AC6" s="28">
        <f>IF(VALUE($B6)&gt;0,IF($A6&lt;=5,AD6,IF($A6&gt;95,AF6,AE6))+ROUND((10-Settings!$E$2)/3,0),"")</f>
        <v>84</v>
      </c>
      <c r="AD6" s="28">
        <f t="array" ref="AD6">IF(VALUE($B6)&gt;0,MIN({IF(VALUE($B6)&lt;=COUNTA(Settings!$A$2:$A26)/2+1,AD5+AB$12+AB$16,AD5-AB$12),AB$6}),"")</f>
        <v>70</v>
      </c>
      <c r="AE6" s="28">
        <f t="shared" si="11"/>
        <v>97</v>
      </c>
      <c r="AF6" s="28">
        <f t="array" ref="AF6">IF(VALUE($B6)&gt;0,MIN({IF(VALUE($B6)&lt;=COUNTA(Settings!$A$2:$A26)/2+1,AF5+AB$14+AB$16,AF5-AB$14),AB$10}),"")</f>
        <v>120</v>
      </c>
      <c r="AG6" s="27">
        <f t="shared" si="12"/>
        <v>0.15</v>
      </c>
      <c r="AH6" s="3">
        <v>60.0</v>
      </c>
      <c r="AI6" s="28">
        <f>IF(VALUE($B6)&gt;0,IF($A6&lt;=5,AJ6,IF($A6&gt;95,AL6,AK6))+ROUND((35-Settings!$E$2)/3,0),"")</f>
        <v>49</v>
      </c>
      <c r="AJ6" s="28">
        <f t="array" ref="AJ6">IF(VALUE($B6)&gt;0,MIN({IF(VALUE($B6)&lt;=COUNTA(Settings!$A$2:$A26)/2+1,AJ5+AH$12+AH$16,AJ5-AH$12),AH$6}),"")</f>
        <v>40</v>
      </c>
      <c r="AK6" s="28">
        <f t="shared" si="13"/>
        <v>54</v>
      </c>
      <c r="AL6" s="28">
        <f t="array" ref="AL6">IF(VALUE($B6)&gt;0,MIN({IF(VALUE($B6)&lt;=COUNTA(Settings!$A$2:$A26)/2+1,AL5+AH$14+AH$16,AL5-AH$14),AH$10}),"")</f>
        <v>68</v>
      </c>
      <c r="AM6" s="29">
        <f t="shared" si="14"/>
        <v>0.4</v>
      </c>
      <c r="AN6" s="3">
        <v>60.0</v>
      </c>
      <c r="AO6" s="30">
        <f>IF(VALUE($B6)&gt;0,IF($A6&lt;=5,AP6,IF($A6&gt;95,AR6,AQ6))+ROUND((35-Settings!$E$2)/3,0),"")</f>
        <v>57</v>
      </c>
      <c r="AP6" s="28">
        <f t="array" ref="AP6">IF(VALUE($B6)&gt;0,MIN({IF(VALUE($B6)&lt;=COUNTA(Settings!$A$2:$A26)/2+1,AP5+AN$12+AN$16,AP5-AN$12),AN$6}),"")</f>
        <v>40</v>
      </c>
      <c r="AQ6" s="28">
        <f t="shared" si="15"/>
        <v>62</v>
      </c>
      <c r="AR6" s="28">
        <f t="array" ref="AR6">IF(VALUE($B6)&gt;0,MIN({IF(VALUE($B6)&lt;=COUNTA(Settings!$A$2:$A26)/2+1,AR5+AN$14+AN$16,AR5-AN$14),AN$10}),"")</f>
        <v>84</v>
      </c>
      <c r="AS6" s="27">
        <f t="shared" si="16"/>
        <v>0.3</v>
      </c>
      <c r="AT6" s="32">
        <v>70.0</v>
      </c>
      <c r="AU6" s="30">
        <f>IF(VALUE($B6)&gt;0,IF($A6&lt;=5,AV6,IF($A6&gt;95,AX6,AW6))+ROUND((30-Settings!$E$2)/3,0),"")</f>
        <v>64</v>
      </c>
      <c r="AV6" s="30">
        <f t="array" ref="AV6">IF(VALUE($B6)&gt;0,MIN({IF(VALUE($B6)&lt;=COUNTA(Settings!$A$2:$A26)/2+1,AV5+AT$12+AT$16,AV5-AT$12),AT$6}),"")</f>
        <v>59</v>
      </c>
      <c r="AW6" s="28">
        <f t="shared" si="17"/>
        <v>71</v>
      </c>
      <c r="AX6" s="30">
        <f t="array" ref="AX6">IF(VALUE($B6)&gt;0,MIN({IF(VALUE($B6)&lt;=COUNTA(Settings!$A$2:$A26)/2+1,AX5+AT$14+AT$16,AX5-AT$14),AT$10}),"")</f>
        <v>82</v>
      </c>
      <c r="AY6" s="27">
        <f t="shared" si="18"/>
        <v>0.15</v>
      </c>
      <c r="AZ6" s="32">
        <v>60.0</v>
      </c>
      <c r="BA6" s="30">
        <f>IF(VALUE($B6)&gt;0,IF($A6&lt;=5,BB6,IF($A6&gt;95,BD6,BC6))+ROUND((55-Settings!$E$2)/3,0),"")</f>
        <v>51</v>
      </c>
      <c r="BB6" s="30">
        <f t="array" ref="BB6">IF(VALUE($B6)&gt;0,MIN({IF(VALUE($B6)&lt;=COUNTA(Settings!$A$2:$A26)/2+1,BB5+AZ$12+AZ$16,BB5-AZ$12),AZ$6}),"")</f>
        <v>33</v>
      </c>
      <c r="BC6" s="28">
        <f t="shared" si="19"/>
        <v>49</v>
      </c>
      <c r="BD6" s="30">
        <f t="array" ref="BD6">IF(VALUE($B6)&gt;0,MIN({IF(VALUE($B6)&lt;=COUNTA(Settings!$A$2:$A26)/2+1,BD5+AZ$14+AZ$16,BD5-AZ$14),AZ$10}),"")</f>
        <v>64</v>
      </c>
      <c r="BE6" s="31">
        <f t="shared" si="20"/>
        <v>0.35</v>
      </c>
      <c r="BF6" s="33">
        <v>60.0</v>
      </c>
      <c r="BG6" s="30">
        <f>IF(VALUE($B6)&gt;0,IF($A6&lt;=5,BH6,IF($A6&gt;95,BJ6,BI6))+ROUND((60-Settings!$E$2)/3,0),"")</f>
        <v>55</v>
      </c>
      <c r="BH6" s="30">
        <f t="array" ref="BH6">IF(VALUE($B6)&gt;0,MIN({IF(VALUE($B6)&lt;=COUNTA(Settings!$A$2:$A26)/2+1,BH5+BF$12+BF$16,BH5-BF$12),BF$6}),"")</f>
        <v>41</v>
      </c>
      <c r="BI6" s="28">
        <f t="shared" si="21"/>
        <v>52</v>
      </c>
      <c r="BJ6" s="30">
        <f t="array" ref="BJ6">IF(VALUE($B6)&gt;0,MIN({IF(VALUE($B6)&lt;=COUNTA(Settings!$A$2:$A26)/2+1,BJ5+BF$14+BF$16,BJ5-BF$14),BF$10}),"")</f>
        <v>63</v>
      </c>
      <c r="BK6" s="27">
        <f t="shared" si="22"/>
        <v>0.1</v>
      </c>
      <c r="BL6" s="33">
        <v>32.0</v>
      </c>
      <c r="BM6" s="30">
        <f>IF(VALUE($B6)&gt;0,IF($A6&lt;=5,BN6,IF($A6&gt;95,BP6,BO6))+ROUND((70-Settings!$E$2)/3,0),"")</f>
        <v>38</v>
      </c>
      <c r="BN6" s="30">
        <f t="array" ref="BN6">IF(VALUE($B6)&gt;0,MIN({IF(VALUE($B6)&lt;=COUNTA(Settings!$A$2:$A26)/2+1,BN5+BL$12+BL$16,BN5-BL$12),BL$6}),"")</f>
        <v>8</v>
      </c>
      <c r="BO6" s="28">
        <f t="shared" si="23"/>
        <v>31</v>
      </c>
      <c r="BP6" s="30">
        <f t="array" ref="BP6">IF(VALUE($B6)&gt;0,MIN({IF(VALUE($B6)&lt;=COUNTA(Settings!$A$2:$A26)/2+1,BP5+BL$14+BL$16,BP5-BL$14),BL$10}),"")</f>
        <v>53</v>
      </c>
      <c r="BQ6" s="31">
        <f t="shared" si="24"/>
        <v>0.1</v>
      </c>
      <c r="BR6" s="33">
        <v>32.0</v>
      </c>
      <c r="BS6" s="30">
        <f>IF(VALUE($B6)&gt;0,IF($A6&lt;=5,BT6,IF($A6&gt;95,BV6,BU6))+ROUND((70-Settings!$E$2)/3,0),"")</f>
        <v>36</v>
      </c>
      <c r="BT6" s="30">
        <f t="array" ref="BT6">IF(VALUE($B6)&gt;0,MIN({IF(VALUE($B6)&lt;=COUNTA(Settings!$A$2:$A26)/2+1,BT5+BR$12+BR$16,BT5-BR$12),BR$6}),"")</f>
        <v>7</v>
      </c>
      <c r="BU6" s="28">
        <f t="shared" si="25"/>
        <v>29</v>
      </c>
      <c r="BV6" s="30">
        <f t="array" ref="BV6">IF(VALUE($B6)&gt;0,MIN({IF(VALUE($B6)&lt;=COUNTA(Settings!$A$2:$A26)/2+1,BV5+BR$14+BR$16,BV5-BR$14),BR$10}),"")</f>
        <v>50</v>
      </c>
      <c r="BW6" s="31">
        <f t="shared" si="26"/>
        <v>0.1</v>
      </c>
    </row>
    <row r="7">
      <c r="A7" s="5">
        <f t="shared" si="1"/>
        <v>38</v>
      </c>
      <c r="B7" s="9">
        <f>IF(ROW()-2&lt;COUNTA(Settings!A:A),ROW()-2,"")</f>
        <v>5</v>
      </c>
      <c r="C7" s="5" t="str">
        <f t="shared" si="2"/>
        <v>May</v>
      </c>
      <c r="D7" s="26" t="s">
        <v>70</v>
      </c>
      <c r="E7" s="5">
        <f>IF(VALUE($B7)&gt;0,IF($A7&lt;=5,F7,IF($A7&gt;95,H7,G7))+ROUND((15-Settings!$E$2)/2,0),"")</f>
        <v>63</v>
      </c>
      <c r="F7" s="9">
        <f t="array" ref="F7">IF(VALUE($B7)&gt;0,MIN({IF(VALUE($B7)&lt;=COUNTA(Settings!$A$2:$A26)/2+1,F6+D$12+D$16,F6-D$12),D$6}),"")</f>
        <v>65</v>
      </c>
      <c r="G7" s="9">
        <f t="shared" si="3"/>
        <v>81</v>
      </c>
      <c r="H7" s="9">
        <f t="array" ref="H7">IF(VALUE($B7)&gt;0,MIN({IF(VALUE($B7)&lt;=COUNTA(Settings!$A$2:$A26)/2+1,H6+D$14+D$16,H6-D$14),D$10}),"")</f>
        <v>97</v>
      </c>
      <c r="I7" s="27">
        <f t="shared" si="4"/>
        <v>0.05</v>
      </c>
      <c r="J7" s="26" t="s">
        <v>70</v>
      </c>
      <c r="K7" s="5">
        <f>IF(VALUE($B7)&gt;0,IF($A7&lt;=5,L7,IF($A7&gt;95,N7,M7))+ROUND((10-Settings!$E$2)/2,0),"")</f>
        <v>61</v>
      </c>
      <c r="L7" s="28">
        <f t="array" ref="L7">IF(VALUE($B7)&gt;0,MIN({IF(VALUE($B7)&lt;=COUNTA(Settings!$A$2:$A26)/2+1,L6+J$12+J$16,L6-J$12),J$6}),"")</f>
        <v>75</v>
      </c>
      <c r="M7" s="28">
        <f t="shared" si="5"/>
        <v>81</v>
      </c>
      <c r="N7" s="28">
        <f t="array" ref="N7">IF(VALUE($B7)&gt;0,MIN({IF(VALUE($B7)&lt;=COUNTA(Settings!$A$2:$A26)/2+1,N6+J$14+J$16,N6-J$14),J$10}),"")</f>
        <v>115</v>
      </c>
      <c r="O7" s="27">
        <f t="shared" si="6"/>
        <v>0.85</v>
      </c>
      <c r="P7" s="26" t="s">
        <v>70</v>
      </c>
      <c r="Q7" s="5">
        <f>IF(VALUE($B7)&gt;0,IF($A7&lt;=5,R7,IF($A7&gt;95,T7,S7))+ROUND((35-Settings!$E$2)/3,0),"")</f>
        <v>79</v>
      </c>
      <c r="R7" s="28">
        <f t="array" ref="R7">IF(VALUE($B7)&gt;0,MIN({IF(VALUE($B7)&lt;=COUNTA(Settings!$A$2:$A26)/2+1,R6+P$12+P$16,R6-P$12),P$6}),"")</f>
        <v>65</v>
      </c>
      <c r="S7" s="28">
        <f t="shared" si="7"/>
        <v>84</v>
      </c>
      <c r="T7" s="28">
        <f t="array" ref="T7">IF(VALUE($B7)&gt;0,MIN({IF(VALUE($B7)&lt;=COUNTA(Settings!$A$2:$A26)/2+1,T6+P$14+P$16,T6-P$14),P$10}),"")</f>
        <v>103</v>
      </c>
      <c r="U7" s="27">
        <f t="shared" si="8"/>
        <v>0.2</v>
      </c>
      <c r="V7" s="26" t="s">
        <v>70</v>
      </c>
      <c r="W7" s="28">
        <f>IF(VALUE($B7)&gt;0,IF($A7&lt;=5,X7,IF($A7&gt;95,Z7,Y7))+ROUND((10-Settings!$E$2)/3,0),"")</f>
        <v>61</v>
      </c>
      <c r="X7" s="28">
        <f t="array" ref="X7">IF(VALUE($B7)&gt;0,MIN({IF(VALUE($B7)&lt;=COUNTA(Settings!$A$2:$A26)/2+1,X6+V$12+V$16,X6-V$12),V$6}),"")</f>
        <v>60</v>
      </c>
      <c r="Y7" s="28">
        <f t="shared" si="9"/>
        <v>74</v>
      </c>
      <c r="Z7" s="28">
        <f t="array" ref="Z7">IF(VALUE($B7)&gt;0,MIN({IF(VALUE($B7)&lt;=COUNTA(Settings!$A$2:$A26)/2+1,Z6+V$14+V$16,Z6-V$14),V$10}),"")</f>
        <v>100</v>
      </c>
      <c r="AA7" s="27">
        <f t="shared" si="10"/>
        <v>0.5</v>
      </c>
      <c r="AB7" s="26" t="s">
        <v>70</v>
      </c>
      <c r="AC7" s="28">
        <f>IF(VALUE($B7)&gt;0,IF($A7&lt;=5,AD7,IF($A7&gt;95,AF7,AE7))+ROUND((10-Settings!$E$2)/3,0),"")</f>
        <v>103</v>
      </c>
      <c r="AD7" s="28">
        <f t="array" ref="AD7">IF(VALUE($B7)&gt;0,MIN({IF(VALUE($B7)&lt;=COUNTA(Settings!$A$2:$A26)/2+1,AD6+AB$12+AB$16,AD6-AB$12),AB$6}),"")</f>
        <v>70</v>
      </c>
      <c r="AE7" s="28">
        <f t="shared" si="11"/>
        <v>116</v>
      </c>
      <c r="AF7" s="28">
        <f t="array" ref="AF7">IF(VALUE($B7)&gt;0,MIN({IF(VALUE($B7)&lt;=COUNTA(Settings!$A$2:$A26)/2+1,AF6+AB$14+AB$16,AF6-AB$14),AB$10}),"")</f>
        <v>120</v>
      </c>
      <c r="AG7" s="27">
        <f t="shared" si="12"/>
        <v>0.15</v>
      </c>
      <c r="AH7" s="26" t="s">
        <v>70</v>
      </c>
      <c r="AI7" s="28">
        <f>IF(VALUE($B7)&gt;0,IF($A7&lt;=5,AJ7,IF($A7&gt;95,AL7,AK7))+ROUND((35-Settings!$E$2)/3,0),"")</f>
        <v>58</v>
      </c>
      <c r="AJ7" s="28">
        <f t="array" ref="AJ7">IF(VALUE($B7)&gt;0,MIN({IF(VALUE($B7)&lt;=COUNTA(Settings!$A$2:$A26)/2+1,AJ6+AH$12+AH$16,AJ6-AH$12),AH$6}),"")</f>
        <v>50</v>
      </c>
      <c r="AK7" s="28">
        <f t="shared" si="13"/>
        <v>63</v>
      </c>
      <c r="AL7" s="28">
        <f t="array" ref="AL7">IF(VALUE($B7)&gt;0,MIN({IF(VALUE($B7)&lt;=COUNTA(Settings!$A$2:$A26)/2+1,AL6+AH$14+AH$16,AL6-AH$14),AH$10}),"")</f>
        <v>75</v>
      </c>
      <c r="AM7" s="29">
        <f t="shared" si="14"/>
        <v>0.4</v>
      </c>
      <c r="AN7" s="26" t="s">
        <v>70</v>
      </c>
      <c r="AO7" s="30">
        <f>IF(VALUE($B7)&gt;0,IF($A7&lt;=5,AP7,IF($A7&gt;95,AR7,AQ7))+ROUND((35-Settings!$E$2)/3,0),"")</f>
        <v>66</v>
      </c>
      <c r="AP7" s="28">
        <f t="array" ref="AP7">IF(VALUE($B7)&gt;0,MIN({IF(VALUE($B7)&lt;=COUNTA(Settings!$A$2:$A26)/2+1,AP6+AN$12+AN$16,AP6-AN$12),AN$6}),"")</f>
        <v>50</v>
      </c>
      <c r="AQ7" s="28">
        <f t="shared" si="15"/>
        <v>71</v>
      </c>
      <c r="AR7" s="28">
        <f t="array" ref="AR7">IF(VALUE($B7)&gt;0,MIN({IF(VALUE($B7)&lt;=COUNTA(Settings!$A$2:$A26)/2+1,AR6+AN$14+AN$16,AR6-AN$14),AN$10}),"")</f>
        <v>91</v>
      </c>
      <c r="AS7" s="27">
        <f t="shared" si="16"/>
        <v>0.3</v>
      </c>
      <c r="AT7" s="26" t="s">
        <v>70</v>
      </c>
      <c r="AU7" s="30">
        <f>IF(VALUE($B7)&gt;0,IF($A7&lt;=5,AV7,IF($A7&gt;95,AX7,AW7))+ROUND((30-Settings!$E$2)/3,0),"")</f>
        <v>73</v>
      </c>
      <c r="AV7" s="30">
        <f t="array" ref="AV7">IF(VALUE($B7)&gt;0,MIN({IF(VALUE($B7)&lt;=COUNTA(Settings!$A$2:$A26)/2+1,AV6+AT$12+AT$16,AV6-AT$12),AT$6}),"")</f>
        <v>67</v>
      </c>
      <c r="AW7" s="28">
        <f t="shared" si="17"/>
        <v>80</v>
      </c>
      <c r="AX7" s="30">
        <f t="array" ref="AX7">IF(VALUE($B7)&gt;0,MIN({IF(VALUE($B7)&lt;=COUNTA(Settings!$A$2:$A26)/2+1,AX6+AT$14+AT$16,AX6-AT$14),AT$10}),"")</f>
        <v>93</v>
      </c>
      <c r="AY7" s="27">
        <f t="shared" si="18"/>
        <v>0.15</v>
      </c>
      <c r="AZ7" s="26" t="s">
        <v>70</v>
      </c>
      <c r="BA7" s="30">
        <f>IF(VALUE($B7)&gt;0,IF($A7&lt;=5,BB7,IF($A7&gt;95,BD7,BC7))+ROUND((55-Settings!$E$2)/3,0),"")</f>
        <v>61</v>
      </c>
      <c r="BB7" s="30">
        <f t="array" ref="BB7">IF(VALUE($B7)&gt;0,MIN({IF(VALUE($B7)&lt;=COUNTA(Settings!$A$2:$A26)/2+1,BB6+AZ$12+AZ$16,BB6-AZ$12),AZ$6}),"")</f>
        <v>44</v>
      </c>
      <c r="BC7" s="28">
        <f t="shared" si="19"/>
        <v>59</v>
      </c>
      <c r="BD7" s="30">
        <f t="array" ref="BD7">IF(VALUE($B7)&gt;0,MIN({IF(VALUE($B7)&lt;=COUNTA(Settings!$A$2:$A26)/2+1,BD6+AZ$14+AZ$16,BD6-AZ$14),AZ$10}),"")</f>
        <v>73</v>
      </c>
      <c r="BE7" s="31">
        <f t="shared" si="20"/>
        <v>0.35</v>
      </c>
      <c r="BF7" s="26" t="s">
        <v>70</v>
      </c>
      <c r="BG7" s="30">
        <f>IF(VALUE($B7)&gt;0,IF($A7&lt;=5,BH7,IF($A7&gt;95,BJ7,BI7))+ROUND((60-Settings!$E$2)/3,0),"")</f>
        <v>65</v>
      </c>
      <c r="BH7" s="30">
        <f t="array" ref="BH7">IF(VALUE($B7)&gt;0,MIN({IF(VALUE($B7)&lt;=COUNTA(Settings!$A$2:$A26)/2+1,BH6+BF$12+BF$16,BH6-BF$12),BF$6}),"")</f>
        <v>52</v>
      </c>
      <c r="BI7" s="28">
        <f t="shared" si="21"/>
        <v>62</v>
      </c>
      <c r="BJ7" s="30">
        <f t="array" ref="BJ7">IF(VALUE($B7)&gt;0,MIN({IF(VALUE($B7)&lt;=COUNTA(Settings!$A$2:$A26)/2+1,BJ6+BF$14+BF$16,BJ6-BF$14),BF$10}),"")</f>
        <v>72</v>
      </c>
      <c r="BK7" s="27">
        <f t="shared" si="22"/>
        <v>0.2</v>
      </c>
      <c r="BL7" s="26" t="s">
        <v>70</v>
      </c>
      <c r="BM7" s="30">
        <f>IF(VALUE($B7)&gt;0,IF($A7&lt;=5,BN7,IF($A7&gt;95,BP7,BO7))+ROUND((70-Settings!$E$2)/3,0),"")</f>
        <v>45</v>
      </c>
      <c r="BN7" s="30">
        <f t="array" ref="BN7">IF(VALUE($B7)&gt;0,MIN({IF(VALUE($B7)&lt;=COUNTA(Settings!$A$2:$A26)/2+1,BN6+BL$12+BL$16,BN6-BL$12),BL$6}),"")</f>
        <v>17</v>
      </c>
      <c r="BO7" s="28">
        <f t="shared" si="23"/>
        <v>38</v>
      </c>
      <c r="BP7" s="30">
        <f t="array" ref="BP7">IF(VALUE($B7)&gt;0,MIN({IF(VALUE($B7)&lt;=COUNTA(Settings!$A$2:$A26)/2+1,BP6+BL$14+BL$16,BP6-BL$14),BL$10}),"")</f>
        <v>59</v>
      </c>
      <c r="BQ7" s="31">
        <f t="shared" si="24"/>
        <v>0.1</v>
      </c>
      <c r="BR7" s="26" t="s">
        <v>70</v>
      </c>
      <c r="BS7" s="30">
        <f>IF(VALUE($B7)&gt;0,IF($A7&lt;=5,BT7,IF($A7&gt;95,BV7,BU7))+ROUND((70-Settings!$E$2)/3,0),"")</f>
        <v>46</v>
      </c>
      <c r="BT7" s="30">
        <f t="array" ref="BT7">IF(VALUE($B7)&gt;0,MIN({IF(VALUE($B7)&lt;=COUNTA(Settings!$A$2:$A26)/2+1,BT6+BR$12+BR$16,BT6-BR$12),BR$6}),"")</f>
        <v>20</v>
      </c>
      <c r="BU7" s="28">
        <f t="shared" si="25"/>
        <v>39</v>
      </c>
      <c r="BV7" s="30">
        <f t="array" ref="BV7">IF(VALUE($B7)&gt;0,MIN({IF(VALUE($B7)&lt;=COUNTA(Settings!$A$2:$A26)/2+1,BV6+BR$14+BR$16,BV6-BR$14),BR$10}),"")</f>
        <v>57</v>
      </c>
      <c r="BW7" s="31">
        <f t="shared" si="26"/>
        <v>0.1</v>
      </c>
    </row>
    <row r="8">
      <c r="A8" s="5">
        <f t="shared" si="1"/>
        <v>41</v>
      </c>
      <c r="B8" s="9">
        <f>IF(ROW()-2&lt;COUNTA(Settings!A:A),ROW()-2,"")</f>
        <v>6</v>
      </c>
      <c r="C8" s="5" t="str">
        <f t="shared" si="2"/>
        <v>June</v>
      </c>
      <c r="D8" s="3">
        <v>70.0</v>
      </c>
      <c r="E8" s="5">
        <f>IF(VALUE($B8)&gt;0,IF($A8&lt;=5,F8,IF($A8&gt;95,H8,G8))+ROUND((15-Settings!$E$2)/2,0),"")</f>
        <v>67</v>
      </c>
      <c r="F8" s="9">
        <f t="array" ref="F8">IF(VALUE($B8)&gt;0,MIN({IF(VALUE($B8)&lt;=COUNTA(Settings!$A$2:$A26)/2+1,F7+D$12+D$16,F7-D$12),D$6}),"")</f>
        <v>65</v>
      </c>
      <c r="G8" s="9">
        <f t="shared" si="3"/>
        <v>85</v>
      </c>
      <c r="H8" s="9">
        <f t="array" ref="H8">IF(VALUE($B8)&gt;0,MIN({IF(VALUE($B8)&lt;=COUNTA(Settings!$A$2:$A26)/2+1,H7+D$14+D$16,H7-D$14),D$10}),"")</f>
        <v>105</v>
      </c>
      <c r="I8" s="27">
        <f t="shared" si="4"/>
        <v>0.05</v>
      </c>
      <c r="J8" s="3">
        <v>115.0</v>
      </c>
      <c r="K8" s="5">
        <f>IF(VALUE($B8)&gt;0,IF($A8&lt;=5,L8,IF($A8&gt;95,N8,M8))+ROUND((10-Settings!$E$2)/2,0),"")</f>
        <v>76</v>
      </c>
      <c r="L8" s="28">
        <f t="array" ref="L8">IF(VALUE($B8)&gt;0,MIN({IF(VALUE($B8)&lt;=COUNTA(Settings!$A$2:$A26)/2+1,L7+J$12+J$16,L7-J$12),J$6}),"")</f>
        <v>75</v>
      </c>
      <c r="M8" s="28">
        <f t="shared" si="5"/>
        <v>96</v>
      </c>
      <c r="N8" s="28">
        <f t="array" ref="N8">IF(VALUE($B8)&gt;0,MIN({IF(VALUE($B8)&lt;=COUNTA(Settings!$A$2:$A26)/2+1,N7+J$14+J$16,N7-J$14),J$10}),"")</f>
        <v>115</v>
      </c>
      <c r="O8" s="27">
        <f t="shared" si="6"/>
        <v>0.85</v>
      </c>
      <c r="P8" s="3">
        <v>50.0</v>
      </c>
      <c r="Q8" s="5">
        <f>IF(VALUE($B8)&gt;0,IF($A8&lt;=5,R8,IF($A8&gt;95,T8,S8))+ROUND((35-Settings!$E$2)/3,0),"")</f>
        <v>88</v>
      </c>
      <c r="R8" s="28">
        <f t="array" ref="R8">IF(VALUE($B8)&gt;0,MIN({IF(VALUE($B8)&lt;=COUNTA(Settings!$A$2:$A26)/2+1,R7+P$12+P$16,R7-P$12),P$6}),"")</f>
        <v>70</v>
      </c>
      <c r="S8" s="28">
        <f t="shared" si="7"/>
        <v>93</v>
      </c>
      <c r="T8" s="28">
        <f t="array" ref="T8">IF(VALUE($B8)&gt;0,MIN({IF(VALUE($B8)&lt;=COUNTA(Settings!$A$2:$A26)/2+1,T7+P$14+P$16,T7-P$14),P$10}),"")</f>
        <v>115</v>
      </c>
      <c r="U8" s="27">
        <f t="shared" si="8"/>
        <v>0.2</v>
      </c>
      <c r="V8" s="3">
        <v>100.0</v>
      </c>
      <c r="W8" s="28">
        <f>IF(VALUE($B8)&gt;0,IF($A8&lt;=5,X8,IF($A8&gt;95,Z8,Y8))+ROUND((10-Settings!$E$2)/3,0),"")</f>
        <v>78</v>
      </c>
      <c r="X8" s="28">
        <f t="array" ref="X8">IF(VALUE($B8)&gt;0,MIN({IF(VALUE($B8)&lt;=COUNTA(Settings!$A$2:$A26)/2+1,X7+V$12+V$16,X7-V$12),V$6}),"")</f>
        <v>60</v>
      </c>
      <c r="Y8" s="28">
        <f t="shared" si="9"/>
        <v>91</v>
      </c>
      <c r="Z8" s="28">
        <f t="array" ref="Z8">IF(VALUE($B8)&gt;0,MIN({IF(VALUE($B8)&lt;=COUNTA(Settings!$A$2:$A26)/2+1,Z7+V$14+V$16,Z7-V$14),V$10}),"")</f>
        <v>100</v>
      </c>
      <c r="AA8" s="27">
        <f t="shared" si="10"/>
        <v>0.4</v>
      </c>
      <c r="AB8" s="3">
        <v>120.0</v>
      </c>
      <c r="AC8" s="28">
        <f>IF(VALUE($B8)&gt;0,IF($A8&lt;=5,AD8,IF($A8&gt;95,AF8,AE8))+ROUND((10-Settings!$E$2)/3,0),"")</f>
        <v>84</v>
      </c>
      <c r="AD8" s="28">
        <f t="array" ref="AD8">IF(VALUE($B8)&gt;0,MIN({IF(VALUE($B8)&lt;=COUNTA(Settings!$A$2:$A26)/2+1,AD7+AB$12+AB$16,AD7-AB$12),AB$6}),"")</f>
        <v>70</v>
      </c>
      <c r="AE8" s="28">
        <f t="shared" si="11"/>
        <v>97</v>
      </c>
      <c r="AF8" s="28">
        <f t="array" ref="AF8">IF(VALUE($B8)&gt;0,MIN({IF(VALUE($B8)&lt;=COUNTA(Settings!$A$2:$A26)/2+1,AF7+AB$14+AB$16,AF7-AB$14),AB$10}),"")</f>
        <v>120</v>
      </c>
      <c r="AG8" s="27">
        <f t="shared" si="12"/>
        <v>0.9</v>
      </c>
      <c r="AH8" s="3">
        <v>50.0</v>
      </c>
      <c r="AI8" s="28">
        <f>IF(VALUE($B8)&gt;0,IF($A8&lt;=5,AJ8,IF($A8&gt;95,AL8,AK8))+ROUND((35-Settings!$E$2)/3,0),"")</f>
        <v>66</v>
      </c>
      <c r="AJ8" s="28">
        <f t="array" ref="AJ8">IF(VALUE($B8)&gt;0,MIN({IF(VALUE($B8)&lt;=COUNTA(Settings!$A$2:$A26)/2+1,AJ7+AH$12+AH$16,AJ7-AH$12),AH$6}),"")</f>
        <v>60</v>
      </c>
      <c r="AK8" s="28">
        <f t="shared" si="13"/>
        <v>71</v>
      </c>
      <c r="AL8" s="28">
        <f t="array" ref="AL8">IF(VALUE($B8)&gt;0,MIN({IF(VALUE($B8)&lt;=COUNTA(Settings!$A$2:$A26)/2+1,AL7+AH$14+AH$16,AL7-AH$14),AH$10}),"")</f>
        <v>82</v>
      </c>
      <c r="AM8" s="29">
        <f t="shared" si="14"/>
        <v>0.4</v>
      </c>
      <c r="AN8" s="3">
        <v>60.0</v>
      </c>
      <c r="AO8" s="30">
        <f>IF(VALUE($B8)&gt;0,IF($A8&lt;=5,AP8,IF($A8&gt;95,AR8,AQ8))+ROUND((35-Settings!$E$2)/3,0),"")</f>
        <v>73</v>
      </c>
      <c r="AP8" s="28">
        <f t="array" ref="AP8">IF(VALUE($B8)&gt;0,MIN({IF(VALUE($B8)&lt;=COUNTA(Settings!$A$2:$A26)/2+1,AP7+AN$12+AN$16,AP7-AN$12),AN$6}),"")</f>
        <v>60</v>
      </c>
      <c r="AQ8" s="28">
        <f t="shared" si="15"/>
        <v>78</v>
      </c>
      <c r="AR8" s="28">
        <f t="array" ref="AR8">IF(VALUE($B8)&gt;0,MIN({IF(VALUE($B8)&lt;=COUNTA(Settings!$A$2:$A26)/2+1,AR7+AN$14+AN$16,AR7-AN$14),AN$10}),"")</f>
        <v>95</v>
      </c>
      <c r="AS8" s="27">
        <f t="shared" si="16"/>
        <v>0.1</v>
      </c>
      <c r="AT8" s="34">
        <v>50.0</v>
      </c>
      <c r="AU8" s="30">
        <f>IF(VALUE($B8)&gt;0,IF($A8&lt;=5,AV8,IF($A8&gt;95,AX8,AW8))+ROUND((30-Settings!$E$2)/3,0),"")</f>
        <v>80</v>
      </c>
      <c r="AV8" s="30">
        <f t="array" ref="AV8">IF(VALUE($B8)&gt;0,MIN({IF(VALUE($B8)&lt;=COUNTA(Settings!$A$2:$A26)/2+1,AV7+AT$12+AT$16,AV7-AT$12),AT$6}),"")</f>
        <v>70</v>
      </c>
      <c r="AW8" s="28">
        <f t="shared" si="17"/>
        <v>87</v>
      </c>
      <c r="AX8" s="30">
        <f t="array" ref="AX8">IF(VALUE($B8)&gt;0,MIN({IF(VALUE($B8)&lt;=COUNTA(Settings!$A$2:$A26)/2+1,AX7+AT$14+AT$16,AX7-AT$14),AT$10}),"")</f>
        <v>104</v>
      </c>
      <c r="AY8" s="27">
        <f t="shared" si="18"/>
        <v>0.15</v>
      </c>
      <c r="AZ8" s="32">
        <v>40.0</v>
      </c>
      <c r="BA8" s="30">
        <f>IF(VALUE($B8)&gt;0,IF($A8&lt;=5,BB8,IF($A8&gt;95,BD8,BC8))+ROUND((55-Settings!$E$2)/3,0),"")</f>
        <v>71</v>
      </c>
      <c r="BB8" s="30">
        <f t="array" ref="BB8">IF(VALUE($B8)&gt;0,MIN({IF(VALUE($B8)&lt;=COUNTA(Settings!$A$2:$A26)/2+1,BB7+AZ$12+AZ$16,BB7-AZ$12),AZ$6}),"")</f>
        <v>55</v>
      </c>
      <c r="BC8" s="28">
        <f t="shared" si="19"/>
        <v>69</v>
      </c>
      <c r="BD8" s="30">
        <f t="array" ref="BD8">IF(VALUE($B8)&gt;0,MIN({IF(VALUE($B8)&lt;=COUNTA(Settings!$A$2:$A26)/2+1,BD7+AZ$14+AZ$16,BD7-AZ$14),AZ$10}),"")</f>
        <v>82</v>
      </c>
      <c r="BE8" s="31">
        <f t="shared" si="20"/>
        <v>0.35</v>
      </c>
      <c r="BF8" s="33">
        <v>40.0</v>
      </c>
      <c r="BG8" s="30">
        <f>IF(VALUE($B8)&gt;0,IF($A8&lt;=5,BH8,IF($A8&gt;95,BJ8,BI8))+ROUND((60-Settings!$E$2)/3,0),"")</f>
        <v>74</v>
      </c>
      <c r="BH8" s="30">
        <f t="array" ref="BH8">IF(VALUE($B8)&gt;0,MIN({IF(VALUE($B8)&lt;=COUNTA(Settings!$A$2:$A26)/2+1,BH7+BF$12+BF$16,BH7-BF$12),BF$6}),"")</f>
        <v>60</v>
      </c>
      <c r="BI8" s="28">
        <f t="shared" si="21"/>
        <v>71</v>
      </c>
      <c r="BJ8" s="30">
        <f t="array" ref="BJ8">IF(VALUE($B8)&gt;0,MIN({IF(VALUE($B8)&lt;=COUNTA(Settings!$A$2:$A26)/2+1,BJ7+BF$14+BF$16,BJ7-BF$14),BF$10}),"")</f>
        <v>81</v>
      </c>
      <c r="BK8" s="27">
        <f t="shared" si="22"/>
        <v>0.2</v>
      </c>
      <c r="BL8" s="33">
        <v>35.0</v>
      </c>
      <c r="BM8" s="30">
        <f>IF(VALUE($B8)&gt;0,IF($A8&lt;=5,BN8,IF($A8&gt;95,BP8,BO8))+ROUND((70-Settings!$E$2)/3,0),"")</f>
        <v>53</v>
      </c>
      <c r="BN8" s="30">
        <f t="array" ref="BN8">IF(VALUE($B8)&gt;0,MIN({IF(VALUE($B8)&lt;=COUNTA(Settings!$A$2:$A26)/2+1,BN7+BL$12+BL$16,BN7-BL$12),BL$6}),"")</f>
        <v>26</v>
      </c>
      <c r="BO8" s="28">
        <f t="shared" si="23"/>
        <v>46</v>
      </c>
      <c r="BP8" s="30">
        <f t="array" ref="BP8">IF(VALUE($B8)&gt;0,MIN({IF(VALUE($B8)&lt;=COUNTA(Settings!$A$2:$A26)/2+1,BP7+BL$14+BL$16,BP7-BL$14),BL$10}),"")</f>
        <v>65</v>
      </c>
      <c r="BQ8" s="31">
        <f t="shared" si="24"/>
        <v>0.1</v>
      </c>
      <c r="BR8" s="33">
        <v>32.0</v>
      </c>
      <c r="BS8" s="30">
        <f>IF(VALUE($B8)&gt;0,IF($A8&lt;=5,BT8,IF($A8&gt;95,BV8,BU8))+ROUND((70-Settings!$E$2)/3,0),"")</f>
        <v>55</v>
      </c>
      <c r="BT8" s="30">
        <f t="array" ref="BT8">IF(VALUE($B8)&gt;0,MIN({IF(VALUE($B8)&lt;=COUNTA(Settings!$A$2:$A26)/2+1,BT7+BR$12+BR$16,BT7-BR$12),BR$6}),"")</f>
        <v>32</v>
      </c>
      <c r="BU8" s="28">
        <f t="shared" si="25"/>
        <v>48</v>
      </c>
      <c r="BV8" s="30">
        <f t="array" ref="BV8">IF(VALUE($B8)&gt;0,MIN({IF(VALUE($B8)&lt;=COUNTA(Settings!$A$2:$A26)/2+1,BV7+BR$14+BR$16,BV7-BR$14),BR$10}),"")</f>
        <v>64</v>
      </c>
      <c r="BW8" s="31">
        <f t="shared" si="26"/>
        <v>0.1</v>
      </c>
    </row>
    <row r="9">
      <c r="A9" s="5">
        <f t="shared" si="1"/>
        <v>49</v>
      </c>
      <c r="B9" s="9">
        <f>IF(ROW()-2&lt;COUNTA(Settings!A:A),ROW()-2,"")</f>
        <v>7</v>
      </c>
      <c r="C9" s="5" t="str">
        <f t="shared" si="2"/>
        <v>July</v>
      </c>
      <c r="D9" s="26" t="s">
        <v>71</v>
      </c>
      <c r="E9" s="5">
        <f>IF(VALUE($B9)&gt;0,IF($A9&lt;=5,F9,IF($A9&gt;95,H9,G9))+ROUND((15-Settings!$E$2)/2,0),"")</f>
        <v>70</v>
      </c>
      <c r="F9" s="9">
        <f t="array" ref="F9">IF(VALUE($B9)&gt;0,MIN({IF(VALUE($B9)&lt;=COUNTA(Settings!$A$2:$A26)/2+1,F8+D$12+D$16,F8-D$12),D$6}),"")</f>
        <v>65</v>
      </c>
      <c r="G9" s="9">
        <f t="shared" si="3"/>
        <v>88</v>
      </c>
      <c r="H9" s="9">
        <f t="array" ref="H9">IF(VALUE($B9)&gt;0,MIN({IF(VALUE($B9)&lt;=COUNTA(Settings!$A$2:$A26)/2+1,H8+D$14+D$16,H8-D$14),D$10}),"")</f>
        <v>110</v>
      </c>
      <c r="I9" s="27">
        <f t="shared" si="4"/>
        <v>0.05</v>
      </c>
      <c r="J9" s="26" t="s">
        <v>71</v>
      </c>
      <c r="K9" s="5">
        <f>IF(VALUE($B9)&gt;0,IF($A9&lt;=5,L9,IF($A9&gt;95,N9,M9))+ROUND((10-Settings!$E$2)/2,0),"")</f>
        <v>90</v>
      </c>
      <c r="L9" s="28">
        <f t="array" ref="L9">IF(VALUE($B9)&gt;0,MIN({IF(VALUE($B9)&lt;=COUNTA(Settings!$A$2:$A26)/2+1,L8+J$12+J$16,L8-J$12),J$6}),"")</f>
        <v>75</v>
      </c>
      <c r="M9" s="28">
        <f t="shared" si="5"/>
        <v>110</v>
      </c>
      <c r="N9" s="28">
        <f t="array" ref="N9">IF(VALUE($B9)&gt;0,MIN({IF(VALUE($B9)&lt;=COUNTA(Settings!$A$2:$A26)/2+1,N8+J$14+J$16,N8-J$14),J$10}),"")</f>
        <v>115</v>
      </c>
      <c r="O9" s="27">
        <f t="shared" si="6"/>
        <v>0.85</v>
      </c>
      <c r="P9" s="26" t="s">
        <v>71</v>
      </c>
      <c r="Q9" s="5">
        <f>IF(VALUE($B9)&gt;0,IF($A9&lt;=5,R9,IF($A9&gt;95,T9,S9))+ROUND((35-Settings!$E$2)/3,0),"")</f>
        <v>88</v>
      </c>
      <c r="R9" s="28">
        <f t="array" ref="R9">IF(VALUE($B9)&gt;0,MIN({IF(VALUE($B9)&lt;=COUNTA(Settings!$A$2:$A26)/2+1,R8+P$12+P$16,R8-P$12),P$6}),"")</f>
        <v>70</v>
      </c>
      <c r="S9" s="28">
        <f t="shared" si="7"/>
        <v>93</v>
      </c>
      <c r="T9" s="28">
        <f t="array" ref="T9">IF(VALUE($B9)&gt;0,MIN({IF(VALUE($B9)&lt;=COUNTA(Settings!$A$2:$A26)/2+1,T8+P$14+P$16,T8-P$14),P$10}),"")</f>
        <v>115</v>
      </c>
      <c r="U9" s="27">
        <f t="shared" si="8"/>
        <v>0.05</v>
      </c>
      <c r="V9" s="26" t="s">
        <v>71</v>
      </c>
      <c r="W9" s="28">
        <f>IF(VALUE($B9)&gt;0,IF($A9&lt;=5,X9,IF($A9&gt;95,Z9,Y9))+ROUND((10-Settings!$E$2)/3,0),"")</f>
        <v>64</v>
      </c>
      <c r="X9" s="28">
        <f t="array" ref="X9">IF(VALUE($B9)&gt;0,MIN({IF(VALUE($B9)&lt;=COUNTA(Settings!$A$2:$A26)/2+1,X8+V$12+V$16,X8-V$12),V$6}),"")</f>
        <v>60</v>
      </c>
      <c r="Y9" s="28">
        <f t="shared" si="9"/>
        <v>77</v>
      </c>
      <c r="Z9" s="28">
        <f t="array" ref="Z9">IF(VALUE($B9)&gt;0,MIN({IF(VALUE($B9)&lt;=COUNTA(Settings!$A$2:$A26)/2+1,Z8+V$14+V$16,Z8-V$14),V$10}),"")</f>
        <v>100</v>
      </c>
      <c r="AA9" s="27">
        <f t="shared" si="10"/>
        <v>0.4</v>
      </c>
      <c r="AB9" s="26" t="s">
        <v>71</v>
      </c>
      <c r="AC9" s="28">
        <f>IF(VALUE($B9)&gt;0,IF($A9&lt;=5,AD9,IF($A9&gt;95,AF9,AE9))+ROUND((10-Settings!$E$2)/3,0),"")</f>
        <v>92</v>
      </c>
      <c r="AD9" s="28">
        <f t="array" ref="AD9">IF(VALUE($B9)&gt;0,MIN({IF(VALUE($B9)&lt;=COUNTA(Settings!$A$2:$A26)/2+1,AD8+AB$12+AB$16,AD8-AB$12),AB$6}),"")</f>
        <v>70</v>
      </c>
      <c r="AE9" s="28">
        <f t="shared" si="11"/>
        <v>105</v>
      </c>
      <c r="AF9" s="28">
        <f t="array" ref="AF9">IF(VALUE($B9)&gt;0,MIN({IF(VALUE($B9)&lt;=COUNTA(Settings!$A$2:$A26)/2+1,AF8+AB$14+AB$16,AF8-AB$14),AB$10}),"")</f>
        <v>120</v>
      </c>
      <c r="AG9" s="27">
        <f t="shared" si="12"/>
        <v>0.9</v>
      </c>
      <c r="AH9" s="26" t="s">
        <v>71</v>
      </c>
      <c r="AI9" s="28">
        <f>IF(VALUE($B9)&gt;0,IF($A9&lt;=5,AJ9,IF($A9&gt;95,AL9,AK9))+ROUND((35-Settings!$E$2)/3,0),"")</f>
        <v>68</v>
      </c>
      <c r="AJ9" s="28">
        <f t="array" ref="AJ9">IF(VALUE($B9)&gt;0,MIN({IF(VALUE($B9)&lt;=COUNTA(Settings!$A$2:$A26)/2+1,AJ8+AH$12+AH$16,AJ8-AH$12),AH$6}),"")</f>
        <v>60</v>
      </c>
      <c r="AK9" s="28">
        <f t="shared" si="13"/>
        <v>73</v>
      </c>
      <c r="AL9" s="28">
        <f t="array" ref="AL9">IF(VALUE($B9)&gt;0,MIN({IF(VALUE($B9)&lt;=COUNTA(Settings!$A$2:$A26)/2+1,AL8+AH$14+AH$16,AL8-AH$14),AH$10}),"")</f>
        <v>85</v>
      </c>
      <c r="AM9" s="29">
        <f t="shared" si="14"/>
        <v>0.4</v>
      </c>
      <c r="AN9" s="26" t="s">
        <v>71</v>
      </c>
      <c r="AO9" s="30">
        <f>IF(VALUE($B9)&gt;0,IF($A9&lt;=5,AP9,IF($A9&gt;95,AR9,AQ9))+ROUND((35-Settings!$E$2)/3,0),"")</f>
        <v>73</v>
      </c>
      <c r="AP9" s="28">
        <f t="array" ref="AP9">IF(VALUE($B9)&gt;0,MIN({IF(VALUE($B9)&lt;=COUNTA(Settings!$A$2:$A26)/2+1,AP8+AN$12+AN$16,AP8-AN$12),AN$6}),"")</f>
        <v>60</v>
      </c>
      <c r="AQ9" s="28">
        <f t="shared" si="15"/>
        <v>78</v>
      </c>
      <c r="AR9" s="28">
        <f t="array" ref="AR9">IF(VALUE($B9)&gt;0,MIN({IF(VALUE($B9)&lt;=COUNTA(Settings!$A$2:$A26)/2+1,AR8+AN$14+AN$16,AR8-AN$14),AN$10}),"")</f>
        <v>95</v>
      </c>
      <c r="AS9" s="27">
        <f t="shared" si="16"/>
        <v>0.1</v>
      </c>
      <c r="AT9" s="26" t="s">
        <v>71</v>
      </c>
      <c r="AU9" s="30">
        <f>IF(VALUE($B9)&gt;0,IF($A9&lt;=5,AV9,IF($A9&gt;95,AX9,AW9))+ROUND((30-Settings!$E$2)/3,0),"")</f>
        <v>83</v>
      </c>
      <c r="AV9" s="30">
        <f t="array" ref="AV9">IF(VALUE($B9)&gt;0,MIN({IF(VALUE($B9)&lt;=COUNTA(Settings!$A$2:$A26)/2+1,AV8+AT$12+AT$16,AV8-AT$12),AT$6}),"")</f>
        <v>70</v>
      </c>
      <c r="AW9" s="28">
        <f t="shared" si="17"/>
        <v>90</v>
      </c>
      <c r="AX9" s="30">
        <f t="array" ref="AX9">IF(VALUE($B9)&gt;0,MIN({IF(VALUE($B9)&lt;=COUNTA(Settings!$A$2:$A26)/2+1,AX8+AT$14+AT$16,AX8-AT$14),AT$10}),"")</f>
        <v>110</v>
      </c>
      <c r="AY9" s="27">
        <f t="shared" si="18"/>
        <v>0.45</v>
      </c>
      <c r="AZ9" s="26" t="s">
        <v>71</v>
      </c>
      <c r="BA9" s="30">
        <f>IF(VALUE($B9)&gt;0,IF($A9&lt;=5,BB9,IF($A9&gt;95,BD9,BC9))+ROUND((55-Settings!$E$2)/3,0),"")</f>
        <v>75</v>
      </c>
      <c r="BB9" s="30">
        <f t="array" ref="BB9">IF(VALUE($B9)&gt;0,MIN({IF(VALUE($B9)&lt;=COUNTA(Settings!$A$2:$A26)/2+1,BB8+AZ$12+AZ$16,BB8-AZ$12),AZ$6}),"")</f>
        <v>60</v>
      </c>
      <c r="BC9" s="28">
        <f t="shared" si="19"/>
        <v>73</v>
      </c>
      <c r="BD9" s="30">
        <f t="array" ref="BD9">IF(VALUE($B9)&gt;0,MIN({IF(VALUE($B9)&lt;=COUNTA(Settings!$A$2:$A26)/2+1,BD8+AZ$14+AZ$16,BD8-AZ$14),AZ$10}),"")</f>
        <v>85</v>
      </c>
      <c r="BE9" s="31">
        <f t="shared" si="20"/>
        <v>0.35</v>
      </c>
      <c r="BF9" s="26" t="s">
        <v>71</v>
      </c>
      <c r="BG9" s="30">
        <f>IF(VALUE($B9)&gt;0,IF($A9&lt;=5,BH9,IF($A9&gt;95,BJ9,BI9))+ROUND((60-Settings!$E$2)/3,0),"")</f>
        <v>76</v>
      </c>
      <c r="BH9" s="30">
        <f t="array" ref="BH9">IF(VALUE($B9)&gt;0,MIN({IF(VALUE($B9)&lt;=COUNTA(Settings!$A$2:$A26)/2+1,BH8+BF$12+BF$16,BH8-BF$12),BF$6}),"")</f>
        <v>60</v>
      </c>
      <c r="BI9" s="28">
        <f t="shared" si="21"/>
        <v>73</v>
      </c>
      <c r="BJ9" s="30">
        <f t="array" ref="BJ9">IF(VALUE($B9)&gt;0,MIN({IF(VALUE($B9)&lt;=COUNTA(Settings!$A$2:$A26)/2+1,BJ8+BF$14+BF$16,BJ8-BF$14),BF$10}),"")</f>
        <v>85</v>
      </c>
      <c r="BK9" s="27">
        <f t="shared" si="22"/>
        <v>0.35</v>
      </c>
      <c r="BL9" s="26" t="s">
        <v>71</v>
      </c>
      <c r="BM9" s="30">
        <f>IF(VALUE($B9)&gt;0,IF($A9&lt;=5,BN9,IF($A9&gt;95,BP9,BO9))+ROUND((70-Settings!$E$2)/3,0),"")</f>
        <v>56</v>
      </c>
      <c r="BN9" s="30">
        <f t="array" ref="BN9">IF(VALUE($B9)&gt;0,MIN({IF(VALUE($B9)&lt;=COUNTA(Settings!$A$2:$A26)/2+1,BN8+BL$12+BL$16,BN8-BL$12),BL$6}),"")</f>
        <v>32</v>
      </c>
      <c r="BO9" s="28">
        <f t="shared" si="23"/>
        <v>49</v>
      </c>
      <c r="BP9" s="30">
        <f t="array" ref="BP9">IF(VALUE($B9)&gt;0,MIN({IF(VALUE($B9)&lt;=COUNTA(Settings!$A$2:$A26)/2+1,BP8+BL$14+BL$16,BP8-BL$14),BL$10}),"")</f>
        <v>65</v>
      </c>
      <c r="BQ9" s="31">
        <f t="shared" si="24"/>
        <v>0.1</v>
      </c>
      <c r="BR9" s="26" t="s">
        <v>71</v>
      </c>
      <c r="BS9" s="30">
        <f>IF(VALUE($B9)&gt;0,IF($A9&lt;=5,BT9,IF($A9&gt;95,BV9,BU9))+ROUND((70-Settings!$E$2)/3,0),"")</f>
        <v>56</v>
      </c>
      <c r="BT9" s="30">
        <f t="array" ref="BT9">IF(VALUE($B9)&gt;0,MIN({IF(VALUE($B9)&lt;=COUNTA(Settings!$A$2:$A26)/2+1,BT8+BR$12+BR$16,BT8-BR$12),BR$6}),"")</f>
        <v>32</v>
      </c>
      <c r="BU9" s="28">
        <f t="shared" si="25"/>
        <v>49</v>
      </c>
      <c r="BV9" s="30">
        <f t="array" ref="BV9">IF(VALUE($B9)&gt;0,MIN({IF(VALUE($B9)&lt;=COUNTA(Settings!$A$2:$A26)/2+1,BV8+BR$14+BR$16,BV8-BR$14),BR$10}),"")</f>
        <v>65</v>
      </c>
      <c r="BW9" s="31">
        <f t="shared" si="26"/>
        <v>0.1</v>
      </c>
    </row>
    <row r="10">
      <c r="A10" s="5">
        <f t="shared" si="1"/>
        <v>28</v>
      </c>
      <c r="B10" s="9">
        <f>IF(ROW()-2&lt;COUNTA(Settings!A:A),ROW()-2,"")</f>
        <v>8</v>
      </c>
      <c r="C10" s="5" t="str">
        <f t="shared" si="2"/>
        <v>August</v>
      </c>
      <c r="D10" s="3">
        <v>110.0</v>
      </c>
      <c r="E10" s="5">
        <f>IF(VALUE($B10)&gt;0,IF($A10&lt;=5,F10,IF($A10&gt;95,H10,G10))+ROUND((15-Settings!$E$2)/2,0),"")</f>
        <v>65</v>
      </c>
      <c r="F10" s="9">
        <f t="array" ref="F10">IF(VALUE($B10)&gt;0,MIN({IF(VALUE($B10)&lt;=COUNTA(Settings!$A$2:$A26)/2+1,F9+D$12+D$16,F9-D$12),D$6}),"")</f>
        <v>63</v>
      </c>
      <c r="G10" s="9">
        <f t="shared" si="3"/>
        <v>83</v>
      </c>
      <c r="H10" s="9">
        <f t="array" ref="H10">IF(VALUE($B10)&gt;0,MIN({IF(VALUE($B10)&lt;=COUNTA(Settings!$A$2:$A26)/2+1,H9+D$14+D$16,H9-D$14),D$10}),"")</f>
        <v>103</v>
      </c>
      <c r="I10" s="27">
        <f t="shared" si="4"/>
        <v>0.05</v>
      </c>
      <c r="J10" s="3">
        <v>115.0</v>
      </c>
      <c r="K10" s="5">
        <f>IF(VALUE($B10)&gt;0,IF($A10&lt;=5,L10,IF($A10&gt;95,N10,M10))+ROUND((10-Settings!$E$2)/2,0),"")</f>
        <v>77</v>
      </c>
      <c r="L10" s="28">
        <f t="array" ref="L10">IF(VALUE($B10)&gt;0,MIN({IF(VALUE($B10)&lt;=COUNTA(Settings!$A$2:$A26)/2+1,L9+J$12+J$16,L9-J$12),J$6}),"")</f>
        <v>75</v>
      </c>
      <c r="M10" s="28">
        <f t="shared" si="5"/>
        <v>97</v>
      </c>
      <c r="N10" s="28">
        <f t="array" ref="N10">IF(VALUE($B10)&gt;0,MIN({IF(VALUE($B10)&lt;=COUNTA(Settings!$A$2:$A26)/2+1,N9+J$14+J$16,N9-J$14),J$10}),"")</f>
        <v>115</v>
      </c>
      <c r="O10" s="27">
        <f t="shared" si="6"/>
        <v>0.85</v>
      </c>
      <c r="P10" s="3">
        <v>115.0</v>
      </c>
      <c r="Q10" s="5">
        <f>IF(VALUE($B10)&gt;0,IF($A10&lt;=5,R10,IF($A10&gt;95,T10,S10))+ROUND((35-Settings!$E$2)/3,0),"")</f>
        <v>79</v>
      </c>
      <c r="R10" s="28">
        <f t="array" ref="R10">IF(VALUE($B10)&gt;0,MIN({IF(VALUE($B10)&lt;=COUNTA(Settings!$A$2:$A26)/2+1,R9+P$12+P$16,R9-P$12),P$6}),"")</f>
        <v>64</v>
      </c>
      <c r="S10" s="28">
        <f t="shared" si="7"/>
        <v>84</v>
      </c>
      <c r="T10" s="28">
        <f t="array" ref="T10">IF(VALUE($B10)&gt;0,MIN({IF(VALUE($B10)&lt;=COUNTA(Settings!$A$2:$A26)/2+1,T9+P$14+P$16,T9-P$14),P$10}),"")</f>
        <v>104</v>
      </c>
      <c r="U10" s="27">
        <f t="shared" si="8"/>
        <v>0.05</v>
      </c>
      <c r="V10" s="3">
        <v>100.0</v>
      </c>
      <c r="W10" s="28">
        <f>IF(VALUE($B10)&gt;0,IF($A10&lt;=5,X10,IF($A10&gt;95,Z10,Y10))+ROUND((10-Settings!$E$2)/3,0),"")</f>
        <v>73</v>
      </c>
      <c r="X10" s="28">
        <f t="array" ref="X10">IF(VALUE($B10)&gt;0,MIN({IF(VALUE($B10)&lt;=COUNTA(Settings!$A$2:$A26)/2+1,X9+V$12+V$16,X9-V$12),V$6}),"")</f>
        <v>60</v>
      </c>
      <c r="Y10" s="28">
        <f t="shared" si="9"/>
        <v>86</v>
      </c>
      <c r="Z10" s="28">
        <f t="array" ref="Z10">IF(VALUE($B10)&gt;0,MIN({IF(VALUE($B10)&lt;=COUNTA(Settings!$A$2:$A26)/2+1,Z9+V$14+V$16,Z9-V$14),V$10}),"")</f>
        <v>100</v>
      </c>
      <c r="AA10" s="27">
        <f t="shared" si="10"/>
        <v>0.4</v>
      </c>
      <c r="AB10" s="3">
        <v>120.0</v>
      </c>
      <c r="AC10" s="28">
        <f>IF(VALUE($B10)&gt;0,IF($A10&lt;=5,AD10,IF($A10&gt;95,AF10,AE10))+ROUND((10-Settings!$E$2)/3,0),"")</f>
        <v>84</v>
      </c>
      <c r="AD10" s="28">
        <f t="array" ref="AD10">IF(VALUE($B10)&gt;0,MIN({IF(VALUE($B10)&lt;=COUNTA(Settings!$A$2:$A26)/2+1,AD9+AB$12+AB$16,AD9-AB$12),AB$6}),"")</f>
        <v>70</v>
      </c>
      <c r="AE10" s="28">
        <f t="shared" si="11"/>
        <v>97</v>
      </c>
      <c r="AF10" s="28">
        <f t="array" ref="AF10">IF(VALUE($B10)&gt;0,MIN({IF(VALUE($B10)&lt;=COUNTA(Settings!$A$2:$A26)/2+1,AF9+AB$14+AB$16,AF9-AB$14),AB$10}),"")</f>
        <v>120</v>
      </c>
      <c r="AG10" s="27">
        <f t="shared" si="12"/>
        <v>0.9</v>
      </c>
      <c r="AH10" s="3">
        <v>85.0</v>
      </c>
      <c r="AI10" s="28">
        <f>IF(VALUE($B10)&gt;0,IF($A10&lt;=5,AJ10,IF($A10&gt;95,AL10,AK10))+ROUND((35-Settings!$E$2)/3,0),"")</f>
        <v>60</v>
      </c>
      <c r="AJ10" s="28">
        <f t="array" ref="AJ10">IF(VALUE($B10)&gt;0,MIN({IF(VALUE($B10)&lt;=COUNTA(Settings!$A$2:$A26)/2+1,AJ9+AH$12+AH$16,AJ9-AH$12),AH$6}),"")</f>
        <v>51</v>
      </c>
      <c r="AK10" s="28">
        <f t="shared" si="13"/>
        <v>65</v>
      </c>
      <c r="AL10" s="28">
        <f t="array" ref="AL10">IF(VALUE($B10)&gt;0,MIN({IF(VALUE($B10)&lt;=COUNTA(Settings!$A$2:$A26)/2+1,AL9+AH$14+AH$16,AL9-AH$14),AH$10}),"")</f>
        <v>79</v>
      </c>
      <c r="AM10" s="29">
        <f t="shared" si="14"/>
        <v>0.4</v>
      </c>
      <c r="AN10" s="3">
        <v>95.0</v>
      </c>
      <c r="AO10" s="30">
        <f>IF(VALUE($B10)&gt;0,IF($A10&lt;=5,AP10,IF($A10&gt;95,AR10,AQ10))+ROUND((35-Settings!$E$2)/3,0),"")</f>
        <v>65</v>
      </c>
      <c r="AP10" s="28">
        <f t="array" ref="AP10">IF(VALUE($B10)&gt;0,MIN({IF(VALUE($B10)&lt;=COUNTA(Settings!$A$2:$A26)/2+1,AP9+AN$12+AN$16,AP9-AN$12),AN$6}),"")</f>
        <v>51</v>
      </c>
      <c r="AQ10" s="28">
        <f t="shared" si="15"/>
        <v>70</v>
      </c>
      <c r="AR10" s="28">
        <f t="array" ref="AR10">IF(VALUE($B10)&gt;0,MIN({IF(VALUE($B10)&lt;=COUNTA(Settings!$A$2:$A26)/2+1,AR9+AN$14+AN$16,AR9-AN$14),AN$10}),"")</f>
        <v>89</v>
      </c>
      <c r="AS10" s="27">
        <f t="shared" si="16"/>
        <v>0.1</v>
      </c>
      <c r="AT10" s="32">
        <v>110.0</v>
      </c>
      <c r="AU10" s="30">
        <f>IF(VALUE($B10)&gt;0,IF($A10&lt;=5,AV10,IF($A10&gt;95,AX10,AW10))+ROUND((30-Settings!$E$2)/3,0),"")</f>
        <v>75</v>
      </c>
      <c r="AV10" s="30">
        <f t="array" ref="AV10">IF(VALUE($B10)&gt;0,MIN({IF(VALUE($B10)&lt;=COUNTA(Settings!$A$2:$A26)/2+1,AV9+AT$12+AT$16,AV9-AT$12),AT$6}),"")</f>
        <v>63</v>
      </c>
      <c r="AW10" s="28">
        <f t="shared" si="17"/>
        <v>82</v>
      </c>
      <c r="AX10" s="30">
        <f t="array" ref="AX10">IF(VALUE($B10)&gt;0,MIN({IF(VALUE($B10)&lt;=COUNTA(Settings!$A$2:$A26)/2+1,AX9+AT$14+AT$16,AX9-AT$14),AT$10}),"")</f>
        <v>100</v>
      </c>
      <c r="AY10" s="27">
        <f t="shared" si="18"/>
        <v>0.45</v>
      </c>
      <c r="AZ10" s="32">
        <v>85.0</v>
      </c>
      <c r="BA10" s="30">
        <f>IF(VALUE($B10)&gt;0,IF($A10&lt;=5,BB10,IF($A10&gt;95,BD10,BC10))+ROUND((55-Settings!$E$2)/3,0),"")</f>
        <v>66</v>
      </c>
      <c r="BB10" s="30">
        <f t="array" ref="BB10">IF(VALUE($B10)&gt;0,MIN({IF(VALUE($B10)&lt;=COUNTA(Settings!$A$2:$A26)/2+1,BB9+AZ$12+AZ$16,BB9-AZ$12),AZ$6}),"")</f>
        <v>50</v>
      </c>
      <c r="BC10" s="28">
        <f t="shared" si="19"/>
        <v>64</v>
      </c>
      <c r="BD10" s="30">
        <f t="array" ref="BD10">IF(VALUE($B10)&gt;0,MIN({IF(VALUE($B10)&lt;=COUNTA(Settings!$A$2:$A26)/2+1,BD9+AZ$14+AZ$16,BD9-AZ$14),AZ$10}),"")</f>
        <v>77</v>
      </c>
      <c r="BE10" s="31">
        <f t="shared" si="20"/>
        <v>0.35</v>
      </c>
      <c r="BF10" s="33">
        <v>85.0</v>
      </c>
      <c r="BG10" s="30">
        <f>IF(VALUE($B10)&gt;0,IF($A10&lt;=5,BH10,IF($A10&gt;95,BJ10,BI10))+ROUND((60-Settings!$E$2)/3,0),"")</f>
        <v>67</v>
      </c>
      <c r="BH10" s="30">
        <f t="array" ref="BH10">IF(VALUE($B10)&gt;0,MIN({IF(VALUE($B10)&lt;=COUNTA(Settings!$A$2:$A26)/2+1,BH9+BF$12+BF$16,BH9-BF$12),BF$6}),"")</f>
        <v>50</v>
      </c>
      <c r="BI10" s="28">
        <f t="shared" si="21"/>
        <v>64</v>
      </c>
      <c r="BJ10" s="30">
        <f t="array" ref="BJ10">IF(VALUE($B10)&gt;0,MIN({IF(VALUE($B10)&lt;=COUNTA(Settings!$A$2:$A26)/2+1,BJ9+BF$14+BF$16,BJ9-BF$14),BF$10}),"")</f>
        <v>77</v>
      </c>
      <c r="BK10" s="27">
        <f t="shared" si="22"/>
        <v>0.35</v>
      </c>
      <c r="BL10" s="33">
        <v>65.0</v>
      </c>
      <c r="BM10" s="30">
        <f>IF(VALUE($B10)&gt;0,IF($A10&lt;=5,BN10,IF($A10&gt;95,BP10,BO10))+ROUND((70-Settings!$E$2)/3,0),"")</f>
        <v>49</v>
      </c>
      <c r="BN10" s="30">
        <f t="array" ref="BN10">IF(VALUE($B10)&gt;0,MIN({IF(VALUE($B10)&lt;=COUNTA(Settings!$A$2:$A26)/2+1,BN9+BL$12+BL$16,BN9-BL$12),BL$6}),"")</f>
        <v>24</v>
      </c>
      <c r="BO10" s="28">
        <f t="shared" si="23"/>
        <v>42</v>
      </c>
      <c r="BP10" s="30">
        <f t="array" ref="BP10">IF(VALUE($B10)&gt;0,MIN({IF(VALUE($B10)&lt;=COUNTA(Settings!$A$2:$A26)/2+1,BP9+BL$14+BL$16,BP9-BL$14),BL$10}),"")</f>
        <v>60</v>
      </c>
      <c r="BQ10" s="31">
        <f t="shared" si="24"/>
        <v>0.1</v>
      </c>
      <c r="BR10" s="33">
        <v>65.0</v>
      </c>
      <c r="BS10" s="30">
        <f>IF(VALUE($B10)&gt;0,IF($A10&lt;=5,BT10,IF($A10&gt;95,BV10,BU10))+ROUND((70-Settings!$E$2)/3,0),"")</f>
        <v>47</v>
      </c>
      <c r="BT10" s="30">
        <f t="array" ref="BT10">IF(VALUE($B10)&gt;0,MIN({IF(VALUE($B10)&lt;=COUNTA(Settings!$A$2:$A26)/2+1,BT9+BR$12+BR$16,BT9-BR$12),BR$6}),"")</f>
        <v>20</v>
      </c>
      <c r="BU10" s="28">
        <f t="shared" si="25"/>
        <v>40</v>
      </c>
      <c r="BV10" s="30">
        <f t="array" ref="BV10">IF(VALUE($B10)&gt;0,MIN({IF(VALUE($B10)&lt;=COUNTA(Settings!$A$2:$A26)/2+1,BV9+BR$14+BR$16,BV9-BR$14),BR$10}),"")</f>
        <v>59</v>
      </c>
      <c r="BW10" s="31">
        <f t="shared" si="26"/>
        <v>0.1</v>
      </c>
    </row>
    <row r="11">
      <c r="A11" s="5">
        <f t="shared" si="1"/>
        <v>11</v>
      </c>
      <c r="B11" s="9">
        <f>IF(ROW()-2&lt;COUNTA(Settings!A:A),ROW()-2,"")</f>
        <v>9</v>
      </c>
      <c r="C11" s="5" t="str">
        <f t="shared" si="2"/>
        <v>September</v>
      </c>
      <c r="D11" s="9" t="s">
        <v>72</v>
      </c>
      <c r="E11" s="5">
        <f>IF(VALUE($B11)&gt;0,IF($A11&lt;=5,F11,IF($A11&gt;95,H11,G11))+ROUND((15-Settings!$E$2)/2,0),"")</f>
        <v>61</v>
      </c>
      <c r="F11" s="9">
        <f t="array" ref="F11">IF(VALUE($B11)&gt;0,MIN({IF(VALUE($B11)&lt;=COUNTA(Settings!$A$2:$A26)/2+1,F10+D$12+D$16,F10-D$12),D$6}),"")</f>
        <v>61</v>
      </c>
      <c r="G11" s="9">
        <f t="shared" si="3"/>
        <v>79</v>
      </c>
      <c r="H11" s="9">
        <f t="array" ref="H11">IF(VALUE($B11)&gt;0,MIN({IF(VALUE($B11)&lt;=COUNTA(Settings!$A$2:$A26)/2+1,H10+D$14+D$16,H10-D$14),D$10}),"")</f>
        <v>96</v>
      </c>
      <c r="I11" s="27">
        <f t="shared" si="4"/>
        <v>0.05</v>
      </c>
      <c r="J11" s="9" t="s">
        <v>72</v>
      </c>
      <c r="K11" s="5">
        <f>IF(VALUE($B11)&gt;0,IF($A11&lt;=5,L11,IF($A11&gt;95,N11,M11))+ROUND((10-Settings!$E$2)/2,0),"")</f>
        <v>69</v>
      </c>
      <c r="L11" s="28">
        <f t="array" ref="L11">IF(VALUE($B11)&gt;0,MIN({IF(VALUE($B11)&lt;=COUNTA(Settings!$A$2:$A26)/2+1,L10+J$12+J$16,L10-J$12),J$6}),"")</f>
        <v>75</v>
      </c>
      <c r="M11" s="28">
        <f t="shared" si="5"/>
        <v>89</v>
      </c>
      <c r="N11" s="28">
        <f t="array" ref="N11">IF(VALUE($B11)&gt;0,MIN({IF(VALUE($B11)&lt;=COUNTA(Settings!$A$2:$A26)/2+1,N10+J$14+J$16,N10-J$14),J$10}),"")</f>
        <v>115</v>
      </c>
      <c r="O11" s="27">
        <f t="shared" si="6"/>
        <v>0.85</v>
      </c>
      <c r="P11" s="9" t="s">
        <v>72</v>
      </c>
      <c r="Q11" s="5">
        <f>IF(VALUE($B11)&gt;0,IF($A11&lt;=5,R11,IF($A11&gt;95,T11,S11))+ROUND((35-Settings!$E$2)/3,0),"")</f>
        <v>71</v>
      </c>
      <c r="R11" s="28">
        <f t="array" ref="R11">IF(VALUE($B11)&gt;0,MIN({IF(VALUE($B11)&lt;=COUNTA(Settings!$A$2:$A26)/2+1,R10+P$12+P$16,R10-P$12),P$6}),"")</f>
        <v>58</v>
      </c>
      <c r="S11" s="28">
        <f t="shared" si="7"/>
        <v>76</v>
      </c>
      <c r="T11" s="28">
        <f t="array" ref="T11">IF(VALUE($B11)&gt;0,MIN({IF(VALUE($B11)&lt;=COUNTA(Settings!$A$2:$A26)/2+1,T10+P$14+P$16,T10-P$14),P$10}),"")</f>
        <v>93</v>
      </c>
      <c r="U11" s="27">
        <f t="shared" si="8"/>
        <v>0.05</v>
      </c>
      <c r="V11" s="9" t="s">
        <v>72</v>
      </c>
      <c r="W11" s="28">
        <f>IF(VALUE($B11)&gt;0,IF($A11&lt;=5,X11,IF($A11&gt;95,Z11,Y11))+ROUND((10-Settings!$E$2)/3,0),"")</f>
        <v>75</v>
      </c>
      <c r="X11" s="28">
        <f t="array" ref="X11">IF(VALUE($B11)&gt;0,MIN({IF(VALUE($B11)&lt;=COUNTA(Settings!$A$2:$A26)/2+1,X10+V$12+V$16,X10-V$12),V$6}),"")</f>
        <v>60</v>
      </c>
      <c r="Y11" s="28">
        <f t="shared" si="9"/>
        <v>88</v>
      </c>
      <c r="Z11" s="28">
        <f t="array" ref="Z11">IF(VALUE($B11)&gt;0,MIN({IF(VALUE($B11)&lt;=COUNTA(Settings!$A$2:$A26)/2+1,Z10+V$14+V$16,Z10-V$14),V$10}),"")</f>
        <v>100</v>
      </c>
      <c r="AA11" s="27">
        <f t="shared" si="10"/>
        <v>0.4</v>
      </c>
      <c r="AB11" s="9" t="s">
        <v>72</v>
      </c>
      <c r="AC11" s="28">
        <f>IF(VALUE($B11)&gt;0,IF($A11&lt;=5,AD11,IF($A11&gt;95,AF11,AE11))+ROUND((10-Settings!$E$2)/3,0),"")</f>
        <v>79</v>
      </c>
      <c r="AD11" s="28">
        <f t="array" ref="AD11">IF(VALUE($B11)&gt;0,MIN({IF(VALUE($B11)&lt;=COUNTA(Settings!$A$2:$A26)/2+1,AD10+AB$12+AB$16,AD10-AB$12),AB$6}),"")</f>
        <v>70</v>
      </c>
      <c r="AE11" s="28">
        <f t="shared" si="11"/>
        <v>92</v>
      </c>
      <c r="AF11" s="28">
        <f t="array" ref="AF11">IF(VALUE($B11)&gt;0,MIN({IF(VALUE($B11)&lt;=COUNTA(Settings!$A$2:$A26)/2+1,AF10+AB$14+AB$16,AF10-AB$14),AB$10}),"")</f>
        <v>120</v>
      </c>
      <c r="AG11" s="27">
        <f t="shared" si="12"/>
        <v>0.9</v>
      </c>
      <c r="AH11" s="9" t="s">
        <v>72</v>
      </c>
      <c r="AI11" s="28">
        <f>IF(VALUE($B11)&gt;0,IF($A11&lt;=5,AJ11,IF($A11&gt;95,AL11,AK11))+ROUND((35-Settings!$E$2)/3,0),"")</f>
        <v>53</v>
      </c>
      <c r="AJ11" s="28">
        <f t="array" ref="AJ11">IF(VALUE($B11)&gt;0,MIN({IF(VALUE($B11)&lt;=COUNTA(Settings!$A$2:$A26)/2+1,AJ10+AH$12+AH$16,AJ10-AH$12),AH$6}),"")</f>
        <v>42</v>
      </c>
      <c r="AK11" s="28">
        <f t="shared" si="13"/>
        <v>58</v>
      </c>
      <c r="AL11" s="28">
        <f t="array" ref="AL11">IF(VALUE($B11)&gt;0,MIN({IF(VALUE($B11)&lt;=COUNTA(Settings!$A$2:$A26)/2+1,AL10+AH$14+AH$16,AL10-AH$14),AH$10}),"")</f>
        <v>73</v>
      </c>
      <c r="AM11" s="29">
        <f t="shared" si="14"/>
        <v>0.4</v>
      </c>
      <c r="AN11" s="9" t="s">
        <v>72</v>
      </c>
      <c r="AO11" s="30">
        <f>IF(VALUE($B11)&gt;0,IF($A11&lt;=5,AP11,IF($A11&gt;95,AR11,AQ11))+ROUND((35-Settings!$E$2)/3,0),"")</f>
        <v>58</v>
      </c>
      <c r="AP11" s="28">
        <f t="array" ref="AP11">IF(VALUE($B11)&gt;0,MIN({IF(VALUE($B11)&lt;=COUNTA(Settings!$A$2:$A26)/2+1,AP10+AN$12+AN$16,AP10-AN$12),AN$6}),"")</f>
        <v>42</v>
      </c>
      <c r="AQ11" s="28">
        <f t="shared" si="15"/>
        <v>63</v>
      </c>
      <c r="AR11" s="28">
        <f t="array" ref="AR11">IF(VALUE($B11)&gt;0,MIN({IF(VALUE($B11)&lt;=COUNTA(Settings!$A$2:$A26)/2+1,AR10+AN$14+AN$16,AR10-AN$14),AN$10}),"")</f>
        <v>83</v>
      </c>
      <c r="AS11" s="27">
        <f t="shared" si="16"/>
        <v>0.3</v>
      </c>
      <c r="AT11" s="35" t="s">
        <v>72</v>
      </c>
      <c r="AU11" s="30">
        <f>IF(VALUE($B11)&gt;0,IF($A11&lt;=5,AV11,IF($A11&gt;95,AX11,AW11))+ROUND((30-Settings!$E$2)/3,0),"")</f>
        <v>66</v>
      </c>
      <c r="AV11" s="30">
        <f t="array" ref="AV11">IF(VALUE($B11)&gt;0,MIN({IF(VALUE($B11)&lt;=COUNTA(Settings!$A$2:$A26)/2+1,AV10+AT$12+AT$16,AV10-AT$12),AT$6}),"")</f>
        <v>56</v>
      </c>
      <c r="AW11" s="28">
        <f t="shared" si="17"/>
        <v>73</v>
      </c>
      <c r="AX11" s="30">
        <f t="array" ref="AX11">IF(VALUE($B11)&gt;0,MIN({IF(VALUE($B11)&lt;=COUNTA(Settings!$A$2:$A26)/2+1,AX10+AT$14+AT$16,AX10-AT$14),AT$10}),"")</f>
        <v>90</v>
      </c>
      <c r="AY11" s="27">
        <f t="shared" si="18"/>
        <v>0.15</v>
      </c>
      <c r="AZ11" s="35" t="s">
        <v>72</v>
      </c>
      <c r="BA11" s="30">
        <f>IF(VALUE($B11)&gt;0,IF($A11&lt;=5,BB11,IF($A11&gt;95,BD11,BC11))+ROUND((55-Settings!$E$2)/3,0),"")</f>
        <v>57</v>
      </c>
      <c r="BB11" s="30">
        <f t="array" ref="BB11">IF(VALUE($B11)&gt;0,MIN({IF(VALUE($B11)&lt;=COUNTA(Settings!$A$2:$A26)/2+1,BB10+AZ$12+AZ$16,BB10-AZ$12),AZ$6}),"")</f>
        <v>40</v>
      </c>
      <c r="BC11" s="28">
        <f t="shared" si="19"/>
        <v>55</v>
      </c>
      <c r="BD11" s="30">
        <f t="array" ref="BD11">IF(VALUE($B11)&gt;0,MIN({IF(VALUE($B11)&lt;=COUNTA(Settings!$A$2:$A26)/2+1,BD10+AZ$14+AZ$16,BD10-AZ$14),AZ$10}),"")</f>
        <v>69</v>
      </c>
      <c r="BE11" s="31">
        <f t="shared" si="20"/>
        <v>0.35</v>
      </c>
      <c r="BF11" s="36" t="s">
        <v>72</v>
      </c>
      <c r="BG11" s="30">
        <f>IF(VALUE($B11)&gt;0,IF($A11&lt;=5,BH11,IF($A11&gt;95,BJ11,BI11))+ROUND((60-Settings!$E$2)/3,0),"")</f>
        <v>58</v>
      </c>
      <c r="BH11" s="30">
        <f t="array" ref="BH11">IF(VALUE($B11)&gt;0,MIN({IF(VALUE($B11)&lt;=COUNTA(Settings!$A$2:$A26)/2+1,BH10+BF$12+BF$16,BH10-BF$12),BF$6}),"")</f>
        <v>40</v>
      </c>
      <c r="BI11" s="28">
        <f t="shared" si="21"/>
        <v>55</v>
      </c>
      <c r="BJ11" s="30">
        <f t="array" ref="BJ11">IF(VALUE($B11)&gt;0,MIN({IF(VALUE($B11)&lt;=COUNTA(Settings!$A$2:$A26)/2+1,BJ10+BF$14+BF$16,BJ10-BF$14),BF$10}),"")</f>
        <v>69</v>
      </c>
      <c r="BK11" s="27">
        <f t="shared" si="22"/>
        <v>0.35</v>
      </c>
      <c r="BL11" s="36" t="s">
        <v>72</v>
      </c>
      <c r="BM11" s="30">
        <f>IF(VALUE($B11)&gt;0,IF($A11&lt;=5,BN11,IF($A11&gt;95,BP11,BO11))+ROUND((70-Settings!$E$2)/3,0),"")</f>
        <v>43</v>
      </c>
      <c r="BN11" s="30">
        <f t="array" ref="BN11">IF(VALUE($B11)&gt;0,MIN({IF(VALUE($B11)&lt;=COUNTA(Settings!$A$2:$A26)/2+1,BN10+BL$12+BL$16,BN10-BL$12),BL$6}),"")</f>
        <v>16</v>
      </c>
      <c r="BO11" s="28">
        <f t="shared" si="23"/>
        <v>36</v>
      </c>
      <c r="BP11" s="30">
        <f t="array" ref="BP11">IF(VALUE($B11)&gt;0,MIN({IF(VALUE($B11)&lt;=COUNTA(Settings!$A$2:$A26)/2+1,BP10+BL$14+BL$16,BP10-BL$14),BL$10}),"")</f>
        <v>55</v>
      </c>
      <c r="BQ11" s="31">
        <f t="shared" si="24"/>
        <v>0.1</v>
      </c>
      <c r="BR11" s="36" t="s">
        <v>72</v>
      </c>
      <c r="BS11" s="30">
        <f>IF(VALUE($B11)&gt;0,IF($A11&lt;=5,BT11,IF($A11&gt;95,BV11,BU11))+ROUND((70-Settings!$E$2)/3,0),"")</f>
        <v>38</v>
      </c>
      <c r="BT11" s="30">
        <f t="array" ref="BT11">IF(VALUE($B11)&gt;0,MIN({IF(VALUE($B11)&lt;=COUNTA(Settings!$A$2:$A26)/2+1,BT10+BR$12+BR$16,BT10-BR$12),BR$6}),"")</f>
        <v>8</v>
      </c>
      <c r="BU11" s="28">
        <f t="shared" si="25"/>
        <v>31</v>
      </c>
      <c r="BV11" s="30">
        <f t="array" ref="BV11">IF(VALUE($B11)&gt;0,MIN({IF(VALUE($B11)&lt;=COUNTA(Settings!$A$2:$A26)/2+1,BV10+BR$14+BR$16,BV10-BR$14),BR$10}),"")</f>
        <v>53</v>
      </c>
      <c r="BW11" s="31">
        <f t="shared" si="26"/>
        <v>0.1</v>
      </c>
    </row>
    <row r="12">
      <c r="A12" s="5">
        <f t="shared" si="1"/>
        <v>94</v>
      </c>
      <c r="B12" s="9">
        <f>IF(ROW()-2&lt;COUNTA(Settings!A:A),ROW()-2,"")</f>
        <v>10</v>
      </c>
      <c r="C12" s="5" t="str">
        <f t="shared" si="2"/>
        <v>October</v>
      </c>
      <c r="D12" s="9">
        <f>CEILING((D$6-D$4)/(COUNTA(Settings!$A$2:$A26)/2))</f>
        <v>2</v>
      </c>
      <c r="E12" s="5">
        <f>IF(VALUE($B12)&gt;0,IF($A12&lt;=5,F12,IF($A12&gt;95,H12,G12))+ROUND((15-Settings!$E$2)/2,0),"")</f>
        <v>56</v>
      </c>
      <c r="F12" s="9">
        <f t="array" ref="F12">IF(VALUE($B12)&gt;0,MIN({IF(VALUE($B12)&lt;=COUNTA(Settings!$A$2:$A26)/2+1,F11+D$12+D$16,F11-D$12),D$6}),"")</f>
        <v>59</v>
      </c>
      <c r="G12" s="9">
        <f t="shared" si="3"/>
        <v>74</v>
      </c>
      <c r="H12" s="9">
        <f t="array" ref="H12">IF(VALUE($B12)&gt;0,MIN({IF(VALUE($B12)&lt;=COUNTA(Settings!$A$2:$A26)/2+1,H11+D$14+D$16,H11-D$14),D$10}),"")</f>
        <v>89</v>
      </c>
      <c r="I12" s="27">
        <f t="shared" si="4"/>
        <v>0.05</v>
      </c>
      <c r="J12" s="9">
        <f>CEILING((J$6-J$4)/(COUNTA(Settings!$A$2:$A26)/2))</f>
        <v>0</v>
      </c>
      <c r="K12" s="5">
        <f>IF(VALUE($B12)&gt;0,IF($A12&lt;=5,L12,IF($A12&gt;95,N12,M12))+ROUND((10-Settings!$E$2)/2,0),"")</f>
        <v>71</v>
      </c>
      <c r="L12" s="28">
        <f t="array" ref="L12">IF(VALUE($B12)&gt;0,MIN({IF(VALUE($B12)&lt;=COUNTA(Settings!$A$2:$A26)/2+1,L11+J$12+J$16,L11-J$12),J$6}),"")</f>
        <v>75</v>
      </c>
      <c r="M12" s="28">
        <f t="shared" si="5"/>
        <v>91</v>
      </c>
      <c r="N12" s="28">
        <f t="array" ref="N12">IF(VALUE($B12)&gt;0,MIN({IF(VALUE($B12)&lt;=COUNTA(Settings!$A$2:$A26)/2+1,N11+J$14+J$16,N11-J$14),J$10}),"")</f>
        <v>115</v>
      </c>
      <c r="O12" s="27">
        <f t="shared" si="6"/>
        <v>0.35</v>
      </c>
      <c r="P12" s="9">
        <f>CEILING((P$6-P$4)/(COUNTA(Settings!$A$2:$A26)/2))</f>
        <v>6</v>
      </c>
      <c r="Q12" s="5">
        <f>IF(VALUE($B12)&gt;0,IF($A12&lt;=5,R12,IF($A12&gt;95,T12,S12))+ROUND((35-Settings!$E$2)/3,0),"")</f>
        <v>62</v>
      </c>
      <c r="R12" s="28">
        <f t="array" ref="R12">IF(VALUE($B12)&gt;0,MIN({IF(VALUE($B12)&lt;=COUNTA(Settings!$A$2:$A26)/2+1,R11+P$12+P$16,R11-P$12),P$6}),"")</f>
        <v>52</v>
      </c>
      <c r="S12" s="28">
        <f t="shared" si="7"/>
        <v>67</v>
      </c>
      <c r="T12" s="28">
        <f t="array" ref="T12">IF(VALUE($B12)&gt;0,MIN({IF(VALUE($B12)&lt;=COUNTA(Settings!$A$2:$A26)/2+1,T11+P$14+P$16,T11-P$14),P$10}),"")</f>
        <v>82</v>
      </c>
      <c r="U12" s="27">
        <f t="shared" si="8"/>
        <v>0.2</v>
      </c>
      <c r="V12" s="9">
        <f>CEILING((V$6-V$4)/(COUNTA(Settings!$A$2:$A26)/2))</f>
        <v>0</v>
      </c>
      <c r="W12" s="28">
        <f>IF(VALUE($B12)&gt;0,IF($A12&lt;=5,X12,IF($A12&gt;95,Z12,Y12))+ROUND((10-Settings!$E$2)/3,0),"")</f>
        <v>71</v>
      </c>
      <c r="X12" s="28">
        <f t="array" ref="X12">IF(VALUE($B12)&gt;0,MIN({IF(VALUE($B12)&lt;=COUNTA(Settings!$A$2:$A26)/2+1,X11+V$12+V$16,X11-V$12),V$6}),"")</f>
        <v>60</v>
      </c>
      <c r="Y12" s="28">
        <f t="shared" si="9"/>
        <v>84</v>
      </c>
      <c r="Z12" s="28">
        <f t="array" ref="Z12">IF(VALUE($B12)&gt;0,MIN({IF(VALUE($B12)&lt;=COUNTA(Settings!$A$2:$A26)/2+1,Z11+V$14+V$16,Z11-V$14),V$10}),"")</f>
        <v>100</v>
      </c>
      <c r="AA12" s="27">
        <f t="shared" si="10"/>
        <v>0.4</v>
      </c>
      <c r="AB12" s="9">
        <f>CEILING((AB$6-AB$4)/(COUNTA(Settings!$A$2:$A26)/2))</f>
        <v>0</v>
      </c>
      <c r="AC12" s="28">
        <f>IF(VALUE($B12)&gt;0,IF($A12&lt;=5,AD12,IF($A12&gt;95,AF12,AE12))+ROUND((10-Settings!$E$2)/3,0),"")</f>
        <v>85</v>
      </c>
      <c r="AD12" s="28">
        <f t="array" ref="AD12">IF(VALUE($B12)&gt;0,MIN({IF(VALUE($B12)&lt;=COUNTA(Settings!$A$2:$A26)/2+1,AD11+AB$12+AB$16,AD11-AB$12),AB$6}),"")</f>
        <v>70</v>
      </c>
      <c r="AE12" s="28">
        <f t="shared" si="11"/>
        <v>98</v>
      </c>
      <c r="AF12" s="28">
        <f t="array" ref="AF12">IF(VALUE($B12)&gt;0,MIN({IF(VALUE($B12)&lt;=COUNTA(Settings!$A$2:$A26)/2+1,AF11+AB$14+AB$16,AF11-AB$14),AB$10}),"")</f>
        <v>120</v>
      </c>
      <c r="AG12" s="27">
        <f t="shared" si="12"/>
        <v>0.9</v>
      </c>
      <c r="AH12" s="9">
        <f>CEILING((AH$6-AH$4)/(COUNTA(Settings!$A$2:$A26)/2))</f>
        <v>9</v>
      </c>
      <c r="AI12" s="28">
        <f>IF(VALUE($B12)&gt;0,IF($A12&lt;=5,AJ12,IF($A12&gt;95,AL12,AK12))+ROUND((35-Settings!$E$2)/3,0),"")</f>
        <v>45</v>
      </c>
      <c r="AJ12" s="28">
        <f t="array" ref="AJ12">IF(VALUE($B12)&gt;0,MIN({IF(VALUE($B12)&lt;=COUNTA(Settings!$A$2:$A26)/2+1,AJ11+AH$12+AH$16,AJ11-AH$12),AH$6}),"")</f>
        <v>33</v>
      </c>
      <c r="AK12" s="28">
        <f t="shared" si="13"/>
        <v>50</v>
      </c>
      <c r="AL12" s="28">
        <f t="array" ref="AL12">IF(VALUE($B12)&gt;0,MIN({IF(VALUE($B12)&lt;=COUNTA(Settings!$A$2:$A26)/2+1,AL11+AH$14+AH$16,AL11-AH$14),AH$10}),"")</f>
        <v>67</v>
      </c>
      <c r="AM12" s="29">
        <f t="shared" si="14"/>
        <v>0.4</v>
      </c>
      <c r="AN12" s="9">
        <f>CEILING((AN$6-AN$4)/(COUNTA(Settings!$A$2:$A26)/2))</f>
        <v>9</v>
      </c>
      <c r="AO12" s="30">
        <f>IF(VALUE($B12)&gt;0,IF($A12&lt;=5,AP12,IF($A12&gt;95,AR12,AQ12))+ROUND((35-Settings!$E$2)/3,0),"")</f>
        <v>50</v>
      </c>
      <c r="AP12" s="28">
        <f t="array" ref="AP12">IF(VALUE($B12)&gt;0,MIN({IF(VALUE($B12)&lt;=COUNTA(Settings!$A$2:$A26)/2+1,AP11+AN$12+AN$16,AP11-AN$12),AN$6}),"")</f>
        <v>33</v>
      </c>
      <c r="AQ12" s="28">
        <f t="shared" si="15"/>
        <v>55</v>
      </c>
      <c r="AR12" s="28">
        <f t="array" ref="AR12">IF(VALUE($B12)&gt;0,MIN({IF(VALUE($B12)&lt;=COUNTA(Settings!$A$2:$A26)/2+1,AR11+AN$14+AN$16,AR11-AN$14),AN$10}),"")</f>
        <v>77</v>
      </c>
      <c r="AS12" s="27">
        <f t="shared" si="16"/>
        <v>0.3</v>
      </c>
      <c r="AT12" s="28">
        <f>CEILING((AT$6-AT$4)/(COUNTA(Settings!$A$2:$A26)/2))</f>
        <v>7</v>
      </c>
      <c r="AU12" s="30">
        <f>IF(VALUE($B12)&gt;0,IF($A12&lt;=5,AV12,IF($A12&gt;95,AX12,AW12))+ROUND((30-Settings!$E$2)/3,0),"")</f>
        <v>58</v>
      </c>
      <c r="AV12" s="30">
        <f t="array" ref="AV12">IF(VALUE($B12)&gt;0,MIN({IF(VALUE($B12)&lt;=COUNTA(Settings!$A$2:$A26)/2+1,AV11+AT$12+AT$16,AV11-AT$12),AT$6}),"")</f>
        <v>49</v>
      </c>
      <c r="AW12" s="28">
        <f t="shared" si="17"/>
        <v>65</v>
      </c>
      <c r="AX12" s="30">
        <f t="array" ref="AX12">IF(VALUE($B12)&gt;0,MIN({IF(VALUE($B12)&lt;=COUNTA(Settings!$A$2:$A26)/2+1,AX11+AT$14+AT$16,AX11-AT$14),AT$10}),"")</f>
        <v>80</v>
      </c>
      <c r="AY12" s="27">
        <f t="shared" si="18"/>
        <v>0.15</v>
      </c>
      <c r="AZ12" s="28">
        <f>CEILING((AZ$6-AZ$4)/(COUNTA(Settings!$A$2:$A26)/2))</f>
        <v>10</v>
      </c>
      <c r="BA12" s="30">
        <f>IF(VALUE($B12)&gt;0,IF($A12&lt;=5,BB12,IF($A12&gt;95,BD12,BC12))+ROUND((55-Settings!$E$2)/3,0),"")</f>
        <v>48</v>
      </c>
      <c r="BB12" s="30">
        <f t="array" ref="BB12">IF(VALUE($B12)&gt;0,MIN({IF(VALUE($B12)&lt;=COUNTA(Settings!$A$2:$A26)/2+1,BB11+AZ$12+AZ$16,BB11-AZ$12),AZ$6}),"")</f>
        <v>30</v>
      </c>
      <c r="BC12" s="28">
        <f t="shared" si="19"/>
        <v>46</v>
      </c>
      <c r="BD12" s="30">
        <f t="array" ref="BD12">IF(VALUE($B12)&gt;0,MIN({IF(VALUE($B12)&lt;=COUNTA(Settings!$A$2:$A26)/2+1,BD11+AZ$14+AZ$16,BD11-AZ$14),AZ$10}),"")</f>
        <v>61</v>
      </c>
      <c r="BE12" s="31">
        <f t="shared" si="20"/>
        <v>0.35</v>
      </c>
      <c r="BF12" s="30">
        <f>CEILING((BF$6-BF$4)/(COUNTA(Settings!$A$2:$A26)/2))</f>
        <v>10</v>
      </c>
      <c r="BG12" s="30">
        <f>IF(VALUE($B12)&gt;0,IF($A12&lt;=5,BH12,IF($A12&gt;95,BJ12,BI12))+ROUND((60-Settings!$E$2)/3,0),"")</f>
        <v>49</v>
      </c>
      <c r="BH12" s="30">
        <f t="array" ref="BH12">IF(VALUE($B12)&gt;0,MIN({IF(VALUE($B12)&lt;=COUNTA(Settings!$A$2:$A26)/2+1,BH11+BF$12+BF$16,BH11-BF$12),BF$6}),"")</f>
        <v>30</v>
      </c>
      <c r="BI12" s="28">
        <f t="shared" si="21"/>
        <v>46</v>
      </c>
      <c r="BJ12" s="30">
        <f t="array" ref="BJ12">IF(VALUE($B12)&gt;0,MIN({IF(VALUE($B12)&lt;=COUNTA(Settings!$A$2:$A26)/2+1,BJ11+BF$14+BF$16,BJ11-BF$14),BF$10}),"")</f>
        <v>61</v>
      </c>
      <c r="BK12" s="27">
        <f t="shared" si="22"/>
        <v>0.2</v>
      </c>
      <c r="BL12" s="30">
        <f>CEILING((BL$6-BL$4)/(COUNTA(Settings!$A$2:$A26)/2))</f>
        <v>8</v>
      </c>
      <c r="BM12" s="30">
        <f>IF(VALUE($B12)&gt;0,IF($A12&lt;=5,BN12,IF($A12&gt;95,BP12,BO12))+ROUND((70-Settings!$E$2)/3,0),"")</f>
        <v>36</v>
      </c>
      <c r="BN12" s="30">
        <f t="array" ref="BN12">IF(VALUE($B12)&gt;0,MIN({IF(VALUE($B12)&lt;=COUNTA(Settings!$A$2:$A26)/2+1,BN11+BL$12+BL$16,BN11-BL$12),BL$6}),"")</f>
        <v>8</v>
      </c>
      <c r="BO12" s="28">
        <f t="shared" si="23"/>
        <v>29</v>
      </c>
      <c r="BP12" s="30">
        <f t="array" ref="BP12">IF(VALUE($B12)&gt;0,MIN({IF(VALUE($B12)&lt;=COUNTA(Settings!$A$2:$A26)/2+1,BP11+BL$14+BL$16,BP11-BL$14),BL$10}),"")</f>
        <v>50</v>
      </c>
      <c r="BQ12" s="31">
        <f t="shared" si="24"/>
        <v>0.1</v>
      </c>
      <c r="BR12" s="30">
        <f>CEILING((BR$6-BR$4)/(COUNTA(Settings!$A$2:$A26)/2))</f>
        <v>12</v>
      </c>
      <c r="BS12" s="30">
        <f>IF(VALUE($B12)&gt;0,IF($A12&lt;=5,BT12,IF($A12&gt;95,BV12,BU12))+ROUND((70-Settings!$E$2)/3,0),"")</f>
        <v>29</v>
      </c>
      <c r="BT12" s="30">
        <f t="array" ref="BT12">IF(VALUE($B12)&gt;0,MIN({IF(VALUE($B12)&lt;=COUNTA(Settings!$A$2:$A26)/2+1,BT11+BR$12+BR$16,BT11-BR$12),BR$6}),"")</f>
        <v>-4</v>
      </c>
      <c r="BU12" s="28">
        <f t="shared" si="25"/>
        <v>22</v>
      </c>
      <c r="BV12" s="30">
        <f t="array" ref="BV12">IF(VALUE($B12)&gt;0,MIN({IF(VALUE($B12)&lt;=COUNTA(Settings!$A$2:$A26)/2+1,BV11+BR$14+BR$16,BV11-BR$14),BR$10}),"")</f>
        <v>47</v>
      </c>
      <c r="BW12" s="31">
        <f t="shared" si="26"/>
        <v>0.1</v>
      </c>
    </row>
    <row r="13">
      <c r="A13" s="5">
        <f t="shared" si="1"/>
        <v>59</v>
      </c>
      <c r="B13" s="9">
        <f>IF(ROW()-2&lt;COUNTA(Settings!A:A),ROW()-2,"")</f>
        <v>11</v>
      </c>
      <c r="C13" s="5" t="str">
        <f t="shared" si="2"/>
        <v>November</v>
      </c>
      <c r="D13" s="9" t="s">
        <v>73</v>
      </c>
      <c r="E13" s="5">
        <f>IF(VALUE($B13)&gt;0,IF($A13&lt;=5,F13,IF($A13&gt;95,H13,G13))+ROUND((15-Settings!$E$2)/2,0),"")</f>
        <v>52</v>
      </c>
      <c r="F13" s="9">
        <f t="array" ref="F13">IF(VALUE($B13)&gt;0,MIN({IF(VALUE($B13)&lt;=COUNTA(Settings!$A$2:$A26)/2+1,F12+D$12+D$16,F12-D$12),D$6}),"")</f>
        <v>57</v>
      </c>
      <c r="G13" s="9">
        <f t="shared" si="3"/>
        <v>70</v>
      </c>
      <c r="H13" s="9">
        <f t="array" ref="H13">IF(VALUE($B13)&gt;0,MIN({IF(VALUE($B13)&lt;=COUNTA(Settings!$A$2:$A26)/2+1,H12+D$14+D$16,H12-D$14),D$10}),"")</f>
        <v>82</v>
      </c>
      <c r="I13" s="27">
        <f t="shared" si="4"/>
        <v>0.05</v>
      </c>
      <c r="J13" s="9" t="s">
        <v>73</v>
      </c>
      <c r="K13" s="5">
        <f>IF(VALUE($B13)&gt;0,IF($A13&lt;=5,L13,IF($A13&gt;95,N13,M13))+ROUND((10-Settings!$E$2)/2,0),"")</f>
        <v>55</v>
      </c>
      <c r="L13" s="28">
        <f t="array" ref="L13">IF(VALUE($B13)&gt;0,MIN({IF(VALUE($B13)&lt;=COUNTA(Settings!$A$2:$A26)/2+1,L12+J$12+J$16,L12-J$12),J$6}),"")</f>
        <v>75</v>
      </c>
      <c r="M13" s="28">
        <f t="shared" si="5"/>
        <v>75</v>
      </c>
      <c r="N13" s="28">
        <f t="array" ref="N13">IF(VALUE($B13)&gt;0,MIN({IF(VALUE($B13)&lt;=COUNTA(Settings!$A$2:$A26)/2+1,N12+J$14+J$16,N12-J$14),J$10}),"")</f>
        <v>115</v>
      </c>
      <c r="O13" s="27">
        <f t="shared" si="6"/>
        <v>0.1</v>
      </c>
      <c r="P13" s="9" t="s">
        <v>73</v>
      </c>
      <c r="Q13" s="5">
        <f>IF(VALUE($B13)&gt;0,IF($A13&lt;=5,R13,IF($A13&gt;95,T13,S13))+ROUND((35-Settings!$E$2)/3,0),"")</f>
        <v>54</v>
      </c>
      <c r="R13" s="28">
        <f t="array" ref="R13">IF(VALUE($B13)&gt;0,MIN({IF(VALUE($B13)&lt;=COUNTA(Settings!$A$2:$A26)/2+1,R12+P$12+P$16,R12-P$12),P$6}),"")</f>
        <v>46</v>
      </c>
      <c r="S13" s="28">
        <f t="shared" si="7"/>
        <v>59</v>
      </c>
      <c r="T13" s="28">
        <f t="array" ref="T13">IF(VALUE($B13)&gt;0,MIN({IF(VALUE($B13)&lt;=COUNTA(Settings!$A$2:$A26)/2+1,T12+P$14+P$16,T12-P$14),P$10}),"")</f>
        <v>71</v>
      </c>
      <c r="U13" s="27">
        <f t="shared" si="8"/>
        <v>0.2</v>
      </c>
      <c r="V13" s="9" t="s">
        <v>73</v>
      </c>
      <c r="W13" s="28">
        <f>IF(VALUE($B13)&gt;0,IF($A13&lt;=5,X13,IF($A13&gt;95,Z13,Y13))+ROUND((10-Settings!$E$2)/3,0),"")</f>
        <v>47</v>
      </c>
      <c r="X13" s="28">
        <f t="array" ref="X13">IF(VALUE($B13)&gt;0,MIN({IF(VALUE($B13)&lt;=COUNTA(Settings!$A$2:$A26)/2+1,X12+V$12+V$16,X12-V$12),V$6}),"")</f>
        <v>60</v>
      </c>
      <c r="Y13" s="28">
        <f t="shared" si="9"/>
        <v>60</v>
      </c>
      <c r="Z13" s="28">
        <f t="array" ref="Z13">IF(VALUE($B13)&gt;0,MIN({IF(VALUE($B13)&lt;=COUNTA(Settings!$A$2:$A26)/2+1,Z12+V$14+V$16,Z12-V$14),V$10}),"")</f>
        <v>100</v>
      </c>
      <c r="AA13" s="27">
        <f t="shared" si="10"/>
        <v>0.4</v>
      </c>
      <c r="AB13" s="9" t="s">
        <v>73</v>
      </c>
      <c r="AC13" s="28">
        <f>IF(VALUE($B13)&gt;0,IF($A13&lt;=5,AD13,IF($A13&gt;95,AF13,AE13))+ROUND((10-Settings!$E$2)/3,0),"")</f>
        <v>106</v>
      </c>
      <c r="AD13" s="28">
        <f t="array" ref="AD13">IF(VALUE($B13)&gt;0,MIN({IF(VALUE($B13)&lt;=COUNTA(Settings!$A$2:$A26)/2+1,AD12+AB$12+AB$16,AD12-AB$12),AB$6}),"")</f>
        <v>70</v>
      </c>
      <c r="AE13" s="28">
        <f t="shared" si="11"/>
        <v>119</v>
      </c>
      <c r="AF13" s="28">
        <f t="array" ref="AF13">IF(VALUE($B13)&gt;0,MIN({IF(VALUE($B13)&lt;=COUNTA(Settings!$A$2:$A26)/2+1,AF12+AB$14+AB$16,AF12-AB$14),AB$10}),"")</f>
        <v>120</v>
      </c>
      <c r="AG13" s="27">
        <f t="shared" si="12"/>
        <v>0.15</v>
      </c>
      <c r="AH13" s="9" t="s">
        <v>73</v>
      </c>
      <c r="AI13" s="28">
        <f>IF(VALUE($B13)&gt;0,IF($A13&lt;=5,AJ13,IF($A13&gt;95,AL13,AK13))+ROUND((35-Settings!$E$2)/3,0),"")</f>
        <v>38</v>
      </c>
      <c r="AJ13" s="28">
        <f t="array" ref="AJ13">IF(VALUE($B13)&gt;0,MIN({IF(VALUE($B13)&lt;=COUNTA(Settings!$A$2:$A26)/2+1,AJ12+AH$12+AH$16,AJ12-AH$12),AH$6}),"")</f>
        <v>24</v>
      </c>
      <c r="AK13" s="28">
        <f t="shared" si="13"/>
        <v>43</v>
      </c>
      <c r="AL13" s="28">
        <f t="array" ref="AL13">IF(VALUE($B13)&gt;0,MIN({IF(VALUE($B13)&lt;=COUNTA(Settings!$A$2:$A26)/2+1,AL12+AH$14+AH$16,AL12-AH$14),AH$10}),"")</f>
        <v>61</v>
      </c>
      <c r="AM13" s="29">
        <f t="shared" si="14"/>
        <v>0.4</v>
      </c>
      <c r="AN13" s="9" t="s">
        <v>73</v>
      </c>
      <c r="AO13" s="30">
        <f>IF(VALUE($B13)&gt;0,IF($A13&lt;=5,AP13,IF($A13&gt;95,AR13,AQ13))+ROUND((35-Settings!$E$2)/3,0),"")</f>
        <v>43</v>
      </c>
      <c r="AP13" s="28">
        <f t="array" ref="AP13">IF(VALUE($B13)&gt;0,MIN({IF(VALUE($B13)&lt;=COUNTA(Settings!$A$2:$A26)/2+1,AP12+AN$12+AN$16,AP12-AN$12),AN$6}),"")</f>
        <v>24</v>
      </c>
      <c r="AQ13" s="28">
        <f t="shared" si="15"/>
        <v>48</v>
      </c>
      <c r="AR13" s="28">
        <f t="array" ref="AR13">IF(VALUE($B13)&gt;0,MIN({IF(VALUE($B13)&lt;=COUNTA(Settings!$A$2:$A26)/2+1,AR12+AN$14+AN$16,AR12-AN$14),AN$10}),"")</f>
        <v>71</v>
      </c>
      <c r="AS13" s="27">
        <f t="shared" si="16"/>
        <v>0.3</v>
      </c>
      <c r="AT13" s="35" t="s">
        <v>73</v>
      </c>
      <c r="AU13" s="30">
        <f>IF(VALUE($B13)&gt;0,IF($A13&lt;=5,AV13,IF($A13&gt;95,AX13,AW13))+ROUND((30-Settings!$E$2)/3,0),"")</f>
        <v>49</v>
      </c>
      <c r="AV13" s="30">
        <f t="array" ref="AV13">IF(VALUE($B13)&gt;0,MIN({IF(VALUE($B13)&lt;=COUNTA(Settings!$A$2:$A26)/2+1,AV12+AT$12+AT$16,AV12-AT$12),AT$6}),"")</f>
        <v>42</v>
      </c>
      <c r="AW13" s="28">
        <f t="shared" si="17"/>
        <v>56</v>
      </c>
      <c r="AX13" s="30">
        <f t="array" ref="AX13">IF(VALUE($B13)&gt;0,MIN({IF(VALUE($B13)&lt;=COUNTA(Settings!$A$2:$A26)/2+1,AX12+AT$14+AT$16,AX12-AT$14),AT$10}),"")</f>
        <v>70</v>
      </c>
      <c r="AY13" s="27">
        <f t="shared" si="18"/>
        <v>0.15</v>
      </c>
      <c r="AZ13" s="35" t="s">
        <v>73</v>
      </c>
      <c r="BA13" s="30">
        <f>IF(VALUE($B13)&gt;0,IF($A13&lt;=5,BB13,IF($A13&gt;95,BD13,BC13))+ROUND((55-Settings!$E$2)/3,0),"")</f>
        <v>39</v>
      </c>
      <c r="BB13" s="30">
        <f t="array" ref="BB13">IF(VALUE($B13)&gt;0,MIN({IF(VALUE($B13)&lt;=COUNTA(Settings!$A$2:$A26)/2+1,BB12+AZ$12+AZ$16,BB12-AZ$12),AZ$6}),"")</f>
        <v>20</v>
      </c>
      <c r="BC13" s="28">
        <f t="shared" si="19"/>
        <v>37</v>
      </c>
      <c r="BD13" s="30">
        <f t="array" ref="BD13">IF(VALUE($B13)&gt;0,MIN({IF(VALUE($B13)&lt;=COUNTA(Settings!$A$2:$A26)/2+1,BD12+AZ$14+AZ$16,BD12-AZ$14),AZ$10}),"")</f>
        <v>53</v>
      </c>
      <c r="BE13" s="31">
        <f t="shared" si="20"/>
        <v>0.35</v>
      </c>
      <c r="BF13" s="36" t="s">
        <v>73</v>
      </c>
      <c r="BG13" s="30">
        <f>IF(VALUE($B13)&gt;0,IF($A13&lt;=5,BH13,IF($A13&gt;95,BJ13,BI13))+ROUND((60-Settings!$E$2)/3,0),"")</f>
        <v>40</v>
      </c>
      <c r="BH13" s="30">
        <f t="array" ref="BH13">IF(VALUE($B13)&gt;0,MIN({IF(VALUE($B13)&lt;=COUNTA(Settings!$A$2:$A26)/2+1,BH12+BF$12+BF$16,BH12-BF$12),BF$6}),"")</f>
        <v>20</v>
      </c>
      <c r="BI13" s="28">
        <f t="shared" si="21"/>
        <v>37</v>
      </c>
      <c r="BJ13" s="30">
        <f t="array" ref="BJ13">IF(VALUE($B13)&gt;0,MIN({IF(VALUE($B13)&lt;=COUNTA(Settings!$A$2:$A26)/2+1,BJ12+BF$14+BF$16,BJ12-BF$14),BF$10}),"")</f>
        <v>53</v>
      </c>
      <c r="BK13" s="27">
        <f t="shared" si="22"/>
        <v>0.1</v>
      </c>
      <c r="BL13" s="36" t="s">
        <v>73</v>
      </c>
      <c r="BM13" s="30">
        <f>IF(VALUE($B13)&gt;0,IF($A13&lt;=5,BN13,IF($A13&gt;95,BP13,BO13))+ROUND((70-Settings!$E$2)/3,0),"")</f>
        <v>30</v>
      </c>
      <c r="BN13" s="30">
        <f t="array" ref="BN13">IF(VALUE($B13)&gt;0,MIN({IF(VALUE($B13)&lt;=COUNTA(Settings!$A$2:$A26)/2+1,BN12+BL$12+BL$16,BN12-BL$12),BL$6}),"")</f>
        <v>0</v>
      </c>
      <c r="BO13" s="28">
        <f t="shared" si="23"/>
        <v>23</v>
      </c>
      <c r="BP13" s="30">
        <f t="array" ref="BP13">IF(VALUE($B13)&gt;0,MIN({IF(VALUE($B13)&lt;=COUNTA(Settings!$A$2:$A26)/2+1,BP12+BL$14+BL$16,BP12-BL$14),BL$10}),"")</f>
        <v>45</v>
      </c>
      <c r="BQ13" s="31">
        <f t="shared" si="24"/>
        <v>0.1</v>
      </c>
      <c r="BR13" s="36" t="s">
        <v>73</v>
      </c>
      <c r="BS13" s="30">
        <f>IF(VALUE($B13)&gt;0,IF($A13&lt;=5,BT13,IF($A13&gt;95,BV13,BU13))+ROUND((70-Settings!$E$2)/3,0),"")</f>
        <v>20</v>
      </c>
      <c r="BT13" s="30">
        <f t="array" ref="BT13">IF(VALUE($B13)&gt;0,MIN({IF(VALUE($B13)&lt;=COUNTA(Settings!$A$2:$A26)/2+1,BT12+BR$12+BR$16,BT12-BR$12),BR$6}),"")</f>
        <v>-16</v>
      </c>
      <c r="BU13" s="28">
        <f t="shared" si="25"/>
        <v>13</v>
      </c>
      <c r="BV13" s="30">
        <f t="array" ref="BV13">IF(VALUE($B13)&gt;0,MIN({IF(VALUE($B13)&lt;=COUNTA(Settings!$A$2:$A26)/2+1,BV12+BR$14+BR$16,BV12-BR$14),BR$10}),"")</f>
        <v>41</v>
      </c>
      <c r="BW13" s="31">
        <f t="shared" si="26"/>
        <v>0.1</v>
      </c>
    </row>
    <row r="14">
      <c r="A14" s="5">
        <f t="shared" si="1"/>
        <v>27</v>
      </c>
      <c r="B14" s="9">
        <f>IF(ROW()-2&lt;COUNTA(Settings!A:A),ROW()-2,"")</f>
        <v>12</v>
      </c>
      <c r="C14" s="5" t="str">
        <f t="shared" si="2"/>
        <v>December</v>
      </c>
      <c r="D14" s="9">
        <f>CEILING((D$10-D$8)/(COUNTA(Settings!$A$2:$A26)/2))</f>
        <v>7</v>
      </c>
      <c r="E14" s="5">
        <f>IF(VALUE($B14)&gt;0,IF($A14&lt;=5,F14,IF($A14&gt;95,H14,G14))+ROUND((15-Settings!$E$2)/2,0),"")</f>
        <v>47</v>
      </c>
      <c r="F14" s="9">
        <f t="array" ref="F14">IF(VALUE($B14)&gt;0,MIN({IF(VALUE($B14)&lt;=COUNTA(Settings!$A$2:$A26)/2+1,F13+D$12+D$16,F13-D$12),D$6}),"")</f>
        <v>55</v>
      </c>
      <c r="G14" s="9">
        <f t="shared" si="3"/>
        <v>65</v>
      </c>
      <c r="H14" s="9">
        <f t="array" ref="H14">IF(VALUE($B14)&gt;0,MIN({IF(VALUE($B14)&lt;=COUNTA(Settings!$A$2:$A26)/2+1,H13+D$14+D$16,H13-D$14),D$10}),"")</f>
        <v>75</v>
      </c>
      <c r="I14" s="27">
        <f t="shared" si="4"/>
        <v>0.05</v>
      </c>
      <c r="J14" s="9">
        <f>CEILING((J$10-J$8)/(COUNTA(Settings!$A$2:$A26)/2))</f>
        <v>0</v>
      </c>
      <c r="K14" s="5">
        <f>IF(VALUE($B14)&gt;0,IF($A14&lt;=5,L14,IF($A14&gt;95,N14,M14))+ROUND((10-Settings!$E$2)/2,0),"")</f>
        <v>73</v>
      </c>
      <c r="L14" s="28">
        <f t="array" ref="L14">IF(VALUE($B14)&gt;0,MIN({IF(VALUE($B14)&lt;=COUNTA(Settings!$A$2:$A26)/2+1,L13+J$12+J$16,L13-J$12),J$6}),"")</f>
        <v>75</v>
      </c>
      <c r="M14" s="28">
        <f t="shared" si="5"/>
        <v>93</v>
      </c>
      <c r="N14" s="28">
        <f t="array" ref="N14">IF(VALUE($B14)&gt;0,MIN({IF(VALUE($B14)&lt;=COUNTA(Settings!$A$2:$A26)/2+1,N13+J$14+J$16,N13-J$14),J$10}),"")</f>
        <v>115</v>
      </c>
      <c r="O14" s="27">
        <f t="shared" si="6"/>
        <v>0.1</v>
      </c>
      <c r="P14" s="9">
        <f>CEILING((P$10-P$8)/(COUNTA(Settings!$A$2:$A26)/2))</f>
        <v>11</v>
      </c>
      <c r="Q14" s="5">
        <f>IF(VALUE($B14)&gt;0,IF($A14&lt;=5,R14,IF($A14&gt;95,T14,S14))+ROUND((35-Settings!$E$2)/3,0),"")</f>
        <v>45</v>
      </c>
      <c r="R14" s="28">
        <f t="array" ref="R14">IF(VALUE($B14)&gt;0,MIN({IF(VALUE($B14)&lt;=COUNTA(Settings!$A$2:$A26)/2+1,R13+P$12+P$16,R13-P$12),P$6}),"")</f>
        <v>40</v>
      </c>
      <c r="S14" s="28">
        <f t="shared" si="7"/>
        <v>50</v>
      </c>
      <c r="T14" s="28">
        <f t="array" ref="T14">IF(VALUE($B14)&gt;0,MIN({IF(VALUE($B14)&lt;=COUNTA(Settings!$A$2:$A26)/2+1,T13+P$14+P$16,T13-P$14),P$10}),"")</f>
        <v>60</v>
      </c>
      <c r="U14" s="27">
        <f t="shared" si="8"/>
        <v>0.2</v>
      </c>
      <c r="V14" s="9">
        <f>CEILING((V$10-V$8)/(COUNTA(Settings!$A$2:$A26)/2))</f>
        <v>0</v>
      </c>
      <c r="W14" s="28">
        <f>IF(VALUE($B14)&gt;0,IF($A14&lt;=5,X14,IF($A14&gt;95,Z14,Y14))+ROUND((10-Settings!$E$2)/3,0),"")</f>
        <v>77</v>
      </c>
      <c r="X14" s="28">
        <f t="array" ref="X14">IF(VALUE($B14)&gt;0,MIN({IF(VALUE($B14)&lt;=COUNTA(Settings!$A$2:$A26)/2+1,X13+V$12+V$16,X13-V$12),V$6}),"")</f>
        <v>60</v>
      </c>
      <c r="Y14" s="28">
        <f t="shared" si="9"/>
        <v>90</v>
      </c>
      <c r="Z14" s="28">
        <f t="array" ref="Z14">IF(VALUE($B14)&gt;0,MIN({IF(VALUE($B14)&lt;=COUNTA(Settings!$A$2:$A26)/2+1,Z13+V$14+V$16,Z13-V$14),V$10}),"")</f>
        <v>100</v>
      </c>
      <c r="AA14" s="27">
        <f t="shared" si="10"/>
        <v>0.4</v>
      </c>
      <c r="AB14" s="9">
        <f>CEILING((AB$10-AB$8)/(COUNTA(Settings!$A$2:$A26)/2))</f>
        <v>0</v>
      </c>
      <c r="AC14" s="28">
        <f>IF(VALUE($B14)&gt;0,IF($A14&lt;=5,AD14,IF($A14&gt;95,AF14,AE14))+ROUND((10-Settings!$E$2)/3,0),"")</f>
        <v>72</v>
      </c>
      <c r="AD14" s="28">
        <f t="array" ref="AD14">IF(VALUE($B14)&gt;0,MIN({IF(VALUE($B14)&lt;=COUNTA(Settings!$A$2:$A26)/2+1,AD13+AB$12+AB$16,AD13-AB$12),AB$6}),"")</f>
        <v>70</v>
      </c>
      <c r="AE14" s="28">
        <f t="shared" si="11"/>
        <v>85</v>
      </c>
      <c r="AF14" s="28">
        <f t="array" ref="AF14">IF(VALUE($B14)&gt;0,MIN({IF(VALUE($B14)&lt;=COUNTA(Settings!$A$2:$A26)/2+1,AF13+AB$14+AB$16,AF13-AB$14),AB$10}),"")</f>
        <v>120</v>
      </c>
      <c r="AG14" s="27">
        <f t="shared" si="12"/>
        <v>0.15</v>
      </c>
      <c r="AH14" s="9">
        <f>CEILING((AH$10-AH$8)/(COUNTA(Settings!$A$2:$A26)/2))</f>
        <v>6</v>
      </c>
      <c r="AI14" s="28">
        <f>IF(VALUE($B14)&gt;0,IF($A14&lt;=5,AJ14,IF($A14&gt;95,AL14,AK14))+ROUND((35-Settings!$E$2)/3,0),"")</f>
        <v>30</v>
      </c>
      <c r="AJ14" s="28">
        <f t="array" ref="AJ14">IF(VALUE($B14)&gt;0,MIN({IF(VALUE($B14)&lt;=COUNTA(Settings!$A$2:$A26)/2+1,AJ13+AH$12+AH$16,AJ13-AH$12),AH$6}),"")</f>
        <v>15</v>
      </c>
      <c r="AK14" s="28">
        <f t="shared" si="13"/>
        <v>35</v>
      </c>
      <c r="AL14" s="28">
        <f t="array" ref="AL14">IF(VALUE($B14)&gt;0,MIN({IF(VALUE($B14)&lt;=COUNTA(Settings!$A$2:$A26)/2+1,AL13+AH$14+AH$16,AL13-AH$14),AH$10}),"")</f>
        <v>55</v>
      </c>
      <c r="AM14" s="29">
        <f t="shared" si="14"/>
        <v>0.4</v>
      </c>
      <c r="AN14" s="9">
        <f>CEILING((AN$10-AN$8)/(COUNTA(Settings!$A$2:$A26)/2))</f>
        <v>6</v>
      </c>
      <c r="AO14" s="30">
        <f>IF(VALUE($B14)&gt;0,IF($A14&lt;=5,AP14,IF($A14&gt;95,AR14,AQ14))+ROUND((35-Settings!$E$2)/3,0),"")</f>
        <v>35</v>
      </c>
      <c r="AP14" s="28">
        <f t="array" ref="AP14">IF(VALUE($B14)&gt;0,MIN({IF(VALUE($B14)&lt;=COUNTA(Settings!$A$2:$A26)/2+1,AP13+AN$12+AN$16,AP13-AN$12),AN$6}),"")</f>
        <v>15</v>
      </c>
      <c r="AQ14" s="28">
        <f t="shared" si="15"/>
        <v>40</v>
      </c>
      <c r="AR14" s="28">
        <f t="array" ref="AR14">IF(VALUE($B14)&gt;0,MIN({IF(VALUE($B14)&lt;=COUNTA(Settings!$A$2:$A26)/2+1,AR13+AN$14+AN$16,AR13-AN$14),AN$10}),"")</f>
        <v>65</v>
      </c>
      <c r="AS14" s="27">
        <f t="shared" si="16"/>
        <v>0.3</v>
      </c>
      <c r="AT14" s="28">
        <f>CEILING((AT$10-AT$8)/(COUNTA(Settings!$A$2:$A26)/2))</f>
        <v>10</v>
      </c>
      <c r="AU14" s="30">
        <f>IF(VALUE($B14)&gt;0,IF($A14&lt;=5,AV14,IF($A14&gt;95,AX14,AW14))+ROUND((30-Settings!$E$2)/3,0),"")</f>
        <v>41</v>
      </c>
      <c r="AV14" s="30">
        <f t="array" ref="AV14">IF(VALUE($B14)&gt;0,MIN({IF(VALUE($B14)&lt;=COUNTA(Settings!$A$2:$A26)/2+1,AV13+AT$12+AT$16,AV13-AT$12),AT$6}),"")</f>
        <v>35</v>
      </c>
      <c r="AW14" s="28">
        <f t="shared" si="17"/>
        <v>48</v>
      </c>
      <c r="AX14" s="30">
        <f t="array" ref="AX14">IF(VALUE($B14)&gt;0,MIN({IF(VALUE($B14)&lt;=COUNTA(Settings!$A$2:$A26)/2+1,AX13+AT$14+AT$16,AX13-AT$14),AT$10}),"")</f>
        <v>60</v>
      </c>
      <c r="AY14" s="27">
        <f t="shared" si="18"/>
        <v>0.15</v>
      </c>
      <c r="AZ14" s="28">
        <f>CEILING((AZ$10-AZ$8)/(COUNTA(Settings!$A$2:$A26)/2))</f>
        <v>8</v>
      </c>
      <c r="BA14" s="30">
        <f>IF(VALUE($B14)&gt;0,IF($A14&lt;=5,BB14,IF($A14&gt;95,BD14,BC14))+ROUND((55-Settings!$E$2)/3,0),"")</f>
        <v>30</v>
      </c>
      <c r="BB14" s="30">
        <f t="array" ref="BB14">IF(VALUE($B14)&gt;0,MIN({IF(VALUE($B14)&lt;=COUNTA(Settings!$A$2:$A26)/2+1,BB13+AZ$12+AZ$16,BB13-AZ$12),AZ$6}),"")</f>
        <v>10</v>
      </c>
      <c r="BC14" s="28">
        <f t="shared" si="19"/>
        <v>28</v>
      </c>
      <c r="BD14" s="30">
        <f t="array" ref="BD14">IF(VALUE($B14)&gt;0,MIN({IF(VALUE($B14)&lt;=COUNTA(Settings!$A$2:$A26)/2+1,BD13+AZ$14+AZ$16,BD13-AZ$14),AZ$10}),"")</f>
        <v>45</v>
      </c>
      <c r="BE14" s="31">
        <f t="shared" si="20"/>
        <v>0.35</v>
      </c>
      <c r="BF14" s="30">
        <f>CEILING((BF$10-BF$8)/(COUNTA(Settings!$A$2:$A26)/2))</f>
        <v>8</v>
      </c>
      <c r="BG14" s="30">
        <f>IF(VALUE($B14)&gt;0,IF($A14&lt;=5,BH14,IF($A14&gt;95,BJ14,BI14))+ROUND((60-Settings!$E$2)/3,0),"")</f>
        <v>31</v>
      </c>
      <c r="BH14" s="30">
        <f t="array" ref="BH14">IF(VALUE($B14)&gt;0,MIN({IF(VALUE($B14)&lt;=COUNTA(Settings!$A$2:$A26)/2+1,BH13+BF$12+BF$16,BH13-BF$12),BF$6}),"")</f>
        <v>10</v>
      </c>
      <c r="BI14" s="28">
        <f t="shared" si="21"/>
        <v>28</v>
      </c>
      <c r="BJ14" s="30">
        <f t="array" ref="BJ14">IF(VALUE($B14)&gt;0,MIN({IF(VALUE($B14)&lt;=COUNTA(Settings!$A$2:$A26)/2+1,BJ13+BF$14+BF$16,BJ13-BF$14),BF$10}),"")</f>
        <v>45</v>
      </c>
      <c r="BK14" s="27">
        <f t="shared" si="22"/>
        <v>0.1</v>
      </c>
      <c r="BL14" s="30">
        <f>CEILING((BL$10-BL$8)/(COUNTA(Settings!$A$2:$A26)/2))</f>
        <v>5</v>
      </c>
      <c r="BM14" s="30">
        <f>IF(VALUE($B14)&gt;0,IF($A14&lt;=5,BN14,IF($A14&gt;95,BP14,BO14))+ROUND((70-Settings!$E$2)/3,0),"")</f>
        <v>23</v>
      </c>
      <c r="BN14" s="30">
        <f t="array" ref="BN14">IF(VALUE($B14)&gt;0,MIN({IF(VALUE($B14)&lt;=COUNTA(Settings!$A$2:$A26)/2+1,BN13+BL$12+BL$16,BN13-BL$12),BL$6}),"")</f>
        <v>-8</v>
      </c>
      <c r="BO14" s="28">
        <f t="shared" si="23"/>
        <v>16</v>
      </c>
      <c r="BP14" s="30">
        <f t="array" ref="BP14">IF(VALUE($B14)&gt;0,MIN({IF(VALUE($B14)&lt;=COUNTA(Settings!$A$2:$A26)/2+1,BP13+BL$14+BL$16,BP13-BL$14),BL$10}),"")</f>
        <v>40</v>
      </c>
      <c r="BQ14" s="31">
        <f t="shared" si="24"/>
        <v>0.1</v>
      </c>
      <c r="BR14" s="30">
        <f>CEILING((BR$10-BR$8)/(COUNTA(Settings!$A$2:$A26)/2))</f>
        <v>6</v>
      </c>
      <c r="BS14" s="30">
        <f>IF(VALUE($B14)&gt;0,IF($A14&lt;=5,BT14,IF($A14&gt;95,BV14,BU14))+ROUND((70-Settings!$E$2)/3,0),"")</f>
        <v>11</v>
      </c>
      <c r="BT14" s="30">
        <f t="array" ref="BT14">IF(VALUE($B14)&gt;0,MIN({IF(VALUE($B14)&lt;=COUNTA(Settings!$A$2:$A26)/2+1,BT13+BR$12+BR$16,BT13-BR$12),BR$6}),"")</f>
        <v>-28</v>
      </c>
      <c r="BU14" s="28">
        <f t="shared" si="25"/>
        <v>4</v>
      </c>
      <c r="BV14" s="30">
        <f t="array" ref="BV14">IF(VALUE($B14)&gt;0,MIN({IF(VALUE($B14)&lt;=COUNTA(Settings!$A$2:$A26)/2+1,BV13+BR$14+BR$16,BV13-BR$14),BR$10}),"")</f>
        <v>35</v>
      </c>
      <c r="BW14" s="31">
        <f t="shared" si="26"/>
        <v>0.1</v>
      </c>
    </row>
    <row r="15">
      <c r="A15" s="5">
        <f t="shared" si="1"/>
        <v>86</v>
      </c>
      <c r="B15" s="9" t="str">
        <f>IF(ROW()-2&lt;COUNTA(Settings!A:A),ROW()-2,"")</f>
        <v/>
      </c>
      <c r="C15" s="5" t="str">
        <f t="shared" si="2"/>
        <v/>
      </c>
      <c r="D15" s="9" t="s">
        <v>74</v>
      </c>
      <c r="E15" s="5" t="str">
        <f>IF(VALUE($B15)&gt;0,IF($A15&lt;=5,F15,IF($A15&gt;95,H15,G15))+ROUND((15-Settings!$E$2)/2,0),"")</f>
        <v/>
      </c>
      <c r="F15" s="9" t="str">
        <f t="array" ref="F15">IF(VALUE($B15)&gt;0,MIN({IF(VALUE($B15)&lt;=COUNTA(Settings!$A$2:$A26)/2+1,F14+D$12+D$16,F14-D$12),D$6}),"")</f>
        <v/>
      </c>
      <c r="G15" s="9" t="str">
        <f t="shared" si="3"/>
        <v/>
      </c>
      <c r="H15" s="9" t="str">
        <f t="array" ref="H15">IF(VALUE($B15)&gt;0,MIN({IF(VALUE($B15)&lt;=COUNTA(Settings!$A$2:$A26)/2+1,H14+D$14+D$16,H14-D$14),D$10}),"")</f>
        <v/>
      </c>
      <c r="I15" s="27" t="str">
        <f t="shared" si="4"/>
        <v/>
      </c>
      <c r="J15" s="9" t="s">
        <v>74</v>
      </c>
      <c r="K15" s="5" t="str">
        <f>IF(VALUE($B15)&gt;0,IF($A15&lt;=5,L15,IF($A15&gt;95,N15,M15))+ROUND((0-Settings!$E$2)/2,0),"")</f>
        <v/>
      </c>
      <c r="L15" s="37" t="str">
        <f t="array" ref="L15">IF(VALUE($B15)&gt;0,MIN({IF(VALUE($B15)&lt;=COUNTA(Settings!$A$2:$A26)/2+1,L14+J$12+J$16,L14-J$12),J$6}),"")</f>
        <v/>
      </c>
      <c r="M15" s="37" t="str">
        <f t="shared" si="5"/>
        <v/>
      </c>
      <c r="N15" s="37" t="str">
        <f t="array" ref="N15">IF(VALUE($B15)&gt;0,MIN({IF(VALUE($B15)&lt;=COUNTA(Settings!$A$2:$A26)/2+1,N14+J$14+J$16,N14-J$14),J$10}),"")</f>
        <v/>
      </c>
      <c r="O15" s="27" t="str">
        <f t="shared" si="6"/>
        <v/>
      </c>
      <c r="P15" s="9" t="s">
        <v>74</v>
      </c>
      <c r="Q15" s="5" t="str">
        <f>IF(VALUE($B15)&gt;0,IF($A15&lt;=5,R15,IF($A15&gt;95,T15,S15))+ROUND((35-Settings!$E$2)/3,0),"")</f>
        <v/>
      </c>
      <c r="R15" s="37" t="str">
        <f t="array" ref="R15">IF(VALUE($B15)&gt;0,MIN({IF(VALUE($B15)&lt;=COUNTA(Settings!$A$2:$A26)/2+1,R14+P$12+P$16,R14-P$12),P$6}),"")</f>
        <v/>
      </c>
      <c r="S15" s="38" t="str">
        <f t="shared" si="7"/>
        <v/>
      </c>
      <c r="T15" s="37" t="str">
        <f t="array" ref="T15">IF(VALUE($B15)&gt;0,MIN({IF(VALUE($B15)&lt;=COUNTA(Settings!$A$2:$A26)/2+1,T14+P$14+P$16,T14-P$14),P$10}),"")</f>
        <v/>
      </c>
      <c r="U15" s="27" t="str">
        <f t="shared" si="8"/>
        <v/>
      </c>
      <c r="V15" s="9" t="s">
        <v>74</v>
      </c>
      <c r="W15" s="28" t="str">
        <f>IF(VALUE($B15)&gt;0,IF($A15&lt;=5,X15,IF($A15&gt;95,Z15,Y15))+ROUND((10-Settings!$E$2)/3,0),"")</f>
        <v/>
      </c>
      <c r="X15" s="37" t="str">
        <f t="array" ref="X15">IF(VALUE($B15)&gt;0,MIN({IF(VALUE($B15)&lt;=COUNTA(Settings!$A$2:$A26)/2+1,X14+V$12+V$16,X14-V$12),V$6}),"")</f>
        <v/>
      </c>
      <c r="Y15" s="37" t="str">
        <f t="shared" si="9"/>
        <v/>
      </c>
      <c r="Z15" s="37" t="str">
        <f t="array" ref="Z15">IF(VALUE($B15)&gt;0,MIN({IF(VALUE($B15)&lt;=COUNTA(Settings!$A$2:$A26)/2+1,Z14+V$14+V$16,Z14-V$14),V$10}),"")</f>
        <v/>
      </c>
      <c r="AA15" s="27" t="str">
        <f t="shared" si="10"/>
        <v/>
      </c>
      <c r="AB15" s="9" t="s">
        <v>74</v>
      </c>
      <c r="AC15" s="28" t="str">
        <f>IF(VALUE($B15)&gt;0,IF($A15&lt;=5,AD15,IF($A15&gt;95,AF15,AE15))+ROUND((10-Settings!$E$2)/3,0),"")</f>
        <v/>
      </c>
      <c r="AD15" s="37" t="str">
        <f t="array" ref="AD15">IF(VALUE($B15)&gt;0,MIN({IF(VALUE($B15)&lt;=COUNTA(Settings!$A$2:$A26)/2+1,AD14+AB$12+AB$16,AD14-AB$12),AB$6}),"")</f>
        <v/>
      </c>
      <c r="AE15" s="37" t="str">
        <f t="shared" si="11"/>
        <v/>
      </c>
      <c r="AF15" s="37" t="str">
        <f t="array" ref="AF15">IF(VALUE($B15)&gt;0,MIN({IF(VALUE($B15)&lt;=COUNTA(Settings!$A$2:$A26)/2+1,AF14+AB$14+AB$16,AF14-AB$14),AB$10}),"")</f>
        <v/>
      </c>
      <c r="AG15" s="27" t="str">
        <f t="shared" si="12"/>
        <v/>
      </c>
      <c r="AH15" s="9" t="s">
        <v>74</v>
      </c>
      <c r="AI15" s="28" t="str">
        <f>IF(VALUE($B15)&gt;0,IF($A15&lt;=5,AJ15,IF($A15&gt;95,AL15,AK15))+ROUND((35-Settings!$E$2)/3,0),"")</f>
        <v/>
      </c>
      <c r="AJ15" s="28" t="str">
        <f t="array" ref="AJ15">IF(VALUE($B15)&gt;0,MIN({IF(VALUE($B15)&lt;=COUNTA(Settings!$A$2:$A26)/2+1,AJ14+AH$12+AH$16,AJ14-AH$12),AH$6}),"")</f>
        <v/>
      </c>
      <c r="AK15" s="38" t="str">
        <f t="shared" si="13"/>
        <v/>
      </c>
      <c r="AL15" s="37" t="str">
        <f t="array" ref="AL15">IF(VALUE($B15)&gt;0,MIN({IF(VALUE($B15)&lt;=COUNTA(Settings!$A$2:$A26)/2+1,AL14+AH$14+AH$16,AL14-AH$14),AH$10}),"")</f>
        <v/>
      </c>
      <c r="AM15" s="29" t="str">
        <f t="shared" si="14"/>
        <v/>
      </c>
      <c r="AN15" s="9" t="s">
        <v>74</v>
      </c>
      <c r="AO15" s="39" t="str">
        <f>IF(VALUE($B15)&gt;0,IF($A15&lt;=5,AP15,IF($A15&gt;95,AR15,AQ15))+ROUND((35-Settings!$E$2)/3,0),"")</f>
        <v/>
      </c>
      <c r="AP15" s="28" t="str">
        <f t="array" ref="AP15">IF(VALUE($B15)&gt;0,MIN({IF(VALUE($B15)&lt;=COUNTA(Settings!$A$2:$A26)/2+1,AP14+AN$12+AN$16,AP14-AN$12),AN$6}),"")</f>
        <v/>
      </c>
      <c r="AQ15" s="38" t="str">
        <f t="shared" si="15"/>
        <v/>
      </c>
      <c r="AR15" s="37" t="str">
        <f t="array" ref="AR15">IF(VALUE($B15)&gt;0,MIN({IF(VALUE($B15)&lt;=COUNTA(Settings!$A$2:$A26)/2+1,AR14+AN$14+AN$16,AR14-AN$14),AN$10}),"")</f>
        <v/>
      </c>
      <c r="AS15" s="27" t="str">
        <f t="shared" si="16"/>
        <v/>
      </c>
      <c r="AT15" s="35" t="s">
        <v>74</v>
      </c>
      <c r="AU15" s="30" t="str">
        <f>IF(VALUE($B15)&gt;0,IF($A15&lt;=5,AV15,IF($A15&gt;95,AX15,AW15))+ROUND((30-Settings!$E$2)/3,0),"")</f>
        <v/>
      </c>
      <c r="AV15" s="39" t="str">
        <f t="array" ref="AV15">IF(VALUE($B15)&gt;0,MIN({IF(VALUE($B15)&lt;=COUNTA(Settings!$A$2:$A26)/2+1,AV14+AT$12+AT$16,AV14-AT$12),AT$6}),"")</f>
        <v/>
      </c>
      <c r="AW15" s="39" t="str">
        <f t="shared" si="17"/>
        <v/>
      </c>
      <c r="AX15" s="39" t="str">
        <f t="array" ref="AX15">IF(VALUE($B15)&gt;0,MIN({IF(VALUE($B15)&lt;=COUNTA(Settings!$A$2:$A26)/2+1,AX14+AT$14+AT$16,AX14-AT$14),AT$10}),"")</f>
        <v/>
      </c>
      <c r="AY15" s="27" t="str">
        <f t="shared" si="18"/>
        <v/>
      </c>
      <c r="AZ15" s="35" t="s">
        <v>74</v>
      </c>
      <c r="BA15" s="30" t="str">
        <f>IF(VALUE($B15)&gt;0,IF($A15&lt;=5,BB15,IF($A15&gt;95,BD15,BC15))+ROUND((55-Settings!$E$2)/3,0),"")</f>
        <v/>
      </c>
      <c r="BB15" s="39" t="str">
        <f t="array" ref="BB15">IF(VALUE($B15)&gt;0,MIN({IF(VALUE($B15)&lt;=COUNTA(Settings!$A$2:$A26)/2+1,BB14+AZ$12+AZ$16,BB14-AZ$12),AZ$6}),"")</f>
        <v/>
      </c>
      <c r="BC15" s="39" t="str">
        <f t="shared" si="19"/>
        <v/>
      </c>
      <c r="BD15" s="39" t="str">
        <f t="array" ref="BD15">IF(VALUE($B15)&gt;0,MIN({IF(VALUE($B15)&lt;=COUNTA(Settings!$A$2:$A26)/2+1,BD14+AZ$14+AZ$16,BD14-AZ$14),AZ$10}),"")</f>
        <v/>
      </c>
      <c r="BE15" s="31" t="str">
        <f t="shared" si="20"/>
        <v/>
      </c>
      <c r="BF15" s="36" t="s">
        <v>74</v>
      </c>
      <c r="BG15" s="30" t="str">
        <f>IF(VALUE($B15)&gt;0,IF($A15&lt;=5,BH15,IF($A15&gt;95,BJ15,BI15))+ROUND((60-Settings!$E$2)/3,0),"")</f>
        <v/>
      </c>
      <c r="BH15" s="39" t="str">
        <f t="array" ref="BH15">IF(VALUE($B15)&gt;0,MIN({IF(VALUE($B15)&lt;=COUNTA(Settings!$A$2:$A26)/2+1,BH14+BF$12+BF$16,BH14-BF$12),BF$6}),"")</f>
        <v/>
      </c>
      <c r="BI15" s="39" t="str">
        <f t="shared" si="21"/>
        <v/>
      </c>
      <c r="BJ15" s="39" t="str">
        <f t="array" ref="BJ15">IF(VALUE($B15)&gt;0,MIN({IF(VALUE($B15)&lt;=COUNTA(Settings!$A$2:$A26)/2+1,BJ14+BF$14+BF$16,BJ14-BF$14),BF$10}),"")</f>
        <v/>
      </c>
      <c r="BK15" s="27" t="str">
        <f t="shared" si="22"/>
        <v/>
      </c>
      <c r="BL15" s="36" t="s">
        <v>74</v>
      </c>
      <c r="BM15" s="30" t="str">
        <f>IF(VALUE($B15)&gt;0,IF($A15&lt;=5,BN15,IF($A15&gt;95,BP15,BO15))+ROUND((70-Settings!$E$2)/3,0),"")</f>
        <v/>
      </c>
      <c r="BN15" s="39" t="str">
        <f t="array" ref="BN15">IF(VALUE($B15)&gt;0,MIN({IF(VALUE($B15)&lt;=COUNTA(Settings!$A$2:$A26)/2+1,BN14+BL$12+BL$16,BN14-BL$12),BL$6}),"")</f>
        <v/>
      </c>
      <c r="BO15" s="39" t="str">
        <f t="shared" si="23"/>
        <v/>
      </c>
      <c r="BP15" s="39" t="str">
        <f t="array" ref="BP15">IF(VALUE($B15)&gt;0,MIN({IF(VALUE($B15)&lt;=COUNTA(Settings!$A$2:$A26)/2+1,BP14+BL$14+BL$16,BP14-BL$14),BL$10}),"")</f>
        <v/>
      </c>
      <c r="BQ15" s="31" t="str">
        <f t="shared" si="24"/>
        <v/>
      </c>
      <c r="BR15" s="36" t="s">
        <v>74</v>
      </c>
      <c r="BS15" s="30" t="str">
        <f>IF(VALUE($B15)&gt;0,IF($A15&lt;=5,BT15,IF($A15&gt;95,BV15,BU15))+ROUND((70-Settings!$E$2)/3,0),"")</f>
        <v/>
      </c>
      <c r="BT15" s="39" t="str">
        <f t="array" ref="BT15">IF(VALUE($B15)&gt;0,MIN({IF(VALUE($B15)&lt;=COUNTA(Settings!$A$2:$A26)/2+1,BT14+BR$12+BR$16,BT14-BR$12),BR$6}),"")</f>
        <v/>
      </c>
      <c r="BU15" s="39" t="str">
        <f t="shared" si="25"/>
        <v/>
      </c>
      <c r="BV15" s="39" t="str">
        <f t="array" ref="BV15">IF(VALUE($B15)&gt;0,MIN({IF(VALUE($B15)&lt;=COUNTA(Settings!$A$2:$A26)/2+1,BV14+BR$14+BR$16,BV14-BR$14),BR$10}),"")</f>
        <v/>
      </c>
      <c r="BW15" s="31" t="str">
        <f t="shared" si="26"/>
        <v/>
      </c>
    </row>
    <row r="16">
      <c r="A16" s="5">
        <f t="shared" si="1"/>
        <v>18</v>
      </c>
      <c r="B16" s="9" t="str">
        <f>IF(ROW()-2&lt;COUNTA(Settings!A:A),ROW()-2,"")</f>
        <v/>
      </c>
      <c r="C16" s="5" t="str">
        <f t="shared" si="2"/>
        <v/>
      </c>
      <c r="D16" s="5">
        <f>FLOOR(COUNTA(Settings!$A$2:$A26)/10)</f>
        <v>1</v>
      </c>
      <c r="E16" s="5" t="str">
        <f>IF(VALUE($B16)&gt;0,IF($A16&lt;=5,F16,IF($A16&gt;95,H16,G16))+ROUND((15-Settings!$E$2)/2,0),"")</f>
        <v/>
      </c>
      <c r="F16" s="9" t="str">
        <f t="array" ref="F16">IF(VALUE($B16)&gt;0,MIN({IF(VALUE($B16)&lt;=COUNTA(Settings!$A$2:$A26)/2+1,F15+D$12+D$16,F15-D$12),D$6}),"")</f>
        <v/>
      </c>
      <c r="G16" s="9" t="str">
        <f t="shared" si="3"/>
        <v/>
      </c>
      <c r="H16" s="9" t="str">
        <f t="array" ref="H16">IF(VALUE($B16)&gt;0,MIN({IF(VALUE($B16)&lt;=COUNTA(Settings!$A$2:$A26)/2+1,H15+D$14+D$16,H15-D$14),D$10}),"")</f>
        <v/>
      </c>
      <c r="I16" s="27" t="str">
        <f t="shared" si="4"/>
        <v/>
      </c>
      <c r="J16" s="5">
        <f>FLOOR(COUNTA(Settings!$A$2:$A26)/10)</f>
        <v>1</v>
      </c>
      <c r="K16" s="5" t="str">
        <f>IF(VALUE($B16)&gt;0,IF($A16&lt;=5,L16,IF($A16&gt;95,N16,M16))+ROUND((0-Settings!$E$2)/2,0),"")</f>
        <v/>
      </c>
      <c r="L16" s="37" t="str">
        <f t="array" ref="L16">IF(VALUE($B16)&gt;0,MIN({IF(VALUE($B16)&lt;=COUNTA(Settings!$A$2:$A26)/2+1,L15+J$12+J$16,L15-J$12),J$6}),"")</f>
        <v/>
      </c>
      <c r="M16" s="37" t="str">
        <f t="shared" si="5"/>
        <v/>
      </c>
      <c r="N16" s="37" t="str">
        <f t="array" ref="N16">IF(VALUE($B16)&gt;0,MIN({IF(VALUE($B16)&lt;=COUNTA(Settings!$A$2:$A26)/2+1,N15+J$14+J$16,N15-J$14),J$10}),"")</f>
        <v/>
      </c>
      <c r="O16" s="27" t="str">
        <f t="shared" si="6"/>
        <v/>
      </c>
      <c r="P16" s="5">
        <f>FLOOR(COUNTA(Settings!$A$2:$A26)/10)</f>
        <v>1</v>
      </c>
      <c r="Q16" s="5" t="str">
        <f>IF(VALUE($B16)&gt;0,IF($A16&lt;=5,R16,IF($A16&gt;95,T16,S16))+ROUND((35-Settings!$E$2)/3,0),"")</f>
        <v/>
      </c>
      <c r="R16" s="37" t="str">
        <f t="array" ref="R16">IF(VALUE($B16)&gt;0,MIN({IF(VALUE($B16)&lt;=COUNTA(Settings!$A$2:$A26)/2+1,R15+P$12+P$16,R15-P$12),P$6}),"")</f>
        <v/>
      </c>
      <c r="S16" s="38" t="str">
        <f t="shared" si="7"/>
        <v/>
      </c>
      <c r="T16" s="37" t="str">
        <f t="array" ref="T16">IF(VALUE($B16)&gt;0,MIN({IF(VALUE($B16)&lt;=COUNTA(Settings!$A$2:$A26)/2+1,T15+P$14+P$16,T15-P$14),P$10}),"")</f>
        <v/>
      </c>
      <c r="U16" s="27" t="str">
        <f t="shared" si="8"/>
        <v/>
      </c>
      <c r="V16" s="5">
        <f>FLOOR(COUNTA(Settings!$A$2:$A26)/10)</f>
        <v>1</v>
      </c>
      <c r="W16" s="28" t="str">
        <f>IF(VALUE($B16)&gt;0,IF($A16&lt;=5,X16,IF($A16&gt;95,Z16,Y16))+ROUND((10-Settings!$E$2)/3,0),"")</f>
        <v/>
      </c>
      <c r="X16" s="37" t="str">
        <f t="array" ref="X16">IF(VALUE($B16)&gt;0,MIN({IF(VALUE($B16)&lt;=COUNTA(Settings!$A$2:$A26)/2+1,X15+V$12+V$16,X15-V$12),V$6}),"")</f>
        <v/>
      </c>
      <c r="Y16" s="37" t="str">
        <f t="shared" si="9"/>
        <v/>
      </c>
      <c r="Z16" s="37" t="str">
        <f t="array" ref="Z16">IF(VALUE($B16)&gt;0,MIN({IF(VALUE($B16)&lt;=COUNTA(Settings!$A$2:$A26)/2+1,Z15+V$14+V$16,Z15-V$14),V$10}),"")</f>
        <v/>
      </c>
      <c r="AA16" s="27" t="str">
        <f t="shared" si="10"/>
        <v/>
      </c>
      <c r="AB16" s="5">
        <f>FLOOR(COUNTA(Settings!$A$2:$A26)/10)</f>
        <v>1</v>
      </c>
      <c r="AC16" s="28" t="str">
        <f>IF(VALUE($B16)&gt;0,IF($A16&lt;=5,AD16,IF($A16&gt;95,AF16,AE16))+ROUND((10-Settings!$E$2)/3,0),"")</f>
        <v/>
      </c>
      <c r="AD16" s="37" t="str">
        <f t="array" ref="AD16">IF(VALUE($B16)&gt;0,MIN({IF(VALUE($B16)&lt;=COUNTA(Settings!$A$2:$A26)/2+1,AD15+AB$12+AB$16,AD15-AB$12),AB$6}),"")</f>
        <v/>
      </c>
      <c r="AE16" s="37" t="str">
        <f t="shared" si="11"/>
        <v/>
      </c>
      <c r="AF16" s="37" t="str">
        <f t="array" ref="AF16">IF(VALUE($B16)&gt;0,MIN({IF(VALUE($B16)&lt;=COUNTA(Settings!$A$2:$A26)/2+1,AF15+AB$14+AB$16,AF15-AB$14),AB$10}),"")</f>
        <v/>
      </c>
      <c r="AG16" s="27" t="str">
        <f t="shared" si="12"/>
        <v/>
      </c>
      <c r="AH16" s="5">
        <f>FLOOR(COUNTA(Settings!$A$2:$A26)/10)</f>
        <v>1</v>
      </c>
      <c r="AI16" s="28" t="str">
        <f>IF(VALUE($B16)&gt;0,IF($A16&lt;=5,AJ16,IF($A16&gt;95,AL16,AK16))+ROUND((35-Settings!$E$2)/3,0),"")</f>
        <v/>
      </c>
      <c r="AJ16" s="28" t="str">
        <f t="array" ref="AJ16">IF(VALUE($B16)&gt;0,MIN({IF(VALUE($B16)&lt;=COUNTA(Settings!$A$2:$A26)/2+1,AJ15+AH$12+AH$16,AJ15-AH$12),AH$6}),"")</f>
        <v/>
      </c>
      <c r="AK16" s="38" t="str">
        <f t="shared" si="13"/>
        <v/>
      </c>
      <c r="AL16" s="37" t="str">
        <f t="array" ref="AL16">IF(VALUE($B16)&gt;0,MIN({IF(VALUE($B16)&lt;=COUNTA(Settings!$A$2:$A26)/2+1,AL15+AH$14+AH$16,AL15-AH$14),AH$10}),"")</f>
        <v/>
      </c>
      <c r="AM16" s="29" t="str">
        <f t="shared" si="14"/>
        <v/>
      </c>
      <c r="AN16" s="5">
        <f>FLOOR(COUNTA(Settings!$A$2:$A26)/10)</f>
        <v>1</v>
      </c>
      <c r="AO16" s="39" t="str">
        <f>IF(VALUE($B16)&gt;0,IF($A16&lt;=5,AP16,IF($A16&gt;95,AR16,AQ16))+ROUND((35-Settings!$E$2)/3,0),"")</f>
        <v/>
      </c>
      <c r="AP16" s="28" t="str">
        <f t="array" ref="AP16">IF(VALUE($B16)&gt;0,MIN({IF(VALUE($B16)&lt;=COUNTA(Settings!$A$2:$A26)/2+1,AP15+AN$12+AN$16,AP15-AN$12),AN$6}),"")</f>
        <v/>
      </c>
      <c r="AQ16" s="38" t="str">
        <f t="shared" si="15"/>
        <v/>
      </c>
      <c r="AR16" s="37" t="str">
        <f t="array" ref="AR16">IF(VALUE($B16)&gt;0,MIN({IF(VALUE($B16)&lt;=COUNTA(Settings!$A$2:$A26)/2+1,AR15+AN$14+AN$16,AR15-AN$14),AN$10}),"")</f>
        <v/>
      </c>
      <c r="AS16" s="27" t="str">
        <f t="shared" si="16"/>
        <v/>
      </c>
      <c r="AT16" s="28">
        <f>FLOOR(COUNTA(Settings!$A$2:$A26)/10)</f>
        <v>1</v>
      </c>
      <c r="AU16" s="30" t="str">
        <f>IF(VALUE($B16)&gt;0,IF($A16&lt;=5,AV16,IF($A16&gt;95,AX16,AW16))+ROUND((30-Settings!$E$2)/3,0),"")</f>
        <v/>
      </c>
      <c r="AV16" s="39" t="str">
        <f t="array" ref="AV16">IF(VALUE($B16)&gt;0,MIN({IF(VALUE($B16)&lt;=COUNTA(Settings!$A$2:$A26)/2+1,AV15+AT$12+AT$16,AV15-AT$12),AT$6}),"")</f>
        <v/>
      </c>
      <c r="AW16" s="39" t="str">
        <f t="shared" si="17"/>
        <v/>
      </c>
      <c r="AX16" s="39" t="str">
        <f t="array" ref="AX16">IF(VALUE($B16)&gt;0,MIN({IF(VALUE($B16)&lt;=COUNTA(Settings!$A$2:$A26)/2+1,AX15+AT$14+AT$16,AX15-AT$14),AT$10}),"")</f>
        <v/>
      </c>
      <c r="AY16" s="27" t="str">
        <f t="shared" si="18"/>
        <v/>
      </c>
      <c r="AZ16" s="28">
        <f>FLOOR(COUNTA(Settings!$A$2:$A26)/10)</f>
        <v>1</v>
      </c>
      <c r="BA16" s="30" t="str">
        <f>IF(VALUE($B16)&gt;0,IF($A16&lt;=5,BB16,IF($A16&gt;95,BD16,BC16))+ROUND((55-Settings!$E$2)/3,0),"")</f>
        <v/>
      </c>
      <c r="BB16" s="39" t="str">
        <f t="array" ref="BB16">IF(VALUE($B16)&gt;0,MIN({IF(VALUE($B16)&lt;=COUNTA(Settings!$A$2:$A26)/2+1,BB15+AZ$12+AZ$16,BB15-AZ$12),AZ$6}),"")</f>
        <v/>
      </c>
      <c r="BC16" s="39" t="str">
        <f t="shared" si="19"/>
        <v/>
      </c>
      <c r="BD16" s="39" t="str">
        <f t="array" ref="BD16">IF(VALUE($B16)&gt;0,MIN({IF(VALUE($B16)&lt;=COUNTA(Settings!$A$2:$A26)/2+1,BD15+AZ$14+AZ$16,BD15-AZ$14),AZ$10}),"")</f>
        <v/>
      </c>
      <c r="BE16" s="31" t="str">
        <f t="shared" si="20"/>
        <v/>
      </c>
      <c r="BF16" s="30">
        <f>FLOOR(COUNTA(Settings!$A$2:$A26)/10)</f>
        <v>1</v>
      </c>
      <c r="BG16" s="30" t="str">
        <f>IF(VALUE($B16)&gt;0,IF($A16&lt;=5,BH16,IF($A16&gt;95,BJ16,BI16))+ROUND((60-Settings!$E$2)/3,0),"")</f>
        <v/>
      </c>
      <c r="BH16" s="39" t="str">
        <f t="array" ref="BH16">IF(VALUE($B16)&gt;0,MIN({IF(VALUE($B16)&lt;=COUNTA(Settings!$A$2:$A26)/2+1,BH15+BF$12+BF$16,BH15-BF$12),BF$6}),"")</f>
        <v/>
      </c>
      <c r="BI16" s="39" t="str">
        <f t="shared" si="21"/>
        <v/>
      </c>
      <c r="BJ16" s="39" t="str">
        <f t="array" ref="BJ16">IF(VALUE($B16)&gt;0,MIN({IF(VALUE($B16)&lt;=COUNTA(Settings!$A$2:$A26)/2+1,BJ15+BF$14+BF$16,BJ15-BF$14),BF$10}),"")</f>
        <v/>
      </c>
      <c r="BK16" s="27" t="str">
        <f t="shared" si="22"/>
        <v/>
      </c>
      <c r="BL16" s="30">
        <f>FLOOR(COUNTA(Settings!$A$2:$A26)/10)</f>
        <v>1</v>
      </c>
      <c r="BM16" s="30" t="str">
        <f>IF(VALUE($B16)&gt;0,IF($A16&lt;=5,BN16,IF($A16&gt;95,BP16,BO16))+ROUND((70-Settings!$E$2)/3,0),"")</f>
        <v/>
      </c>
      <c r="BN16" s="39" t="str">
        <f t="array" ref="BN16">IF(VALUE($B16)&gt;0,MIN({IF(VALUE($B16)&lt;=COUNTA(Settings!$A$2:$A26)/2+1,BN15+BL$12+BL$16,BN15-BL$12),BL$6}),"")</f>
        <v/>
      </c>
      <c r="BO16" s="39" t="str">
        <f t="shared" si="23"/>
        <v/>
      </c>
      <c r="BP16" s="39" t="str">
        <f t="array" ref="BP16">IF(VALUE($B16)&gt;0,MIN({IF(VALUE($B16)&lt;=COUNTA(Settings!$A$2:$A26)/2+1,BP15+BL$14+BL$16,BP15-BL$14),BL$10}),"")</f>
        <v/>
      </c>
      <c r="BQ16" s="31" t="str">
        <f t="shared" si="24"/>
        <v/>
      </c>
      <c r="BR16" s="30">
        <f>FLOOR(COUNTA(Settings!$A$2:$A26)/10)</f>
        <v>1</v>
      </c>
      <c r="BS16" s="30" t="str">
        <f>IF(VALUE($B16)&gt;0,IF($A16&lt;=5,BT16,IF($A16&gt;95,BV16,BU16))+ROUND((70-Settings!$E$2)/3,0),"")</f>
        <v/>
      </c>
      <c r="BT16" s="39" t="str">
        <f t="array" ref="BT16">IF(VALUE($B16)&gt;0,MIN({IF(VALUE($B16)&lt;=COUNTA(Settings!$A$2:$A26)/2+1,BT15+BR$12+BR$16,BT15-BR$12),BR$6}),"")</f>
        <v/>
      </c>
      <c r="BU16" s="39" t="str">
        <f t="shared" si="25"/>
        <v/>
      </c>
      <c r="BV16" s="39" t="str">
        <f t="array" ref="BV16">IF(VALUE($B16)&gt;0,MIN({IF(VALUE($B16)&lt;=COUNTA(Settings!$A$2:$A26)/2+1,BV15+BR$14+BR$16,BV15-BR$14),BR$10}),"")</f>
        <v/>
      </c>
      <c r="BW16" s="31" t="str">
        <f t="shared" si="26"/>
        <v/>
      </c>
    </row>
    <row r="17">
      <c r="A17" s="5">
        <f t="shared" si="1"/>
        <v>25</v>
      </c>
      <c r="B17" s="9" t="str">
        <f>IF(ROW()-2&lt;COUNTA(Settings!A:A),ROW()-2,"")</f>
        <v/>
      </c>
      <c r="C17" s="5" t="str">
        <f t="shared" si="2"/>
        <v/>
      </c>
      <c r="D17" s="5"/>
      <c r="E17" s="5" t="str">
        <f>IF(VALUE($B17)&gt;0,IF($A17&lt;=5,F17,IF($A17&gt;95,H17,G17))+ROUND((15-Settings!$E$2)/2,0),"")</f>
        <v/>
      </c>
      <c r="F17" s="9" t="str">
        <f t="array" ref="F17">IF(VALUE($B17)&gt;0,MIN({IF(VALUE($B17)&lt;=COUNTA(Settings!$A$2:$A26)/2+1,F16+D$12+D$16,F16-D$12),D$6}),"")</f>
        <v/>
      </c>
      <c r="G17" s="9" t="str">
        <f t="shared" si="3"/>
        <v/>
      </c>
      <c r="H17" s="9" t="str">
        <f t="array" ref="H17">IF(VALUE($B17)&gt;0,MIN({IF(VALUE($B17)&lt;=COUNTA(Settings!$A$2:$A26)/2+1,H16+D$14+D$16,H16-D$14),D$10}),"")</f>
        <v/>
      </c>
      <c r="I17" s="27" t="str">
        <f t="shared" si="4"/>
        <v/>
      </c>
      <c r="J17" s="5"/>
      <c r="K17" s="5" t="str">
        <f>IF(VALUE($B17)&gt;0,IF($A17&lt;=5,L17,IF($A17&gt;95,N17,M17))+ROUND((0-Settings!$E$2)/2,0),"")</f>
        <v/>
      </c>
      <c r="L17" s="37" t="str">
        <f t="array" ref="L17">IF(VALUE($B17)&gt;0,MIN({IF(VALUE($B17)&lt;=COUNTA(Settings!$A$2:$A26)/2+1,L16+J$12+J$16,L16-J$12),J$6}),"")</f>
        <v/>
      </c>
      <c r="M17" s="37" t="str">
        <f t="shared" si="5"/>
        <v/>
      </c>
      <c r="N17" s="37" t="str">
        <f t="array" ref="N17">IF(VALUE($B17)&gt;0,MIN({IF(VALUE($B17)&lt;=COUNTA(Settings!$A$2:$A26)/2+1,N16+J$14+J$16,N16-J$14),J$10}),"")</f>
        <v/>
      </c>
      <c r="O17" s="27" t="str">
        <f t="shared" si="6"/>
        <v/>
      </c>
      <c r="P17" s="5"/>
      <c r="Q17" s="5" t="str">
        <f>IF(VALUE($B17)&gt;0,IF($A17&lt;=5,R17,IF($A17&gt;95,T17,S17))+ROUND((35-Settings!$E$2)/3,0),"")</f>
        <v/>
      </c>
      <c r="R17" s="37" t="str">
        <f t="array" ref="R17">IF(VALUE($B17)&gt;0,MIN({IF(VALUE($B17)&lt;=COUNTA(Settings!$A$2:$A26)/2+1,R16+P$12+P$16,R16-P$12),P$6}),"")</f>
        <v/>
      </c>
      <c r="S17" s="38" t="str">
        <f t="shared" si="7"/>
        <v/>
      </c>
      <c r="T17" s="37" t="str">
        <f t="array" ref="T17">IF(VALUE($B17)&gt;0,MIN({IF(VALUE($B17)&lt;=COUNTA(Settings!$A$2:$A26)/2+1,T16+P$14+P$16,T16-P$14),P$10}),"")</f>
        <v/>
      </c>
      <c r="U17" s="27" t="str">
        <f t="shared" si="8"/>
        <v/>
      </c>
      <c r="V17" s="5"/>
      <c r="W17" s="28" t="str">
        <f>IF(VALUE($B17)&gt;0,IF($A17&lt;=5,X17,IF($A17&gt;95,Z17,Y17))+ROUND((10-Settings!$E$2)/3,0),"")</f>
        <v/>
      </c>
      <c r="X17" s="37" t="str">
        <f t="array" ref="X17">IF(VALUE($B17)&gt;0,MIN({IF(VALUE($B17)&lt;=COUNTA(Settings!$A$2:$A26)/2+1,X16+V$12+V$16,X16-V$12),V$6}),"")</f>
        <v/>
      </c>
      <c r="Y17" s="37" t="str">
        <f t="shared" si="9"/>
        <v/>
      </c>
      <c r="Z17" s="37" t="str">
        <f t="array" ref="Z17">IF(VALUE($B17)&gt;0,MIN({IF(VALUE($B17)&lt;=COUNTA(Settings!$A$2:$A26)/2+1,Z16+V$14+V$16,Z16-V$14),V$10}),"")</f>
        <v/>
      </c>
      <c r="AA17" s="27" t="str">
        <f t="shared" si="10"/>
        <v/>
      </c>
      <c r="AB17" s="5"/>
      <c r="AC17" s="28" t="str">
        <f>IF(VALUE($B17)&gt;0,IF($A17&lt;=5,AD17,IF($A17&gt;95,AF17,AE17))+ROUND((10-Settings!$E$2)/3,0),"")</f>
        <v/>
      </c>
      <c r="AD17" s="37" t="str">
        <f t="array" ref="AD17">IF(VALUE($B17)&gt;0,MIN({IF(VALUE($B17)&lt;=COUNTA(Settings!$A$2:$A26)/2+1,AD16+AB$12+AB$16,AD16-AB$12),AB$6}),"")</f>
        <v/>
      </c>
      <c r="AE17" s="37" t="str">
        <f t="shared" si="11"/>
        <v/>
      </c>
      <c r="AF17" s="37" t="str">
        <f t="array" ref="AF17">IF(VALUE($B17)&gt;0,MIN({IF(VALUE($B17)&lt;=COUNTA(Settings!$A$2:$A26)/2+1,AF16+AB$14+AB$16,AF16-AB$14),AB$10}),"")</f>
        <v/>
      </c>
      <c r="AG17" s="27" t="str">
        <f t="shared" si="12"/>
        <v/>
      </c>
      <c r="AH17" s="5"/>
      <c r="AI17" s="28" t="str">
        <f>IF(VALUE($B17)&gt;0,IF($A17&lt;=5,AJ17,IF($A17&gt;95,AL17,AK17))+ROUND((35-Settings!$E$2)/3,0),"")</f>
        <v/>
      </c>
      <c r="AJ17" s="28" t="str">
        <f t="array" ref="AJ17">IF(VALUE($B17)&gt;0,MIN({IF(VALUE($B17)&lt;=COUNTA(Settings!$A$2:$A26)/2+1,AJ16+AH$12+AH$16,AJ16-AH$12),AH$6}),"")</f>
        <v/>
      </c>
      <c r="AK17" s="38" t="str">
        <f t="shared" si="13"/>
        <v/>
      </c>
      <c r="AL17" s="37" t="str">
        <f t="array" ref="AL17">IF(VALUE($B17)&gt;0,MIN({IF(VALUE($B17)&lt;=COUNTA(Settings!$A$2:$A26)/2+1,AL16+AH$14+AH$16,AL16-AH$14),AH$10}),"")</f>
        <v/>
      </c>
      <c r="AM17" s="29" t="str">
        <f t="shared" si="14"/>
        <v/>
      </c>
      <c r="AN17" s="5"/>
      <c r="AO17" s="39" t="str">
        <f>IF(VALUE($B17)&gt;0,IF($A17&lt;=5,AP17,IF($A17&gt;95,AR17,AQ17))+ROUND((35-Settings!$E$2)/3,0),"")</f>
        <v/>
      </c>
      <c r="AP17" s="28" t="str">
        <f t="array" ref="AP17">IF(VALUE($B17)&gt;0,MIN({IF(VALUE($B17)&lt;=COUNTA(Settings!$A$2:$A26)/2+1,AP16+AN$12+AN$16,AP16-AN$12),AN$6}),"")</f>
        <v/>
      </c>
      <c r="AQ17" s="38" t="str">
        <f t="shared" si="15"/>
        <v/>
      </c>
      <c r="AR17" s="37" t="str">
        <f t="array" ref="AR17">IF(VALUE($B17)&gt;0,MIN({IF(VALUE($B17)&lt;=COUNTA(Settings!$A$2:$A26)/2+1,AR16+AN$14+AN$16,AR16-AN$14),AN$10}),"")</f>
        <v/>
      </c>
      <c r="AS17" s="27" t="str">
        <f t="shared" si="16"/>
        <v/>
      </c>
      <c r="AT17" s="39"/>
      <c r="AU17" s="30" t="str">
        <f>IF(VALUE($B17)&gt;0,IF($A17&lt;=5,AV17,IF($A17&gt;95,AX17,AW17))+ROUND((30-Settings!$E$2)/3,0),"")</f>
        <v/>
      </c>
      <c r="AV17" s="39" t="str">
        <f t="array" ref="AV17">IF(VALUE($B17)&gt;0,MIN({IF(VALUE($B17)&lt;=COUNTA(Settings!$A$2:$A26)/2+1,AV16+AT$12+AT$16,AV16-AT$12),AT$6}),"")</f>
        <v/>
      </c>
      <c r="AW17" s="39" t="str">
        <f t="shared" si="17"/>
        <v/>
      </c>
      <c r="AX17" s="39" t="str">
        <f t="array" ref="AX17">IF(VALUE($B17)&gt;0,MIN({IF(VALUE($B17)&lt;=COUNTA(Settings!$A$2:$A26)/2+1,AX16+AT$14+AT$16,AX16-AT$14),AT$10}),"")</f>
        <v/>
      </c>
      <c r="AY17" s="27" t="str">
        <f t="shared" si="18"/>
        <v/>
      </c>
      <c r="AZ17" s="39"/>
      <c r="BA17" s="30" t="str">
        <f>IF(VALUE($B17)&gt;0,IF($A17&lt;=5,BB17,IF($A17&gt;95,BD17,BC17))+ROUND((55-Settings!$E$2)/3,0),"")</f>
        <v/>
      </c>
      <c r="BB17" s="39" t="str">
        <f t="array" ref="BB17">IF(VALUE($B17)&gt;0,MIN({IF(VALUE($B17)&lt;=COUNTA(Settings!$A$2:$A26)/2+1,BB16+AZ$12+AZ$16,BB16-AZ$12),AZ$6}),"")</f>
        <v/>
      </c>
      <c r="BC17" s="39" t="str">
        <f t="shared" si="19"/>
        <v/>
      </c>
      <c r="BD17" s="39" t="str">
        <f t="array" ref="BD17">IF(VALUE($B17)&gt;0,MIN({IF(VALUE($B17)&lt;=COUNTA(Settings!$A$2:$A26)/2+1,BD16+AZ$14+AZ$16,BD16-AZ$14),AZ$10}),"")</f>
        <v/>
      </c>
      <c r="BE17" s="31" t="str">
        <f t="shared" si="20"/>
        <v/>
      </c>
      <c r="BF17" s="39"/>
      <c r="BG17" s="30" t="str">
        <f>IF(VALUE($B17)&gt;0,IF($A17&lt;=5,BH17,IF($A17&gt;95,BJ17,BI17))+ROUND((60-Settings!$E$2)/3,0),"")</f>
        <v/>
      </c>
      <c r="BH17" s="39" t="str">
        <f t="array" ref="BH17">IF(VALUE($B17)&gt;0,MIN({IF(VALUE($B17)&lt;=COUNTA(Settings!$A$2:$A26)/2+1,BH16+BF$12+BF$16,BH16-BF$12),BF$6}),"")</f>
        <v/>
      </c>
      <c r="BI17" s="39" t="str">
        <f t="shared" si="21"/>
        <v/>
      </c>
      <c r="BJ17" s="39" t="str">
        <f t="array" ref="BJ17">IF(VALUE($B17)&gt;0,MIN({IF(VALUE($B17)&lt;=COUNTA(Settings!$A$2:$A26)/2+1,BJ16+BF$14+BF$16,BJ16-BF$14),BF$10}),"")</f>
        <v/>
      </c>
      <c r="BK17" s="27" t="str">
        <f t="shared" si="22"/>
        <v/>
      </c>
      <c r="BL17" s="39"/>
      <c r="BM17" s="30" t="str">
        <f>IF(VALUE($B17)&gt;0,IF($A17&lt;=5,BN17,IF($A17&gt;95,BP17,BO17))+ROUND((70-Settings!$E$2)/3,0),"")</f>
        <v/>
      </c>
      <c r="BN17" s="39" t="str">
        <f t="array" ref="BN17">IF(VALUE($B17)&gt;0,MIN({IF(VALUE($B17)&lt;=COUNTA(Settings!$A$2:$A26)/2+1,BN16+BL$12+BL$16,BN16-BL$12),BL$6}),"")</f>
        <v/>
      </c>
      <c r="BO17" s="39" t="str">
        <f t="shared" si="23"/>
        <v/>
      </c>
      <c r="BP17" s="39" t="str">
        <f t="array" ref="BP17">IF(VALUE($B17)&gt;0,MIN({IF(VALUE($B17)&lt;=COUNTA(Settings!$A$2:$A26)/2+1,BP16+BL$14+BL$16,BP16-BL$14),BL$10}),"")</f>
        <v/>
      </c>
      <c r="BQ17" s="31" t="str">
        <f t="shared" si="24"/>
        <v/>
      </c>
      <c r="BR17" s="39"/>
      <c r="BS17" s="30" t="str">
        <f>IF(VALUE($B17)&gt;0,IF($A17&lt;=5,BT17,IF($A17&gt;95,BV17,BU17))+ROUND((70-Settings!$E$2)/3,0),"")</f>
        <v/>
      </c>
      <c r="BT17" s="39" t="str">
        <f t="array" ref="BT17">IF(VALUE($B17)&gt;0,MIN({IF(VALUE($B17)&lt;=COUNTA(Settings!$A$2:$A26)/2+1,BT16+BR$12+BR$16,BT16-BR$12),BR$6}),"")</f>
        <v/>
      </c>
      <c r="BU17" s="39" t="str">
        <f t="shared" si="25"/>
        <v/>
      </c>
      <c r="BV17" s="39" t="str">
        <f t="array" ref="BV17">IF(VALUE($B17)&gt;0,MIN({IF(VALUE($B17)&lt;=COUNTA(Settings!$A$2:$A26)/2+1,BV16+BR$14+BR$16,BV16-BR$14),BR$10}),"")</f>
        <v/>
      </c>
      <c r="BW17" s="31" t="str">
        <f t="shared" si="26"/>
        <v/>
      </c>
    </row>
    <row r="18">
      <c r="A18" s="5">
        <f t="shared" si="1"/>
        <v>20</v>
      </c>
      <c r="B18" s="9" t="str">
        <f>IF(ROW()-2&lt;COUNTA(Settings!A:A),ROW()-2,"")</f>
        <v/>
      </c>
      <c r="C18" s="5" t="str">
        <f t="shared" si="2"/>
        <v/>
      </c>
      <c r="D18" s="5"/>
      <c r="E18" s="5" t="str">
        <f>IF(VALUE($B18)&gt;0,IF($A18&lt;=5,F18,IF($A18&gt;95,H18,G18))+ROUND((15-Settings!$E$2)/2,0),"")</f>
        <v/>
      </c>
      <c r="F18" s="9" t="str">
        <f t="array" ref="F18">IF(VALUE($B18)&gt;0,MIN({IF(VALUE($B18)&lt;=COUNTA(Settings!$A$2:$A26)/2+1,F17+D$12+D$16,F17-D$12),D$6}),"")</f>
        <v/>
      </c>
      <c r="G18" s="9" t="str">
        <f t="shared" si="3"/>
        <v/>
      </c>
      <c r="H18" s="9" t="str">
        <f t="array" ref="H18">IF(VALUE($B18)&gt;0,MIN({IF(VALUE($B18)&lt;=COUNTA(Settings!$A$2:$A26)/2+1,H17+D$14+D$16,H17-D$14),D$10}),"")</f>
        <v/>
      </c>
      <c r="I18" s="27" t="str">
        <f t="shared" si="4"/>
        <v/>
      </c>
      <c r="J18" s="5"/>
      <c r="K18" s="5" t="str">
        <f>IF(VALUE($B18)&gt;0,IF($A18&lt;=5,L18,IF($A18&gt;95,N18,M18))+ROUND((0-Settings!$E$2)/2,0),"")</f>
        <v/>
      </c>
      <c r="L18" s="37" t="str">
        <f t="array" ref="L18">IF(VALUE($B18)&gt;0,MIN({IF(VALUE($B18)&lt;=COUNTA(Settings!$A$2:$A26)/2+1,L17+J$12+J$16,L17-J$12),J$6}),"")</f>
        <v/>
      </c>
      <c r="M18" s="37" t="str">
        <f t="shared" si="5"/>
        <v/>
      </c>
      <c r="N18" s="37" t="str">
        <f t="array" ref="N18">IF(VALUE($B18)&gt;0,MIN({IF(VALUE($B18)&lt;=COUNTA(Settings!$A$2:$A26)/2+1,N17+J$14+J$16,N17-J$14),J$10}),"")</f>
        <v/>
      </c>
      <c r="O18" s="27" t="str">
        <f t="shared" si="6"/>
        <v/>
      </c>
      <c r="P18" s="5"/>
      <c r="Q18" s="5" t="str">
        <f>IF(VALUE($B18)&gt;0,IF($A18&lt;=5,R18,IF($A18&gt;95,T18,S18))+ROUND((35-Settings!$E$2)/3,0),"")</f>
        <v/>
      </c>
      <c r="R18" s="37" t="str">
        <f t="array" ref="R18">IF(VALUE($B18)&gt;0,MIN({IF(VALUE($B18)&lt;=COUNTA(Settings!$A$2:$A26)/2+1,R17+P$12+P$16,R17-P$12),P$6}),"")</f>
        <v/>
      </c>
      <c r="S18" s="38" t="str">
        <f t="shared" si="7"/>
        <v/>
      </c>
      <c r="T18" s="37" t="str">
        <f t="array" ref="T18">IF(VALUE($B18)&gt;0,MIN({IF(VALUE($B18)&lt;=COUNTA(Settings!$A$2:$A26)/2+1,T17+P$14+P$16,T17-P$14),P$10}),"")</f>
        <v/>
      </c>
      <c r="U18" s="27" t="str">
        <f t="shared" si="8"/>
        <v/>
      </c>
      <c r="V18" s="5"/>
      <c r="W18" s="28" t="str">
        <f>IF(VALUE($B18)&gt;0,IF($A18&lt;=5,X18,IF($A18&gt;95,Z18,Y18))+ROUND((10-Settings!$E$2)/3,0),"")</f>
        <v/>
      </c>
      <c r="X18" s="37" t="str">
        <f t="array" ref="X18">IF(VALUE($B18)&gt;0,MIN({IF(VALUE($B18)&lt;=COUNTA(Settings!$A$2:$A26)/2+1,X17+V$12+V$16,X17-V$12),V$6}),"")</f>
        <v/>
      </c>
      <c r="Y18" s="37" t="str">
        <f t="shared" si="9"/>
        <v/>
      </c>
      <c r="Z18" s="37" t="str">
        <f t="array" ref="Z18">IF(VALUE($B18)&gt;0,MIN({IF(VALUE($B18)&lt;=COUNTA(Settings!$A$2:$A26)/2+1,Z17+V$14+V$16,Z17-V$14),V$10}),"")</f>
        <v/>
      </c>
      <c r="AA18" s="27" t="str">
        <f t="shared" si="10"/>
        <v/>
      </c>
      <c r="AB18" s="5"/>
      <c r="AC18" s="28" t="str">
        <f>IF(VALUE($B18)&gt;0,IF($A18&lt;=5,AD18,IF($A18&gt;95,AF18,AE18))+ROUND((10-Settings!$E$2)/3,0),"")</f>
        <v/>
      </c>
      <c r="AD18" s="37" t="str">
        <f t="array" ref="AD18">IF(VALUE($B18)&gt;0,MIN({IF(VALUE($B18)&lt;=COUNTA(Settings!$A$2:$A26)/2+1,AD17+AB$12+AB$16,AD17-AB$12),AB$6}),"")</f>
        <v/>
      </c>
      <c r="AE18" s="37" t="str">
        <f t="shared" si="11"/>
        <v/>
      </c>
      <c r="AF18" s="37" t="str">
        <f t="array" ref="AF18">IF(VALUE($B18)&gt;0,MIN({IF(VALUE($B18)&lt;=COUNTA(Settings!$A$2:$A26)/2+1,AF17+AB$14+AB$16,AF17-AB$14),AB$10}),"")</f>
        <v/>
      </c>
      <c r="AG18" s="27" t="str">
        <f t="shared" si="12"/>
        <v/>
      </c>
      <c r="AH18" s="5"/>
      <c r="AI18" s="28" t="str">
        <f>IF(VALUE($B18)&gt;0,IF($A18&lt;=5,AJ18,IF($A18&gt;95,AL18,AK18))+ROUND((35-Settings!$E$2)/3,0),"")</f>
        <v/>
      </c>
      <c r="AJ18" s="28" t="str">
        <f t="array" ref="AJ18">IF(VALUE($B18)&gt;0,MIN({IF(VALUE($B18)&lt;=COUNTA(Settings!$A$2:$A26)/2+1,AJ17+AH$12+AH$16,AJ17-AH$12),AH$6}),"")</f>
        <v/>
      </c>
      <c r="AK18" s="38" t="str">
        <f t="shared" si="13"/>
        <v/>
      </c>
      <c r="AL18" s="37" t="str">
        <f t="array" ref="AL18">IF(VALUE($B18)&gt;0,MIN({IF(VALUE($B18)&lt;=COUNTA(Settings!$A$2:$A26)/2+1,AL17+AH$14+AH$16,AL17-AH$14),AH$10}),"")</f>
        <v/>
      </c>
      <c r="AM18" s="29" t="str">
        <f t="shared" si="14"/>
        <v/>
      </c>
      <c r="AN18" s="5"/>
      <c r="AO18" s="39" t="str">
        <f>IF(VALUE($B18)&gt;0,IF($A18&lt;=5,AP18,IF($A18&gt;95,AR18,AQ18))+ROUND((35-Settings!$E$2)/3,0),"")</f>
        <v/>
      </c>
      <c r="AP18" s="28" t="str">
        <f t="array" ref="AP18">IF(VALUE($B18)&gt;0,MIN({IF(VALUE($B18)&lt;=COUNTA(Settings!$A$2:$A26)/2+1,AP17+AN$12+AN$16,AP17-AN$12),AN$6}),"")</f>
        <v/>
      </c>
      <c r="AQ18" s="38" t="str">
        <f t="shared" si="15"/>
        <v/>
      </c>
      <c r="AR18" s="37" t="str">
        <f t="array" ref="AR18">IF(VALUE($B18)&gt;0,MIN({IF(VALUE($B18)&lt;=COUNTA(Settings!$A$2:$A26)/2+1,AR17+AN$14+AN$16,AR17-AN$14),AN$10}),"")</f>
        <v/>
      </c>
      <c r="AS18" s="27" t="str">
        <f t="shared" si="16"/>
        <v/>
      </c>
      <c r="AT18" s="39"/>
      <c r="AU18" s="30" t="str">
        <f>IF(VALUE($B18)&gt;0,IF($A18&lt;=5,AV18,IF($A18&gt;95,AX18,AW18))+ROUND((30-Settings!$E$2)/3,0),"")</f>
        <v/>
      </c>
      <c r="AV18" s="39" t="str">
        <f t="array" ref="AV18">IF(VALUE($B18)&gt;0,MIN({IF(VALUE($B18)&lt;=COUNTA(Settings!$A$2:$A26)/2+1,AV17+AT$12+AT$16,AV17-AT$12),AT$6}),"")</f>
        <v/>
      </c>
      <c r="AW18" s="39" t="str">
        <f t="shared" si="17"/>
        <v/>
      </c>
      <c r="AX18" s="39" t="str">
        <f t="array" ref="AX18">IF(VALUE($B18)&gt;0,MIN({IF(VALUE($B18)&lt;=COUNTA(Settings!$A$2:$A26)/2+1,AX17+AT$14+AT$16,AX17-AT$14),AT$10}),"")</f>
        <v/>
      </c>
      <c r="AY18" s="27" t="str">
        <f t="shared" si="18"/>
        <v/>
      </c>
      <c r="AZ18" s="39"/>
      <c r="BA18" s="30" t="str">
        <f>IF(VALUE($B18)&gt;0,IF($A18&lt;=5,BB18,IF($A18&gt;95,BD18,BC18))+ROUND((55-Settings!$E$2)/3,0),"")</f>
        <v/>
      </c>
      <c r="BB18" s="39" t="str">
        <f t="array" ref="BB18">IF(VALUE($B18)&gt;0,MIN({IF(VALUE($B18)&lt;=COUNTA(Settings!$A$2:$A26)/2+1,BB17+AZ$12+AZ$16,BB17-AZ$12),AZ$6}),"")</f>
        <v/>
      </c>
      <c r="BC18" s="39" t="str">
        <f t="shared" si="19"/>
        <v/>
      </c>
      <c r="BD18" s="39" t="str">
        <f t="array" ref="BD18">IF(VALUE($B18)&gt;0,MIN({IF(VALUE($B18)&lt;=COUNTA(Settings!$A$2:$A26)/2+1,BD17+AZ$14+AZ$16,BD17-AZ$14),AZ$10}),"")</f>
        <v/>
      </c>
      <c r="BE18" s="31" t="str">
        <f t="shared" si="20"/>
        <v/>
      </c>
      <c r="BF18" s="39"/>
      <c r="BG18" s="30" t="str">
        <f>IF(VALUE($B18)&gt;0,IF($A18&lt;=5,BH18,IF($A18&gt;95,BJ18,BI18))+ROUND((60-Settings!$E$2)/3,0),"")</f>
        <v/>
      </c>
      <c r="BH18" s="39" t="str">
        <f t="array" ref="BH18">IF(VALUE($B18)&gt;0,MIN({IF(VALUE($B18)&lt;=COUNTA(Settings!$A$2:$A26)/2+1,BH17+BF$12+BF$16,BH17-BF$12),BF$6}),"")</f>
        <v/>
      </c>
      <c r="BI18" s="39" t="str">
        <f t="shared" si="21"/>
        <v/>
      </c>
      <c r="BJ18" s="39" t="str">
        <f t="array" ref="BJ18">IF(VALUE($B18)&gt;0,MIN({IF(VALUE($B18)&lt;=COUNTA(Settings!$A$2:$A26)/2+1,BJ17+BF$14+BF$16,BJ17-BF$14),BF$10}),"")</f>
        <v/>
      </c>
      <c r="BK18" s="27" t="str">
        <f t="shared" si="22"/>
        <v/>
      </c>
      <c r="BL18" s="39"/>
      <c r="BM18" s="30" t="str">
        <f>IF(VALUE($B18)&gt;0,IF($A18&lt;=5,BN18,IF($A18&gt;95,BP18,BO18))+ROUND((70-Settings!$E$2)/3,0),"")</f>
        <v/>
      </c>
      <c r="BN18" s="39" t="str">
        <f t="array" ref="BN18">IF(VALUE($B18)&gt;0,MIN({IF(VALUE($B18)&lt;=COUNTA(Settings!$A$2:$A26)/2+1,BN17+BL$12+BL$16,BN17-BL$12),BL$6}),"")</f>
        <v/>
      </c>
      <c r="BO18" s="39" t="str">
        <f t="shared" si="23"/>
        <v/>
      </c>
      <c r="BP18" s="39" t="str">
        <f t="array" ref="BP18">IF(VALUE($B18)&gt;0,MIN({IF(VALUE($B18)&lt;=COUNTA(Settings!$A$2:$A26)/2+1,BP17+BL$14+BL$16,BP17-BL$14),BL$10}),"")</f>
        <v/>
      </c>
      <c r="BQ18" s="31" t="str">
        <f t="shared" si="24"/>
        <v/>
      </c>
      <c r="BR18" s="39"/>
      <c r="BS18" s="30" t="str">
        <f>IF(VALUE($B18)&gt;0,IF($A18&lt;=5,BT18,IF($A18&gt;95,BV18,BU18))+ROUND((70-Settings!$E$2)/3,0),"")</f>
        <v/>
      </c>
      <c r="BT18" s="39" t="str">
        <f t="array" ref="BT18">IF(VALUE($B18)&gt;0,MIN({IF(VALUE($B18)&lt;=COUNTA(Settings!$A$2:$A26)/2+1,BT17+BR$12+BR$16,BT17-BR$12),BR$6}),"")</f>
        <v/>
      </c>
      <c r="BU18" s="39" t="str">
        <f t="shared" si="25"/>
        <v/>
      </c>
      <c r="BV18" s="39" t="str">
        <f t="array" ref="BV18">IF(VALUE($B18)&gt;0,MIN({IF(VALUE($B18)&lt;=COUNTA(Settings!$A$2:$A26)/2+1,BV17+BR$14+BR$16,BV17-BR$14),BR$10}),"")</f>
        <v/>
      </c>
      <c r="BW18" s="31" t="str">
        <f t="shared" si="26"/>
        <v/>
      </c>
    </row>
    <row r="19">
      <c r="A19" s="5">
        <f t="shared" si="1"/>
        <v>70</v>
      </c>
      <c r="B19" s="9" t="str">
        <f>IF(ROW()-2&lt;COUNTA(Settings!A:A),ROW()-2,"")</f>
        <v/>
      </c>
      <c r="C19" s="5" t="str">
        <f t="shared" si="2"/>
        <v/>
      </c>
      <c r="D19" s="5"/>
      <c r="E19" s="5" t="str">
        <f>IF(VALUE($B19)&gt;0,IF($A19&lt;=5,F19,IF($A19&gt;95,H19,G19))+ROUND((15-Settings!$E$2)/2,0),"")</f>
        <v/>
      </c>
      <c r="F19" s="9" t="str">
        <f t="array" ref="F19">IF(VALUE($B19)&gt;0,MIN({IF(VALUE($B19)&lt;=COUNTA(Settings!$A$2:$A26)/2+1,F18+D$12+D$16,F18-D$12),D$6}),"")</f>
        <v/>
      </c>
      <c r="G19" s="9" t="str">
        <f t="shared" si="3"/>
        <v/>
      </c>
      <c r="H19" s="9" t="str">
        <f t="array" ref="H19">IF(VALUE($B19)&gt;0,MIN({IF(VALUE($B19)&lt;=COUNTA(Settings!$A$2:$A26)/2+1,H18+D$14+D$16,H18-D$14),D$10}),"")</f>
        <v/>
      </c>
      <c r="I19" s="27" t="str">
        <f t="shared" si="4"/>
        <v/>
      </c>
      <c r="J19" s="5"/>
      <c r="K19" s="5" t="str">
        <f>IF(VALUE($B19)&gt;0,IF($A19&lt;=5,L19,IF($A19&gt;95,N19,M19))+ROUND((0-Settings!$E$2)/2,0),"")</f>
        <v/>
      </c>
      <c r="L19" s="37" t="str">
        <f t="array" ref="L19">IF(VALUE($B19)&gt;0,MIN({IF(VALUE($B19)&lt;=COUNTA(Settings!$A$2:$A26)/2+1,L18+J$12+J$16,L18-J$12),J$6}),"")</f>
        <v/>
      </c>
      <c r="M19" s="37" t="str">
        <f t="shared" si="5"/>
        <v/>
      </c>
      <c r="N19" s="37" t="str">
        <f t="array" ref="N19">IF(VALUE($B19)&gt;0,MIN({IF(VALUE($B19)&lt;=COUNTA(Settings!$A$2:$A26)/2+1,N18+J$14+J$16,N18-J$14),J$10}),"")</f>
        <v/>
      </c>
      <c r="O19" s="27" t="str">
        <f t="shared" si="6"/>
        <v/>
      </c>
      <c r="P19" s="5"/>
      <c r="Q19" s="5" t="str">
        <f>IF(VALUE($B19)&gt;0,IF($A19&lt;=5,R19,IF($A19&gt;95,T19,S19))+ROUND((35-Settings!$E$2)/3,0),"")</f>
        <v/>
      </c>
      <c r="R19" s="37" t="str">
        <f t="array" ref="R19">IF(VALUE($B19)&gt;0,MIN({IF(VALUE($B19)&lt;=COUNTA(Settings!$A$2:$A26)/2+1,R18+P$12+P$16,R18-P$12),P$6}),"")</f>
        <v/>
      </c>
      <c r="S19" s="38" t="str">
        <f t="shared" si="7"/>
        <v/>
      </c>
      <c r="T19" s="37" t="str">
        <f t="array" ref="T19">IF(VALUE($B19)&gt;0,MIN({IF(VALUE($B19)&lt;=COUNTA(Settings!$A$2:$A26)/2+1,T18+P$14+P$16,T18-P$14),P$10}),"")</f>
        <v/>
      </c>
      <c r="U19" s="27" t="str">
        <f t="shared" si="8"/>
        <v/>
      </c>
      <c r="V19" s="5"/>
      <c r="W19" s="28" t="str">
        <f>IF(VALUE($B19)&gt;0,IF($A19&lt;=5,X19,IF($A19&gt;95,Z19,Y19))+ROUND((10-Settings!$E$2)/3,0),"")</f>
        <v/>
      </c>
      <c r="X19" s="37" t="str">
        <f t="array" ref="X19">IF(VALUE($B19)&gt;0,MIN({IF(VALUE($B19)&lt;=COUNTA(Settings!$A$2:$A26)/2+1,X18+V$12+V$16,X18-V$12),V$6}),"")</f>
        <v/>
      </c>
      <c r="Y19" s="37" t="str">
        <f t="shared" si="9"/>
        <v/>
      </c>
      <c r="Z19" s="37" t="str">
        <f t="array" ref="Z19">IF(VALUE($B19)&gt;0,MIN({IF(VALUE($B19)&lt;=COUNTA(Settings!$A$2:$A26)/2+1,Z18+V$14+V$16,Z18-V$14),V$10}),"")</f>
        <v/>
      </c>
      <c r="AA19" s="27" t="str">
        <f t="shared" si="10"/>
        <v/>
      </c>
      <c r="AB19" s="5"/>
      <c r="AC19" s="28" t="str">
        <f>IF(VALUE($B19)&gt;0,IF($A19&lt;=5,AD19,IF($A19&gt;95,AF19,AE19))+ROUND((10-Settings!$E$2)/3,0),"")</f>
        <v/>
      </c>
      <c r="AD19" s="37" t="str">
        <f t="array" ref="AD19">IF(VALUE($B19)&gt;0,MIN({IF(VALUE($B19)&lt;=COUNTA(Settings!$A$2:$A26)/2+1,AD18+AB$12+AB$16,AD18-AB$12),AB$6}),"")</f>
        <v/>
      </c>
      <c r="AE19" s="37" t="str">
        <f t="shared" si="11"/>
        <v/>
      </c>
      <c r="AF19" s="37" t="str">
        <f t="array" ref="AF19">IF(VALUE($B19)&gt;0,MIN({IF(VALUE($B19)&lt;=COUNTA(Settings!$A$2:$A26)/2+1,AF18+AB$14+AB$16,AF18-AB$14),AB$10}),"")</f>
        <v/>
      </c>
      <c r="AG19" s="27" t="str">
        <f t="shared" si="12"/>
        <v/>
      </c>
      <c r="AH19" s="5"/>
      <c r="AI19" s="28" t="str">
        <f>IF(VALUE($B19)&gt;0,IF($A19&lt;=5,AJ19,IF($A19&gt;95,AL19,AK19))+ROUND((35-Settings!$E$2)/3,0),"")</f>
        <v/>
      </c>
      <c r="AJ19" s="28" t="str">
        <f t="array" ref="AJ19">IF(VALUE($B19)&gt;0,MIN({IF(VALUE($B19)&lt;=COUNTA(Settings!$A$2:$A26)/2+1,AJ18+AH$12+AH$16,AJ18-AH$12),AH$6}),"")</f>
        <v/>
      </c>
      <c r="AK19" s="38" t="str">
        <f t="shared" si="13"/>
        <v/>
      </c>
      <c r="AL19" s="37" t="str">
        <f t="array" ref="AL19">IF(VALUE($B19)&gt;0,MIN({IF(VALUE($B19)&lt;=COUNTA(Settings!$A$2:$A26)/2+1,AL18+AH$14+AH$16,AL18-AH$14),AH$10}),"")</f>
        <v/>
      </c>
      <c r="AM19" s="29" t="str">
        <f t="shared" si="14"/>
        <v/>
      </c>
      <c r="AN19" s="5"/>
      <c r="AO19" s="39" t="str">
        <f>IF(VALUE($B19)&gt;0,IF($A19&lt;=5,AP19,IF($A19&gt;95,AR19,AQ19))+ROUND((35-Settings!$E$2)/3,0),"")</f>
        <v/>
      </c>
      <c r="AP19" s="28" t="str">
        <f t="array" ref="AP19">IF(VALUE($B19)&gt;0,MIN({IF(VALUE($B19)&lt;=COUNTA(Settings!$A$2:$A26)/2+1,AP18+AN$12+AN$16,AP18-AN$12),AN$6}),"")</f>
        <v/>
      </c>
      <c r="AQ19" s="38" t="str">
        <f t="shared" si="15"/>
        <v/>
      </c>
      <c r="AR19" s="37" t="str">
        <f t="array" ref="AR19">IF(VALUE($B19)&gt;0,MIN({IF(VALUE($B19)&lt;=COUNTA(Settings!$A$2:$A26)/2+1,AR18+AN$14+AN$16,AR18-AN$14),AN$10}),"")</f>
        <v/>
      </c>
      <c r="AS19" s="27" t="str">
        <f t="shared" si="16"/>
        <v/>
      </c>
      <c r="AT19" s="39"/>
      <c r="AU19" s="30" t="str">
        <f>IF(VALUE($B19)&gt;0,IF($A19&lt;=5,AV19,IF($A19&gt;95,AX19,AW19))+ROUND((30-Settings!$E$2)/3,0),"")</f>
        <v/>
      </c>
      <c r="AV19" s="39" t="str">
        <f t="array" ref="AV19">IF(VALUE($B19)&gt;0,MIN({IF(VALUE($B19)&lt;=COUNTA(Settings!$A$2:$A26)/2+1,AV18+AT$12+AT$16,AV18-AT$12),AT$6}),"")</f>
        <v/>
      </c>
      <c r="AW19" s="39" t="str">
        <f t="shared" si="17"/>
        <v/>
      </c>
      <c r="AX19" s="39" t="str">
        <f t="array" ref="AX19">IF(VALUE($B19)&gt;0,MIN({IF(VALUE($B19)&lt;=COUNTA(Settings!$A$2:$A26)/2+1,AX18+AT$14+AT$16,AX18-AT$14),AT$10}),"")</f>
        <v/>
      </c>
      <c r="AY19" s="27" t="str">
        <f t="shared" si="18"/>
        <v/>
      </c>
      <c r="AZ19" s="39"/>
      <c r="BA19" s="30" t="str">
        <f>IF(VALUE($B19)&gt;0,IF($A19&lt;=5,BB19,IF($A19&gt;95,BD19,BC19))+ROUND((55-Settings!$E$2)/3,0),"")</f>
        <v/>
      </c>
      <c r="BB19" s="39" t="str">
        <f t="array" ref="BB19">IF(VALUE($B19)&gt;0,MIN({IF(VALUE($B19)&lt;=COUNTA(Settings!$A$2:$A26)/2+1,BB18+AZ$12+AZ$16,BB18-AZ$12),AZ$6}),"")</f>
        <v/>
      </c>
      <c r="BC19" s="39" t="str">
        <f t="shared" si="19"/>
        <v/>
      </c>
      <c r="BD19" s="39" t="str">
        <f t="array" ref="BD19">IF(VALUE($B19)&gt;0,MIN({IF(VALUE($B19)&lt;=COUNTA(Settings!$A$2:$A26)/2+1,BD18+AZ$14+AZ$16,BD18-AZ$14),AZ$10}),"")</f>
        <v/>
      </c>
      <c r="BE19" s="31" t="str">
        <f t="shared" si="20"/>
        <v/>
      </c>
      <c r="BF19" s="39"/>
      <c r="BG19" s="30" t="str">
        <f>IF(VALUE($B19)&gt;0,IF($A19&lt;=5,BH19,IF($A19&gt;95,BJ19,BI19))+ROUND((60-Settings!$E$2)/3,0),"")</f>
        <v/>
      </c>
      <c r="BH19" s="39" t="str">
        <f t="array" ref="BH19">IF(VALUE($B19)&gt;0,MIN({IF(VALUE($B19)&lt;=COUNTA(Settings!$A$2:$A26)/2+1,BH18+BF$12+BF$16,BH18-BF$12),BF$6}),"")</f>
        <v/>
      </c>
      <c r="BI19" s="39" t="str">
        <f t="shared" si="21"/>
        <v/>
      </c>
      <c r="BJ19" s="39" t="str">
        <f t="array" ref="BJ19">IF(VALUE($B19)&gt;0,MIN({IF(VALUE($B19)&lt;=COUNTA(Settings!$A$2:$A26)/2+1,BJ18+BF$14+BF$16,BJ18-BF$14),BF$10}),"")</f>
        <v/>
      </c>
      <c r="BK19" s="27" t="str">
        <f t="shared" si="22"/>
        <v/>
      </c>
      <c r="BL19" s="39"/>
      <c r="BM19" s="30" t="str">
        <f>IF(VALUE($B19)&gt;0,IF($A19&lt;=5,BN19,IF($A19&gt;95,BP19,BO19))+ROUND((70-Settings!$E$2)/3,0),"")</f>
        <v/>
      </c>
      <c r="BN19" s="39" t="str">
        <f t="array" ref="BN19">IF(VALUE($B19)&gt;0,MIN({IF(VALUE($B19)&lt;=COUNTA(Settings!$A$2:$A26)/2+1,BN18+BL$12+BL$16,BN18-BL$12),BL$6}),"")</f>
        <v/>
      </c>
      <c r="BO19" s="39" t="str">
        <f t="shared" si="23"/>
        <v/>
      </c>
      <c r="BP19" s="39" t="str">
        <f t="array" ref="BP19">IF(VALUE($B19)&gt;0,MIN({IF(VALUE($B19)&lt;=COUNTA(Settings!$A$2:$A26)/2+1,BP18+BL$14+BL$16,BP18-BL$14),BL$10}),"")</f>
        <v/>
      </c>
      <c r="BQ19" s="31" t="str">
        <f t="shared" si="24"/>
        <v/>
      </c>
      <c r="BR19" s="39"/>
      <c r="BS19" s="30" t="str">
        <f>IF(VALUE($B19)&gt;0,IF($A19&lt;=5,BT19,IF($A19&gt;95,BV19,BU19))+ROUND((70-Settings!$E$2)/3,0),"")</f>
        <v/>
      </c>
      <c r="BT19" s="39" t="str">
        <f t="array" ref="BT19">IF(VALUE($B19)&gt;0,MIN({IF(VALUE($B19)&lt;=COUNTA(Settings!$A$2:$A26)/2+1,BT18+BR$12+BR$16,BT18-BR$12),BR$6}),"")</f>
        <v/>
      </c>
      <c r="BU19" s="39" t="str">
        <f t="shared" si="25"/>
        <v/>
      </c>
      <c r="BV19" s="39" t="str">
        <f t="array" ref="BV19">IF(VALUE($B19)&gt;0,MIN({IF(VALUE($B19)&lt;=COUNTA(Settings!$A$2:$A26)/2+1,BV18+BR$14+BR$16,BV18-BR$14),BR$10}),"")</f>
        <v/>
      </c>
      <c r="BW19" s="31" t="str">
        <f t="shared" si="26"/>
        <v/>
      </c>
    </row>
    <row r="20">
      <c r="A20" s="5">
        <f t="shared" si="1"/>
        <v>100</v>
      </c>
      <c r="B20" s="9" t="str">
        <f>IF(ROW()-2&lt;COUNTA(Settings!A:A),ROW()-2,"")</f>
        <v/>
      </c>
      <c r="C20" s="5" t="str">
        <f t="shared" si="2"/>
        <v/>
      </c>
      <c r="D20" s="5"/>
      <c r="E20" s="5" t="str">
        <f>IF(VALUE($B20)&gt;0,IF($A20&lt;=5,F20,IF($A20&gt;95,H20,G20))+ROUND((15-Settings!$E$2)/2,0),"")</f>
        <v/>
      </c>
      <c r="F20" s="9" t="str">
        <f t="array" ref="F20">IF(VALUE($B20)&gt;0,MIN({IF(VALUE($B20)&lt;=COUNTA(Settings!$A$2:$A26)/2+1,F19+D$12+D$16,F19-D$12),D$6}),"")</f>
        <v/>
      </c>
      <c r="G20" s="9" t="str">
        <f t="shared" si="3"/>
        <v/>
      </c>
      <c r="H20" s="9" t="str">
        <f t="array" ref="H20">IF(VALUE($B20)&gt;0,MIN({IF(VALUE($B20)&lt;=COUNTA(Settings!$A$2:$A26)/2+1,H19+D$14+D$16,H19-D$14),D$10}),"")</f>
        <v/>
      </c>
      <c r="I20" s="27" t="str">
        <f t="shared" si="4"/>
        <v/>
      </c>
      <c r="J20" s="5"/>
      <c r="K20" s="5" t="str">
        <f>IF(VALUE($B20)&gt;0,IF($A20&lt;=5,L20,IF($A20&gt;95,N20,M20))+ROUND((0-Settings!$E$2)/2,0),"")</f>
        <v/>
      </c>
      <c r="L20" s="37" t="str">
        <f t="array" ref="L20">IF(VALUE($B20)&gt;0,MIN({IF(VALUE($B20)&lt;=COUNTA(Settings!$A$2:$A26)/2+1,L19+J$12+J$16,L19-J$12),J$6}),"")</f>
        <v/>
      </c>
      <c r="M20" s="37" t="str">
        <f t="shared" si="5"/>
        <v/>
      </c>
      <c r="N20" s="37" t="str">
        <f t="array" ref="N20">IF(VALUE($B20)&gt;0,MIN({IF(VALUE($B20)&lt;=COUNTA(Settings!$A$2:$A26)/2+1,N19+J$14+J$16,N19-J$14),J$10}),"")</f>
        <v/>
      </c>
      <c r="O20" s="27" t="str">
        <f t="shared" si="6"/>
        <v/>
      </c>
      <c r="P20" s="5"/>
      <c r="Q20" s="5" t="str">
        <f>IF(VALUE($B20)&gt;0,IF($A20&lt;=5,R20,IF($A20&gt;95,T20,S20))+ROUND((35-Settings!$E$2)/3,0),"")</f>
        <v/>
      </c>
      <c r="R20" s="37" t="str">
        <f t="array" ref="R20">IF(VALUE($B20)&gt;0,MIN({IF(VALUE($B20)&lt;=COUNTA(Settings!$A$2:$A26)/2+1,R19+P$12+P$16,R19-P$12),P$6}),"")</f>
        <v/>
      </c>
      <c r="S20" s="38" t="str">
        <f t="shared" si="7"/>
        <v/>
      </c>
      <c r="T20" s="37" t="str">
        <f t="array" ref="T20">IF(VALUE($B20)&gt;0,MIN({IF(VALUE($B20)&lt;=COUNTA(Settings!$A$2:$A26)/2+1,T19+P$14+P$16,T19-P$14),P$10}),"")</f>
        <v/>
      </c>
      <c r="U20" s="27" t="str">
        <f t="shared" si="8"/>
        <v/>
      </c>
      <c r="V20" s="5"/>
      <c r="W20" s="28" t="str">
        <f>IF(VALUE($B20)&gt;0,IF($A20&lt;=5,X20,IF($A20&gt;95,Z20,Y20))+ROUND((10-Settings!$E$2)/3,0),"")</f>
        <v/>
      </c>
      <c r="X20" s="37" t="str">
        <f t="array" ref="X20">IF(VALUE($B20)&gt;0,MIN({IF(VALUE($B20)&lt;=COUNTA(Settings!$A$2:$A26)/2+1,X19+V$12+V$16,X19-V$12),V$6}),"")</f>
        <v/>
      </c>
      <c r="Y20" s="37" t="str">
        <f t="shared" si="9"/>
        <v/>
      </c>
      <c r="Z20" s="37" t="str">
        <f t="array" ref="Z20">IF(VALUE($B20)&gt;0,MIN({IF(VALUE($B20)&lt;=COUNTA(Settings!$A$2:$A26)/2+1,Z19+V$14+V$16,Z19-V$14),V$10}),"")</f>
        <v/>
      </c>
      <c r="AA20" s="27" t="str">
        <f t="shared" si="10"/>
        <v/>
      </c>
      <c r="AB20" s="5"/>
      <c r="AC20" s="28" t="str">
        <f>IF(VALUE($B20)&gt;0,IF($A20&lt;=5,AD20,IF($A20&gt;95,AF20,AE20))+ROUND((10-Settings!$E$2)/3,0),"")</f>
        <v/>
      </c>
      <c r="AD20" s="37" t="str">
        <f t="array" ref="AD20">IF(VALUE($B20)&gt;0,MIN({IF(VALUE($B20)&lt;=COUNTA(Settings!$A$2:$A26)/2+1,AD19+AB$12+AB$16,AD19-AB$12),AB$6}),"")</f>
        <v/>
      </c>
      <c r="AE20" s="37" t="str">
        <f t="shared" si="11"/>
        <v/>
      </c>
      <c r="AF20" s="37" t="str">
        <f t="array" ref="AF20">IF(VALUE($B20)&gt;0,MIN({IF(VALUE($B20)&lt;=COUNTA(Settings!$A$2:$A26)/2+1,AF19+AB$14+AB$16,AF19-AB$14),AB$10}),"")</f>
        <v/>
      </c>
      <c r="AG20" s="27" t="str">
        <f t="shared" si="12"/>
        <v/>
      </c>
      <c r="AH20" s="5"/>
      <c r="AI20" s="28" t="str">
        <f>IF(VALUE($B20)&gt;0,IF($A20&lt;=5,AJ20,IF($A20&gt;95,AL20,AK20))+ROUND((35-Settings!$E$2)/3,0),"")</f>
        <v/>
      </c>
      <c r="AJ20" s="28" t="str">
        <f t="array" ref="AJ20">IF(VALUE($B20)&gt;0,MIN({IF(VALUE($B20)&lt;=COUNTA(Settings!$A$2:$A26)/2+1,AJ19+AH$12+AH$16,AJ19-AH$12),AH$6}),"")</f>
        <v/>
      </c>
      <c r="AK20" s="38" t="str">
        <f t="shared" si="13"/>
        <v/>
      </c>
      <c r="AL20" s="37" t="str">
        <f t="array" ref="AL20">IF(VALUE($B20)&gt;0,MIN({IF(VALUE($B20)&lt;=COUNTA(Settings!$A$2:$A26)/2+1,AL19+AH$14+AH$16,AL19-AH$14),AH$10}),"")</f>
        <v/>
      </c>
      <c r="AM20" s="29" t="str">
        <f t="shared" si="14"/>
        <v/>
      </c>
      <c r="AN20" s="5"/>
      <c r="AO20" s="39" t="str">
        <f>IF(VALUE($B20)&gt;0,IF($A20&lt;=5,AP20,IF($A20&gt;95,AR20,AQ20))+ROUND((35-Settings!$E$2)/3,0),"")</f>
        <v/>
      </c>
      <c r="AP20" s="28" t="str">
        <f t="array" ref="AP20">IF(VALUE($B20)&gt;0,MIN({IF(VALUE($B20)&lt;=COUNTA(Settings!$A$2:$A26)/2+1,AP19+AN$12+AN$16,AP19-AN$12),AN$6}),"")</f>
        <v/>
      </c>
      <c r="AQ20" s="38" t="str">
        <f t="shared" si="15"/>
        <v/>
      </c>
      <c r="AR20" s="37" t="str">
        <f t="array" ref="AR20">IF(VALUE($B20)&gt;0,MIN({IF(VALUE($B20)&lt;=COUNTA(Settings!$A$2:$A26)/2+1,AR19+AN$14+AN$16,AR19-AN$14),AN$10}),"")</f>
        <v/>
      </c>
      <c r="AS20" s="27" t="str">
        <f t="shared" si="16"/>
        <v/>
      </c>
      <c r="AT20" s="39"/>
      <c r="AU20" s="30" t="str">
        <f>IF(VALUE($B20)&gt;0,IF($A20&lt;=5,AV20,IF($A20&gt;95,AX20,AW20))+ROUND((30-Settings!$E$2)/3,0),"")</f>
        <v/>
      </c>
      <c r="AV20" s="39" t="str">
        <f t="array" ref="AV20">IF(VALUE($B20)&gt;0,MIN({IF(VALUE($B20)&lt;=COUNTA(Settings!$A$2:$A26)/2+1,AV19+AT$12+AT$16,AV19-AT$12),AT$6}),"")</f>
        <v/>
      </c>
      <c r="AW20" s="39" t="str">
        <f t="shared" si="17"/>
        <v/>
      </c>
      <c r="AX20" s="39" t="str">
        <f t="array" ref="AX20">IF(VALUE($B20)&gt;0,MIN({IF(VALUE($B20)&lt;=COUNTA(Settings!$A$2:$A26)/2+1,AX19+AT$14+AT$16,AX19-AT$14),AT$10}),"")</f>
        <v/>
      </c>
      <c r="AY20" s="27" t="str">
        <f t="shared" si="18"/>
        <v/>
      </c>
      <c r="AZ20" s="39"/>
      <c r="BA20" s="30" t="str">
        <f>IF(VALUE($B20)&gt;0,IF($A20&lt;=5,BB20,IF($A20&gt;95,BD20,BC20))+ROUND((55-Settings!$E$2)/3,0),"")</f>
        <v/>
      </c>
      <c r="BB20" s="39" t="str">
        <f t="array" ref="BB20">IF(VALUE($B20)&gt;0,MIN({IF(VALUE($B20)&lt;=COUNTA(Settings!$A$2:$A26)/2+1,BB19+AZ$12+AZ$16,BB19-AZ$12),AZ$6}),"")</f>
        <v/>
      </c>
      <c r="BC20" s="39" t="str">
        <f t="shared" si="19"/>
        <v/>
      </c>
      <c r="BD20" s="39" t="str">
        <f t="array" ref="BD20">IF(VALUE($B20)&gt;0,MIN({IF(VALUE($B20)&lt;=COUNTA(Settings!$A$2:$A26)/2+1,BD19+AZ$14+AZ$16,BD19-AZ$14),AZ$10}),"")</f>
        <v/>
      </c>
      <c r="BE20" s="31" t="str">
        <f t="shared" si="20"/>
        <v/>
      </c>
      <c r="BF20" s="39"/>
      <c r="BG20" s="30" t="str">
        <f>IF(VALUE($B20)&gt;0,IF($A20&lt;=5,BH20,IF($A20&gt;95,BJ20,BI20))+ROUND((60-Settings!$E$2)/3,0),"")</f>
        <v/>
      </c>
      <c r="BH20" s="39" t="str">
        <f t="array" ref="BH20">IF(VALUE($B20)&gt;0,MIN({IF(VALUE($B20)&lt;=COUNTA(Settings!$A$2:$A26)/2+1,BH19+BF$12+BF$16,BH19-BF$12),BF$6}),"")</f>
        <v/>
      </c>
      <c r="BI20" s="39" t="str">
        <f t="shared" si="21"/>
        <v/>
      </c>
      <c r="BJ20" s="39" t="str">
        <f t="array" ref="BJ20">IF(VALUE($B20)&gt;0,MIN({IF(VALUE($B20)&lt;=COUNTA(Settings!$A$2:$A26)/2+1,BJ19+BF$14+BF$16,BJ19-BF$14),BF$10}),"")</f>
        <v/>
      </c>
      <c r="BK20" s="27" t="str">
        <f t="shared" si="22"/>
        <v/>
      </c>
      <c r="BL20" s="39"/>
      <c r="BM20" s="30" t="str">
        <f>IF(VALUE($B20)&gt;0,IF($A20&lt;=5,BN20,IF($A20&gt;95,BP20,BO20))+ROUND((70-Settings!$E$2)/3,0),"")</f>
        <v/>
      </c>
      <c r="BN20" s="39" t="str">
        <f t="array" ref="BN20">IF(VALUE($B20)&gt;0,MIN({IF(VALUE($B20)&lt;=COUNTA(Settings!$A$2:$A26)/2+1,BN19+BL$12+BL$16,BN19-BL$12),BL$6}),"")</f>
        <v/>
      </c>
      <c r="BO20" s="39" t="str">
        <f t="shared" si="23"/>
        <v/>
      </c>
      <c r="BP20" s="39" t="str">
        <f t="array" ref="BP20">IF(VALUE($B20)&gt;0,MIN({IF(VALUE($B20)&lt;=COUNTA(Settings!$A$2:$A26)/2+1,BP19+BL$14+BL$16,BP19-BL$14),BL$10}),"")</f>
        <v/>
      </c>
      <c r="BQ20" s="31" t="str">
        <f t="shared" si="24"/>
        <v/>
      </c>
      <c r="BR20" s="39"/>
      <c r="BS20" s="30" t="str">
        <f>IF(VALUE($B20)&gt;0,IF($A20&lt;=5,BT20,IF($A20&gt;95,BV20,BU20))+ROUND((70-Settings!$E$2)/3,0),"")</f>
        <v/>
      </c>
      <c r="BT20" s="39" t="str">
        <f t="array" ref="BT20">IF(VALUE($B20)&gt;0,MIN({IF(VALUE($B20)&lt;=COUNTA(Settings!$A$2:$A26)/2+1,BT19+BR$12+BR$16,BT19-BR$12),BR$6}),"")</f>
        <v/>
      </c>
      <c r="BU20" s="39" t="str">
        <f t="shared" si="25"/>
        <v/>
      </c>
      <c r="BV20" s="39" t="str">
        <f t="array" ref="BV20">IF(VALUE($B20)&gt;0,MIN({IF(VALUE($B20)&lt;=COUNTA(Settings!$A$2:$A26)/2+1,BV19+BR$14+BR$16,BV19-BR$14),BR$10}),"")</f>
        <v/>
      </c>
      <c r="BW20" s="31" t="str">
        <f t="shared" si="26"/>
        <v/>
      </c>
    </row>
    <row r="21">
      <c r="A21" s="5">
        <f t="shared" si="1"/>
        <v>28</v>
      </c>
      <c r="B21" s="9" t="str">
        <f>IF(ROW()-2&lt;COUNTA(Settings!A:A),ROW()-2,"")</f>
        <v/>
      </c>
      <c r="C21" s="5" t="str">
        <f t="shared" si="2"/>
        <v/>
      </c>
      <c r="D21" s="5"/>
      <c r="E21" s="5" t="str">
        <f>IF(VALUE($B21)&gt;0,IF($A21&lt;=5,F21,IF($A21&gt;95,H21,G21))+ROUND((15-Settings!$E$2)/2,0),"")</f>
        <v/>
      </c>
      <c r="F21" s="9" t="str">
        <f t="array" ref="F21">IF(VALUE($B21)&gt;0,MIN({IF(VALUE($B21)&lt;=COUNTA(Settings!$A$2:$A26)/2+1,F20+D$12+D$16,F20-D$12),D$6}),"")</f>
        <v/>
      </c>
      <c r="G21" s="9" t="str">
        <f t="shared" si="3"/>
        <v/>
      </c>
      <c r="H21" s="9" t="str">
        <f t="array" ref="H21">IF(VALUE($B21)&gt;0,MIN({IF(VALUE($B21)&lt;=COUNTA(Settings!$A$2:$A26)/2+1,H20+D$14+D$16,H20-D$14),D$10}),"")</f>
        <v/>
      </c>
      <c r="I21" s="27" t="str">
        <f t="shared" si="4"/>
        <v/>
      </c>
      <c r="J21" s="5"/>
      <c r="K21" s="5" t="str">
        <f>IF(VALUE($B21)&gt;0,IF($A21&lt;=5,L21,IF($A21&gt;95,N21,M21))+ROUND((0-Settings!$E$2)/2,0),"")</f>
        <v/>
      </c>
      <c r="L21" s="37" t="str">
        <f t="array" ref="L21">IF(VALUE($B21)&gt;0,MIN({IF(VALUE($B21)&lt;=COUNTA(Settings!$A$2:$A26)/2+1,L20+J$12+J$16,L20-J$12),J$6}),"")</f>
        <v/>
      </c>
      <c r="M21" s="37" t="str">
        <f t="shared" si="5"/>
        <v/>
      </c>
      <c r="N21" s="37" t="str">
        <f t="array" ref="N21">IF(VALUE($B21)&gt;0,MIN({IF(VALUE($B21)&lt;=COUNTA(Settings!$A$2:$A26)/2+1,N20+J$14+J$16,N20-J$14),J$10}),"")</f>
        <v/>
      </c>
      <c r="O21" s="27" t="str">
        <f t="shared" si="6"/>
        <v/>
      </c>
      <c r="P21" s="5"/>
      <c r="Q21" s="5" t="str">
        <f>IF(VALUE($B21)&gt;0,IF($A21&lt;=5,R21,IF($A21&gt;95,T21,S21))+ROUND((35-Settings!$E$2)/3,0),"")</f>
        <v/>
      </c>
      <c r="R21" s="37" t="str">
        <f t="array" ref="R21">IF(VALUE($B21)&gt;0,MIN({IF(VALUE($B21)&lt;=COUNTA(Settings!$A$2:$A26)/2+1,R20+P$12+P$16,R20-P$12),P$6}),"")</f>
        <v/>
      </c>
      <c r="S21" s="38" t="str">
        <f t="shared" si="7"/>
        <v/>
      </c>
      <c r="T21" s="37" t="str">
        <f t="array" ref="T21">IF(VALUE($B21)&gt;0,MIN({IF(VALUE($B21)&lt;=COUNTA(Settings!$A$2:$A26)/2+1,T20+P$14+P$16,T20-P$14),P$10}),"")</f>
        <v/>
      </c>
      <c r="U21" s="27" t="str">
        <f t="shared" si="8"/>
        <v/>
      </c>
      <c r="V21" s="5"/>
      <c r="W21" s="28" t="str">
        <f>IF(VALUE($B21)&gt;0,IF($A21&lt;=5,X21,IF($A21&gt;95,Z21,Y21))+ROUND((10-Settings!$E$2)/3,0),"")</f>
        <v/>
      </c>
      <c r="X21" s="37" t="str">
        <f t="array" ref="X21">IF(VALUE($B21)&gt;0,MIN({IF(VALUE($B21)&lt;=COUNTA(Settings!$A$2:$A26)/2+1,X20+V$12+V$16,X20-V$12),V$6}),"")</f>
        <v/>
      </c>
      <c r="Y21" s="37" t="str">
        <f t="shared" si="9"/>
        <v/>
      </c>
      <c r="Z21" s="37" t="str">
        <f t="array" ref="Z21">IF(VALUE($B21)&gt;0,MIN({IF(VALUE($B21)&lt;=COUNTA(Settings!$A$2:$A26)/2+1,Z20+V$14+V$16,Z20-V$14),V$10}),"")</f>
        <v/>
      </c>
      <c r="AA21" s="27" t="str">
        <f t="shared" si="10"/>
        <v/>
      </c>
      <c r="AB21" s="5"/>
      <c r="AC21" s="28" t="str">
        <f>IF(VALUE($B21)&gt;0,IF($A21&lt;=5,AD21,IF($A21&gt;95,AF21,AE21))+ROUND((10-Settings!$E$2)/3,0),"")</f>
        <v/>
      </c>
      <c r="AD21" s="37" t="str">
        <f t="array" ref="AD21">IF(VALUE($B21)&gt;0,MIN({IF(VALUE($B21)&lt;=COUNTA(Settings!$A$2:$A26)/2+1,AD20+AB$12+AB$16,AD20-AB$12),AB$6}),"")</f>
        <v/>
      </c>
      <c r="AE21" s="37" t="str">
        <f t="shared" si="11"/>
        <v/>
      </c>
      <c r="AF21" s="37" t="str">
        <f t="array" ref="AF21">IF(VALUE($B21)&gt;0,MIN({IF(VALUE($B21)&lt;=COUNTA(Settings!$A$2:$A26)/2+1,AF20+AB$14+AB$16,AF20-AB$14),AB$10}),"")</f>
        <v/>
      </c>
      <c r="AG21" s="27" t="str">
        <f t="shared" si="12"/>
        <v/>
      </c>
      <c r="AH21" s="5"/>
      <c r="AI21" s="28" t="str">
        <f>IF(VALUE($B21)&gt;0,IF($A21&lt;=5,AJ21,IF($A21&gt;95,AL21,AK21))+ROUND((35-Settings!$E$2)/3,0),"")</f>
        <v/>
      </c>
      <c r="AJ21" s="28" t="str">
        <f t="array" ref="AJ21">IF(VALUE($B21)&gt;0,MIN({IF(VALUE($B21)&lt;=COUNTA(Settings!$A$2:$A26)/2+1,AJ20+AH$12+AH$16,AJ20-AH$12),AH$6}),"")</f>
        <v/>
      </c>
      <c r="AK21" s="38" t="str">
        <f t="shared" si="13"/>
        <v/>
      </c>
      <c r="AL21" s="37" t="str">
        <f t="array" ref="AL21">IF(VALUE($B21)&gt;0,MIN({IF(VALUE($B21)&lt;=COUNTA(Settings!$A$2:$A26)/2+1,AL20+AH$14+AH$16,AL20-AH$14),AH$10}),"")</f>
        <v/>
      </c>
      <c r="AM21" s="29" t="str">
        <f t="shared" si="14"/>
        <v/>
      </c>
      <c r="AN21" s="5"/>
      <c r="AO21" s="39" t="str">
        <f>IF(VALUE($B21)&gt;0,IF($A21&lt;=5,AP21,IF($A21&gt;95,AR21,AQ21))+ROUND((35-Settings!$E$2)/3,0),"")</f>
        <v/>
      </c>
      <c r="AP21" s="28" t="str">
        <f t="array" ref="AP21">IF(VALUE($B21)&gt;0,MIN({IF(VALUE($B21)&lt;=COUNTA(Settings!$A$2:$A26)/2+1,AP20+AN$12+AN$16,AP20-AN$12),AN$6}),"")</f>
        <v/>
      </c>
      <c r="AQ21" s="38" t="str">
        <f t="shared" si="15"/>
        <v/>
      </c>
      <c r="AR21" s="37" t="str">
        <f t="array" ref="AR21">IF(VALUE($B21)&gt;0,MIN({IF(VALUE($B21)&lt;=COUNTA(Settings!$A$2:$A26)/2+1,AR20+AN$14+AN$16,AR20-AN$14),AN$10}),"")</f>
        <v/>
      </c>
      <c r="AS21" s="27" t="str">
        <f t="shared" si="16"/>
        <v/>
      </c>
      <c r="AT21" s="39"/>
      <c r="AU21" s="30" t="str">
        <f>IF(VALUE($B21)&gt;0,IF($A21&lt;=5,AV21,IF($A21&gt;95,AX21,AW21))+ROUND((30-Settings!$E$2)/3,0),"")</f>
        <v/>
      </c>
      <c r="AV21" s="39" t="str">
        <f t="array" ref="AV21">IF(VALUE($B21)&gt;0,MIN({IF(VALUE($B21)&lt;=COUNTA(Settings!$A$2:$A26)/2+1,AV20+AT$12+AT$16,AV20-AT$12),AT$6}),"")</f>
        <v/>
      </c>
      <c r="AW21" s="39" t="str">
        <f t="shared" si="17"/>
        <v/>
      </c>
      <c r="AX21" s="39" t="str">
        <f t="array" ref="AX21">IF(VALUE($B21)&gt;0,MIN({IF(VALUE($B21)&lt;=COUNTA(Settings!$A$2:$A26)/2+1,AX20+AT$14+AT$16,AX20-AT$14),AT$10}),"")</f>
        <v/>
      </c>
      <c r="AY21" s="27" t="str">
        <f t="shared" si="18"/>
        <v/>
      </c>
      <c r="AZ21" s="39"/>
      <c r="BA21" s="30" t="str">
        <f>IF(VALUE($B21)&gt;0,IF($A21&lt;=5,BB21,IF($A21&gt;95,BD21,BC21))+ROUND((55-Settings!$E$2)/3,0),"")</f>
        <v/>
      </c>
      <c r="BB21" s="39" t="str">
        <f t="array" ref="BB21">IF(VALUE($B21)&gt;0,MIN({IF(VALUE($B21)&lt;=COUNTA(Settings!$A$2:$A26)/2+1,BB20+AZ$12+AZ$16,BB20-AZ$12),AZ$6}),"")</f>
        <v/>
      </c>
      <c r="BC21" s="39" t="str">
        <f t="shared" si="19"/>
        <v/>
      </c>
      <c r="BD21" s="39" t="str">
        <f t="array" ref="BD21">IF(VALUE($B21)&gt;0,MIN({IF(VALUE($B21)&lt;=COUNTA(Settings!$A$2:$A26)/2+1,BD20+AZ$14+AZ$16,BD20-AZ$14),AZ$10}),"")</f>
        <v/>
      </c>
      <c r="BE21" s="31" t="str">
        <f t="shared" si="20"/>
        <v/>
      </c>
      <c r="BF21" s="39"/>
      <c r="BG21" s="30" t="str">
        <f>IF(VALUE($B21)&gt;0,IF($A21&lt;=5,BH21,IF($A21&gt;95,BJ21,BI21))+ROUND((60-Settings!$E$2)/3,0),"")</f>
        <v/>
      </c>
      <c r="BH21" s="39" t="str">
        <f t="array" ref="BH21">IF(VALUE($B21)&gt;0,MIN({IF(VALUE($B21)&lt;=COUNTA(Settings!$A$2:$A26)/2+1,BH20+BF$12+BF$16,BH20-BF$12),BF$6}),"")</f>
        <v/>
      </c>
      <c r="BI21" s="39" t="str">
        <f t="shared" si="21"/>
        <v/>
      </c>
      <c r="BJ21" s="39" t="str">
        <f t="array" ref="BJ21">IF(VALUE($B21)&gt;0,MIN({IF(VALUE($B21)&lt;=COUNTA(Settings!$A$2:$A26)/2+1,BJ20+BF$14+BF$16,BJ20-BF$14),BF$10}),"")</f>
        <v/>
      </c>
      <c r="BK21" s="27" t="str">
        <f t="shared" si="22"/>
        <v/>
      </c>
      <c r="BL21" s="39"/>
      <c r="BM21" s="30" t="str">
        <f>IF(VALUE($B21)&gt;0,IF($A21&lt;=5,BN21,IF($A21&gt;95,BP21,BO21))+ROUND((70-Settings!$E$2)/3,0),"")</f>
        <v/>
      </c>
      <c r="BN21" s="39" t="str">
        <f t="array" ref="BN21">IF(VALUE($B21)&gt;0,MIN({IF(VALUE($B21)&lt;=COUNTA(Settings!$A$2:$A26)/2+1,BN20+BL$12+BL$16,BN20-BL$12),BL$6}),"")</f>
        <v/>
      </c>
      <c r="BO21" s="39" t="str">
        <f t="shared" si="23"/>
        <v/>
      </c>
      <c r="BP21" s="39" t="str">
        <f t="array" ref="BP21">IF(VALUE($B21)&gt;0,MIN({IF(VALUE($B21)&lt;=COUNTA(Settings!$A$2:$A26)/2+1,BP20+BL$14+BL$16,BP20-BL$14),BL$10}),"")</f>
        <v/>
      </c>
      <c r="BQ21" s="31" t="str">
        <f t="shared" si="24"/>
        <v/>
      </c>
      <c r="BR21" s="39"/>
      <c r="BS21" s="30" t="str">
        <f>IF(VALUE($B21)&gt;0,IF($A21&lt;=5,BT21,IF($A21&gt;95,BV21,BU21))+ROUND((70-Settings!$E$2)/3,0),"")</f>
        <v/>
      </c>
      <c r="BT21" s="39" t="str">
        <f t="array" ref="BT21">IF(VALUE($B21)&gt;0,MIN({IF(VALUE($B21)&lt;=COUNTA(Settings!$A$2:$A26)/2+1,BT20+BR$12+BR$16,BT20-BR$12),BR$6}),"")</f>
        <v/>
      </c>
      <c r="BU21" s="39" t="str">
        <f t="shared" si="25"/>
        <v/>
      </c>
      <c r="BV21" s="39" t="str">
        <f t="array" ref="BV21">IF(VALUE($B21)&gt;0,MIN({IF(VALUE($B21)&lt;=COUNTA(Settings!$A$2:$A26)/2+1,BV20+BR$14+BR$16,BV20-BR$14),BR$10}),"")</f>
        <v/>
      </c>
      <c r="BW21" s="31" t="str">
        <f t="shared" si="26"/>
        <v/>
      </c>
    </row>
    <row r="22">
      <c r="A22" s="5">
        <f t="shared" si="1"/>
        <v>13</v>
      </c>
      <c r="B22" s="9" t="str">
        <f>IF(ROW()-2&lt;COUNTA(Settings!A:A),ROW()-2,"")</f>
        <v/>
      </c>
      <c r="C22" s="5" t="str">
        <f t="shared" si="2"/>
        <v/>
      </c>
      <c r="D22" s="5"/>
      <c r="E22" s="5" t="str">
        <f>IF(VALUE($B22)&gt;0,IF($A22&lt;=5,F22,IF($A22&gt;95,H22,G22))+ROUND((15-Settings!$E$2)/2,0),"")</f>
        <v/>
      </c>
      <c r="F22" s="9" t="str">
        <f t="array" ref="F22">IF(VALUE($B22)&gt;0,MIN({IF(VALUE($B22)&lt;=COUNTA(Settings!$A$2:$A26)/2+1,F21+D$12+D$16,F21-D$12),D$6}),"")</f>
        <v/>
      </c>
      <c r="G22" s="9" t="str">
        <f t="shared" si="3"/>
        <v/>
      </c>
      <c r="H22" s="9" t="str">
        <f t="array" ref="H22">IF(VALUE($B22)&gt;0,MIN({IF(VALUE($B22)&lt;=COUNTA(Settings!$A$2:$A26)/2+1,H21+D$14+D$16,H21-D$14),D$10}),"")</f>
        <v/>
      </c>
      <c r="I22" s="27" t="str">
        <f t="shared" si="4"/>
        <v/>
      </c>
      <c r="J22" s="5"/>
      <c r="K22" s="5" t="str">
        <f>IF(VALUE($B22)&gt;0,IF($A22&lt;=5,L22,IF($A22&gt;95,N22,M22))+ROUND((0-Settings!$E$2)/2,0),"")</f>
        <v/>
      </c>
      <c r="L22" s="37" t="str">
        <f t="array" ref="L22">IF(VALUE($B22)&gt;0,MIN({IF(VALUE($B22)&lt;=COUNTA(Settings!$A$2:$A26)/2+1,L21+J$12+J$16,L21-J$12),J$6}),"")</f>
        <v/>
      </c>
      <c r="M22" s="37" t="str">
        <f t="shared" si="5"/>
        <v/>
      </c>
      <c r="N22" s="37" t="str">
        <f t="array" ref="N22">IF(VALUE($B22)&gt;0,MIN({IF(VALUE($B22)&lt;=COUNTA(Settings!$A$2:$A26)/2+1,N21+J$14+J$16,N21-J$14),J$10}),"")</f>
        <v/>
      </c>
      <c r="O22" s="27" t="str">
        <f t="shared" si="6"/>
        <v/>
      </c>
      <c r="P22" s="5"/>
      <c r="Q22" s="5" t="str">
        <f>IF(VALUE($B22)&gt;0,IF($A22&lt;=5,R22,IF($A22&gt;95,T22,S22))+ROUND((35-Settings!$E$2)/3,0),"")</f>
        <v/>
      </c>
      <c r="R22" s="37" t="str">
        <f t="array" ref="R22">IF(VALUE($B22)&gt;0,MIN({IF(VALUE($B22)&lt;=COUNTA(Settings!$A$2:$A26)/2+1,R21+P$12+P$16,R21-P$12),P$6}),"")</f>
        <v/>
      </c>
      <c r="S22" s="38" t="str">
        <f t="shared" si="7"/>
        <v/>
      </c>
      <c r="T22" s="37" t="str">
        <f t="array" ref="T22">IF(VALUE($B22)&gt;0,MIN({IF(VALUE($B22)&lt;=COUNTA(Settings!$A$2:$A26)/2+1,T21+P$14+P$16,T21-P$14),P$10}),"")</f>
        <v/>
      </c>
      <c r="U22" s="27" t="str">
        <f t="shared" si="8"/>
        <v/>
      </c>
      <c r="V22" s="5"/>
      <c r="W22" s="28" t="str">
        <f>IF(VALUE($B22)&gt;0,IF($A22&lt;=5,X22,IF($A22&gt;95,Z22,Y22))+ROUND((10-Settings!$E$2)/3,0),"")</f>
        <v/>
      </c>
      <c r="X22" s="37" t="str">
        <f t="array" ref="X22">IF(VALUE($B22)&gt;0,MIN({IF(VALUE($B22)&lt;=COUNTA(Settings!$A$2:$A26)/2+1,X21+V$12+V$16,X21-V$12),V$6}),"")</f>
        <v/>
      </c>
      <c r="Y22" s="37" t="str">
        <f t="shared" si="9"/>
        <v/>
      </c>
      <c r="Z22" s="37" t="str">
        <f t="array" ref="Z22">IF(VALUE($B22)&gt;0,MIN({IF(VALUE($B22)&lt;=COUNTA(Settings!$A$2:$A26)/2+1,Z21+V$14+V$16,Z21-V$14),V$10}),"")</f>
        <v/>
      </c>
      <c r="AA22" s="27" t="str">
        <f t="shared" si="10"/>
        <v/>
      </c>
      <c r="AB22" s="5"/>
      <c r="AC22" s="28" t="str">
        <f>IF(VALUE($B22)&gt;0,IF($A22&lt;=5,AD22,IF($A22&gt;95,AF22,AE22))+ROUND((10-Settings!$E$2)/3,0),"")</f>
        <v/>
      </c>
      <c r="AD22" s="37" t="str">
        <f t="array" ref="AD22">IF(VALUE($B22)&gt;0,MIN({IF(VALUE($B22)&lt;=COUNTA(Settings!$A$2:$A26)/2+1,AD21+AB$12+AB$16,AD21-AB$12),AB$6}),"")</f>
        <v/>
      </c>
      <c r="AE22" s="37" t="str">
        <f t="shared" si="11"/>
        <v/>
      </c>
      <c r="AF22" s="37" t="str">
        <f t="array" ref="AF22">IF(VALUE($B22)&gt;0,MIN({IF(VALUE($B22)&lt;=COUNTA(Settings!$A$2:$A26)/2+1,AF21+AB$14+AB$16,AF21-AB$14),AB$10}),"")</f>
        <v/>
      </c>
      <c r="AG22" s="27" t="str">
        <f t="shared" si="12"/>
        <v/>
      </c>
      <c r="AH22" s="5"/>
      <c r="AI22" s="28" t="str">
        <f>IF(VALUE($B22)&gt;0,IF($A22&lt;=5,AJ22,IF($A22&gt;95,AL22,AK22))+ROUND((35-Settings!$E$2)/3,0),"")</f>
        <v/>
      </c>
      <c r="AJ22" s="28" t="str">
        <f t="array" ref="AJ22">IF(VALUE($B22)&gt;0,MIN({IF(VALUE($B22)&lt;=COUNTA(Settings!$A$2:$A26)/2+1,AJ21+AH$12+AH$16,AJ21-AH$12),AH$6}),"")</f>
        <v/>
      </c>
      <c r="AK22" s="38" t="str">
        <f t="shared" si="13"/>
        <v/>
      </c>
      <c r="AL22" s="37" t="str">
        <f t="array" ref="AL22">IF(VALUE($B22)&gt;0,MIN({IF(VALUE($B22)&lt;=COUNTA(Settings!$A$2:$A26)/2+1,AL21+AH$14+AH$16,AL21-AH$14),AH$10}),"")</f>
        <v/>
      </c>
      <c r="AM22" s="29" t="str">
        <f t="shared" si="14"/>
        <v/>
      </c>
      <c r="AN22" s="5"/>
      <c r="AO22" s="39" t="str">
        <f>IF(VALUE($B22)&gt;0,IF($A22&lt;=5,AP22,IF($A22&gt;95,AR22,AQ22))+ROUND((35-Settings!$E$2)/3,0),"")</f>
        <v/>
      </c>
      <c r="AP22" s="28" t="str">
        <f t="array" ref="AP22">IF(VALUE($B22)&gt;0,MIN({IF(VALUE($B22)&lt;=COUNTA(Settings!$A$2:$A26)/2+1,AP21+AN$12+AN$16,AP21-AN$12),AN$6}),"")</f>
        <v/>
      </c>
      <c r="AQ22" s="38" t="str">
        <f t="shared" si="15"/>
        <v/>
      </c>
      <c r="AR22" s="37" t="str">
        <f t="array" ref="AR22">IF(VALUE($B22)&gt;0,MIN({IF(VALUE($B22)&lt;=COUNTA(Settings!$A$2:$A26)/2+1,AR21+AN$14+AN$16,AR21-AN$14),AN$10}),"")</f>
        <v/>
      </c>
      <c r="AS22" s="27" t="str">
        <f t="shared" si="16"/>
        <v/>
      </c>
      <c r="AT22" s="39"/>
      <c r="AU22" s="30" t="str">
        <f>IF(VALUE($B22)&gt;0,IF($A22&lt;=5,AV22,IF($A22&gt;95,AX22,AW22))+ROUND((30-Settings!$E$2)/3,0),"")</f>
        <v/>
      </c>
      <c r="AV22" s="39" t="str">
        <f t="array" ref="AV22">IF(VALUE($B22)&gt;0,MIN({IF(VALUE($B22)&lt;=COUNTA(Settings!$A$2:$A26)/2+1,AV21+AT$12+AT$16,AV21-AT$12),AT$6}),"")</f>
        <v/>
      </c>
      <c r="AW22" s="39" t="str">
        <f t="shared" si="17"/>
        <v/>
      </c>
      <c r="AX22" s="39" t="str">
        <f t="array" ref="AX22">IF(VALUE($B22)&gt;0,MIN({IF(VALUE($B22)&lt;=COUNTA(Settings!$A$2:$A26)/2+1,AX21+AT$14+AT$16,AX21-AT$14),AT$10}),"")</f>
        <v/>
      </c>
      <c r="AY22" s="27" t="str">
        <f t="shared" si="18"/>
        <v/>
      </c>
      <c r="AZ22" s="39"/>
      <c r="BA22" s="30" t="str">
        <f>IF(VALUE($B22)&gt;0,IF($A22&lt;=5,BB22,IF($A22&gt;95,BD22,BC22))+ROUND((55-Settings!$E$2)/3,0),"")</f>
        <v/>
      </c>
      <c r="BB22" s="39" t="str">
        <f t="array" ref="BB22">IF(VALUE($B22)&gt;0,MIN({IF(VALUE($B22)&lt;=COUNTA(Settings!$A$2:$A26)/2+1,BB21+AZ$12+AZ$16,BB21-AZ$12),AZ$6}),"")</f>
        <v/>
      </c>
      <c r="BC22" s="39" t="str">
        <f t="shared" si="19"/>
        <v/>
      </c>
      <c r="BD22" s="39" t="str">
        <f t="array" ref="BD22">IF(VALUE($B22)&gt;0,MIN({IF(VALUE($B22)&lt;=COUNTA(Settings!$A$2:$A26)/2+1,BD21+AZ$14+AZ$16,BD21-AZ$14),AZ$10}),"")</f>
        <v/>
      </c>
      <c r="BE22" s="31" t="str">
        <f t="shared" si="20"/>
        <v/>
      </c>
      <c r="BF22" s="39"/>
      <c r="BG22" s="30" t="str">
        <f>IF(VALUE($B22)&gt;0,IF($A22&lt;=5,BH22,IF($A22&gt;95,BJ22,BI22))+ROUND((60-Settings!$E$2)/3,0),"")</f>
        <v/>
      </c>
      <c r="BH22" s="39" t="str">
        <f t="array" ref="BH22">IF(VALUE($B22)&gt;0,MIN({IF(VALUE($B22)&lt;=COUNTA(Settings!$A$2:$A26)/2+1,BH21+BF$12+BF$16,BH21-BF$12),BF$6}),"")</f>
        <v/>
      </c>
      <c r="BI22" s="39" t="str">
        <f t="shared" si="21"/>
        <v/>
      </c>
      <c r="BJ22" s="39" t="str">
        <f t="array" ref="BJ22">IF(VALUE($B22)&gt;0,MIN({IF(VALUE($B22)&lt;=COUNTA(Settings!$A$2:$A26)/2+1,BJ21+BF$14+BF$16,BJ21-BF$14),BF$10}),"")</f>
        <v/>
      </c>
      <c r="BK22" s="27" t="str">
        <f t="shared" si="22"/>
        <v/>
      </c>
      <c r="BL22" s="39"/>
      <c r="BM22" s="30" t="str">
        <f>IF(VALUE($B22)&gt;0,IF($A22&lt;=5,BN22,IF($A22&gt;95,BP22,BO22))+ROUND((70-Settings!$E$2)/3,0),"")</f>
        <v/>
      </c>
      <c r="BN22" s="39" t="str">
        <f t="array" ref="BN22">IF(VALUE($B22)&gt;0,MIN({IF(VALUE($B22)&lt;=COUNTA(Settings!$A$2:$A26)/2+1,BN21+BL$12+BL$16,BN21-BL$12),BL$6}),"")</f>
        <v/>
      </c>
      <c r="BO22" s="39" t="str">
        <f t="shared" si="23"/>
        <v/>
      </c>
      <c r="BP22" s="39" t="str">
        <f t="array" ref="BP22">IF(VALUE($B22)&gt;0,MIN({IF(VALUE($B22)&lt;=COUNTA(Settings!$A$2:$A26)/2+1,BP21+BL$14+BL$16,BP21-BL$14),BL$10}),"")</f>
        <v/>
      </c>
      <c r="BQ22" s="31" t="str">
        <f t="shared" si="24"/>
        <v/>
      </c>
      <c r="BR22" s="39"/>
      <c r="BS22" s="30" t="str">
        <f>IF(VALUE($B22)&gt;0,IF($A22&lt;=5,BT22,IF($A22&gt;95,BV22,BU22))+ROUND((70-Settings!$E$2)/3,0),"")</f>
        <v/>
      </c>
      <c r="BT22" s="39" t="str">
        <f t="array" ref="BT22">IF(VALUE($B22)&gt;0,MIN({IF(VALUE($B22)&lt;=COUNTA(Settings!$A$2:$A26)/2+1,BT21+BR$12+BR$16,BT21-BR$12),BR$6}),"")</f>
        <v/>
      </c>
      <c r="BU22" s="39" t="str">
        <f t="shared" si="25"/>
        <v/>
      </c>
      <c r="BV22" s="39" t="str">
        <f t="array" ref="BV22">IF(VALUE($B22)&gt;0,MIN({IF(VALUE($B22)&lt;=COUNTA(Settings!$A$2:$A26)/2+1,BV21+BR$14+BR$16,BV21-BR$14),BR$10}),"")</f>
        <v/>
      </c>
      <c r="BW22" s="31" t="str">
        <f t="shared" si="26"/>
        <v/>
      </c>
    </row>
    <row r="23">
      <c r="A23" s="5">
        <f t="shared" si="1"/>
        <v>21</v>
      </c>
      <c r="B23" s="9" t="str">
        <f>IF(ROW()-2&lt;COUNTA(Settings!A:A),ROW()-2,"")</f>
        <v/>
      </c>
      <c r="C23" s="5" t="str">
        <f t="shared" si="2"/>
        <v/>
      </c>
      <c r="D23" s="5"/>
      <c r="E23" s="5" t="str">
        <f>IF(VALUE($B23)&gt;0,IF($A23&lt;=5,F23,IF($A23&gt;95,H23,G23))+ROUND((15-Settings!$E$2)/2,0),"")</f>
        <v/>
      </c>
      <c r="F23" s="9" t="str">
        <f t="array" ref="F23">IF(VALUE($B23)&gt;0,MIN({IF(VALUE($B23)&lt;=COUNTA(Settings!$A$2:$A26)/2+1,F22+D$12+D$16,F22-D$12),D$6}),"")</f>
        <v/>
      </c>
      <c r="G23" s="9" t="str">
        <f t="shared" si="3"/>
        <v/>
      </c>
      <c r="H23" s="9" t="str">
        <f t="array" ref="H23">IF(VALUE($B23)&gt;0,MIN({IF(VALUE($B23)&lt;=COUNTA(Settings!$A$2:$A26)/2+1,H22+D$14+D$16,H22-D$14),D$10}),"")</f>
        <v/>
      </c>
      <c r="I23" s="27" t="str">
        <f t="shared" si="4"/>
        <v/>
      </c>
      <c r="J23" s="5"/>
      <c r="K23" s="5" t="str">
        <f>IF(VALUE($B23)&gt;0,IF($A23&lt;=5,L23,IF($A23&gt;95,N23,M23))+ROUND((0-Settings!$E$2)/2,0),"")</f>
        <v/>
      </c>
      <c r="L23" s="37" t="str">
        <f t="array" ref="L23">IF(VALUE($B23)&gt;0,MIN({IF(VALUE($B23)&lt;=COUNTA(Settings!$A$2:$A26)/2+1,L22+J$12+J$16,L22-J$12),J$6}),"")</f>
        <v/>
      </c>
      <c r="M23" s="37" t="str">
        <f t="shared" si="5"/>
        <v/>
      </c>
      <c r="N23" s="37" t="str">
        <f t="array" ref="N23">IF(VALUE($B23)&gt;0,MIN({IF(VALUE($B23)&lt;=COUNTA(Settings!$A$2:$A26)/2+1,N22+J$14+J$16,N22-J$14),J$10}),"")</f>
        <v/>
      </c>
      <c r="O23" s="27" t="str">
        <f t="shared" si="6"/>
        <v/>
      </c>
      <c r="P23" s="5"/>
      <c r="Q23" s="5" t="str">
        <f>IF(VALUE($B23)&gt;0,IF($A23&lt;=5,R23,IF($A23&gt;95,T23,S23))+ROUND((35-Settings!$E$2)/3,0),"")</f>
        <v/>
      </c>
      <c r="R23" s="37" t="str">
        <f t="array" ref="R23">IF(VALUE($B23)&gt;0,MIN({IF(VALUE($B23)&lt;=COUNTA(Settings!$A$2:$A26)/2+1,R22+P$12+P$16,R22-P$12),P$6}),"")</f>
        <v/>
      </c>
      <c r="S23" s="38" t="str">
        <f t="shared" si="7"/>
        <v/>
      </c>
      <c r="T23" s="37" t="str">
        <f t="array" ref="T23">IF(VALUE($B23)&gt;0,MIN({IF(VALUE($B23)&lt;=COUNTA(Settings!$A$2:$A26)/2+1,T22+P$14+P$16,T22-P$14),P$10}),"")</f>
        <v/>
      </c>
      <c r="U23" s="27" t="str">
        <f t="shared" si="8"/>
        <v/>
      </c>
      <c r="V23" s="5"/>
      <c r="W23" s="28" t="str">
        <f>IF(VALUE($B23)&gt;0,IF($A23&lt;=5,X23,IF($A23&gt;95,Z23,Y23))+ROUND((10-Settings!$E$2)/3,0),"")</f>
        <v/>
      </c>
      <c r="X23" s="37" t="str">
        <f t="array" ref="X23">IF(VALUE($B23)&gt;0,MIN({IF(VALUE($B23)&lt;=COUNTA(Settings!$A$2:$A26)/2+1,X22+V$12+V$16,X22-V$12),V$6}),"")</f>
        <v/>
      </c>
      <c r="Y23" s="37" t="str">
        <f t="shared" si="9"/>
        <v/>
      </c>
      <c r="Z23" s="37" t="str">
        <f t="array" ref="Z23">IF(VALUE($B23)&gt;0,MIN({IF(VALUE($B23)&lt;=COUNTA(Settings!$A$2:$A26)/2+1,Z22+V$14+V$16,Z22-V$14),V$10}),"")</f>
        <v/>
      </c>
      <c r="AA23" s="27" t="str">
        <f t="shared" si="10"/>
        <v/>
      </c>
      <c r="AB23" s="5"/>
      <c r="AC23" s="28" t="str">
        <f>IF(VALUE($B23)&gt;0,IF($A23&lt;=5,AD23,IF($A23&gt;95,AF23,AE23))+ROUND((10-Settings!$E$2)/3,0),"")</f>
        <v/>
      </c>
      <c r="AD23" s="37" t="str">
        <f t="array" ref="AD23">IF(VALUE($B23)&gt;0,MIN({IF(VALUE($B23)&lt;=COUNTA(Settings!$A$2:$A26)/2+1,AD22+AB$12+AB$16,AD22-AB$12),AB$6}),"")</f>
        <v/>
      </c>
      <c r="AE23" s="37" t="str">
        <f t="shared" si="11"/>
        <v/>
      </c>
      <c r="AF23" s="37" t="str">
        <f t="array" ref="AF23">IF(VALUE($B23)&gt;0,MIN({IF(VALUE($B23)&lt;=COUNTA(Settings!$A$2:$A26)/2+1,AF22+AB$14+AB$16,AF22-AB$14),AB$10}),"")</f>
        <v/>
      </c>
      <c r="AG23" s="27" t="str">
        <f t="shared" si="12"/>
        <v/>
      </c>
      <c r="AH23" s="5"/>
      <c r="AI23" s="28" t="str">
        <f>IF(VALUE($B23)&gt;0,IF($A23&lt;=5,AJ23,IF($A23&gt;95,AL23,AK23))+ROUND((35-Settings!$E$2)/3,0),"")</f>
        <v/>
      </c>
      <c r="AJ23" s="28" t="str">
        <f t="array" ref="AJ23">IF(VALUE($B23)&gt;0,MIN({IF(VALUE($B23)&lt;=COUNTA(Settings!$A$2:$A26)/2+1,AJ22+AH$12+AH$16,AJ22-AH$12),AH$6}),"")</f>
        <v/>
      </c>
      <c r="AK23" s="38" t="str">
        <f t="shared" si="13"/>
        <v/>
      </c>
      <c r="AL23" s="37" t="str">
        <f t="array" ref="AL23">IF(VALUE($B23)&gt;0,MIN({IF(VALUE($B23)&lt;=COUNTA(Settings!$A$2:$A26)/2+1,AL22+AH$14+AH$16,AL22-AH$14),AH$10}),"")</f>
        <v/>
      </c>
      <c r="AM23" s="29" t="str">
        <f t="shared" si="14"/>
        <v/>
      </c>
      <c r="AN23" s="5"/>
      <c r="AO23" s="39" t="str">
        <f>IF(VALUE($B23)&gt;0,IF($A23&lt;=5,AP23,IF($A23&gt;95,AR23,AQ23))+ROUND((35-Settings!$E$2)/3,0),"")</f>
        <v/>
      </c>
      <c r="AP23" s="28" t="str">
        <f t="array" ref="AP23">IF(VALUE($B23)&gt;0,MIN({IF(VALUE($B23)&lt;=COUNTA(Settings!$A$2:$A26)/2+1,AP22+AN$12+AN$16,AP22-AN$12),AN$6}),"")</f>
        <v/>
      </c>
      <c r="AQ23" s="38" t="str">
        <f t="shared" si="15"/>
        <v/>
      </c>
      <c r="AR23" s="37" t="str">
        <f t="array" ref="AR23">IF(VALUE($B23)&gt;0,MIN({IF(VALUE($B23)&lt;=COUNTA(Settings!$A$2:$A26)/2+1,AR22+AN$14+AN$16,AR22-AN$14),AN$10}),"")</f>
        <v/>
      </c>
      <c r="AS23" s="27" t="str">
        <f t="shared" si="16"/>
        <v/>
      </c>
      <c r="AT23" s="39"/>
      <c r="AU23" s="30" t="str">
        <f>IF(VALUE($B23)&gt;0,IF($A23&lt;=5,AV23,IF($A23&gt;95,AX23,AW23))+ROUND((30-Settings!$E$2)/3,0),"")</f>
        <v/>
      </c>
      <c r="AV23" s="39" t="str">
        <f t="array" ref="AV23">IF(VALUE($B23)&gt;0,MIN({IF(VALUE($B23)&lt;=COUNTA(Settings!$A$2:$A26)/2+1,AV22+AT$12+AT$16,AV22-AT$12),AT$6}),"")</f>
        <v/>
      </c>
      <c r="AW23" s="39" t="str">
        <f t="shared" si="17"/>
        <v/>
      </c>
      <c r="AX23" s="39" t="str">
        <f t="array" ref="AX23">IF(VALUE($B23)&gt;0,MIN({IF(VALUE($B23)&lt;=COUNTA(Settings!$A$2:$A26)/2+1,AX22+AT$14+AT$16,AX22-AT$14),AT$10}),"")</f>
        <v/>
      </c>
      <c r="AY23" s="27" t="str">
        <f t="shared" si="18"/>
        <v/>
      </c>
      <c r="AZ23" s="39"/>
      <c r="BA23" s="30" t="str">
        <f>IF(VALUE($B23)&gt;0,IF($A23&lt;=5,BB23,IF($A23&gt;95,BD23,BC23))+ROUND((55-Settings!$E$2)/3,0),"")</f>
        <v/>
      </c>
      <c r="BB23" s="39" t="str">
        <f t="array" ref="BB23">IF(VALUE($B23)&gt;0,MIN({IF(VALUE($B23)&lt;=COUNTA(Settings!$A$2:$A26)/2+1,BB22+AZ$12+AZ$16,BB22-AZ$12),AZ$6}),"")</f>
        <v/>
      </c>
      <c r="BC23" s="39" t="str">
        <f t="shared" si="19"/>
        <v/>
      </c>
      <c r="BD23" s="39" t="str">
        <f t="array" ref="BD23">IF(VALUE($B23)&gt;0,MIN({IF(VALUE($B23)&lt;=COUNTA(Settings!$A$2:$A26)/2+1,BD22+AZ$14+AZ$16,BD22-AZ$14),AZ$10}),"")</f>
        <v/>
      </c>
      <c r="BE23" s="31" t="str">
        <f t="shared" si="20"/>
        <v/>
      </c>
      <c r="BF23" s="39"/>
      <c r="BG23" s="30" t="str">
        <f>IF(VALUE($B23)&gt;0,IF($A23&lt;=5,BH23,IF($A23&gt;95,BJ23,BI23))+ROUND((60-Settings!$E$2)/3,0),"")</f>
        <v/>
      </c>
      <c r="BH23" s="39" t="str">
        <f t="array" ref="BH23">IF(VALUE($B23)&gt;0,MIN({IF(VALUE($B23)&lt;=COUNTA(Settings!$A$2:$A26)/2+1,BH22+BF$12+BF$16,BH22-BF$12),BF$6}),"")</f>
        <v/>
      </c>
      <c r="BI23" s="39" t="str">
        <f t="shared" si="21"/>
        <v/>
      </c>
      <c r="BJ23" s="39" t="str">
        <f t="array" ref="BJ23">IF(VALUE($B23)&gt;0,MIN({IF(VALUE($B23)&lt;=COUNTA(Settings!$A$2:$A26)/2+1,BJ22+BF$14+BF$16,BJ22-BF$14),BF$10}),"")</f>
        <v/>
      </c>
      <c r="BK23" s="27" t="str">
        <f t="shared" si="22"/>
        <v/>
      </c>
      <c r="BL23" s="39"/>
      <c r="BM23" s="30" t="str">
        <f>IF(VALUE($B23)&gt;0,IF($A23&lt;=5,BN23,IF($A23&gt;95,BP23,BO23))+ROUND((70-Settings!$E$2)/3,0),"")</f>
        <v/>
      </c>
      <c r="BN23" s="39" t="str">
        <f t="array" ref="BN23">IF(VALUE($B23)&gt;0,MIN({IF(VALUE($B23)&lt;=COUNTA(Settings!$A$2:$A26)/2+1,BN22+BL$12+BL$16,BN22-BL$12),BL$6}),"")</f>
        <v/>
      </c>
      <c r="BO23" s="39" t="str">
        <f t="shared" si="23"/>
        <v/>
      </c>
      <c r="BP23" s="39" t="str">
        <f t="array" ref="BP23">IF(VALUE($B23)&gt;0,MIN({IF(VALUE($B23)&lt;=COUNTA(Settings!$A$2:$A26)/2+1,BP22+BL$14+BL$16,BP22-BL$14),BL$10}),"")</f>
        <v/>
      </c>
      <c r="BQ23" s="31" t="str">
        <f t="shared" si="24"/>
        <v/>
      </c>
      <c r="BR23" s="39"/>
      <c r="BS23" s="30" t="str">
        <f>IF(VALUE($B23)&gt;0,IF($A23&lt;=5,BT23,IF($A23&gt;95,BV23,BU23))+ROUND((70-Settings!$E$2)/3,0),"")</f>
        <v/>
      </c>
      <c r="BT23" s="39" t="str">
        <f t="array" ref="BT23">IF(VALUE($B23)&gt;0,MIN({IF(VALUE($B23)&lt;=COUNTA(Settings!$A$2:$A26)/2+1,BT22+BR$12+BR$16,BT22-BR$12),BR$6}),"")</f>
        <v/>
      </c>
      <c r="BU23" s="39" t="str">
        <f t="shared" si="25"/>
        <v/>
      </c>
      <c r="BV23" s="39" t="str">
        <f t="array" ref="BV23">IF(VALUE($B23)&gt;0,MIN({IF(VALUE($B23)&lt;=COUNTA(Settings!$A$2:$A26)/2+1,BV22+BR$14+BR$16,BV22-BR$14),BR$10}),"")</f>
        <v/>
      </c>
      <c r="BW23" s="31" t="str">
        <f t="shared" si="26"/>
        <v/>
      </c>
    </row>
    <row r="24">
      <c r="A24" s="5">
        <f t="shared" si="1"/>
        <v>82</v>
      </c>
      <c r="B24" s="9" t="str">
        <f>IF(ROW()-2&lt;COUNTA(Settings!A:A),ROW()-2,"")</f>
        <v/>
      </c>
      <c r="C24" s="5" t="str">
        <f t="shared" si="2"/>
        <v/>
      </c>
      <c r="D24" s="5"/>
      <c r="E24" s="5" t="str">
        <f>IF(VALUE($B24)&gt;0,IF($A24&lt;=5,F24,IF($A24&gt;95,H24,G24))+ROUND((15-Settings!$E$2)/2,0),"")</f>
        <v/>
      </c>
      <c r="F24" s="9" t="str">
        <f t="array" ref="F24">IF(VALUE($B24)&gt;0,MIN({IF(VALUE($B24)&lt;=COUNTA(Settings!$A$2:$A26)/2+1,F23+D$12+D$16,F23-D$12),D$6}),"")</f>
        <v/>
      </c>
      <c r="G24" s="9" t="str">
        <f t="shared" si="3"/>
        <v/>
      </c>
      <c r="H24" s="9" t="str">
        <f t="array" ref="H24">IF(VALUE($B24)&gt;0,MIN({IF(VALUE($B24)&lt;=COUNTA(Settings!$A$2:$A26)/2+1,H23+D$14+D$16,H23-D$14),D$10}),"")</f>
        <v/>
      </c>
      <c r="I24" s="27" t="str">
        <f t="shared" si="4"/>
        <v/>
      </c>
      <c r="J24" s="5"/>
      <c r="K24" s="5" t="str">
        <f>IF(VALUE($B24)&gt;0,IF($A24&lt;=5,L24,IF($A24&gt;95,N24,M24))+ROUND((0-Settings!$E$2)/2,0),"")</f>
        <v/>
      </c>
      <c r="L24" s="37" t="str">
        <f t="array" ref="L24">IF(VALUE($B24)&gt;0,MIN({IF(VALUE($B24)&lt;=COUNTA(Settings!$A$2:$A26)/2+1,L23+J$12+J$16,L23-J$12),J$6}),"")</f>
        <v/>
      </c>
      <c r="M24" s="37" t="str">
        <f t="shared" si="5"/>
        <v/>
      </c>
      <c r="N24" s="37" t="str">
        <f t="array" ref="N24">IF(VALUE($B24)&gt;0,MIN({IF(VALUE($B24)&lt;=COUNTA(Settings!$A$2:$A26)/2+1,N23+J$14+J$16,N23-J$14),J$10}),"")</f>
        <v/>
      </c>
      <c r="O24" s="27" t="str">
        <f t="shared" si="6"/>
        <v/>
      </c>
      <c r="P24" s="5"/>
      <c r="Q24" s="5" t="str">
        <f>IF(VALUE($B24)&gt;0,IF($A24&lt;=5,R24,IF($A24&gt;95,T24,S24))+ROUND((35-Settings!$E$2)/3,0),"")</f>
        <v/>
      </c>
      <c r="R24" s="37" t="str">
        <f t="array" ref="R24">IF(VALUE($B24)&gt;0,MIN({IF(VALUE($B24)&lt;=COUNTA(Settings!$A$2:$A26)/2+1,R23+P$12+P$16,R23-P$12),P$6}),"")</f>
        <v/>
      </c>
      <c r="S24" s="38" t="str">
        <f t="shared" si="7"/>
        <v/>
      </c>
      <c r="T24" s="37" t="str">
        <f t="array" ref="T24">IF(VALUE($B24)&gt;0,MIN({IF(VALUE($B24)&lt;=COUNTA(Settings!$A$2:$A26)/2+1,T23+P$14+P$16,T23-P$14),P$10}),"")</f>
        <v/>
      </c>
      <c r="U24" s="27" t="str">
        <f t="shared" si="8"/>
        <v/>
      </c>
      <c r="V24" s="5"/>
      <c r="W24" s="28" t="str">
        <f>IF(VALUE($B24)&gt;0,IF($A24&lt;=5,X24,IF($A24&gt;95,Z24,Y24))+ROUND((10-Settings!$E$2)/3,0),"")</f>
        <v/>
      </c>
      <c r="X24" s="37" t="str">
        <f t="array" ref="X24">IF(VALUE($B24)&gt;0,MIN({IF(VALUE($B24)&lt;=COUNTA(Settings!$A$2:$A26)/2+1,X23+V$12+V$16,X23-V$12),V$6}),"")</f>
        <v/>
      </c>
      <c r="Y24" s="37" t="str">
        <f t="shared" si="9"/>
        <v/>
      </c>
      <c r="Z24" s="37" t="str">
        <f t="array" ref="Z24">IF(VALUE($B24)&gt;0,MIN({IF(VALUE($B24)&lt;=COUNTA(Settings!$A$2:$A26)/2+1,Z23+V$14+V$16,Z23-V$14),V$10}),"")</f>
        <v/>
      </c>
      <c r="AA24" s="27" t="str">
        <f t="shared" si="10"/>
        <v/>
      </c>
      <c r="AB24" s="5"/>
      <c r="AC24" s="28" t="str">
        <f>IF(VALUE($B24)&gt;0,IF($A24&lt;=5,AD24,IF($A24&gt;95,AF24,AE24))+ROUND((10-Settings!$E$2)/3,0),"")</f>
        <v/>
      </c>
      <c r="AD24" s="37" t="str">
        <f t="array" ref="AD24">IF(VALUE($B24)&gt;0,MIN({IF(VALUE($B24)&lt;=COUNTA(Settings!$A$2:$A26)/2+1,AD23+AB$12+AB$16,AD23-AB$12),AB$6}),"")</f>
        <v/>
      </c>
      <c r="AE24" s="37" t="str">
        <f t="shared" si="11"/>
        <v/>
      </c>
      <c r="AF24" s="37" t="str">
        <f t="array" ref="AF24">IF(VALUE($B24)&gt;0,MIN({IF(VALUE($B24)&lt;=COUNTA(Settings!$A$2:$A26)/2+1,AF23+AB$14+AB$16,AF23-AB$14),AB$10}),"")</f>
        <v/>
      </c>
      <c r="AG24" s="27" t="str">
        <f t="shared" si="12"/>
        <v/>
      </c>
      <c r="AH24" s="5"/>
      <c r="AI24" s="28" t="str">
        <f>IF(VALUE($B24)&gt;0,IF($A24&lt;=5,AJ24,IF($A24&gt;95,AL24,AK24))+ROUND((35-Settings!$E$2)/3,0),"")</f>
        <v/>
      </c>
      <c r="AJ24" s="28" t="str">
        <f t="array" ref="AJ24">IF(VALUE($B24)&gt;0,MIN({IF(VALUE($B24)&lt;=COUNTA(Settings!$A$2:$A26)/2+1,AJ23+AH$12+AH$16,AJ23-AH$12),AH$6}),"")</f>
        <v/>
      </c>
      <c r="AK24" s="38" t="str">
        <f t="shared" si="13"/>
        <v/>
      </c>
      <c r="AL24" s="37" t="str">
        <f t="array" ref="AL24">IF(VALUE($B24)&gt;0,MIN({IF(VALUE($B24)&lt;=COUNTA(Settings!$A$2:$A26)/2+1,AL23+AH$14+AH$16,AL23-AH$14),AH$10}),"")</f>
        <v/>
      </c>
      <c r="AM24" s="29" t="str">
        <f t="shared" si="14"/>
        <v/>
      </c>
      <c r="AN24" s="5"/>
      <c r="AO24" s="39" t="str">
        <f>IF(VALUE($B24)&gt;0,IF($A24&lt;=5,AP24,IF($A24&gt;95,AR24,AQ24))+ROUND((35-Settings!$E$2)/3,0),"")</f>
        <v/>
      </c>
      <c r="AP24" s="28" t="str">
        <f t="array" ref="AP24">IF(VALUE($B24)&gt;0,MIN({IF(VALUE($B24)&lt;=COUNTA(Settings!$A$2:$A26)/2+1,AP23+AN$12+AN$16,AP23-AN$12),AN$6}),"")</f>
        <v/>
      </c>
      <c r="AQ24" s="38" t="str">
        <f t="shared" si="15"/>
        <v/>
      </c>
      <c r="AR24" s="37" t="str">
        <f t="array" ref="AR24">IF(VALUE($B24)&gt;0,MIN({IF(VALUE($B24)&lt;=COUNTA(Settings!$A$2:$A26)/2+1,AR23+AN$14+AN$16,AR23-AN$14),AN$10}),"")</f>
        <v/>
      </c>
      <c r="AS24" s="27" t="str">
        <f t="shared" si="16"/>
        <v/>
      </c>
      <c r="AT24" s="39"/>
      <c r="AU24" s="30" t="str">
        <f>IF(VALUE($B24)&gt;0,IF($A24&lt;=5,AV24,IF($A24&gt;95,AX24,AW24))+ROUND((30-Settings!$E$2)/3,0),"")</f>
        <v/>
      </c>
      <c r="AV24" s="39" t="str">
        <f t="array" ref="AV24">IF(VALUE($B24)&gt;0,MIN({IF(VALUE($B24)&lt;=COUNTA(Settings!$A$2:$A26)/2+1,AV23+AT$12+AT$16,AV23-AT$12),AT$6}),"")</f>
        <v/>
      </c>
      <c r="AW24" s="39" t="str">
        <f t="shared" si="17"/>
        <v/>
      </c>
      <c r="AX24" s="39" t="str">
        <f t="array" ref="AX24">IF(VALUE($B24)&gt;0,MIN({IF(VALUE($B24)&lt;=COUNTA(Settings!$A$2:$A26)/2+1,AX23+AT$14+AT$16,AX23-AT$14),AT$10}),"")</f>
        <v/>
      </c>
      <c r="AY24" s="27" t="str">
        <f t="shared" si="18"/>
        <v/>
      </c>
      <c r="AZ24" s="39"/>
      <c r="BA24" s="30" t="str">
        <f>IF(VALUE($B24)&gt;0,IF($A24&lt;=5,BB24,IF($A24&gt;95,BD24,BC24))+ROUND((55-Settings!$E$2)/3,0),"")</f>
        <v/>
      </c>
      <c r="BB24" s="39" t="str">
        <f t="array" ref="BB24">IF(VALUE($B24)&gt;0,MIN({IF(VALUE($B24)&lt;=COUNTA(Settings!$A$2:$A26)/2+1,BB23+AZ$12+AZ$16,BB23-AZ$12),AZ$6}),"")</f>
        <v/>
      </c>
      <c r="BC24" s="39" t="str">
        <f t="shared" si="19"/>
        <v/>
      </c>
      <c r="BD24" s="39" t="str">
        <f t="array" ref="BD24">IF(VALUE($B24)&gt;0,MIN({IF(VALUE($B24)&lt;=COUNTA(Settings!$A$2:$A26)/2+1,BD23+AZ$14+AZ$16,BD23-AZ$14),AZ$10}),"")</f>
        <v/>
      </c>
      <c r="BE24" s="31" t="str">
        <f t="shared" si="20"/>
        <v/>
      </c>
      <c r="BF24" s="39"/>
      <c r="BG24" s="30" t="str">
        <f>IF(VALUE($B24)&gt;0,IF($A24&lt;=5,BH24,IF($A24&gt;95,BJ24,BI24))+ROUND((60-Settings!$E$2)/3,0),"")</f>
        <v/>
      </c>
      <c r="BH24" s="39" t="str">
        <f t="array" ref="BH24">IF(VALUE($B24)&gt;0,MIN({IF(VALUE($B24)&lt;=COUNTA(Settings!$A$2:$A26)/2+1,BH23+BF$12+BF$16,BH23-BF$12),BF$6}),"")</f>
        <v/>
      </c>
      <c r="BI24" s="39" t="str">
        <f t="shared" si="21"/>
        <v/>
      </c>
      <c r="BJ24" s="39" t="str">
        <f t="array" ref="BJ24">IF(VALUE($B24)&gt;0,MIN({IF(VALUE($B24)&lt;=COUNTA(Settings!$A$2:$A26)/2+1,BJ23+BF$14+BF$16,BJ23-BF$14),BF$10}),"")</f>
        <v/>
      </c>
      <c r="BK24" s="27" t="str">
        <f t="shared" si="22"/>
        <v/>
      </c>
      <c r="BL24" s="39"/>
      <c r="BM24" s="30" t="str">
        <f>IF(VALUE($B24)&gt;0,IF($A24&lt;=5,BN24,IF($A24&gt;95,BP24,BO24))+ROUND((70-Settings!$E$2)/3,0),"")</f>
        <v/>
      </c>
      <c r="BN24" s="39" t="str">
        <f t="array" ref="BN24">IF(VALUE($B24)&gt;0,MIN({IF(VALUE($B24)&lt;=COUNTA(Settings!$A$2:$A26)/2+1,BN23+BL$12+BL$16,BN23-BL$12),BL$6}),"")</f>
        <v/>
      </c>
      <c r="BO24" s="39" t="str">
        <f t="shared" si="23"/>
        <v/>
      </c>
      <c r="BP24" s="39" t="str">
        <f t="array" ref="BP24">IF(VALUE($B24)&gt;0,MIN({IF(VALUE($B24)&lt;=COUNTA(Settings!$A$2:$A26)/2+1,BP23+BL$14+BL$16,BP23-BL$14),BL$10}),"")</f>
        <v/>
      </c>
      <c r="BQ24" s="31" t="str">
        <f t="shared" si="24"/>
        <v/>
      </c>
      <c r="BR24" s="39"/>
      <c r="BS24" s="30" t="str">
        <f>IF(VALUE($B24)&gt;0,IF($A24&lt;=5,BT24,IF($A24&gt;95,BV24,BU24))+ROUND((70-Settings!$E$2)/3,0),"")</f>
        <v/>
      </c>
      <c r="BT24" s="39" t="str">
        <f t="array" ref="BT24">IF(VALUE($B24)&gt;0,MIN({IF(VALUE($B24)&lt;=COUNTA(Settings!$A$2:$A26)/2+1,BT23+BR$12+BR$16,BT23-BR$12),BR$6}),"")</f>
        <v/>
      </c>
      <c r="BU24" s="39" t="str">
        <f t="shared" si="25"/>
        <v/>
      </c>
      <c r="BV24" s="39" t="str">
        <f t="array" ref="BV24">IF(VALUE($B24)&gt;0,MIN({IF(VALUE($B24)&lt;=COUNTA(Settings!$A$2:$A26)/2+1,BV23+BR$14+BR$16,BV23-BR$14),BR$10}),"")</f>
        <v/>
      </c>
      <c r="BW24" s="31" t="str">
        <f t="shared" si="26"/>
        <v/>
      </c>
    </row>
    <row r="25">
      <c r="A25" s="5">
        <f t="shared" si="1"/>
        <v>17</v>
      </c>
      <c r="B25" s="9" t="str">
        <f>IF(ROW()-2&lt;COUNTA(Settings!A:A),ROW()-2,"")</f>
        <v/>
      </c>
      <c r="C25" s="5" t="str">
        <f t="shared" si="2"/>
        <v/>
      </c>
      <c r="D25" s="5"/>
      <c r="E25" s="5" t="str">
        <f>IF(VALUE($B25)&gt;0,IF($A25&lt;=5,F25,IF($A25&gt;95,H25,G25))+ROUND((15-Settings!$E$2)/2,0),"")</f>
        <v/>
      </c>
      <c r="F25" s="9" t="str">
        <f t="array" ref="F25">IF(VALUE($B25)&gt;0,MIN({IF(VALUE($B25)&lt;=COUNTA(Settings!$A$2:$A26)/2+1,F24+D$12+D$16,F24-D$12),D$6}),"")</f>
        <v/>
      </c>
      <c r="G25" s="9" t="str">
        <f t="shared" si="3"/>
        <v/>
      </c>
      <c r="H25" s="9" t="str">
        <f t="array" ref="H25">IF(VALUE($B25)&gt;0,MIN({IF(VALUE($B25)&lt;=COUNTA(Settings!$A$2:$A26)/2+1,H24+D$14+D$16,H24-D$14),D$10}),"")</f>
        <v/>
      </c>
      <c r="I25" s="27" t="str">
        <f t="shared" si="4"/>
        <v/>
      </c>
      <c r="J25" s="5"/>
      <c r="K25" s="5" t="str">
        <f>IF(VALUE($B25)&gt;0,IF($A25&lt;=5,L25,IF($A25&gt;95,N25,M25))+ROUND((0-Settings!$E$2)/2,0),"")</f>
        <v/>
      </c>
      <c r="L25" s="37" t="str">
        <f t="array" ref="L25">IF(VALUE($B25)&gt;0,MIN({IF(VALUE($B25)&lt;=COUNTA(Settings!$A$2:$A26)/2+1,L24+J$12+J$16,L24-J$12),J$6}),"")</f>
        <v/>
      </c>
      <c r="M25" s="37" t="str">
        <f t="shared" si="5"/>
        <v/>
      </c>
      <c r="N25" s="37" t="str">
        <f t="array" ref="N25">IF(VALUE($B25)&gt;0,MIN({IF(VALUE($B25)&lt;=COUNTA(Settings!$A$2:$A26)/2+1,N24+J$14+J$16,N24-J$14),J$10}),"")</f>
        <v/>
      </c>
      <c r="O25" s="27" t="str">
        <f t="shared" si="6"/>
        <v/>
      </c>
      <c r="P25" s="5"/>
      <c r="Q25" s="5" t="str">
        <f>IF(VALUE($B25)&gt;0,IF($A25&lt;=5,R25,IF($A25&gt;95,T25,S25))+ROUND((35-Settings!$E$2)/3,0),"")</f>
        <v/>
      </c>
      <c r="R25" s="37" t="str">
        <f t="array" ref="R25">IF(VALUE($B25)&gt;0,MIN({IF(VALUE($B25)&lt;=COUNTA(Settings!$A$2:$A26)/2+1,R24+P$12+P$16,R24-P$12),P$6}),"")</f>
        <v/>
      </c>
      <c r="S25" s="38" t="str">
        <f t="shared" si="7"/>
        <v/>
      </c>
      <c r="T25" s="37" t="str">
        <f t="array" ref="T25">IF(VALUE($B25)&gt;0,MIN({IF(VALUE($B25)&lt;=COUNTA(Settings!$A$2:$A26)/2+1,T24+P$14+P$16,T24-P$14),P$10}),"")</f>
        <v/>
      </c>
      <c r="U25" s="27" t="str">
        <f t="shared" si="8"/>
        <v/>
      </c>
      <c r="V25" s="5"/>
      <c r="W25" s="28" t="str">
        <f>IF(VALUE($B25)&gt;0,IF($A25&lt;=5,X25,IF($A25&gt;95,Z25,Y25))+ROUND((10-Settings!$E$2)/3,0),"")</f>
        <v/>
      </c>
      <c r="X25" s="37" t="str">
        <f t="array" ref="X25">IF(VALUE($B25)&gt;0,MIN({IF(VALUE($B25)&lt;=COUNTA(Settings!$A$2:$A26)/2+1,X24+V$12+V$16,X24-V$12),V$6}),"")</f>
        <v/>
      </c>
      <c r="Y25" s="37" t="str">
        <f t="shared" si="9"/>
        <v/>
      </c>
      <c r="Z25" s="37" t="str">
        <f t="array" ref="Z25">IF(VALUE($B25)&gt;0,MIN({IF(VALUE($B25)&lt;=COUNTA(Settings!$A$2:$A26)/2+1,Z24+V$14+V$16,Z24-V$14),V$10}),"")</f>
        <v/>
      </c>
      <c r="AA25" s="27" t="str">
        <f t="shared" si="10"/>
        <v/>
      </c>
      <c r="AB25" s="5"/>
      <c r="AC25" s="28" t="str">
        <f>IF(VALUE($B25)&gt;0,IF($A25&lt;=5,AD25,IF($A25&gt;95,AF25,AE25))+ROUND((10-Settings!$E$2)/3,0),"")</f>
        <v/>
      </c>
      <c r="AD25" s="37" t="str">
        <f t="array" ref="AD25">IF(VALUE($B25)&gt;0,MIN({IF(VALUE($B25)&lt;=COUNTA(Settings!$A$2:$A26)/2+1,AD24+AB$12+AB$16,AD24-AB$12),AB$6}),"")</f>
        <v/>
      </c>
      <c r="AE25" s="37" t="str">
        <f t="shared" si="11"/>
        <v/>
      </c>
      <c r="AF25" s="37" t="str">
        <f t="array" ref="AF25">IF(VALUE($B25)&gt;0,MIN({IF(VALUE($B25)&lt;=COUNTA(Settings!$A$2:$A26)/2+1,AF24+AB$14+AB$16,AF24-AB$14),AB$10}),"")</f>
        <v/>
      </c>
      <c r="AG25" s="27" t="str">
        <f t="shared" si="12"/>
        <v/>
      </c>
      <c r="AH25" s="5"/>
      <c r="AI25" s="28" t="str">
        <f>IF(VALUE($B25)&gt;0,IF($A25&lt;=5,AJ25,IF($A25&gt;95,AL25,AK25))+ROUND((35-Settings!$E$2)/3,0),"")</f>
        <v/>
      </c>
      <c r="AJ25" s="28" t="str">
        <f t="array" ref="AJ25">IF(VALUE($B25)&gt;0,MIN({IF(VALUE($B25)&lt;=COUNTA(Settings!$A$2:$A26)/2+1,AJ24+AH$12+AH$16,AJ24-AH$12),AH$6}),"")</f>
        <v/>
      </c>
      <c r="AK25" s="38" t="str">
        <f t="shared" si="13"/>
        <v/>
      </c>
      <c r="AL25" s="37" t="str">
        <f t="array" ref="AL25">IF(VALUE($B25)&gt;0,MIN({IF(VALUE($B25)&lt;=COUNTA(Settings!$A$2:$A26)/2+1,AL24+AH$14+AH$16,AL24-AH$14),AH$10}),"")</f>
        <v/>
      </c>
      <c r="AM25" s="29" t="str">
        <f t="shared" si="14"/>
        <v/>
      </c>
      <c r="AN25" s="5"/>
      <c r="AO25" s="39" t="str">
        <f>IF(VALUE($B25)&gt;0,IF($A25&lt;=5,AP25,IF($A25&gt;95,AR25,AQ25))+ROUND((35-Settings!$E$2)/3,0),"")</f>
        <v/>
      </c>
      <c r="AP25" s="28" t="str">
        <f t="array" ref="AP25">IF(VALUE($B25)&gt;0,MIN({IF(VALUE($B25)&lt;=COUNTA(Settings!$A$2:$A26)/2+1,AP24+AN$12+AN$16,AP24-AN$12),AN$6}),"")</f>
        <v/>
      </c>
      <c r="AQ25" s="38" t="str">
        <f t="shared" si="15"/>
        <v/>
      </c>
      <c r="AR25" s="37" t="str">
        <f t="array" ref="AR25">IF(VALUE($B25)&gt;0,MIN({IF(VALUE($B25)&lt;=COUNTA(Settings!$A$2:$A26)/2+1,AR24+AN$14+AN$16,AR24-AN$14),AN$10}),"")</f>
        <v/>
      </c>
      <c r="AS25" s="27" t="str">
        <f t="shared" si="16"/>
        <v/>
      </c>
      <c r="AT25" s="39"/>
      <c r="AU25" s="30" t="str">
        <f>IF(VALUE($B25)&gt;0,IF($A25&lt;=5,AV25,IF($A25&gt;95,AX25,AW25))+ROUND((30-Settings!$E$2)/3,0),"")</f>
        <v/>
      </c>
      <c r="AV25" s="39" t="str">
        <f t="array" ref="AV25">IF(VALUE($B25)&gt;0,MIN({IF(VALUE($B25)&lt;=COUNTA(Settings!$A$2:$A26)/2+1,AV24+AT$12+AT$16,AV24-AT$12),AT$6}),"")</f>
        <v/>
      </c>
      <c r="AW25" s="39" t="str">
        <f t="shared" si="17"/>
        <v/>
      </c>
      <c r="AX25" s="39" t="str">
        <f t="array" ref="AX25">IF(VALUE($B25)&gt;0,MIN({IF(VALUE($B25)&lt;=COUNTA(Settings!$A$2:$A26)/2+1,AX24+AT$14+AT$16,AX24-AT$14),AT$10}),"")</f>
        <v/>
      </c>
      <c r="AY25" s="27" t="str">
        <f t="shared" si="18"/>
        <v/>
      </c>
      <c r="AZ25" s="39"/>
      <c r="BA25" s="30" t="str">
        <f>IF(VALUE($B25)&gt;0,IF($A25&lt;=5,BB25,IF($A25&gt;95,BD25,BC25))+ROUND((55-Settings!$E$2)/3,0),"")</f>
        <v/>
      </c>
      <c r="BB25" s="39" t="str">
        <f t="array" ref="BB25">IF(VALUE($B25)&gt;0,MIN({IF(VALUE($B25)&lt;=COUNTA(Settings!$A$2:$A26)/2+1,BB24+AZ$12+AZ$16,BB24-AZ$12),AZ$6}),"")</f>
        <v/>
      </c>
      <c r="BC25" s="39" t="str">
        <f t="shared" si="19"/>
        <v/>
      </c>
      <c r="BD25" s="39" t="str">
        <f t="array" ref="BD25">IF(VALUE($B25)&gt;0,MIN({IF(VALUE($B25)&lt;=COUNTA(Settings!$A$2:$A26)/2+1,BD24+AZ$14+AZ$16,BD24-AZ$14),AZ$10}),"")</f>
        <v/>
      </c>
      <c r="BE25" s="31" t="str">
        <f t="shared" si="20"/>
        <v/>
      </c>
      <c r="BF25" s="39"/>
      <c r="BG25" s="30" t="str">
        <f>IF(VALUE($B25)&gt;0,IF($A25&lt;=5,BH25,IF($A25&gt;95,BJ25,BI25))+ROUND((60-Settings!$E$2)/3,0),"")</f>
        <v/>
      </c>
      <c r="BH25" s="39" t="str">
        <f t="array" ref="BH25">IF(VALUE($B25)&gt;0,MIN({IF(VALUE($B25)&lt;=COUNTA(Settings!$A$2:$A26)/2+1,BH24+BF$12+BF$16,BH24-BF$12),BF$6}),"")</f>
        <v/>
      </c>
      <c r="BI25" s="39" t="str">
        <f t="shared" si="21"/>
        <v/>
      </c>
      <c r="BJ25" s="39" t="str">
        <f t="array" ref="BJ25">IF(VALUE($B25)&gt;0,MIN({IF(VALUE($B25)&lt;=COUNTA(Settings!$A$2:$A26)/2+1,BJ24+BF$14+BF$16,BJ24-BF$14),BF$10}),"")</f>
        <v/>
      </c>
      <c r="BK25" s="27" t="str">
        <f t="shared" si="22"/>
        <v/>
      </c>
      <c r="BL25" s="39"/>
      <c r="BM25" s="30" t="str">
        <f>IF(VALUE($B25)&gt;0,IF($A25&lt;=5,BN25,IF($A25&gt;95,BP25,BO25))+ROUND((70-Settings!$E$2)/3,0),"")</f>
        <v/>
      </c>
      <c r="BN25" s="39" t="str">
        <f t="array" ref="BN25">IF(VALUE($B25)&gt;0,MIN({IF(VALUE($B25)&lt;=COUNTA(Settings!$A$2:$A26)/2+1,BN24+BL$12+BL$16,BN24-BL$12),BL$6}),"")</f>
        <v/>
      </c>
      <c r="BO25" s="39" t="str">
        <f t="shared" si="23"/>
        <v/>
      </c>
      <c r="BP25" s="39" t="str">
        <f t="array" ref="BP25">IF(VALUE($B25)&gt;0,MIN({IF(VALUE($B25)&lt;=COUNTA(Settings!$A$2:$A26)/2+1,BP24+BL$14+BL$16,BP24-BL$14),BL$10}),"")</f>
        <v/>
      </c>
      <c r="BQ25" s="31" t="str">
        <f t="shared" si="24"/>
        <v/>
      </c>
      <c r="BR25" s="39"/>
      <c r="BS25" s="30" t="str">
        <f>IF(VALUE($B25)&gt;0,IF($A25&lt;=5,BT25,IF($A25&gt;95,BV25,BU25))+ROUND((70-Settings!$E$2)/3,0),"")</f>
        <v/>
      </c>
      <c r="BT25" s="39" t="str">
        <f t="array" ref="BT25">IF(VALUE($B25)&gt;0,MIN({IF(VALUE($B25)&lt;=COUNTA(Settings!$A$2:$A26)/2+1,BT24+BR$12+BR$16,BT24-BR$12),BR$6}),"")</f>
        <v/>
      </c>
      <c r="BU25" s="39" t="str">
        <f t="shared" si="25"/>
        <v/>
      </c>
      <c r="BV25" s="39" t="str">
        <f t="array" ref="BV25">IF(VALUE($B25)&gt;0,MIN({IF(VALUE($B25)&lt;=COUNTA(Settings!$A$2:$A26)/2+1,BV24+BR$14+BR$16,BV24-BR$14),BR$10}),"")</f>
        <v/>
      </c>
      <c r="BW25" s="31" t="str">
        <f t="shared" si="26"/>
        <v/>
      </c>
    </row>
    <row r="26">
      <c r="A26" s="5">
        <f t="shared" si="1"/>
        <v>99</v>
      </c>
      <c r="B26" s="9" t="str">
        <f>IF(ROW()-2&lt;COUNTA(Settings!A:A),ROW()-2,"")</f>
        <v/>
      </c>
      <c r="C26" s="5" t="str">
        <f t="shared" si="2"/>
        <v/>
      </c>
      <c r="D26" s="5"/>
      <c r="E26" s="5" t="str">
        <f>IF(VALUE($B26)&gt;0,IF($A26&lt;=5,F26,IF($A26&gt;95,H26,G26))+ROUND((15-Settings!$E$2)/2,0),"")</f>
        <v/>
      </c>
      <c r="F26" s="9" t="str">
        <f t="array" ref="F26">IF(VALUE($B26)&gt;0,MIN({IF(VALUE($B26)&lt;=COUNTA(Settings!$A$2:$A26)/2+1,F25+D$12+D$16,F25-D$12),D$6}),"")</f>
        <v/>
      </c>
      <c r="G26" s="9" t="str">
        <f t="shared" si="3"/>
        <v/>
      </c>
      <c r="H26" s="9" t="str">
        <f t="array" ref="H26">IF(VALUE($B26)&gt;0,MIN({IF(VALUE($B26)&lt;=COUNTA(Settings!$A$2:$A26)/2+1,H25+D$14+D$16,H25-D$14),D$10}),"")</f>
        <v/>
      </c>
      <c r="I26" s="27" t="str">
        <f t="shared" si="4"/>
        <v/>
      </c>
      <c r="J26" s="5"/>
      <c r="K26" s="5" t="str">
        <f>IF(VALUE($B26)&gt;0,IF($A26&lt;=5,L26,IF($A26&gt;95,N26,M26))+ROUND((0-Settings!$E$2)/2,0),"")</f>
        <v/>
      </c>
      <c r="L26" s="37" t="str">
        <f t="array" ref="L26">IF(VALUE($B26)&gt;0,MIN({IF(VALUE($B26)&lt;=COUNTA(Settings!$A$2:$A26)/2+1,L25+J$12+J$16,L25-J$12),J$6}),"")</f>
        <v/>
      </c>
      <c r="M26" s="37" t="str">
        <f t="shared" si="5"/>
        <v/>
      </c>
      <c r="N26" s="37" t="str">
        <f t="array" ref="N26">IF(VALUE($B26)&gt;0,MIN({IF(VALUE($B26)&lt;=COUNTA(Settings!$A$2:$A26)/2+1,N25+J$14+J$16,N25-J$14),J$10}),"")</f>
        <v/>
      </c>
      <c r="O26" s="27" t="str">
        <f t="shared" si="6"/>
        <v/>
      </c>
      <c r="P26" s="5"/>
      <c r="Q26" s="5" t="str">
        <f>IF(VALUE($B26)&gt;0,IF($A26&lt;=5,R26,IF($A26&gt;95,T26,S26))+ROUND((35-Settings!$E$2)/3,0),"")</f>
        <v/>
      </c>
      <c r="R26" s="37" t="str">
        <f t="array" ref="R26">IF(VALUE($B26)&gt;0,MIN({IF(VALUE($B26)&lt;=COUNTA(Settings!$A$2:$A26)/2+1,R25+P$12+P$16,R25-P$12),P$6}),"")</f>
        <v/>
      </c>
      <c r="S26" s="38" t="str">
        <f t="shared" si="7"/>
        <v/>
      </c>
      <c r="T26" s="37" t="str">
        <f t="array" ref="T26">IF(VALUE($B26)&gt;0,MIN({IF(VALUE($B26)&lt;=COUNTA(Settings!$A$2:$A26)/2+1,T25+P$14+P$16,T25-P$14),P$10}),"")</f>
        <v/>
      </c>
      <c r="U26" s="27" t="str">
        <f t="shared" si="8"/>
        <v/>
      </c>
      <c r="V26" s="5"/>
      <c r="W26" s="28" t="str">
        <f>IF(VALUE($B26)&gt;0,IF($A26&lt;=5,X26,IF($A26&gt;95,Z26,Y26))+ROUND((10-Settings!$E$2)/3,0),"")</f>
        <v/>
      </c>
      <c r="X26" s="37" t="str">
        <f t="array" ref="X26">IF(VALUE($B26)&gt;0,MIN({IF(VALUE($B26)&lt;=COUNTA(Settings!$A$2:$A26)/2+1,X25+V$12+V$16,X25-V$12),V$6}),"")</f>
        <v/>
      </c>
      <c r="Y26" s="37" t="str">
        <f t="shared" si="9"/>
        <v/>
      </c>
      <c r="Z26" s="37" t="str">
        <f t="array" ref="Z26">IF(VALUE($B26)&gt;0,MIN({IF(VALUE($B26)&lt;=COUNTA(Settings!$A$2:$A26)/2+1,Z25+V$14+V$16,Z25-V$14),V$10}),"")</f>
        <v/>
      </c>
      <c r="AA26" s="27" t="str">
        <f t="shared" si="10"/>
        <v/>
      </c>
      <c r="AB26" s="5"/>
      <c r="AC26" s="28" t="str">
        <f>IF(VALUE($B26)&gt;0,IF($A26&lt;=5,AD26,IF($A26&gt;95,AF26,AE26))+ROUND((10-Settings!$E$2)/3,0),"")</f>
        <v/>
      </c>
      <c r="AD26" s="37" t="str">
        <f t="array" ref="AD26">IF(VALUE($B26)&gt;0,MIN({IF(VALUE($B26)&lt;=COUNTA(Settings!$A$2:$A26)/2+1,AD25+AB$12+AB$16,AD25-AB$12),AB$6}),"")</f>
        <v/>
      </c>
      <c r="AE26" s="37" t="str">
        <f t="shared" si="11"/>
        <v/>
      </c>
      <c r="AF26" s="37" t="str">
        <f t="array" ref="AF26">IF(VALUE($B26)&gt;0,MIN({IF(VALUE($B26)&lt;=COUNTA(Settings!$A$2:$A26)/2+1,AF25+AB$14+AB$16,AF25-AB$14),AB$10}),"")</f>
        <v/>
      </c>
      <c r="AG26" s="27" t="str">
        <f t="shared" si="12"/>
        <v/>
      </c>
      <c r="AH26" s="5"/>
      <c r="AI26" s="28" t="str">
        <f>IF(VALUE($B26)&gt;0,IF($A26&lt;=5,AJ26,IF($A26&gt;95,AL26,AK26))+ROUND((35-Settings!$E$2)/3,0),"")</f>
        <v/>
      </c>
      <c r="AJ26" s="28" t="str">
        <f t="array" ref="AJ26">IF(VALUE($B26)&gt;0,MIN({IF(VALUE($B26)&lt;=COUNTA(Settings!$A$2:$A26)/2+1,AJ25+AH$12+AH$16,AJ25-AH$12),AH$6}),"")</f>
        <v/>
      </c>
      <c r="AK26" s="38" t="str">
        <f t="shared" si="13"/>
        <v/>
      </c>
      <c r="AL26" s="37" t="str">
        <f t="array" ref="AL26">IF(VALUE($B26)&gt;0,MIN({IF(VALUE($B26)&lt;=COUNTA(Settings!$A$2:$A26)/2+1,AL25+AH$14+AH$16,AL25-AH$14),AH$10}),"")</f>
        <v/>
      </c>
      <c r="AM26" s="29" t="str">
        <f t="shared" si="14"/>
        <v/>
      </c>
      <c r="AN26" s="5"/>
      <c r="AO26" s="39" t="str">
        <f>IF(VALUE($B26)&gt;0,IF($A26&lt;=5,AP26,IF($A26&gt;95,AR26,AQ26))+ROUND((35-Settings!$E$2)/3,0),"")</f>
        <v/>
      </c>
      <c r="AP26" s="28" t="str">
        <f t="array" ref="AP26">IF(VALUE($B26)&gt;0,MIN({IF(VALUE($B26)&lt;=COUNTA(Settings!$A$2:$A26)/2+1,AP25+AN$12+AN$16,AP25-AN$12),AN$6}),"")</f>
        <v/>
      </c>
      <c r="AQ26" s="38" t="str">
        <f t="shared" si="15"/>
        <v/>
      </c>
      <c r="AR26" s="37" t="str">
        <f t="array" ref="AR26">IF(VALUE($B26)&gt;0,MIN({IF(VALUE($B26)&lt;=COUNTA(Settings!$A$2:$A26)/2+1,AR25+AN$14+AN$16,AR25-AN$14),AN$10}),"")</f>
        <v/>
      </c>
      <c r="AS26" s="27" t="str">
        <f t="shared" si="16"/>
        <v/>
      </c>
      <c r="AT26" s="39"/>
      <c r="AU26" s="30" t="str">
        <f>IF(VALUE($B26)&gt;0,IF($A26&lt;=5,AV26,IF($A26&gt;95,AX26,AW26))+ROUND((30-Settings!$E$2)/3,0),"")</f>
        <v/>
      </c>
      <c r="AV26" s="39" t="str">
        <f t="array" ref="AV26">IF(VALUE($B26)&gt;0,MIN({IF(VALUE($B26)&lt;=COUNTA(Settings!$A$2:$A26)/2+1,AV25+AT$12+AT$16,AV25-AT$12),AT$6}),"")</f>
        <v/>
      </c>
      <c r="AW26" s="39" t="str">
        <f t="shared" si="17"/>
        <v/>
      </c>
      <c r="AX26" s="39" t="str">
        <f t="array" ref="AX26">IF(VALUE($B26)&gt;0,MIN({IF(VALUE($B26)&lt;=COUNTA(Settings!$A$2:$A26)/2+1,AX25+AT$14+AT$16,AX25-AT$14),AT$10}),"")</f>
        <v/>
      </c>
      <c r="AY26" s="27" t="str">
        <f t="shared" si="18"/>
        <v/>
      </c>
      <c r="AZ26" s="39"/>
      <c r="BA26" s="30" t="str">
        <f>IF(VALUE($B26)&gt;0,IF($A26&lt;=5,BB26,IF($A26&gt;95,BD26,BC26))+ROUND((55-Settings!$E$2)/3,0),"")</f>
        <v/>
      </c>
      <c r="BB26" s="39" t="str">
        <f t="array" ref="BB26">IF(VALUE($B26)&gt;0,MIN({IF(VALUE($B26)&lt;=COUNTA(Settings!$A$2:$A26)/2+1,BB25+AZ$12+AZ$16,BB25-AZ$12),AZ$6}),"")</f>
        <v/>
      </c>
      <c r="BC26" s="39" t="str">
        <f t="shared" si="19"/>
        <v/>
      </c>
      <c r="BD26" s="39" t="str">
        <f t="array" ref="BD26">IF(VALUE($B26)&gt;0,MIN({IF(VALUE($B26)&lt;=COUNTA(Settings!$A$2:$A26)/2+1,BD25+AZ$14+AZ$16,BD25-AZ$14),AZ$10}),"")</f>
        <v/>
      </c>
      <c r="BE26" s="31" t="str">
        <f t="shared" si="20"/>
        <v/>
      </c>
      <c r="BF26" s="39"/>
      <c r="BG26" s="30" t="str">
        <f>IF(VALUE($B26)&gt;0,IF($A26&lt;=5,BH26,IF($A26&gt;95,BJ26,BI26))+ROUND((60-Settings!$E$2)/3,0),"")</f>
        <v/>
      </c>
      <c r="BH26" s="39" t="str">
        <f t="array" ref="BH26">IF(VALUE($B26)&gt;0,MIN({IF(VALUE($B26)&lt;=COUNTA(Settings!$A$2:$A26)/2+1,BH25+BF$12+BF$16,BH25-BF$12),BF$6}),"")</f>
        <v/>
      </c>
      <c r="BI26" s="39" t="str">
        <f t="shared" si="21"/>
        <v/>
      </c>
      <c r="BJ26" s="39" t="str">
        <f t="array" ref="BJ26">IF(VALUE($B26)&gt;0,MIN({IF(VALUE($B26)&lt;=COUNTA(Settings!$A$2:$A26)/2+1,BJ25+BF$14+BF$16,BJ25-BF$14),BF$10}),"")</f>
        <v/>
      </c>
      <c r="BK26" s="27" t="str">
        <f t="shared" si="22"/>
        <v/>
      </c>
      <c r="BL26" s="39"/>
      <c r="BM26" s="30" t="str">
        <f>IF(VALUE($B26)&gt;0,IF($A26&lt;=5,BN26,IF($A26&gt;95,BP26,BO26))+ROUND((70-Settings!$E$2)/3,0),"")</f>
        <v/>
      </c>
      <c r="BN26" s="39" t="str">
        <f t="array" ref="BN26">IF(VALUE($B26)&gt;0,MIN({IF(VALUE($B26)&lt;=COUNTA(Settings!$A$2:$A26)/2+1,BN25+BL$12+BL$16,BN25-BL$12),BL$6}),"")</f>
        <v/>
      </c>
      <c r="BO26" s="39" t="str">
        <f t="shared" si="23"/>
        <v/>
      </c>
      <c r="BP26" s="39" t="str">
        <f t="array" ref="BP26">IF(VALUE($B26)&gt;0,MIN({IF(VALUE($B26)&lt;=COUNTA(Settings!$A$2:$A26)/2+1,BP25+BL$14+BL$16,BP25-BL$14),BL$10}),"")</f>
        <v/>
      </c>
      <c r="BQ26" s="31" t="str">
        <f t="shared" si="24"/>
        <v/>
      </c>
      <c r="BR26" s="39"/>
      <c r="BS26" s="30" t="str">
        <f>IF(VALUE($B26)&gt;0,IF($A26&lt;=5,BT26,IF($A26&gt;95,BV26,BU26))+ROUND((70-Settings!$E$2)/3,0),"")</f>
        <v/>
      </c>
      <c r="BT26" s="39" t="str">
        <f t="array" ref="BT26">IF(VALUE($B26)&gt;0,MIN({IF(VALUE($B26)&lt;=COUNTA(Settings!$A$2:$A26)/2+1,BT25+BR$12+BR$16,BT25-BR$12),BR$6}),"")</f>
        <v/>
      </c>
      <c r="BU26" s="39" t="str">
        <f t="shared" si="25"/>
        <v/>
      </c>
      <c r="BV26" s="39" t="str">
        <f t="array" ref="BV26">IF(VALUE($B26)&gt;0,MIN({IF(VALUE($B26)&lt;=COUNTA(Settings!$A$2:$A26)/2+1,BV25+BR$14+BR$16,BV25-BR$14),BR$10}),"")</f>
        <v/>
      </c>
      <c r="BW26" s="31" t="str">
        <f t="shared" si="26"/>
        <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7.71"/>
    <col customWidth="1" min="3" max="3" width="20.57"/>
    <col customWidth="1" min="4" max="4" width="13.57"/>
    <col customWidth="1" min="5" max="5" width="16.57"/>
    <col customWidth="1" min="6" max="6" width="8.14"/>
    <col customWidth="1" min="7" max="7" width="10.86"/>
    <col customWidth="1" min="8" max="8" width="52.86"/>
    <col customWidth="1" min="9" max="9" width="12.71"/>
  </cols>
  <sheetData>
    <row r="1">
      <c r="A1" s="1" t="s">
        <v>75</v>
      </c>
      <c r="B1" s="1" t="s">
        <v>76</v>
      </c>
      <c r="C1" s="1" t="s">
        <v>52</v>
      </c>
      <c r="D1" s="1" t="s">
        <v>53</v>
      </c>
      <c r="E1" s="1" t="s">
        <v>54</v>
      </c>
      <c r="F1" s="1" t="s">
        <v>55</v>
      </c>
      <c r="G1" s="1" t="s">
        <v>77</v>
      </c>
      <c r="H1" s="1" t="s">
        <v>57</v>
      </c>
      <c r="I1" s="1" t="s">
        <v>78</v>
      </c>
    </row>
    <row r="2">
      <c r="A2" s="9" t="s">
        <v>79</v>
      </c>
      <c r="B2" s="9" t="s">
        <v>80</v>
      </c>
      <c r="C2" s="9" t="s">
        <v>81</v>
      </c>
      <c r="D2" s="5" t="str">
        <f>IF(RANDBETWEEN(1,100)&lt;=Settings!$E$22*100,"Fog","")</f>
        <v/>
      </c>
      <c r="E2" s="5" t="str">
        <f>VLOOKUP($I2,Wind!$A:$D,2,TRUE)</f>
        <v>Light air</v>
      </c>
      <c r="F2" s="5" t="str">
        <f>VLOOKUP($I2,Wind!$A:$D,3,TRUE)</f>
        <v>1–3</v>
      </c>
      <c r="G2" s="5" t="str">
        <f t="shared" ref="G2:G997" si="1">CHOOSE(RANDBETWEEN(1,8),"N","NE","E","SE","S","SW","W","NW")</f>
        <v>E</v>
      </c>
      <c r="H2" s="5" t="str">
        <f>VLOOKUP($I2,Wind!$A:$D,4,TRUE)</f>
        <v>Wind direction shown by smoke but not wind vanes</v>
      </c>
      <c r="I2" s="5">
        <f>RANDBETWEEN(1,4)*10</f>
        <v>30</v>
      </c>
    </row>
    <row r="3">
      <c r="A3" s="9" t="s">
        <v>82</v>
      </c>
      <c r="B3" s="9" t="s">
        <v>83</v>
      </c>
      <c r="C3" s="9" t="s">
        <v>84</v>
      </c>
      <c r="D3" s="5" t="str">
        <f>IF(RANDBETWEEN(1,100)&lt;=Settings!$E$22*100,"Fog","")</f>
        <v/>
      </c>
      <c r="E3" s="5" t="str">
        <f>VLOOKUP($I3,Wind!$A:$D,2,TRUE)</f>
        <v>Light breeze</v>
      </c>
      <c r="F3" s="5" t="str">
        <f>VLOOKUP($I3,Wind!$A:$D,3,TRUE)</f>
        <v>4–7</v>
      </c>
      <c r="G3" s="5" t="str">
        <f t="shared" si="1"/>
        <v>N</v>
      </c>
      <c r="H3" s="5" t="str">
        <f>VLOOKUP($I3,Wind!$A:$D,4,TRUE)</f>
        <v>Wind felt on face, leaves rustle, vanes move</v>
      </c>
      <c r="I3" s="5">
        <f>RANDBETWEEN(1,6)*10</f>
        <v>50</v>
      </c>
    </row>
    <row r="4">
      <c r="A4" s="9" t="s">
        <v>85</v>
      </c>
      <c r="B4" s="9" t="s">
        <v>86</v>
      </c>
      <c r="C4" s="9" t="s">
        <v>87</v>
      </c>
      <c r="D4" s="5" t="str">
        <f>IF(RANDBETWEEN(1,100)&lt;=Settings!$E$24*100,"Hail","")</f>
        <v/>
      </c>
      <c r="E4" s="5" t="str">
        <f>VLOOKUP($I4,Wind!$A:$D,2,TRUE)</f>
        <v>Light air</v>
      </c>
      <c r="F4" s="5" t="str">
        <f>VLOOKUP($I4,Wind!$A:$D,3,TRUE)</f>
        <v>1–3</v>
      </c>
      <c r="G4" s="5" t="str">
        <f t="shared" si="1"/>
        <v>SW</v>
      </c>
      <c r="H4" s="5" t="str">
        <f>VLOOKUP($I4,Wind!$A:$D,4,TRUE)</f>
        <v>Wind direction shown by smoke but not wind vanes</v>
      </c>
      <c r="I4" s="5">
        <f>RANDBETWEEN(2,8)*10</f>
        <v>30</v>
      </c>
    </row>
    <row r="5">
      <c r="A5" s="9" t="s">
        <v>88</v>
      </c>
      <c r="B5" s="9" t="s">
        <v>89</v>
      </c>
      <c r="C5" s="9" t="s">
        <v>90</v>
      </c>
      <c r="D5" s="5" t="str">
        <f>IF(RANDBETWEEN(1,100)&lt;=Settings!$E$24*100,"Hail","")</f>
        <v/>
      </c>
      <c r="E5" s="5" t="str">
        <f>VLOOKUP($I5,Wind!$A:$D,2,TRUE)</f>
        <v>Light breeze</v>
      </c>
      <c r="F5" s="5" t="str">
        <f>VLOOKUP($I5,Wind!$A:$D,3,TRUE)</f>
        <v>4–7</v>
      </c>
      <c r="G5" s="5" t="str">
        <f t="shared" si="1"/>
        <v>NE</v>
      </c>
      <c r="H5" s="5" t="str">
        <f>VLOOKUP($I5,Wind!$A:$D,4,TRUE)</f>
        <v>Wind felt on face, leaves rustle, vanes move</v>
      </c>
      <c r="I5" s="5">
        <f>RANDBETWEEN(2,12)*10</f>
        <v>40</v>
      </c>
    </row>
    <row r="6">
      <c r="A6" s="9" t="s">
        <v>91</v>
      </c>
      <c r="B6" s="9" t="s">
        <v>92</v>
      </c>
      <c r="C6" s="9" t="s">
        <v>93</v>
      </c>
      <c r="D6" s="5" t="str">
        <f>IF(RANDBETWEEN(1,1000)&lt;=Settings!$E$23*Settings!$E$25*1000,"Lightning, hail",IF(RANDBETWEEN(1,100)&lt;=Settings!$E$23*100,"Lightning",IF(RANDBETWEEN(1,100)&lt;=Settings!$E$25*100,"Hail","")))</f>
        <v>Lightning</v>
      </c>
      <c r="E6" s="5" t="str">
        <f>VLOOKUP($I6,Wind!$A:$D,2,TRUE)</f>
        <v>Moderate gale</v>
      </c>
      <c r="F6" s="5" t="str">
        <f>VLOOKUP($I6,Wind!$A:$D,3,TRUE)</f>
        <v>32–38</v>
      </c>
      <c r="G6" s="5" t="str">
        <f t="shared" si="1"/>
        <v>SE</v>
      </c>
      <c r="H6" s="5" t="str">
        <f>VLOOKUP($I6,Wind!$A:$D,4,TRUE)</f>
        <v>Whole trees sway and walking against wind takes some effort</v>
      </c>
      <c r="I6" s="5">
        <f>RANDBETWEEN(2,16)*10</f>
        <v>150</v>
      </c>
    </row>
    <row r="7">
      <c r="A7" s="9" t="s">
        <v>94</v>
      </c>
      <c r="B7" s="9" t="s">
        <v>95</v>
      </c>
      <c r="C7" s="9" t="s">
        <v>93</v>
      </c>
      <c r="D7" s="5" t="str">
        <f>IF(RANDBETWEEN(1,1000)&lt;=Settings!$E$23*Settings!$E$25*1000,"Lightning, hail",IF(RANDBETWEEN(1,100)&lt;=Settings!$E$23*100,"Lightning",IF(RANDBETWEEN(1,100)&lt;=Settings!$E$25*100,"Hail","")))</f>
        <v/>
      </c>
      <c r="E7" s="5" t="str">
        <f>VLOOKUP($I7,Wind!$A:$D,2,TRUE)</f>
        <v>Light breeze</v>
      </c>
      <c r="F7" s="5" t="str">
        <f>VLOOKUP($I7,Wind!$A:$D,3,TRUE)</f>
        <v>4–7</v>
      </c>
      <c r="G7" s="5" t="str">
        <f t="shared" si="1"/>
        <v>W</v>
      </c>
      <c r="H7" s="5" t="str">
        <f>VLOOKUP($I7,Wind!$A:$D,4,TRUE)</f>
        <v>Wind felt on face, leaves rustle, vanes move</v>
      </c>
      <c r="I7" s="5">
        <f>RANDBETWEEN(10,200)</f>
        <v>41</v>
      </c>
    </row>
    <row r="8">
      <c r="A8" s="9" t="s">
        <v>79</v>
      </c>
      <c r="B8" s="9" t="s">
        <v>80</v>
      </c>
      <c r="C8" s="9" t="s">
        <v>81</v>
      </c>
      <c r="D8" s="5" t="str">
        <f>IF(RANDBETWEEN(1,100)&lt;=Settings!$E$22*100,"Fog","")</f>
        <v>Fog</v>
      </c>
      <c r="E8" s="5" t="str">
        <f>VLOOKUP($I8,Wind!$A:$D,2,TRUE)</f>
        <v>Light breeze</v>
      </c>
      <c r="F8" s="5" t="str">
        <f>VLOOKUP($I8,Wind!$A:$D,3,TRUE)</f>
        <v>4–7</v>
      </c>
      <c r="G8" s="5" t="str">
        <f t="shared" si="1"/>
        <v>S</v>
      </c>
      <c r="H8" s="5" t="str">
        <f>VLOOKUP($I8,Wind!$A:$D,4,TRUE)</f>
        <v>Wind felt on face, leaves rustle, vanes move</v>
      </c>
      <c r="I8" s="5">
        <f>RANDBETWEEN(1,4)*10</f>
        <v>40</v>
      </c>
    </row>
    <row r="9">
      <c r="A9" s="9" t="s">
        <v>82</v>
      </c>
      <c r="B9" s="9" t="s">
        <v>83</v>
      </c>
      <c r="C9" s="9" t="s">
        <v>84</v>
      </c>
      <c r="D9" s="5" t="str">
        <f>IF(RANDBETWEEN(1,100)&lt;=Settings!$E$22*100,"Fog","")</f>
        <v/>
      </c>
      <c r="E9" s="5" t="str">
        <f>VLOOKUP($I9,Wind!$A:$D,2,TRUE)</f>
        <v>Gentle breeze</v>
      </c>
      <c r="F9" s="5" t="str">
        <f>VLOOKUP($I9,Wind!$A:$D,3,TRUE)</f>
        <v>8–12</v>
      </c>
      <c r="G9" s="5" t="str">
        <f t="shared" si="1"/>
        <v>S</v>
      </c>
      <c r="H9" s="5" t="str">
        <f>VLOOKUP($I9,Wind!$A:$D,4,TRUE)</f>
        <v>Leaves and small twigs sway and banners flap</v>
      </c>
      <c r="I9" s="5">
        <f>RANDBETWEEN(1,6)*10</f>
        <v>60</v>
      </c>
    </row>
    <row r="10">
      <c r="A10" s="9" t="s">
        <v>85</v>
      </c>
      <c r="B10" s="9" t="s">
        <v>86</v>
      </c>
      <c r="C10" s="9" t="s">
        <v>87</v>
      </c>
      <c r="D10" s="5" t="str">
        <f>IF(RANDBETWEEN(1,100)&lt;=Settings!$E$24*100,"Hail","")</f>
        <v/>
      </c>
      <c r="E10" s="5" t="str">
        <f>VLOOKUP($I10,Wind!$A:$D,2,TRUE)</f>
        <v>Moderate breeze</v>
      </c>
      <c r="F10" s="5" t="str">
        <f>VLOOKUP($I10,Wind!$A:$D,3,TRUE)</f>
        <v>13–18</v>
      </c>
      <c r="G10" s="5" t="str">
        <f t="shared" si="1"/>
        <v>S</v>
      </c>
      <c r="H10" s="5" t="str">
        <f>VLOOKUP($I10,Wind!$A:$D,4,TRUE)</f>
        <v>Small branches move, and dust and small branches are raised</v>
      </c>
      <c r="I10" s="5">
        <f>RANDBETWEEN(2,8)*10</f>
        <v>80</v>
      </c>
    </row>
    <row r="11">
      <c r="A11" s="9" t="s">
        <v>88</v>
      </c>
      <c r="B11" s="9" t="s">
        <v>89</v>
      </c>
      <c r="C11" s="9" t="s">
        <v>90</v>
      </c>
      <c r="D11" s="5" t="str">
        <f>IF(RANDBETWEEN(1,100)&lt;=Settings!$E$24*100,"Hail","")</f>
        <v/>
      </c>
      <c r="E11" s="5" t="str">
        <f>VLOOKUP($I11,Wind!$A:$D,2,TRUE)</f>
        <v>Fresh breeze</v>
      </c>
      <c r="F11" s="5" t="str">
        <f>VLOOKUP($I11,Wind!$A:$D,3,TRUE)</f>
        <v>19–24</v>
      </c>
      <c r="G11" s="5" t="str">
        <f t="shared" si="1"/>
        <v>NW</v>
      </c>
      <c r="H11" s="5" t="str">
        <f>VLOOKUP($I11,Wind!$A:$D,4,TRUE)</f>
        <v>Small trees sway and small waves form on inland waters</v>
      </c>
      <c r="I11" s="5">
        <f>RANDBETWEEN(2,12)*10</f>
        <v>110</v>
      </c>
    </row>
    <row r="12">
      <c r="A12" s="9" t="s">
        <v>91</v>
      </c>
      <c r="B12" s="9" t="s">
        <v>92</v>
      </c>
      <c r="C12" s="9" t="s">
        <v>93</v>
      </c>
      <c r="D12" s="5" t="str">
        <f>IF(RANDBETWEEN(1,1000)&lt;=Settings!$E$23*Settings!$E$25*1000,"Lightning, hail",IF(RANDBETWEEN(1,100)&lt;=Settings!$E$23*100,"Lightning",IF(RANDBETWEEN(1,100)&lt;=Settings!$E$25*100,"Hail","")))</f>
        <v>Lightning</v>
      </c>
      <c r="E12" s="5" t="str">
        <f>VLOOKUP($I12,Wind!$A:$D,2,TRUE)</f>
        <v>Moderate breeze</v>
      </c>
      <c r="F12" s="5" t="str">
        <f>VLOOKUP($I12,Wind!$A:$D,3,TRUE)</f>
        <v>13–18</v>
      </c>
      <c r="G12" s="5" t="str">
        <f t="shared" si="1"/>
        <v>SE</v>
      </c>
      <c r="H12" s="5" t="str">
        <f>VLOOKUP($I12,Wind!$A:$D,4,TRUE)</f>
        <v>Small branches move, and dust and small branches are raised</v>
      </c>
      <c r="I12" s="5">
        <f>RANDBETWEEN(2,16)*10</f>
        <v>90</v>
      </c>
    </row>
    <row r="13">
      <c r="A13" s="9" t="s">
        <v>94</v>
      </c>
      <c r="B13" s="9" t="s">
        <v>95</v>
      </c>
      <c r="C13" s="9" t="s">
        <v>93</v>
      </c>
      <c r="D13" s="5" t="str">
        <f>IF(RANDBETWEEN(1,1000)&lt;=Settings!$E$23*Settings!$E$25*1000,"Lightning, hail",IF(RANDBETWEEN(1,100)&lt;=Settings!$E$23*100,"Lightning",IF(RANDBETWEEN(1,100)&lt;=Settings!$E$25*100,"Hail","")))</f>
        <v>Lightning</v>
      </c>
      <c r="E13" s="5" t="str">
        <f>VLOOKUP($I13,Wind!$A:$D,2,TRUE)</f>
        <v>Strong breeze</v>
      </c>
      <c r="F13" s="5" t="str">
        <f>VLOOKUP($I13,Wind!$A:$D,3,TRUE)</f>
        <v>25–31</v>
      </c>
      <c r="G13" s="5" t="str">
        <f t="shared" si="1"/>
        <v>SW</v>
      </c>
      <c r="H13" s="5" t="str">
        <f>VLOOKUP($I13,Wind!$A:$D,4,TRUE)</f>
        <v>Large branches move</v>
      </c>
      <c r="I13" s="5">
        <f>RANDBETWEEN(10,200)</f>
        <v>123</v>
      </c>
    </row>
    <row r="14">
      <c r="A14" s="9" t="s">
        <v>79</v>
      </c>
      <c r="B14" s="9" t="s">
        <v>80</v>
      </c>
      <c r="C14" s="9" t="s">
        <v>81</v>
      </c>
      <c r="D14" s="5" t="str">
        <f>IF(RANDBETWEEN(1,100)&lt;=Settings!$E$22*100,"Fog","")</f>
        <v/>
      </c>
      <c r="E14" s="5" t="str">
        <f>VLOOKUP($I14,Wind!$A:$D,2,TRUE)</f>
        <v>Light breeze</v>
      </c>
      <c r="F14" s="5" t="str">
        <f>VLOOKUP($I14,Wind!$A:$D,3,TRUE)</f>
        <v>4–7</v>
      </c>
      <c r="G14" s="5" t="str">
        <f t="shared" si="1"/>
        <v>NE</v>
      </c>
      <c r="H14" s="5" t="str">
        <f>VLOOKUP($I14,Wind!$A:$D,4,TRUE)</f>
        <v>Wind felt on face, leaves rustle, vanes move</v>
      </c>
      <c r="I14" s="5">
        <f>RANDBETWEEN(1,4)*10</f>
        <v>40</v>
      </c>
    </row>
    <row r="15">
      <c r="A15" s="9" t="s">
        <v>82</v>
      </c>
      <c r="B15" s="9" t="s">
        <v>83</v>
      </c>
      <c r="C15" s="9" t="s">
        <v>84</v>
      </c>
      <c r="D15" s="5" t="str">
        <f>IF(RANDBETWEEN(1,100)&lt;=Settings!$E$22*100,"Fog","")</f>
        <v/>
      </c>
      <c r="E15" s="5" t="str">
        <f>VLOOKUP($I15,Wind!$A:$D,2,TRUE)</f>
        <v>Light breeze</v>
      </c>
      <c r="F15" s="5" t="str">
        <f>VLOOKUP($I15,Wind!$A:$D,3,TRUE)</f>
        <v>4–7</v>
      </c>
      <c r="G15" s="5" t="str">
        <f t="shared" si="1"/>
        <v>S</v>
      </c>
      <c r="H15" s="5" t="str">
        <f>VLOOKUP($I15,Wind!$A:$D,4,TRUE)</f>
        <v>Wind felt on face, leaves rustle, vanes move</v>
      </c>
      <c r="I15" s="5">
        <f>RANDBETWEEN(1,6)*10</f>
        <v>40</v>
      </c>
    </row>
    <row r="16">
      <c r="A16" s="9" t="s">
        <v>85</v>
      </c>
      <c r="B16" s="9" t="s">
        <v>86</v>
      </c>
      <c r="C16" s="9" t="s">
        <v>87</v>
      </c>
      <c r="D16" s="5" t="str">
        <f>IF(RANDBETWEEN(1,100)&lt;=Settings!$E$24*100,"Hail","")</f>
        <v/>
      </c>
      <c r="E16" s="5" t="str">
        <f>VLOOKUP($I16,Wind!$A:$D,2,TRUE)</f>
        <v>Moderate breeze</v>
      </c>
      <c r="F16" s="5" t="str">
        <f>VLOOKUP($I16,Wind!$A:$D,3,TRUE)</f>
        <v>13–18</v>
      </c>
      <c r="G16" s="5" t="str">
        <f t="shared" si="1"/>
        <v>S</v>
      </c>
      <c r="H16" s="5" t="str">
        <f>VLOOKUP($I16,Wind!$A:$D,4,TRUE)</f>
        <v>Small branches move, and dust and small branches are raised</v>
      </c>
      <c r="I16" s="5">
        <f>RANDBETWEEN(2,8)*10</f>
        <v>80</v>
      </c>
    </row>
    <row r="17">
      <c r="A17" s="9" t="s">
        <v>88</v>
      </c>
      <c r="B17" s="9" t="s">
        <v>89</v>
      </c>
      <c r="C17" s="9" t="s">
        <v>90</v>
      </c>
      <c r="D17" s="5" t="str">
        <f>IF(RANDBETWEEN(1,100)&lt;=Settings!$E$24*100,"Hail","")</f>
        <v/>
      </c>
      <c r="E17" s="5" t="str">
        <f>VLOOKUP($I17,Wind!$A:$D,2,TRUE)</f>
        <v>Light air</v>
      </c>
      <c r="F17" s="5" t="str">
        <f>VLOOKUP($I17,Wind!$A:$D,3,TRUE)</f>
        <v>1–3</v>
      </c>
      <c r="G17" s="5" t="str">
        <f t="shared" si="1"/>
        <v>SW</v>
      </c>
      <c r="H17" s="5" t="str">
        <f>VLOOKUP($I17,Wind!$A:$D,4,TRUE)</f>
        <v>Wind direction shown by smoke but not wind vanes</v>
      </c>
      <c r="I17" s="5">
        <f>RANDBETWEEN(2,12)*10</f>
        <v>30</v>
      </c>
    </row>
    <row r="18">
      <c r="A18" s="9" t="s">
        <v>91</v>
      </c>
      <c r="B18" s="9" t="s">
        <v>92</v>
      </c>
      <c r="C18" s="9" t="s">
        <v>93</v>
      </c>
      <c r="D18" s="5" t="str">
        <f>IF(RANDBETWEEN(1,1000)&lt;=Settings!$E$23*Settings!$E$25*1000,"Lightning, hail",IF(RANDBETWEEN(1,100)&lt;=Settings!$E$23*100,"Lightning",IF(RANDBETWEEN(1,100)&lt;=Settings!$E$25*100,"Hail","")))</f>
        <v>Hail</v>
      </c>
      <c r="E18" s="5" t="str">
        <f>VLOOKUP($I18,Wind!$A:$D,2,TRUE)</f>
        <v>Fresh breeze</v>
      </c>
      <c r="F18" s="5" t="str">
        <f>VLOOKUP($I18,Wind!$A:$D,3,TRUE)</f>
        <v>19–24</v>
      </c>
      <c r="G18" s="5" t="str">
        <f t="shared" si="1"/>
        <v>NW</v>
      </c>
      <c r="H18" s="5" t="str">
        <f>VLOOKUP($I18,Wind!$A:$D,4,TRUE)</f>
        <v>Small trees sway and small waves form on inland waters</v>
      </c>
      <c r="I18" s="5">
        <f>RANDBETWEEN(2,16)*10</f>
        <v>100</v>
      </c>
    </row>
    <row r="19">
      <c r="A19" s="9" t="s">
        <v>94</v>
      </c>
      <c r="B19" s="9" t="s">
        <v>95</v>
      </c>
      <c r="C19" s="9" t="s">
        <v>93</v>
      </c>
      <c r="D19" s="5" t="str">
        <f>IF(RANDBETWEEN(1,1000)&lt;=Settings!$E$23*Settings!$E$25*1000,"Lightning, hail",IF(RANDBETWEEN(1,100)&lt;=Settings!$E$23*100,"Lightning",IF(RANDBETWEEN(1,100)&lt;=Settings!$E$25*100,"Hail","")))</f>
        <v>Hail</v>
      </c>
      <c r="E19" s="5" t="str">
        <f>VLOOKUP($I19,Wind!$A:$D,2,TRUE)</f>
        <v>Moderate gale</v>
      </c>
      <c r="F19" s="5" t="str">
        <f>VLOOKUP($I19,Wind!$A:$D,3,TRUE)</f>
        <v>32–38</v>
      </c>
      <c r="G19" s="5" t="str">
        <f t="shared" si="1"/>
        <v>NE</v>
      </c>
      <c r="H19" s="5" t="str">
        <f>VLOOKUP($I19,Wind!$A:$D,4,TRUE)</f>
        <v>Whole trees sway and walking against wind takes some effort</v>
      </c>
      <c r="I19" s="5">
        <f>RANDBETWEEN(10,200)</f>
        <v>151</v>
      </c>
    </row>
    <row r="20">
      <c r="A20" s="9" t="s">
        <v>79</v>
      </c>
      <c r="B20" s="9" t="s">
        <v>80</v>
      </c>
      <c r="C20" s="9" t="s">
        <v>81</v>
      </c>
      <c r="D20" s="5" t="str">
        <f>IF(RANDBETWEEN(1,100)&lt;=Settings!$E$22*100,"Fog","")</f>
        <v/>
      </c>
      <c r="E20" s="5" t="str">
        <f>VLOOKUP($I20,Wind!$A:$D,2,TRUE)</f>
        <v>Light air</v>
      </c>
      <c r="F20" s="5" t="str">
        <f>VLOOKUP($I20,Wind!$A:$D,3,TRUE)</f>
        <v>1–3</v>
      </c>
      <c r="G20" s="5" t="str">
        <f t="shared" si="1"/>
        <v>N</v>
      </c>
      <c r="H20" s="5" t="str">
        <f>VLOOKUP($I20,Wind!$A:$D,4,TRUE)</f>
        <v>Wind direction shown by smoke but not wind vanes</v>
      </c>
      <c r="I20" s="5">
        <f>RANDBETWEEN(1,4)*10</f>
        <v>20</v>
      </c>
    </row>
    <row r="21">
      <c r="A21" s="9" t="s">
        <v>82</v>
      </c>
      <c r="B21" s="9" t="s">
        <v>83</v>
      </c>
      <c r="C21" s="9" t="s">
        <v>84</v>
      </c>
      <c r="D21" s="5" t="str">
        <f>IF(RANDBETWEEN(1,100)&lt;=Settings!$E$22*100,"Fog","")</f>
        <v/>
      </c>
      <c r="E21" s="5" t="str">
        <f>VLOOKUP($I21,Wind!$A:$D,2,TRUE)</f>
        <v>Calm</v>
      </c>
      <c r="F21" s="5" t="str">
        <f>VLOOKUP($I21,Wind!$A:$D,3,TRUE)</f>
        <v>&lt;1</v>
      </c>
      <c r="G21" s="5" t="str">
        <f t="shared" si="1"/>
        <v>NE</v>
      </c>
      <c r="H21" s="5" t="str">
        <f>VLOOKUP($I21,Wind!$A:$D,4,TRUE)</f>
        <v>Smoke rises vertically</v>
      </c>
      <c r="I21" s="5">
        <f>RANDBETWEEN(1,6)*10</f>
        <v>10</v>
      </c>
    </row>
    <row r="22">
      <c r="A22" s="9" t="s">
        <v>85</v>
      </c>
      <c r="B22" s="9" t="s">
        <v>86</v>
      </c>
      <c r="C22" s="9" t="s">
        <v>87</v>
      </c>
      <c r="D22" s="5" t="str">
        <f>IF(RANDBETWEEN(1,100)&lt;=Settings!$E$24*100,"Hail","")</f>
        <v>Hail</v>
      </c>
      <c r="E22" s="5" t="str">
        <f>VLOOKUP($I22,Wind!$A:$D,2,TRUE)</f>
        <v>Light breeze</v>
      </c>
      <c r="F22" s="5" t="str">
        <f>VLOOKUP($I22,Wind!$A:$D,3,TRUE)</f>
        <v>4–7</v>
      </c>
      <c r="G22" s="5" t="str">
        <f t="shared" si="1"/>
        <v>W</v>
      </c>
      <c r="H22" s="5" t="str">
        <f>VLOOKUP($I22,Wind!$A:$D,4,TRUE)</f>
        <v>Wind felt on face, leaves rustle, vanes move</v>
      </c>
      <c r="I22" s="5">
        <f>RANDBETWEEN(2,8)*10</f>
        <v>40</v>
      </c>
    </row>
    <row r="23">
      <c r="A23" s="9" t="s">
        <v>88</v>
      </c>
      <c r="B23" s="9" t="s">
        <v>89</v>
      </c>
      <c r="C23" s="9" t="s">
        <v>90</v>
      </c>
      <c r="D23" s="5" t="str">
        <f>IF(RANDBETWEEN(1,100)&lt;=Settings!$E$24*100,"Hail","")</f>
        <v/>
      </c>
      <c r="E23" s="5" t="str">
        <f>VLOOKUP($I23,Wind!$A:$D,2,TRUE)</f>
        <v>Moderate breeze</v>
      </c>
      <c r="F23" s="5" t="str">
        <f>VLOOKUP($I23,Wind!$A:$D,3,TRUE)</f>
        <v>13–18</v>
      </c>
      <c r="G23" s="5" t="str">
        <f t="shared" si="1"/>
        <v>SW</v>
      </c>
      <c r="H23" s="5" t="str">
        <f>VLOOKUP($I23,Wind!$A:$D,4,TRUE)</f>
        <v>Small branches move, and dust and small branches are raised</v>
      </c>
      <c r="I23" s="5">
        <f>RANDBETWEEN(2,12)*10</f>
        <v>90</v>
      </c>
    </row>
    <row r="24">
      <c r="A24" s="9" t="s">
        <v>91</v>
      </c>
      <c r="B24" s="9" t="s">
        <v>92</v>
      </c>
      <c r="C24" s="9" t="s">
        <v>93</v>
      </c>
      <c r="D24" s="5" t="str">
        <f>IF(RANDBETWEEN(1,1000)&lt;=Settings!$E$23*Settings!$E$25*1000,"Lightning, hail",IF(RANDBETWEEN(1,100)&lt;=Settings!$E$23*100,"Lightning",IF(RANDBETWEEN(1,100)&lt;=Settings!$E$25*100,"Hail","")))</f>
        <v/>
      </c>
      <c r="E24" s="5" t="str">
        <f>VLOOKUP($I24,Wind!$A:$D,2,TRUE)</f>
        <v>Gentle breeze</v>
      </c>
      <c r="F24" s="5" t="str">
        <f>VLOOKUP($I24,Wind!$A:$D,3,TRUE)</f>
        <v>8–12</v>
      </c>
      <c r="G24" s="5" t="str">
        <f t="shared" si="1"/>
        <v>N</v>
      </c>
      <c r="H24" s="5" t="str">
        <f>VLOOKUP($I24,Wind!$A:$D,4,TRUE)</f>
        <v>Leaves and small twigs sway and banners flap</v>
      </c>
      <c r="I24" s="5">
        <f>RANDBETWEEN(2,16)*10</f>
        <v>60</v>
      </c>
    </row>
    <row r="25">
      <c r="A25" s="9" t="s">
        <v>94</v>
      </c>
      <c r="B25" s="9" t="s">
        <v>95</v>
      </c>
      <c r="C25" s="9" t="s">
        <v>93</v>
      </c>
      <c r="D25" s="5" t="str">
        <f>IF(RANDBETWEEN(1,1000)&lt;=Settings!$E$23*Settings!$E$25*1000,"Lightning, hail",IF(RANDBETWEEN(1,100)&lt;=Settings!$E$23*100,"Lightning",IF(RANDBETWEEN(1,100)&lt;=Settings!$E$25*100,"Hail","")))</f>
        <v/>
      </c>
      <c r="E25" s="5" t="str">
        <f>VLOOKUP($I25,Wind!$A:$D,2,TRUE)</f>
        <v>Strong gale</v>
      </c>
      <c r="F25" s="5" t="str">
        <f>VLOOKUP($I25,Wind!$A:$D,3,TRUE)</f>
        <v>47–54</v>
      </c>
      <c r="G25" s="5" t="str">
        <f t="shared" si="1"/>
        <v>S</v>
      </c>
      <c r="H25" s="5" t="str">
        <f>VLOOKUP($I25,Wind!$A:$D,4,TRUE)</f>
        <v>Slight structural damage occurs</v>
      </c>
      <c r="I25" s="5">
        <f>RANDBETWEEN(10,200)</f>
        <v>174</v>
      </c>
    </row>
    <row r="26">
      <c r="A26" s="9" t="s">
        <v>79</v>
      </c>
      <c r="B26" s="9" t="s">
        <v>80</v>
      </c>
      <c r="C26" s="9" t="s">
        <v>81</v>
      </c>
      <c r="D26" s="5" t="str">
        <f>IF(RANDBETWEEN(1,100)&lt;=Settings!$E$22*100,"Fog","")</f>
        <v/>
      </c>
      <c r="E26" s="5" t="str">
        <f>VLOOKUP($I26,Wind!$A:$D,2,TRUE)</f>
        <v>Calm</v>
      </c>
      <c r="F26" s="5" t="str">
        <f>VLOOKUP($I26,Wind!$A:$D,3,TRUE)</f>
        <v>&lt;1</v>
      </c>
      <c r="G26" s="5" t="str">
        <f t="shared" si="1"/>
        <v>S</v>
      </c>
      <c r="H26" s="5" t="str">
        <f>VLOOKUP($I26,Wind!$A:$D,4,TRUE)</f>
        <v>Smoke rises vertically</v>
      </c>
      <c r="I26" s="5">
        <f>RANDBETWEEN(1,4)*10</f>
        <v>10</v>
      </c>
    </row>
    <row r="27">
      <c r="A27" s="9" t="s">
        <v>82</v>
      </c>
      <c r="B27" s="9" t="s">
        <v>83</v>
      </c>
      <c r="C27" s="9" t="s">
        <v>84</v>
      </c>
      <c r="D27" s="5" t="str">
        <f>IF(RANDBETWEEN(1,100)&lt;=Settings!$E$22*100,"Fog","")</f>
        <v/>
      </c>
      <c r="E27" s="5" t="str">
        <f>VLOOKUP($I27,Wind!$A:$D,2,TRUE)</f>
        <v>Light breeze</v>
      </c>
      <c r="F27" s="5" t="str">
        <f>VLOOKUP($I27,Wind!$A:$D,3,TRUE)</f>
        <v>4–7</v>
      </c>
      <c r="G27" s="5" t="str">
        <f t="shared" si="1"/>
        <v>NE</v>
      </c>
      <c r="H27" s="5" t="str">
        <f>VLOOKUP($I27,Wind!$A:$D,4,TRUE)</f>
        <v>Wind felt on face, leaves rustle, vanes move</v>
      </c>
      <c r="I27" s="5">
        <f>RANDBETWEEN(1,6)*10</f>
        <v>50</v>
      </c>
    </row>
    <row r="28">
      <c r="A28" s="9" t="s">
        <v>85</v>
      </c>
      <c r="B28" s="9" t="s">
        <v>86</v>
      </c>
      <c r="C28" s="9" t="s">
        <v>87</v>
      </c>
      <c r="D28" s="5" t="str">
        <f>IF(RANDBETWEEN(1,100)&lt;=Settings!$E$24*100,"Hail","")</f>
        <v/>
      </c>
      <c r="E28" s="5" t="str">
        <f>VLOOKUP($I28,Wind!$A:$D,2,TRUE)</f>
        <v>Light breeze</v>
      </c>
      <c r="F28" s="5" t="str">
        <f>VLOOKUP($I28,Wind!$A:$D,3,TRUE)</f>
        <v>4–7</v>
      </c>
      <c r="G28" s="5" t="str">
        <f t="shared" si="1"/>
        <v>SW</v>
      </c>
      <c r="H28" s="5" t="str">
        <f>VLOOKUP($I28,Wind!$A:$D,4,TRUE)</f>
        <v>Wind felt on face, leaves rustle, vanes move</v>
      </c>
      <c r="I28" s="5">
        <f>RANDBETWEEN(2,8)*10</f>
        <v>40</v>
      </c>
    </row>
    <row r="29">
      <c r="A29" s="9" t="s">
        <v>88</v>
      </c>
      <c r="B29" s="9" t="s">
        <v>89</v>
      </c>
      <c r="C29" s="9" t="s">
        <v>90</v>
      </c>
      <c r="D29" s="5" t="str">
        <f>IF(RANDBETWEEN(1,100)&lt;=Settings!$E$24*100,"Hail","")</f>
        <v/>
      </c>
      <c r="E29" s="5" t="str">
        <f>VLOOKUP($I29,Wind!$A:$D,2,TRUE)</f>
        <v>Fresh breeze</v>
      </c>
      <c r="F29" s="5" t="str">
        <f>VLOOKUP($I29,Wind!$A:$D,3,TRUE)</f>
        <v>19–24</v>
      </c>
      <c r="G29" s="5" t="str">
        <f t="shared" si="1"/>
        <v>NW</v>
      </c>
      <c r="H29" s="5" t="str">
        <f>VLOOKUP($I29,Wind!$A:$D,4,TRUE)</f>
        <v>Small trees sway and small waves form on inland waters</v>
      </c>
      <c r="I29" s="5">
        <f>RANDBETWEEN(2,12)*10</f>
        <v>110</v>
      </c>
    </row>
    <row r="30">
      <c r="A30" s="9" t="s">
        <v>91</v>
      </c>
      <c r="B30" s="9" t="s">
        <v>92</v>
      </c>
      <c r="C30" s="9" t="s">
        <v>93</v>
      </c>
      <c r="D30" s="5" t="str">
        <f>IF(RANDBETWEEN(1,1000)&lt;=Settings!$E$23*Settings!$E$25*1000,"Lightning, hail",IF(RANDBETWEEN(1,100)&lt;=Settings!$E$23*100,"Lightning",IF(RANDBETWEEN(1,100)&lt;=Settings!$E$25*100,"Hail","")))</f>
        <v/>
      </c>
      <c r="E30" s="5" t="str">
        <f>VLOOKUP($I30,Wind!$A:$D,2,TRUE)</f>
        <v>Moderate gale</v>
      </c>
      <c r="F30" s="5" t="str">
        <f>VLOOKUP($I30,Wind!$A:$D,3,TRUE)</f>
        <v>32–38</v>
      </c>
      <c r="G30" s="5" t="str">
        <f t="shared" si="1"/>
        <v>SW</v>
      </c>
      <c r="H30" s="5" t="str">
        <f>VLOOKUP($I30,Wind!$A:$D,4,TRUE)</f>
        <v>Whole trees sway and walking against wind takes some effort</v>
      </c>
      <c r="I30" s="5">
        <f>RANDBETWEEN(2,16)*10</f>
        <v>150</v>
      </c>
    </row>
    <row r="31">
      <c r="A31" s="9" t="s">
        <v>94</v>
      </c>
      <c r="B31" s="9" t="s">
        <v>95</v>
      </c>
      <c r="C31" s="9" t="s">
        <v>93</v>
      </c>
      <c r="D31" s="5" t="str">
        <f>IF(RANDBETWEEN(1,1000)&lt;=Settings!$E$23*Settings!$E$25*1000,"Lightning, hail",IF(RANDBETWEEN(1,100)&lt;=Settings!$E$23*100,"Lightning",IF(RANDBETWEEN(1,100)&lt;=Settings!$E$25*100,"Hail","")))</f>
        <v/>
      </c>
      <c r="E31" s="5" t="str">
        <f>VLOOKUP($I31,Wind!$A:$D,2,TRUE)</f>
        <v>Fresh breeze</v>
      </c>
      <c r="F31" s="5" t="str">
        <f>VLOOKUP($I31,Wind!$A:$D,3,TRUE)</f>
        <v>19–24</v>
      </c>
      <c r="G31" s="5" t="str">
        <f t="shared" si="1"/>
        <v>N</v>
      </c>
      <c r="H31" s="5" t="str">
        <f>VLOOKUP($I31,Wind!$A:$D,4,TRUE)</f>
        <v>Small trees sway and small waves form on inland waters</v>
      </c>
      <c r="I31" s="5">
        <f>RANDBETWEEN(10,200)</f>
        <v>117</v>
      </c>
    </row>
    <row r="32">
      <c r="A32" s="9" t="s">
        <v>79</v>
      </c>
      <c r="B32" s="9" t="s">
        <v>80</v>
      </c>
      <c r="C32" s="9" t="s">
        <v>81</v>
      </c>
      <c r="D32" s="5" t="str">
        <f>IF(RANDBETWEEN(1,100)&lt;=Settings!$E$22*100,"Fog","")</f>
        <v>Fog</v>
      </c>
      <c r="E32" s="5" t="str">
        <f>VLOOKUP($I32,Wind!$A:$D,2,TRUE)</f>
        <v>Calm</v>
      </c>
      <c r="F32" s="5" t="str">
        <f>VLOOKUP($I32,Wind!$A:$D,3,TRUE)</f>
        <v>&lt;1</v>
      </c>
      <c r="G32" s="5" t="str">
        <f t="shared" si="1"/>
        <v>SW</v>
      </c>
      <c r="H32" s="5" t="str">
        <f>VLOOKUP($I32,Wind!$A:$D,4,TRUE)</f>
        <v>Smoke rises vertically</v>
      </c>
      <c r="I32" s="5">
        <f>RANDBETWEEN(1,4)*10</f>
        <v>10</v>
      </c>
    </row>
    <row r="33">
      <c r="A33" s="9" t="s">
        <v>82</v>
      </c>
      <c r="B33" s="9" t="s">
        <v>83</v>
      </c>
      <c r="C33" s="9" t="s">
        <v>84</v>
      </c>
      <c r="D33" s="5" t="str">
        <f>IF(RANDBETWEEN(1,100)&lt;=Settings!$E$22*100,"Fog","")</f>
        <v/>
      </c>
      <c r="E33" s="5" t="str">
        <f>VLOOKUP($I33,Wind!$A:$D,2,TRUE)</f>
        <v>Gentle breeze</v>
      </c>
      <c r="F33" s="5" t="str">
        <f>VLOOKUP($I33,Wind!$A:$D,3,TRUE)</f>
        <v>8–12</v>
      </c>
      <c r="G33" s="5" t="str">
        <f t="shared" si="1"/>
        <v>SW</v>
      </c>
      <c r="H33" s="5" t="str">
        <f>VLOOKUP($I33,Wind!$A:$D,4,TRUE)</f>
        <v>Leaves and small twigs sway and banners flap</v>
      </c>
      <c r="I33" s="5">
        <f>RANDBETWEEN(1,6)*10</f>
        <v>60</v>
      </c>
    </row>
    <row r="34">
      <c r="A34" s="9" t="s">
        <v>85</v>
      </c>
      <c r="B34" s="9" t="s">
        <v>86</v>
      </c>
      <c r="C34" s="9" t="s">
        <v>87</v>
      </c>
      <c r="D34" s="5" t="str">
        <f>IF(RANDBETWEEN(1,100)&lt;=Settings!$E$24*100,"Hail","")</f>
        <v/>
      </c>
      <c r="E34" s="5" t="str">
        <f>VLOOKUP($I34,Wind!$A:$D,2,TRUE)</f>
        <v>Moderate breeze</v>
      </c>
      <c r="F34" s="5" t="str">
        <f>VLOOKUP($I34,Wind!$A:$D,3,TRUE)</f>
        <v>13–18</v>
      </c>
      <c r="G34" s="5" t="str">
        <f t="shared" si="1"/>
        <v>E</v>
      </c>
      <c r="H34" s="5" t="str">
        <f>VLOOKUP($I34,Wind!$A:$D,4,TRUE)</f>
        <v>Small branches move, and dust and small branches are raised</v>
      </c>
      <c r="I34" s="5">
        <f>RANDBETWEEN(2,8)*10</f>
        <v>80</v>
      </c>
    </row>
    <row r="35">
      <c r="A35" s="9" t="s">
        <v>88</v>
      </c>
      <c r="B35" s="9" t="s">
        <v>89</v>
      </c>
      <c r="C35" s="9" t="s">
        <v>90</v>
      </c>
      <c r="D35" s="5" t="str">
        <f>IF(RANDBETWEEN(1,100)&lt;=Settings!$E$24*100,"Hail","")</f>
        <v/>
      </c>
      <c r="E35" s="5" t="str">
        <f>VLOOKUP($I35,Wind!$A:$D,2,TRUE)</f>
        <v>Strong breeze</v>
      </c>
      <c r="F35" s="5" t="str">
        <f>VLOOKUP($I35,Wind!$A:$D,3,TRUE)</f>
        <v>25–31</v>
      </c>
      <c r="G35" s="5" t="str">
        <f t="shared" si="1"/>
        <v>E</v>
      </c>
      <c r="H35" s="5" t="str">
        <f>VLOOKUP($I35,Wind!$A:$D,4,TRUE)</f>
        <v>Large branches move</v>
      </c>
      <c r="I35" s="5">
        <f>RANDBETWEEN(2,12)*10</f>
        <v>120</v>
      </c>
    </row>
    <row r="36">
      <c r="A36" s="9" t="s">
        <v>91</v>
      </c>
      <c r="B36" s="9" t="s">
        <v>92</v>
      </c>
      <c r="C36" s="9" t="s">
        <v>93</v>
      </c>
      <c r="D36" s="5" t="str">
        <f>IF(RANDBETWEEN(1,1000)&lt;=Settings!$E$23*Settings!$E$25*1000,"Lightning, hail",IF(RANDBETWEEN(1,100)&lt;=Settings!$E$23*100,"Lightning",IF(RANDBETWEEN(1,100)&lt;=Settings!$E$25*100,"Hail","")))</f>
        <v>Hail</v>
      </c>
      <c r="E36" s="5" t="str">
        <f>VLOOKUP($I36,Wind!$A:$D,2,TRUE)</f>
        <v>Light air</v>
      </c>
      <c r="F36" s="5" t="str">
        <f>VLOOKUP($I36,Wind!$A:$D,3,TRUE)</f>
        <v>1–3</v>
      </c>
      <c r="G36" s="5" t="str">
        <f t="shared" si="1"/>
        <v>NW</v>
      </c>
      <c r="H36" s="5" t="str">
        <f>VLOOKUP($I36,Wind!$A:$D,4,TRUE)</f>
        <v>Wind direction shown by smoke but not wind vanes</v>
      </c>
      <c r="I36" s="5">
        <f>RANDBETWEEN(2,16)*10</f>
        <v>30</v>
      </c>
    </row>
    <row r="37">
      <c r="A37" s="9" t="s">
        <v>94</v>
      </c>
      <c r="B37" s="9" t="s">
        <v>95</v>
      </c>
      <c r="C37" s="9" t="s">
        <v>93</v>
      </c>
      <c r="D37" s="5" t="str">
        <f>IF(RANDBETWEEN(1,1000)&lt;=Settings!$E$23*Settings!$E$25*1000,"Lightning, hail",IF(RANDBETWEEN(1,100)&lt;=Settings!$E$23*100,"Lightning",IF(RANDBETWEEN(1,100)&lt;=Settings!$E$25*100,"Hail","")))</f>
        <v>Hail</v>
      </c>
      <c r="E37" s="5" t="str">
        <f>VLOOKUP($I37,Wind!$A:$D,2,TRUE)</f>
        <v>Moderate breeze</v>
      </c>
      <c r="F37" s="5" t="str">
        <f>VLOOKUP($I37,Wind!$A:$D,3,TRUE)</f>
        <v>13–18</v>
      </c>
      <c r="G37" s="5" t="str">
        <f t="shared" si="1"/>
        <v>SW</v>
      </c>
      <c r="H37" s="5" t="str">
        <f>VLOOKUP($I37,Wind!$A:$D,4,TRUE)</f>
        <v>Small branches move, and dust and small branches are raised</v>
      </c>
      <c r="I37" s="5">
        <f>RANDBETWEEN(10,200)</f>
        <v>86</v>
      </c>
    </row>
    <row r="38">
      <c r="A38" s="9" t="s">
        <v>79</v>
      </c>
      <c r="B38" s="9" t="s">
        <v>80</v>
      </c>
      <c r="C38" s="9" t="s">
        <v>81</v>
      </c>
      <c r="D38" s="5" t="str">
        <f>IF(RANDBETWEEN(1,100)&lt;=Settings!$E$22*100,"Fog","")</f>
        <v/>
      </c>
      <c r="E38" s="5" t="str">
        <f>VLOOKUP($I38,Wind!$A:$D,2,TRUE)</f>
        <v>Light air</v>
      </c>
      <c r="F38" s="5" t="str">
        <f>VLOOKUP($I38,Wind!$A:$D,3,TRUE)</f>
        <v>1–3</v>
      </c>
      <c r="G38" s="5" t="str">
        <f t="shared" si="1"/>
        <v>E</v>
      </c>
      <c r="H38" s="5" t="str">
        <f>VLOOKUP($I38,Wind!$A:$D,4,TRUE)</f>
        <v>Wind direction shown by smoke but not wind vanes</v>
      </c>
      <c r="I38" s="5">
        <f>RANDBETWEEN(1,4)*10</f>
        <v>30</v>
      </c>
    </row>
    <row r="39">
      <c r="A39" s="9" t="s">
        <v>82</v>
      </c>
      <c r="B39" s="9" t="s">
        <v>83</v>
      </c>
      <c r="C39" s="9" t="s">
        <v>84</v>
      </c>
      <c r="D39" s="5" t="str">
        <f>IF(RANDBETWEEN(1,100)&lt;=Settings!$E$22*100,"Fog","")</f>
        <v>Fog</v>
      </c>
      <c r="E39" s="5" t="str">
        <f>VLOOKUP($I39,Wind!$A:$D,2,TRUE)</f>
        <v>Gentle breeze</v>
      </c>
      <c r="F39" s="5" t="str">
        <f>VLOOKUP($I39,Wind!$A:$D,3,TRUE)</f>
        <v>8–12</v>
      </c>
      <c r="G39" s="5" t="str">
        <f t="shared" si="1"/>
        <v>S</v>
      </c>
      <c r="H39" s="5" t="str">
        <f>VLOOKUP($I39,Wind!$A:$D,4,TRUE)</f>
        <v>Leaves and small twigs sway and banners flap</v>
      </c>
      <c r="I39" s="5">
        <f>RANDBETWEEN(1,6)*10</f>
        <v>60</v>
      </c>
    </row>
    <row r="40">
      <c r="A40" s="9" t="s">
        <v>85</v>
      </c>
      <c r="B40" s="9" t="s">
        <v>86</v>
      </c>
      <c r="C40" s="9" t="s">
        <v>87</v>
      </c>
      <c r="D40" s="5" t="str">
        <f>IF(RANDBETWEEN(1,100)&lt;=Settings!$E$24*100,"Hail","")</f>
        <v/>
      </c>
      <c r="E40" s="5" t="str">
        <f>VLOOKUP($I40,Wind!$A:$D,2,TRUE)</f>
        <v>Light breeze</v>
      </c>
      <c r="F40" s="5" t="str">
        <f>VLOOKUP($I40,Wind!$A:$D,3,TRUE)</f>
        <v>4–7</v>
      </c>
      <c r="G40" s="5" t="str">
        <f t="shared" si="1"/>
        <v>SW</v>
      </c>
      <c r="H40" s="5" t="str">
        <f>VLOOKUP($I40,Wind!$A:$D,4,TRUE)</f>
        <v>Wind felt on face, leaves rustle, vanes move</v>
      </c>
      <c r="I40" s="5">
        <f>RANDBETWEEN(2,8)*10</f>
        <v>40</v>
      </c>
    </row>
    <row r="41">
      <c r="A41" s="9" t="s">
        <v>88</v>
      </c>
      <c r="B41" s="9" t="s">
        <v>89</v>
      </c>
      <c r="C41" s="9" t="s">
        <v>90</v>
      </c>
      <c r="D41" s="5" t="str">
        <f>IF(RANDBETWEEN(1,100)&lt;=Settings!$E$24*100,"Hail","")</f>
        <v/>
      </c>
      <c r="E41" s="5" t="str">
        <f>VLOOKUP($I41,Wind!$A:$D,2,TRUE)</f>
        <v>Light air</v>
      </c>
      <c r="F41" s="5" t="str">
        <f>VLOOKUP($I41,Wind!$A:$D,3,TRUE)</f>
        <v>1–3</v>
      </c>
      <c r="G41" s="5" t="str">
        <f t="shared" si="1"/>
        <v>S</v>
      </c>
      <c r="H41" s="5" t="str">
        <f>VLOOKUP($I41,Wind!$A:$D,4,TRUE)</f>
        <v>Wind direction shown by smoke but not wind vanes</v>
      </c>
      <c r="I41" s="5">
        <f>RANDBETWEEN(2,12)*10</f>
        <v>20</v>
      </c>
    </row>
    <row r="42">
      <c r="A42" s="9" t="s">
        <v>91</v>
      </c>
      <c r="B42" s="9" t="s">
        <v>92</v>
      </c>
      <c r="C42" s="9" t="s">
        <v>93</v>
      </c>
      <c r="D42" s="5" t="str">
        <f>IF(RANDBETWEEN(1,1000)&lt;=Settings!$E$23*Settings!$E$25*1000,"Lightning, hail",IF(RANDBETWEEN(1,100)&lt;=Settings!$E$23*100,"Lightning",IF(RANDBETWEEN(1,100)&lt;=Settings!$E$25*100,"Hail","")))</f>
        <v>Hail</v>
      </c>
      <c r="E42" s="5" t="str">
        <f>VLOOKUP($I42,Wind!$A:$D,2,TRUE)</f>
        <v>Moderate gale</v>
      </c>
      <c r="F42" s="5" t="str">
        <f>VLOOKUP($I42,Wind!$A:$D,3,TRUE)</f>
        <v>32–38</v>
      </c>
      <c r="G42" s="5" t="str">
        <f t="shared" si="1"/>
        <v>W</v>
      </c>
      <c r="H42" s="5" t="str">
        <f>VLOOKUP($I42,Wind!$A:$D,4,TRUE)</f>
        <v>Whole trees sway and walking against wind takes some effort</v>
      </c>
      <c r="I42" s="5">
        <f>RANDBETWEEN(2,16)*10</f>
        <v>150</v>
      </c>
    </row>
    <row r="43">
      <c r="A43" s="9" t="s">
        <v>94</v>
      </c>
      <c r="B43" s="9" t="s">
        <v>95</v>
      </c>
      <c r="C43" s="9" t="s">
        <v>93</v>
      </c>
      <c r="D43" s="5" t="str">
        <f>IF(RANDBETWEEN(1,1000)&lt;=Settings!$E$23*Settings!$E$25*1000,"Lightning, hail",IF(RANDBETWEEN(1,100)&lt;=Settings!$E$23*100,"Lightning",IF(RANDBETWEEN(1,100)&lt;=Settings!$E$25*100,"Hail","")))</f>
        <v>Lightning, hail</v>
      </c>
      <c r="E43" s="5" t="str">
        <f>VLOOKUP($I43,Wind!$A:$D,2,TRUE)</f>
        <v>Calm</v>
      </c>
      <c r="F43" s="5" t="str">
        <f>VLOOKUP($I43,Wind!$A:$D,3,TRUE)</f>
        <v>&lt;1</v>
      </c>
      <c r="G43" s="5" t="str">
        <f t="shared" si="1"/>
        <v>N</v>
      </c>
      <c r="H43" s="5" t="str">
        <f>VLOOKUP($I43,Wind!$A:$D,4,TRUE)</f>
        <v>Smoke rises vertically</v>
      </c>
      <c r="I43" s="5">
        <f>RANDBETWEEN(10,200)</f>
        <v>17</v>
      </c>
    </row>
    <row r="44">
      <c r="A44" s="9" t="s">
        <v>79</v>
      </c>
      <c r="B44" s="9" t="s">
        <v>80</v>
      </c>
      <c r="C44" s="9" t="s">
        <v>81</v>
      </c>
      <c r="D44" s="5" t="str">
        <f>IF(RANDBETWEEN(1,100)&lt;=Settings!$E$22*100,"Fog","")</f>
        <v/>
      </c>
      <c r="E44" s="5" t="str">
        <f>VLOOKUP($I44,Wind!$A:$D,2,TRUE)</f>
        <v>Light air</v>
      </c>
      <c r="F44" s="5" t="str">
        <f>VLOOKUP($I44,Wind!$A:$D,3,TRUE)</f>
        <v>1–3</v>
      </c>
      <c r="G44" s="5" t="str">
        <f t="shared" si="1"/>
        <v>SW</v>
      </c>
      <c r="H44" s="5" t="str">
        <f>VLOOKUP($I44,Wind!$A:$D,4,TRUE)</f>
        <v>Wind direction shown by smoke but not wind vanes</v>
      </c>
      <c r="I44" s="5">
        <f>RANDBETWEEN(1,4)*10</f>
        <v>30</v>
      </c>
    </row>
    <row r="45">
      <c r="A45" s="9" t="s">
        <v>82</v>
      </c>
      <c r="B45" s="9" t="s">
        <v>83</v>
      </c>
      <c r="C45" s="9" t="s">
        <v>84</v>
      </c>
      <c r="D45" s="5" t="str">
        <f>IF(RANDBETWEEN(1,100)&lt;=Settings!$E$22*100,"Fog","")</f>
        <v/>
      </c>
      <c r="E45" s="5" t="str">
        <f>VLOOKUP($I45,Wind!$A:$D,2,TRUE)</f>
        <v>Gentle breeze</v>
      </c>
      <c r="F45" s="5" t="str">
        <f>VLOOKUP($I45,Wind!$A:$D,3,TRUE)</f>
        <v>8–12</v>
      </c>
      <c r="G45" s="5" t="str">
        <f t="shared" si="1"/>
        <v>NW</v>
      </c>
      <c r="H45" s="5" t="str">
        <f>VLOOKUP($I45,Wind!$A:$D,4,TRUE)</f>
        <v>Leaves and small twigs sway and banners flap</v>
      </c>
      <c r="I45" s="5">
        <f>RANDBETWEEN(1,6)*10</f>
        <v>60</v>
      </c>
    </row>
    <row r="46">
      <c r="A46" s="9" t="s">
        <v>85</v>
      </c>
      <c r="B46" s="9" t="s">
        <v>86</v>
      </c>
      <c r="C46" s="9" t="s">
        <v>87</v>
      </c>
      <c r="D46" s="5" t="str">
        <f>IF(RANDBETWEEN(1,100)&lt;=Settings!$E$24*100,"Hail","")</f>
        <v/>
      </c>
      <c r="E46" s="5" t="str">
        <f>VLOOKUP($I46,Wind!$A:$D,2,TRUE)</f>
        <v>Light breeze</v>
      </c>
      <c r="F46" s="5" t="str">
        <f>VLOOKUP($I46,Wind!$A:$D,3,TRUE)</f>
        <v>4–7</v>
      </c>
      <c r="G46" s="5" t="str">
        <f t="shared" si="1"/>
        <v>NE</v>
      </c>
      <c r="H46" s="5" t="str">
        <f>VLOOKUP($I46,Wind!$A:$D,4,TRUE)</f>
        <v>Wind felt on face, leaves rustle, vanes move</v>
      </c>
      <c r="I46" s="5">
        <f>RANDBETWEEN(2,8)*10</f>
        <v>50</v>
      </c>
    </row>
    <row r="47">
      <c r="A47" s="9" t="s">
        <v>88</v>
      </c>
      <c r="B47" s="9" t="s">
        <v>89</v>
      </c>
      <c r="C47" s="9" t="s">
        <v>90</v>
      </c>
      <c r="D47" s="5" t="str">
        <f>IF(RANDBETWEEN(1,100)&lt;=Settings!$E$24*100,"Hail","")</f>
        <v/>
      </c>
      <c r="E47" s="5" t="str">
        <f>VLOOKUP($I47,Wind!$A:$D,2,TRUE)</f>
        <v>Light air</v>
      </c>
      <c r="F47" s="5" t="str">
        <f>VLOOKUP($I47,Wind!$A:$D,3,TRUE)</f>
        <v>1–3</v>
      </c>
      <c r="G47" s="5" t="str">
        <f t="shared" si="1"/>
        <v>NW</v>
      </c>
      <c r="H47" s="5" t="str">
        <f>VLOOKUP($I47,Wind!$A:$D,4,TRUE)</f>
        <v>Wind direction shown by smoke but not wind vanes</v>
      </c>
      <c r="I47" s="5">
        <f>RANDBETWEEN(2,12)*10</f>
        <v>20</v>
      </c>
    </row>
    <row r="48">
      <c r="A48" s="9" t="s">
        <v>91</v>
      </c>
      <c r="B48" s="9" t="s">
        <v>92</v>
      </c>
      <c r="C48" s="9" t="s">
        <v>93</v>
      </c>
      <c r="D48" s="5" t="str">
        <f>IF(RANDBETWEEN(1,1000)&lt;=Settings!$E$23*Settings!$E$25*1000,"Lightning, hail",IF(RANDBETWEEN(1,100)&lt;=Settings!$E$23*100,"Lightning",IF(RANDBETWEEN(1,100)&lt;=Settings!$E$25*100,"Hail","")))</f>
        <v/>
      </c>
      <c r="E48" s="5" t="str">
        <f>VLOOKUP($I48,Wind!$A:$D,2,TRUE)</f>
        <v>Gentle breeze</v>
      </c>
      <c r="F48" s="5" t="str">
        <f>VLOOKUP($I48,Wind!$A:$D,3,TRUE)</f>
        <v>8–12</v>
      </c>
      <c r="G48" s="5" t="str">
        <f t="shared" si="1"/>
        <v>SW</v>
      </c>
      <c r="H48" s="5" t="str">
        <f>VLOOKUP($I48,Wind!$A:$D,4,TRUE)</f>
        <v>Leaves and small twigs sway and banners flap</v>
      </c>
      <c r="I48" s="5">
        <f>RANDBETWEEN(2,16)*10</f>
        <v>60</v>
      </c>
    </row>
    <row r="49">
      <c r="A49" s="9" t="s">
        <v>94</v>
      </c>
      <c r="B49" s="9" t="s">
        <v>95</v>
      </c>
      <c r="C49" s="9" t="s">
        <v>93</v>
      </c>
      <c r="D49" s="5" t="str">
        <f>IF(RANDBETWEEN(1,1000)&lt;=Settings!$E$23*Settings!$E$25*1000,"Lightning, hail",IF(RANDBETWEEN(1,100)&lt;=Settings!$E$23*100,"Lightning",IF(RANDBETWEEN(1,100)&lt;=Settings!$E$25*100,"Hail","")))</f>
        <v>Lightning</v>
      </c>
      <c r="E49" s="5" t="str">
        <f>VLOOKUP($I49,Wind!$A:$D,2,TRUE)</f>
        <v>Strong breeze</v>
      </c>
      <c r="F49" s="5" t="str">
        <f>VLOOKUP($I49,Wind!$A:$D,3,TRUE)</f>
        <v>25–31</v>
      </c>
      <c r="G49" s="5" t="str">
        <f t="shared" si="1"/>
        <v>SW</v>
      </c>
      <c r="H49" s="5" t="str">
        <f>VLOOKUP($I49,Wind!$A:$D,4,TRUE)</f>
        <v>Large branches move</v>
      </c>
      <c r="I49" s="5">
        <f>RANDBETWEEN(10,200)</f>
        <v>125</v>
      </c>
    </row>
    <row r="50">
      <c r="A50" s="9" t="s">
        <v>79</v>
      </c>
      <c r="B50" s="9" t="s">
        <v>80</v>
      </c>
      <c r="C50" s="9" t="s">
        <v>81</v>
      </c>
      <c r="D50" s="5" t="str">
        <f>IF(RANDBETWEEN(1,100)&lt;=Settings!$E$22*100,"Fog","")</f>
        <v>Fog</v>
      </c>
      <c r="E50" s="5" t="str">
        <f>VLOOKUP($I50,Wind!$A:$D,2,TRUE)</f>
        <v>Light air</v>
      </c>
      <c r="F50" s="5" t="str">
        <f>VLOOKUP($I50,Wind!$A:$D,3,TRUE)</f>
        <v>1–3</v>
      </c>
      <c r="G50" s="5" t="str">
        <f t="shared" si="1"/>
        <v>N</v>
      </c>
      <c r="H50" s="5" t="str">
        <f>VLOOKUP($I50,Wind!$A:$D,4,TRUE)</f>
        <v>Wind direction shown by smoke but not wind vanes</v>
      </c>
      <c r="I50" s="5">
        <f>RANDBETWEEN(1,4)*10</f>
        <v>30</v>
      </c>
    </row>
    <row r="51">
      <c r="A51" s="9" t="s">
        <v>82</v>
      </c>
      <c r="B51" s="9" t="s">
        <v>83</v>
      </c>
      <c r="C51" s="9" t="s">
        <v>84</v>
      </c>
      <c r="D51" s="5" t="str">
        <f>IF(RANDBETWEEN(1,100)&lt;=Settings!$E$22*100,"Fog","")</f>
        <v/>
      </c>
      <c r="E51" s="5" t="str">
        <f>VLOOKUP($I51,Wind!$A:$D,2,TRUE)</f>
        <v>Gentle breeze</v>
      </c>
      <c r="F51" s="5" t="str">
        <f>VLOOKUP($I51,Wind!$A:$D,3,TRUE)</f>
        <v>8–12</v>
      </c>
      <c r="G51" s="5" t="str">
        <f t="shared" si="1"/>
        <v>SW</v>
      </c>
      <c r="H51" s="5" t="str">
        <f>VLOOKUP($I51,Wind!$A:$D,4,TRUE)</f>
        <v>Leaves and small twigs sway and banners flap</v>
      </c>
      <c r="I51" s="5">
        <f>RANDBETWEEN(1,6)*10</f>
        <v>60</v>
      </c>
    </row>
    <row r="52">
      <c r="A52" s="9" t="s">
        <v>85</v>
      </c>
      <c r="B52" s="9" t="s">
        <v>86</v>
      </c>
      <c r="C52" s="9" t="s">
        <v>87</v>
      </c>
      <c r="D52" s="5" t="str">
        <f>IF(RANDBETWEEN(1,100)&lt;=Settings!$E$24*100,"Hail","")</f>
        <v/>
      </c>
      <c r="E52" s="5" t="str">
        <f>VLOOKUP($I52,Wind!$A:$D,2,TRUE)</f>
        <v>Moderate breeze</v>
      </c>
      <c r="F52" s="5" t="str">
        <f>VLOOKUP($I52,Wind!$A:$D,3,TRUE)</f>
        <v>13–18</v>
      </c>
      <c r="G52" s="5" t="str">
        <f t="shared" si="1"/>
        <v>W</v>
      </c>
      <c r="H52" s="5" t="str">
        <f>VLOOKUP($I52,Wind!$A:$D,4,TRUE)</f>
        <v>Small branches move, and dust and small branches are raised</v>
      </c>
      <c r="I52" s="5">
        <f>RANDBETWEEN(2,8)*10</f>
        <v>80</v>
      </c>
    </row>
    <row r="53">
      <c r="A53" s="9" t="s">
        <v>88</v>
      </c>
      <c r="B53" s="9" t="s">
        <v>89</v>
      </c>
      <c r="C53" s="9" t="s">
        <v>90</v>
      </c>
      <c r="D53" s="5" t="str">
        <f>IF(RANDBETWEEN(1,100)&lt;=Settings!$E$24*100,"Hail","")</f>
        <v/>
      </c>
      <c r="E53" s="5" t="str">
        <f>VLOOKUP($I53,Wind!$A:$D,2,TRUE)</f>
        <v>Strong breeze</v>
      </c>
      <c r="F53" s="5" t="str">
        <f>VLOOKUP($I53,Wind!$A:$D,3,TRUE)</f>
        <v>25–31</v>
      </c>
      <c r="G53" s="5" t="str">
        <f t="shared" si="1"/>
        <v>NW</v>
      </c>
      <c r="H53" s="5" t="str">
        <f>VLOOKUP($I53,Wind!$A:$D,4,TRUE)</f>
        <v>Large branches move</v>
      </c>
      <c r="I53" s="5">
        <f>RANDBETWEEN(2,12)*10</f>
        <v>120</v>
      </c>
    </row>
    <row r="54">
      <c r="A54" s="9" t="s">
        <v>91</v>
      </c>
      <c r="B54" s="9" t="s">
        <v>92</v>
      </c>
      <c r="C54" s="9" t="s">
        <v>93</v>
      </c>
      <c r="D54" s="5" t="str">
        <f>IF(RANDBETWEEN(1,1000)&lt;=Settings!$E$23*Settings!$E$25*1000,"Lightning, hail",IF(RANDBETWEEN(1,100)&lt;=Settings!$E$23*100,"Lightning",IF(RANDBETWEEN(1,100)&lt;=Settings!$E$25*100,"Hail","")))</f>
        <v/>
      </c>
      <c r="E54" s="5" t="str">
        <f>VLOOKUP($I54,Wind!$A:$D,2,TRUE)</f>
        <v>Light air</v>
      </c>
      <c r="F54" s="5" t="str">
        <f>VLOOKUP($I54,Wind!$A:$D,3,TRUE)</f>
        <v>1–3</v>
      </c>
      <c r="G54" s="5" t="str">
        <f t="shared" si="1"/>
        <v>S</v>
      </c>
      <c r="H54" s="5" t="str">
        <f>VLOOKUP($I54,Wind!$A:$D,4,TRUE)</f>
        <v>Wind direction shown by smoke but not wind vanes</v>
      </c>
      <c r="I54" s="5">
        <f>RANDBETWEEN(2,16)*10</f>
        <v>20</v>
      </c>
    </row>
    <row r="55">
      <c r="A55" s="9" t="s">
        <v>94</v>
      </c>
      <c r="B55" s="9" t="s">
        <v>95</v>
      </c>
      <c r="C55" s="9" t="s">
        <v>93</v>
      </c>
      <c r="D55" s="5" t="str">
        <f>IF(RANDBETWEEN(1,1000)&lt;=Settings!$E$23*Settings!$E$25*1000,"Lightning, hail",IF(RANDBETWEEN(1,100)&lt;=Settings!$E$23*100,"Lightning",IF(RANDBETWEEN(1,100)&lt;=Settings!$E$25*100,"Hail","")))</f>
        <v/>
      </c>
      <c r="E55" s="5" t="str">
        <f>VLOOKUP($I55,Wind!$A:$D,2,TRUE)</f>
        <v>Moderate gale</v>
      </c>
      <c r="F55" s="5" t="str">
        <f>VLOOKUP($I55,Wind!$A:$D,3,TRUE)</f>
        <v>32–38</v>
      </c>
      <c r="G55" s="5" t="str">
        <f t="shared" si="1"/>
        <v>SE</v>
      </c>
      <c r="H55" s="5" t="str">
        <f>VLOOKUP($I55,Wind!$A:$D,4,TRUE)</f>
        <v>Whole trees sway and walking against wind takes some effort</v>
      </c>
      <c r="I55" s="5">
        <f>RANDBETWEEN(10,200)</f>
        <v>140</v>
      </c>
    </row>
    <row r="56">
      <c r="A56" s="9" t="s">
        <v>79</v>
      </c>
      <c r="B56" s="9" t="s">
        <v>80</v>
      </c>
      <c r="C56" s="9" t="s">
        <v>81</v>
      </c>
      <c r="D56" s="5" t="str">
        <f>IF(RANDBETWEEN(1,100)&lt;=Settings!$E$22*100,"Fog","")</f>
        <v/>
      </c>
      <c r="E56" s="5" t="str">
        <f>VLOOKUP($I56,Wind!$A:$D,2,TRUE)</f>
        <v>Light breeze</v>
      </c>
      <c r="F56" s="5" t="str">
        <f>VLOOKUP($I56,Wind!$A:$D,3,TRUE)</f>
        <v>4–7</v>
      </c>
      <c r="G56" s="5" t="str">
        <f t="shared" si="1"/>
        <v>SW</v>
      </c>
      <c r="H56" s="5" t="str">
        <f>VLOOKUP($I56,Wind!$A:$D,4,TRUE)</f>
        <v>Wind felt on face, leaves rustle, vanes move</v>
      </c>
      <c r="I56" s="5">
        <f>RANDBETWEEN(1,4)*10</f>
        <v>40</v>
      </c>
    </row>
    <row r="57">
      <c r="A57" s="9" t="s">
        <v>82</v>
      </c>
      <c r="B57" s="9" t="s">
        <v>83</v>
      </c>
      <c r="C57" s="9" t="s">
        <v>84</v>
      </c>
      <c r="D57" s="5" t="str">
        <f>IF(RANDBETWEEN(1,100)&lt;=Settings!$E$22*100,"Fog","")</f>
        <v/>
      </c>
      <c r="E57" s="5" t="str">
        <f>VLOOKUP($I57,Wind!$A:$D,2,TRUE)</f>
        <v>Light breeze</v>
      </c>
      <c r="F57" s="5" t="str">
        <f>VLOOKUP($I57,Wind!$A:$D,3,TRUE)</f>
        <v>4–7</v>
      </c>
      <c r="G57" s="5" t="str">
        <f t="shared" si="1"/>
        <v>SE</v>
      </c>
      <c r="H57" s="5" t="str">
        <f>VLOOKUP($I57,Wind!$A:$D,4,TRUE)</f>
        <v>Wind felt on face, leaves rustle, vanes move</v>
      </c>
      <c r="I57" s="5">
        <f>RANDBETWEEN(1,6)*10</f>
        <v>40</v>
      </c>
    </row>
    <row r="58">
      <c r="A58" s="9" t="s">
        <v>85</v>
      </c>
      <c r="B58" s="9" t="s">
        <v>86</v>
      </c>
      <c r="C58" s="9" t="s">
        <v>87</v>
      </c>
      <c r="D58" s="5" t="str">
        <f>IF(RANDBETWEEN(1,100)&lt;=Settings!$E$24*100,"Hail","")</f>
        <v/>
      </c>
      <c r="E58" s="5" t="str">
        <f>VLOOKUP($I58,Wind!$A:$D,2,TRUE)</f>
        <v>Light breeze</v>
      </c>
      <c r="F58" s="5" t="str">
        <f>VLOOKUP($I58,Wind!$A:$D,3,TRUE)</f>
        <v>4–7</v>
      </c>
      <c r="G58" s="5" t="str">
        <f t="shared" si="1"/>
        <v>W</v>
      </c>
      <c r="H58" s="5" t="str">
        <f>VLOOKUP($I58,Wind!$A:$D,4,TRUE)</f>
        <v>Wind felt on face, leaves rustle, vanes move</v>
      </c>
      <c r="I58" s="5">
        <f>RANDBETWEEN(2,8)*10</f>
        <v>40</v>
      </c>
    </row>
    <row r="59">
      <c r="A59" s="9" t="s">
        <v>88</v>
      </c>
      <c r="B59" s="9" t="s">
        <v>89</v>
      </c>
      <c r="C59" s="9" t="s">
        <v>90</v>
      </c>
      <c r="D59" s="5" t="str">
        <f>IF(RANDBETWEEN(1,100)&lt;=Settings!$E$24*100,"Hail","")</f>
        <v/>
      </c>
      <c r="E59" s="5" t="str">
        <f>VLOOKUP($I59,Wind!$A:$D,2,TRUE)</f>
        <v>Light air</v>
      </c>
      <c r="F59" s="5" t="str">
        <f>VLOOKUP($I59,Wind!$A:$D,3,TRUE)</f>
        <v>1–3</v>
      </c>
      <c r="G59" s="5" t="str">
        <f t="shared" si="1"/>
        <v>NE</v>
      </c>
      <c r="H59" s="5" t="str">
        <f>VLOOKUP($I59,Wind!$A:$D,4,TRUE)</f>
        <v>Wind direction shown by smoke but not wind vanes</v>
      </c>
      <c r="I59" s="5">
        <f>RANDBETWEEN(2,12)*10</f>
        <v>20</v>
      </c>
    </row>
    <row r="60">
      <c r="A60" s="9" t="s">
        <v>91</v>
      </c>
      <c r="B60" s="9" t="s">
        <v>92</v>
      </c>
      <c r="C60" s="9" t="s">
        <v>93</v>
      </c>
      <c r="D60" s="5" t="str">
        <f>IF(RANDBETWEEN(1,1000)&lt;=Settings!$E$23*Settings!$E$25*1000,"Lightning, hail",IF(RANDBETWEEN(1,100)&lt;=Settings!$E$23*100,"Lightning",IF(RANDBETWEEN(1,100)&lt;=Settings!$E$25*100,"Hail","")))</f>
        <v>Lightning</v>
      </c>
      <c r="E60" s="5" t="str">
        <f>VLOOKUP($I60,Wind!$A:$D,2,TRUE)</f>
        <v>Moderate gale</v>
      </c>
      <c r="F60" s="5" t="str">
        <f>VLOOKUP($I60,Wind!$A:$D,3,TRUE)</f>
        <v>32–38</v>
      </c>
      <c r="G60" s="5" t="str">
        <f t="shared" si="1"/>
        <v>N</v>
      </c>
      <c r="H60" s="5" t="str">
        <f>VLOOKUP($I60,Wind!$A:$D,4,TRUE)</f>
        <v>Whole trees sway and walking against wind takes some effort</v>
      </c>
      <c r="I60" s="5">
        <f>RANDBETWEEN(2,16)*10</f>
        <v>140</v>
      </c>
    </row>
    <row r="61">
      <c r="A61" s="9" t="s">
        <v>94</v>
      </c>
      <c r="B61" s="9" t="s">
        <v>95</v>
      </c>
      <c r="C61" s="9" t="s">
        <v>93</v>
      </c>
      <c r="D61" s="5" t="str">
        <f>IF(RANDBETWEEN(1,1000)&lt;=Settings!$E$23*Settings!$E$25*1000,"Lightning, hail",IF(RANDBETWEEN(1,100)&lt;=Settings!$E$23*100,"Lightning",IF(RANDBETWEEN(1,100)&lt;=Settings!$E$25*100,"Hail","")))</f>
        <v/>
      </c>
      <c r="E61" s="5" t="str">
        <f>VLOOKUP($I61,Wind!$A:$D,2,TRUE)</f>
        <v>Fresh gale</v>
      </c>
      <c r="F61" s="5" t="str">
        <f>VLOOKUP($I61,Wind!$A:$D,3,TRUE)</f>
        <v>39–46</v>
      </c>
      <c r="G61" s="5" t="str">
        <f t="shared" si="1"/>
        <v>SW</v>
      </c>
      <c r="H61" s="5" t="str">
        <f>VLOOKUP($I61,Wind!$A:$D,4,TRUE)</f>
        <v>Twigs break off trees and general progress is impeded</v>
      </c>
      <c r="I61" s="5">
        <f>RANDBETWEEN(10,200)</f>
        <v>163</v>
      </c>
    </row>
    <row r="62">
      <c r="A62" s="9" t="s">
        <v>79</v>
      </c>
      <c r="B62" s="9" t="s">
        <v>80</v>
      </c>
      <c r="C62" s="9" t="s">
        <v>81</v>
      </c>
      <c r="D62" s="5" t="str">
        <f>IF(RANDBETWEEN(1,100)&lt;=Settings!$E$22*100,"Fog","")</f>
        <v/>
      </c>
      <c r="E62" s="5" t="str">
        <f>VLOOKUP($I62,Wind!$A:$D,2,TRUE)</f>
        <v>Light air</v>
      </c>
      <c r="F62" s="5" t="str">
        <f>VLOOKUP($I62,Wind!$A:$D,3,TRUE)</f>
        <v>1–3</v>
      </c>
      <c r="G62" s="5" t="str">
        <f t="shared" si="1"/>
        <v>SW</v>
      </c>
      <c r="H62" s="5" t="str">
        <f>VLOOKUP($I62,Wind!$A:$D,4,TRUE)</f>
        <v>Wind direction shown by smoke but not wind vanes</v>
      </c>
      <c r="I62" s="5">
        <f>RANDBETWEEN(1,4)*10</f>
        <v>20</v>
      </c>
    </row>
    <row r="63">
      <c r="A63" s="9" t="s">
        <v>82</v>
      </c>
      <c r="B63" s="9" t="s">
        <v>83</v>
      </c>
      <c r="C63" s="9" t="s">
        <v>84</v>
      </c>
      <c r="D63" s="5" t="str">
        <f>IF(RANDBETWEEN(1,100)&lt;=Settings!$E$22*100,"Fog","")</f>
        <v/>
      </c>
      <c r="E63" s="5" t="str">
        <f>VLOOKUP($I63,Wind!$A:$D,2,TRUE)</f>
        <v>Light breeze</v>
      </c>
      <c r="F63" s="5" t="str">
        <f>VLOOKUP($I63,Wind!$A:$D,3,TRUE)</f>
        <v>4–7</v>
      </c>
      <c r="G63" s="5" t="str">
        <f t="shared" si="1"/>
        <v>SE</v>
      </c>
      <c r="H63" s="5" t="str">
        <f>VLOOKUP($I63,Wind!$A:$D,4,TRUE)</f>
        <v>Wind felt on face, leaves rustle, vanes move</v>
      </c>
      <c r="I63" s="5">
        <f>RANDBETWEEN(1,6)*10</f>
        <v>50</v>
      </c>
    </row>
    <row r="64">
      <c r="A64" s="9" t="s">
        <v>85</v>
      </c>
      <c r="B64" s="9" t="s">
        <v>86</v>
      </c>
      <c r="C64" s="9" t="s">
        <v>87</v>
      </c>
      <c r="D64" s="5" t="str">
        <f>IF(RANDBETWEEN(1,100)&lt;=Settings!$E$24*100,"Hail","")</f>
        <v/>
      </c>
      <c r="E64" s="5" t="str">
        <f>VLOOKUP($I64,Wind!$A:$D,2,TRUE)</f>
        <v>Gentle breeze</v>
      </c>
      <c r="F64" s="5" t="str">
        <f>VLOOKUP($I64,Wind!$A:$D,3,TRUE)</f>
        <v>8–12</v>
      </c>
      <c r="G64" s="5" t="str">
        <f t="shared" si="1"/>
        <v>NW</v>
      </c>
      <c r="H64" s="5" t="str">
        <f>VLOOKUP($I64,Wind!$A:$D,4,TRUE)</f>
        <v>Leaves and small twigs sway and banners flap</v>
      </c>
      <c r="I64" s="5">
        <f>RANDBETWEEN(2,8)*10</f>
        <v>60</v>
      </c>
    </row>
    <row r="65">
      <c r="A65" s="9" t="s">
        <v>88</v>
      </c>
      <c r="B65" s="9" t="s">
        <v>89</v>
      </c>
      <c r="C65" s="9" t="s">
        <v>90</v>
      </c>
      <c r="D65" s="5" t="str">
        <f>IF(RANDBETWEEN(1,100)&lt;=Settings!$E$24*100,"Hail","")</f>
        <v/>
      </c>
      <c r="E65" s="5" t="str">
        <f>VLOOKUP($I65,Wind!$A:$D,2,TRUE)</f>
        <v>Fresh breeze</v>
      </c>
      <c r="F65" s="5" t="str">
        <f>VLOOKUP($I65,Wind!$A:$D,3,TRUE)</f>
        <v>19–24</v>
      </c>
      <c r="G65" s="5" t="str">
        <f t="shared" si="1"/>
        <v>SW</v>
      </c>
      <c r="H65" s="5" t="str">
        <f>VLOOKUP($I65,Wind!$A:$D,4,TRUE)</f>
        <v>Small trees sway and small waves form on inland waters</v>
      </c>
      <c r="I65" s="5">
        <f>RANDBETWEEN(2,12)*10</f>
        <v>100</v>
      </c>
    </row>
    <row r="66">
      <c r="A66" s="9" t="s">
        <v>91</v>
      </c>
      <c r="B66" s="9" t="s">
        <v>92</v>
      </c>
      <c r="C66" s="9" t="s">
        <v>93</v>
      </c>
      <c r="D66" s="5" t="str">
        <f>IF(RANDBETWEEN(1,1000)&lt;=Settings!$E$23*Settings!$E$25*1000,"Lightning, hail",IF(RANDBETWEEN(1,100)&lt;=Settings!$E$23*100,"Lightning",IF(RANDBETWEEN(1,100)&lt;=Settings!$E$25*100,"Hail","")))</f>
        <v/>
      </c>
      <c r="E66" s="5" t="str">
        <f>VLOOKUP($I66,Wind!$A:$D,2,TRUE)</f>
        <v>Fresh gale</v>
      </c>
      <c r="F66" s="5" t="str">
        <f>VLOOKUP($I66,Wind!$A:$D,3,TRUE)</f>
        <v>39–46</v>
      </c>
      <c r="G66" s="5" t="str">
        <f t="shared" si="1"/>
        <v>SE</v>
      </c>
      <c r="H66" s="5" t="str">
        <f>VLOOKUP($I66,Wind!$A:$D,4,TRUE)</f>
        <v>Twigs break off trees and general progress is impeded</v>
      </c>
      <c r="I66" s="5">
        <f>RANDBETWEEN(2,16)*10</f>
        <v>160</v>
      </c>
    </row>
    <row r="67">
      <c r="A67" s="9" t="s">
        <v>94</v>
      </c>
      <c r="B67" s="9" t="s">
        <v>95</v>
      </c>
      <c r="C67" s="9" t="s">
        <v>93</v>
      </c>
      <c r="D67" s="5" t="str">
        <f>IF(RANDBETWEEN(1,1000)&lt;=Settings!$E$23*Settings!$E$25*1000,"Lightning, hail",IF(RANDBETWEEN(1,100)&lt;=Settings!$E$23*100,"Lightning",IF(RANDBETWEEN(1,100)&lt;=Settings!$E$25*100,"Hail","")))</f>
        <v/>
      </c>
      <c r="E67" s="5" t="str">
        <f>VLOOKUP($I67,Wind!$A:$D,2,TRUE)</f>
        <v>Fresh breeze</v>
      </c>
      <c r="F67" s="5" t="str">
        <f>VLOOKUP($I67,Wind!$A:$D,3,TRUE)</f>
        <v>19–24</v>
      </c>
      <c r="G67" s="5" t="str">
        <f t="shared" si="1"/>
        <v>E</v>
      </c>
      <c r="H67" s="5" t="str">
        <f>VLOOKUP($I67,Wind!$A:$D,4,TRUE)</f>
        <v>Small trees sway and small waves form on inland waters</v>
      </c>
      <c r="I67" s="5">
        <f>RANDBETWEEN(10,200)</f>
        <v>113</v>
      </c>
    </row>
    <row r="68">
      <c r="A68" s="9" t="s">
        <v>79</v>
      </c>
      <c r="B68" s="9" t="s">
        <v>80</v>
      </c>
      <c r="C68" s="9" t="s">
        <v>81</v>
      </c>
      <c r="D68" s="5" t="str">
        <f>IF(RANDBETWEEN(1,100)&lt;=Settings!$E$22*100,"Fog","")</f>
        <v>Fog</v>
      </c>
      <c r="E68" s="5" t="str">
        <f>VLOOKUP($I68,Wind!$A:$D,2,TRUE)</f>
        <v>Light breeze</v>
      </c>
      <c r="F68" s="5" t="str">
        <f>VLOOKUP($I68,Wind!$A:$D,3,TRUE)</f>
        <v>4–7</v>
      </c>
      <c r="G68" s="5" t="str">
        <f t="shared" si="1"/>
        <v>SE</v>
      </c>
      <c r="H68" s="5" t="str">
        <f>VLOOKUP($I68,Wind!$A:$D,4,TRUE)</f>
        <v>Wind felt on face, leaves rustle, vanes move</v>
      </c>
      <c r="I68" s="5">
        <f>RANDBETWEEN(1,4)*10</f>
        <v>40</v>
      </c>
    </row>
    <row r="69">
      <c r="A69" s="9" t="s">
        <v>82</v>
      </c>
      <c r="B69" s="9" t="s">
        <v>83</v>
      </c>
      <c r="C69" s="9" t="s">
        <v>84</v>
      </c>
      <c r="D69" s="5" t="str">
        <f>IF(RANDBETWEEN(1,100)&lt;=Settings!$E$22*100,"Fog","")</f>
        <v/>
      </c>
      <c r="E69" s="5" t="str">
        <f>VLOOKUP($I69,Wind!$A:$D,2,TRUE)</f>
        <v>Light breeze</v>
      </c>
      <c r="F69" s="5" t="str">
        <f>VLOOKUP($I69,Wind!$A:$D,3,TRUE)</f>
        <v>4–7</v>
      </c>
      <c r="G69" s="5" t="str">
        <f t="shared" si="1"/>
        <v>NW</v>
      </c>
      <c r="H69" s="5" t="str">
        <f>VLOOKUP($I69,Wind!$A:$D,4,TRUE)</f>
        <v>Wind felt on face, leaves rustle, vanes move</v>
      </c>
      <c r="I69" s="5">
        <f>RANDBETWEEN(1,6)*10</f>
        <v>40</v>
      </c>
    </row>
    <row r="70">
      <c r="A70" s="9" t="s">
        <v>85</v>
      </c>
      <c r="B70" s="9" t="s">
        <v>86</v>
      </c>
      <c r="C70" s="9" t="s">
        <v>87</v>
      </c>
      <c r="D70" s="5" t="str">
        <f>IF(RANDBETWEEN(1,100)&lt;=Settings!$E$24*100,"Hail","")</f>
        <v/>
      </c>
      <c r="E70" s="5" t="str">
        <f>VLOOKUP($I70,Wind!$A:$D,2,TRUE)</f>
        <v>Moderate breeze</v>
      </c>
      <c r="F70" s="5" t="str">
        <f>VLOOKUP($I70,Wind!$A:$D,3,TRUE)</f>
        <v>13–18</v>
      </c>
      <c r="G70" s="5" t="str">
        <f t="shared" si="1"/>
        <v>SE</v>
      </c>
      <c r="H70" s="5" t="str">
        <f>VLOOKUP($I70,Wind!$A:$D,4,TRUE)</f>
        <v>Small branches move, and dust and small branches are raised</v>
      </c>
      <c r="I70" s="5">
        <f>RANDBETWEEN(2,8)*10</f>
        <v>80</v>
      </c>
    </row>
    <row r="71">
      <c r="A71" s="9" t="s">
        <v>88</v>
      </c>
      <c r="B71" s="9" t="s">
        <v>89</v>
      </c>
      <c r="C71" s="9" t="s">
        <v>90</v>
      </c>
      <c r="D71" s="5" t="str">
        <f>IF(RANDBETWEEN(1,100)&lt;=Settings!$E$24*100,"Hail","")</f>
        <v/>
      </c>
      <c r="E71" s="5" t="str">
        <f>VLOOKUP($I71,Wind!$A:$D,2,TRUE)</f>
        <v>Gentle breeze</v>
      </c>
      <c r="F71" s="5" t="str">
        <f>VLOOKUP($I71,Wind!$A:$D,3,TRUE)</f>
        <v>8–12</v>
      </c>
      <c r="G71" s="5" t="str">
        <f t="shared" si="1"/>
        <v>N</v>
      </c>
      <c r="H71" s="5" t="str">
        <f>VLOOKUP($I71,Wind!$A:$D,4,TRUE)</f>
        <v>Leaves and small twigs sway and banners flap</v>
      </c>
      <c r="I71" s="5">
        <f>RANDBETWEEN(2,12)*10</f>
        <v>60</v>
      </c>
    </row>
    <row r="72">
      <c r="A72" s="9" t="s">
        <v>91</v>
      </c>
      <c r="B72" s="9" t="s">
        <v>92</v>
      </c>
      <c r="C72" s="9" t="s">
        <v>93</v>
      </c>
      <c r="D72" s="5" t="str">
        <f>IF(RANDBETWEEN(1,1000)&lt;=Settings!$E$23*Settings!$E$25*1000,"Lightning, hail",IF(RANDBETWEEN(1,100)&lt;=Settings!$E$23*100,"Lightning",IF(RANDBETWEEN(1,100)&lt;=Settings!$E$25*100,"Hail","")))</f>
        <v>Lightning</v>
      </c>
      <c r="E72" s="5" t="str">
        <f>VLOOKUP($I72,Wind!$A:$D,2,TRUE)</f>
        <v>Gentle breeze</v>
      </c>
      <c r="F72" s="5" t="str">
        <f>VLOOKUP($I72,Wind!$A:$D,3,TRUE)</f>
        <v>8–12</v>
      </c>
      <c r="G72" s="5" t="str">
        <f t="shared" si="1"/>
        <v>SE</v>
      </c>
      <c r="H72" s="5" t="str">
        <f>VLOOKUP($I72,Wind!$A:$D,4,TRUE)</f>
        <v>Leaves and small twigs sway and banners flap</v>
      </c>
      <c r="I72" s="5">
        <f>RANDBETWEEN(2,16)*10</f>
        <v>60</v>
      </c>
    </row>
    <row r="73">
      <c r="A73" s="9" t="s">
        <v>94</v>
      </c>
      <c r="B73" s="9" t="s">
        <v>95</v>
      </c>
      <c r="C73" s="9" t="s">
        <v>93</v>
      </c>
      <c r="D73" s="5" t="str">
        <f>IF(RANDBETWEEN(1,1000)&lt;=Settings!$E$23*Settings!$E$25*1000,"Lightning, hail",IF(RANDBETWEEN(1,100)&lt;=Settings!$E$23*100,"Lightning",IF(RANDBETWEEN(1,100)&lt;=Settings!$E$25*100,"Hail","")))</f>
        <v>Lightning</v>
      </c>
      <c r="E73" s="5" t="str">
        <f>VLOOKUP($I73,Wind!$A:$D,2,TRUE)</f>
        <v>Strong breeze</v>
      </c>
      <c r="F73" s="5" t="str">
        <f>VLOOKUP($I73,Wind!$A:$D,3,TRUE)</f>
        <v>25–31</v>
      </c>
      <c r="G73" s="5" t="str">
        <f t="shared" si="1"/>
        <v>S</v>
      </c>
      <c r="H73" s="5" t="str">
        <f>VLOOKUP($I73,Wind!$A:$D,4,TRUE)</f>
        <v>Large branches move</v>
      </c>
      <c r="I73" s="5">
        <f>RANDBETWEEN(10,200)</f>
        <v>136</v>
      </c>
    </row>
    <row r="74">
      <c r="A74" s="9" t="s">
        <v>79</v>
      </c>
      <c r="B74" s="9" t="s">
        <v>80</v>
      </c>
      <c r="C74" s="9" t="s">
        <v>81</v>
      </c>
      <c r="D74" s="5" t="str">
        <f>IF(RANDBETWEEN(1,100)&lt;=Settings!$E$22*100,"Fog","")</f>
        <v/>
      </c>
      <c r="E74" s="5" t="str">
        <f>VLOOKUP($I74,Wind!$A:$D,2,TRUE)</f>
        <v>Calm</v>
      </c>
      <c r="F74" s="5" t="str">
        <f>VLOOKUP($I74,Wind!$A:$D,3,TRUE)</f>
        <v>&lt;1</v>
      </c>
      <c r="G74" s="5" t="str">
        <f t="shared" si="1"/>
        <v>SW</v>
      </c>
      <c r="H74" s="5" t="str">
        <f>VLOOKUP($I74,Wind!$A:$D,4,TRUE)</f>
        <v>Smoke rises vertically</v>
      </c>
      <c r="I74" s="5">
        <f>RANDBETWEEN(1,4)*10</f>
        <v>10</v>
      </c>
    </row>
    <row r="75">
      <c r="A75" s="9" t="s">
        <v>82</v>
      </c>
      <c r="B75" s="9" t="s">
        <v>83</v>
      </c>
      <c r="C75" s="9" t="s">
        <v>84</v>
      </c>
      <c r="D75" s="5" t="str">
        <f>IF(RANDBETWEEN(1,100)&lt;=Settings!$E$22*100,"Fog","")</f>
        <v/>
      </c>
      <c r="E75" s="5" t="str">
        <f>VLOOKUP($I75,Wind!$A:$D,2,TRUE)</f>
        <v>Light air</v>
      </c>
      <c r="F75" s="5" t="str">
        <f>VLOOKUP($I75,Wind!$A:$D,3,TRUE)</f>
        <v>1–3</v>
      </c>
      <c r="G75" s="5" t="str">
        <f t="shared" si="1"/>
        <v>SW</v>
      </c>
      <c r="H75" s="5" t="str">
        <f>VLOOKUP($I75,Wind!$A:$D,4,TRUE)</f>
        <v>Wind direction shown by smoke but not wind vanes</v>
      </c>
      <c r="I75" s="5">
        <f>RANDBETWEEN(1,6)*10</f>
        <v>20</v>
      </c>
    </row>
    <row r="76">
      <c r="A76" s="9" t="s">
        <v>85</v>
      </c>
      <c r="B76" s="9" t="s">
        <v>86</v>
      </c>
      <c r="C76" s="9" t="s">
        <v>87</v>
      </c>
      <c r="D76" s="5" t="str">
        <f>IF(RANDBETWEEN(1,100)&lt;=Settings!$E$24*100,"Hail","")</f>
        <v/>
      </c>
      <c r="E76" s="5" t="str">
        <f>VLOOKUP($I76,Wind!$A:$D,2,TRUE)</f>
        <v>Gentle breeze</v>
      </c>
      <c r="F76" s="5" t="str">
        <f>VLOOKUP($I76,Wind!$A:$D,3,TRUE)</f>
        <v>8–12</v>
      </c>
      <c r="G76" s="5" t="str">
        <f t="shared" si="1"/>
        <v>SE</v>
      </c>
      <c r="H76" s="5" t="str">
        <f>VLOOKUP($I76,Wind!$A:$D,4,TRUE)</f>
        <v>Leaves and small twigs sway and banners flap</v>
      </c>
      <c r="I76" s="5">
        <f>RANDBETWEEN(2,8)*10</f>
        <v>60</v>
      </c>
    </row>
    <row r="77">
      <c r="A77" s="9" t="s">
        <v>88</v>
      </c>
      <c r="B77" s="9" t="s">
        <v>89</v>
      </c>
      <c r="C77" s="9" t="s">
        <v>90</v>
      </c>
      <c r="D77" s="5" t="str">
        <f>IF(RANDBETWEEN(1,100)&lt;=Settings!$E$24*100,"Hail","")</f>
        <v/>
      </c>
      <c r="E77" s="5" t="str">
        <f>VLOOKUP($I77,Wind!$A:$D,2,TRUE)</f>
        <v>Moderate breeze</v>
      </c>
      <c r="F77" s="5" t="str">
        <f>VLOOKUP($I77,Wind!$A:$D,3,TRUE)</f>
        <v>13–18</v>
      </c>
      <c r="G77" s="5" t="str">
        <f t="shared" si="1"/>
        <v>E</v>
      </c>
      <c r="H77" s="5" t="str">
        <f>VLOOKUP($I77,Wind!$A:$D,4,TRUE)</f>
        <v>Small branches move, and dust and small branches are raised</v>
      </c>
      <c r="I77" s="5">
        <f>RANDBETWEEN(2,12)*10</f>
        <v>80</v>
      </c>
    </row>
    <row r="78">
      <c r="A78" s="9" t="s">
        <v>91</v>
      </c>
      <c r="B78" s="9" t="s">
        <v>92</v>
      </c>
      <c r="C78" s="9" t="s">
        <v>93</v>
      </c>
      <c r="D78" s="5" t="str">
        <f>IF(RANDBETWEEN(1,1000)&lt;=Settings!$E$23*Settings!$E$25*1000,"Lightning, hail",IF(RANDBETWEEN(1,100)&lt;=Settings!$E$23*100,"Lightning",IF(RANDBETWEEN(1,100)&lt;=Settings!$E$25*100,"Hail","")))</f>
        <v>Hail</v>
      </c>
      <c r="E78" s="5" t="str">
        <f>VLOOKUP($I78,Wind!$A:$D,2,TRUE)</f>
        <v>Light air</v>
      </c>
      <c r="F78" s="5" t="str">
        <f>VLOOKUP($I78,Wind!$A:$D,3,TRUE)</f>
        <v>1–3</v>
      </c>
      <c r="G78" s="5" t="str">
        <f t="shared" si="1"/>
        <v>NE</v>
      </c>
      <c r="H78" s="5" t="str">
        <f>VLOOKUP($I78,Wind!$A:$D,4,TRUE)</f>
        <v>Wind direction shown by smoke but not wind vanes</v>
      </c>
      <c r="I78" s="5">
        <f>RANDBETWEEN(2,16)*10</f>
        <v>30</v>
      </c>
    </row>
    <row r="79">
      <c r="A79" s="9" t="s">
        <v>94</v>
      </c>
      <c r="B79" s="9" t="s">
        <v>95</v>
      </c>
      <c r="C79" s="9" t="s">
        <v>93</v>
      </c>
      <c r="D79" s="5" t="str">
        <f>IF(RANDBETWEEN(1,1000)&lt;=Settings!$E$23*Settings!$E$25*1000,"Lightning, hail",IF(RANDBETWEEN(1,100)&lt;=Settings!$E$23*100,"Lightning",IF(RANDBETWEEN(1,100)&lt;=Settings!$E$25*100,"Hail","")))</f>
        <v>Lightning</v>
      </c>
      <c r="E79" s="5" t="str">
        <f>VLOOKUP($I79,Wind!$A:$D,2,TRUE)</f>
        <v>Fresh breeze</v>
      </c>
      <c r="F79" s="5" t="str">
        <f>VLOOKUP($I79,Wind!$A:$D,3,TRUE)</f>
        <v>19–24</v>
      </c>
      <c r="G79" s="5" t="str">
        <f t="shared" si="1"/>
        <v>E</v>
      </c>
      <c r="H79" s="5" t="str">
        <f>VLOOKUP($I79,Wind!$A:$D,4,TRUE)</f>
        <v>Small trees sway and small waves form on inland waters</v>
      </c>
      <c r="I79" s="5">
        <f>RANDBETWEEN(10,200)</f>
        <v>119</v>
      </c>
    </row>
    <row r="80">
      <c r="A80" s="9" t="s">
        <v>79</v>
      </c>
      <c r="B80" s="9" t="s">
        <v>80</v>
      </c>
      <c r="C80" s="9" t="s">
        <v>81</v>
      </c>
      <c r="D80" s="5" t="str">
        <f>IF(RANDBETWEEN(1,100)&lt;=Settings!$E$22*100,"Fog","")</f>
        <v/>
      </c>
      <c r="E80" s="5" t="str">
        <f>VLOOKUP($I80,Wind!$A:$D,2,TRUE)</f>
        <v>Calm</v>
      </c>
      <c r="F80" s="5" t="str">
        <f>VLOOKUP($I80,Wind!$A:$D,3,TRUE)</f>
        <v>&lt;1</v>
      </c>
      <c r="G80" s="5" t="str">
        <f t="shared" si="1"/>
        <v>S</v>
      </c>
      <c r="H80" s="5" t="str">
        <f>VLOOKUP($I80,Wind!$A:$D,4,TRUE)</f>
        <v>Smoke rises vertically</v>
      </c>
      <c r="I80" s="5">
        <f>RANDBETWEEN(1,4)*10</f>
        <v>10</v>
      </c>
    </row>
    <row r="81">
      <c r="A81" s="9" t="s">
        <v>82</v>
      </c>
      <c r="B81" s="9" t="s">
        <v>83</v>
      </c>
      <c r="C81" s="9" t="s">
        <v>84</v>
      </c>
      <c r="D81" s="5" t="str">
        <f>IF(RANDBETWEEN(1,100)&lt;=Settings!$E$22*100,"Fog","")</f>
        <v/>
      </c>
      <c r="E81" s="5" t="str">
        <f>VLOOKUP($I81,Wind!$A:$D,2,TRUE)</f>
        <v>Gentle breeze</v>
      </c>
      <c r="F81" s="5" t="str">
        <f>VLOOKUP($I81,Wind!$A:$D,3,TRUE)</f>
        <v>8–12</v>
      </c>
      <c r="G81" s="5" t="str">
        <f t="shared" si="1"/>
        <v>E</v>
      </c>
      <c r="H81" s="5" t="str">
        <f>VLOOKUP($I81,Wind!$A:$D,4,TRUE)</f>
        <v>Leaves and small twigs sway and banners flap</v>
      </c>
      <c r="I81" s="5">
        <f>RANDBETWEEN(1,6)*10</f>
        <v>60</v>
      </c>
    </row>
    <row r="82">
      <c r="A82" s="9" t="s">
        <v>85</v>
      </c>
      <c r="B82" s="9" t="s">
        <v>86</v>
      </c>
      <c r="C82" s="9" t="s">
        <v>87</v>
      </c>
      <c r="D82" s="5" t="str">
        <f>IF(RANDBETWEEN(1,100)&lt;=Settings!$E$24*100,"Hail","")</f>
        <v/>
      </c>
      <c r="E82" s="5" t="str">
        <f>VLOOKUP($I82,Wind!$A:$D,2,TRUE)</f>
        <v>Light air</v>
      </c>
      <c r="F82" s="5" t="str">
        <f>VLOOKUP($I82,Wind!$A:$D,3,TRUE)</f>
        <v>1–3</v>
      </c>
      <c r="G82" s="5" t="str">
        <f t="shared" si="1"/>
        <v>E</v>
      </c>
      <c r="H82" s="5" t="str">
        <f>VLOOKUP($I82,Wind!$A:$D,4,TRUE)</f>
        <v>Wind direction shown by smoke but not wind vanes</v>
      </c>
      <c r="I82" s="5">
        <f>RANDBETWEEN(2,8)*10</f>
        <v>30</v>
      </c>
    </row>
    <row r="83">
      <c r="A83" s="9" t="s">
        <v>88</v>
      </c>
      <c r="B83" s="9" t="s">
        <v>89</v>
      </c>
      <c r="C83" s="9" t="s">
        <v>90</v>
      </c>
      <c r="D83" s="5" t="str">
        <f>IF(RANDBETWEEN(1,100)&lt;=Settings!$E$24*100,"Hail","")</f>
        <v/>
      </c>
      <c r="E83" s="5" t="str">
        <f>VLOOKUP($I83,Wind!$A:$D,2,TRUE)</f>
        <v>Light air</v>
      </c>
      <c r="F83" s="5" t="str">
        <f>VLOOKUP($I83,Wind!$A:$D,3,TRUE)</f>
        <v>1–3</v>
      </c>
      <c r="G83" s="5" t="str">
        <f t="shared" si="1"/>
        <v>SE</v>
      </c>
      <c r="H83" s="5" t="str">
        <f>VLOOKUP($I83,Wind!$A:$D,4,TRUE)</f>
        <v>Wind direction shown by smoke but not wind vanes</v>
      </c>
      <c r="I83" s="5">
        <f>RANDBETWEEN(2,12)*10</f>
        <v>30</v>
      </c>
    </row>
    <row r="84">
      <c r="A84" s="9" t="s">
        <v>91</v>
      </c>
      <c r="B84" s="9" t="s">
        <v>92</v>
      </c>
      <c r="C84" s="9" t="s">
        <v>93</v>
      </c>
      <c r="D84" s="5" t="str">
        <f>IF(RANDBETWEEN(1,1000)&lt;=Settings!$E$23*Settings!$E$25*1000,"Lightning, hail",IF(RANDBETWEEN(1,100)&lt;=Settings!$E$23*100,"Lightning",IF(RANDBETWEEN(1,100)&lt;=Settings!$E$25*100,"Hail","")))</f>
        <v>Lightning</v>
      </c>
      <c r="E84" s="5" t="str">
        <f>VLOOKUP($I84,Wind!$A:$D,2,TRUE)</f>
        <v>Strong breeze</v>
      </c>
      <c r="F84" s="5" t="str">
        <f>VLOOKUP($I84,Wind!$A:$D,3,TRUE)</f>
        <v>25–31</v>
      </c>
      <c r="G84" s="5" t="str">
        <f t="shared" si="1"/>
        <v>E</v>
      </c>
      <c r="H84" s="5" t="str">
        <f>VLOOKUP($I84,Wind!$A:$D,4,TRUE)</f>
        <v>Large branches move</v>
      </c>
      <c r="I84" s="5">
        <f>RANDBETWEEN(2,16)*10</f>
        <v>120</v>
      </c>
    </row>
    <row r="85">
      <c r="A85" s="9" t="s">
        <v>94</v>
      </c>
      <c r="B85" s="9" t="s">
        <v>95</v>
      </c>
      <c r="C85" s="9" t="s">
        <v>93</v>
      </c>
      <c r="D85" s="5" t="str">
        <f>IF(RANDBETWEEN(1,1000)&lt;=Settings!$E$23*Settings!$E$25*1000,"Lightning, hail",IF(RANDBETWEEN(1,100)&lt;=Settings!$E$23*100,"Lightning",IF(RANDBETWEEN(1,100)&lt;=Settings!$E$25*100,"Hail","")))</f>
        <v/>
      </c>
      <c r="E85" s="5" t="str">
        <f>VLOOKUP($I85,Wind!$A:$D,2,TRUE)</f>
        <v>Fresh breeze</v>
      </c>
      <c r="F85" s="5" t="str">
        <f>VLOOKUP($I85,Wind!$A:$D,3,TRUE)</f>
        <v>19–24</v>
      </c>
      <c r="G85" s="5" t="str">
        <f t="shared" si="1"/>
        <v>N</v>
      </c>
      <c r="H85" s="5" t="str">
        <f>VLOOKUP($I85,Wind!$A:$D,4,TRUE)</f>
        <v>Small trees sway and small waves form on inland waters</v>
      </c>
      <c r="I85" s="5">
        <f>RANDBETWEEN(10,200)</f>
        <v>106</v>
      </c>
    </row>
    <row r="86">
      <c r="A86" s="9" t="s">
        <v>79</v>
      </c>
      <c r="B86" s="9" t="s">
        <v>80</v>
      </c>
      <c r="C86" s="9" t="s">
        <v>81</v>
      </c>
      <c r="D86" s="5" t="str">
        <f>IF(RANDBETWEEN(1,100)&lt;=Settings!$E$22*100,"Fog","")</f>
        <v/>
      </c>
      <c r="E86" s="5" t="str">
        <f>VLOOKUP($I86,Wind!$A:$D,2,TRUE)</f>
        <v>Light air</v>
      </c>
      <c r="F86" s="5" t="str">
        <f>VLOOKUP($I86,Wind!$A:$D,3,TRUE)</f>
        <v>1–3</v>
      </c>
      <c r="G86" s="5" t="str">
        <f t="shared" si="1"/>
        <v>SE</v>
      </c>
      <c r="H86" s="5" t="str">
        <f>VLOOKUP($I86,Wind!$A:$D,4,TRUE)</f>
        <v>Wind direction shown by smoke but not wind vanes</v>
      </c>
      <c r="I86" s="5">
        <f>RANDBETWEEN(1,4)*10</f>
        <v>30</v>
      </c>
    </row>
    <row r="87">
      <c r="A87" s="9" t="s">
        <v>82</v>
      </c>
      <c r="B87" s="9" t="s">
        <v>83</v>
      </c>
      <c r="C87" s="9" t="s">
        <v>84</v>
      </c>
      <c r="D87" s="5" t="str">
        <f>IF(RANDBETWEEN(1,100)&lt;=Settings!$E$22*100,"Fog","")</f>
        <v/>
      </c>
      <c r="E87" s="5" t="str">
        <f>VLOOKUP($I87,Wind!$A:$D,2,TRUE)</f>
        <v>Light breeze</v>
      </c>
      <c r="F87" s="5" t="str">
        <f>VLOOKUP($I87,Wind!$A:$D,3,TRUE)</f>
        <v>4–7</v>
      </c>
      <c r="G87" s="5" t="str">
        <f t="shared" si="1"/>
        <v>NE</v>
      </c>
      <c r="H87" s="5" t="str">
        <f>VLOOKUP($I87,Wind!$A:$D,4,TRUE)</f>
        <v>Wind felt on face, leaves rustle, vanes move</v>
      </c>
      <c r="I87" s="5">
        <f>RANDBETWEEN(1,6)*10</f>
        <v>50</v>
      </c>
    </row>
    <row r="88">
      <c r="A88" s="9" t="s">
        <v>85</v>
      </c>
      <c r="B88" s="9" t="s">
        <v>86</v>
      </c>
      <c r="C88" s="9" t="s">
        <v>87</v>
      </c>
      <c r="D88" s="5" t="str">
        <f>IF(RANDBETWEEN(1,100)&lt;=Settings!$E$24*100,"Hail","")</f>
        <v/>
      </c>
      <c r="E88" s="5" t="str">
        <f>VLOOKUP($I88,Wind!$A:$D,2,TRUE)</f>
        <v>Light breeze</v>
      </c>
      <c r="F88" s="5" t="str">
        <f>VLOOKUP($I88,Wind!$A:$D,3,TRUE)</f>
        <v>4–7</v>
      </c>
      <c r="G88" s="5" t="str">
        <f t="shared" si="1"/>
        <v>S</v>
      </c>
      <c r="H88" s="5" t="str">
        <f>VLOOKUP($I88,Wind!$A:$D,4,TRUE)</f>
        <v>Wind felt on face, leaves rustle, vanes move</v>
      </c>
      <c r="I88" s="5">
        <f>RANDBETWEEN(2,8)*10</f>
        <v>40</v>
      </c>
    </row>
    <row r="89">
      <c r="A89" s="9" t="s">
        <v>88</v>
      </c>
      <c r="B89" s="9" t="s">
        <v>89</v>
      </c>
      <c r="C89" s="9" t="s">
        <v>90</v>
      </c>
      <c r="D89" s="5" t="str">
        <f>IF(RANDBETWEEN(1,100)&lt;=Settings!$E$24*100,"Hail","")</f>
        <v/>
      </c>
      <c r="E89" s="5" t="str">
        <f>VLOOKUP($I89,Wind!$A:$D,2,TRUE)</f>
        <v>Light air</v>
      </c>
      <c r="F89" s="5" t="str">
        <f>VLOOKUP($I89,Wind!$A:$D,3,TRUE)</f>
        <v>1–3</v>
      </c>
      <c r="G89" s="5" t="str">
        <f t="shared" si="1"/>
        <v>S</v>
      </c>
      <c r="H89" s="5" t="str">
        <f>VLOOKUP($I89,Wind!$A:$D,4,TRUE)</f>
        <v>Wind direction shown by smoke but not wind vanes</v>
      </c>
      <c r="I89" s="5">
        <f>RANDBETWEEN(2,12)*10</f>
        <v>20</v>
      </c>
    </row>
    <row r="90">
      <c r="A90" s="9" t="s">
        <v>91</v>
      </c>
      <c r="B90" s="9" t="s">
        <v>92</v>
      </c>
      <c r="C90" s="9" t="s">
        <v>93</v>
      </c>
      <c r="D90" s="5" t="str">
        <f>IF(RANDBETWEEN(1,1000)&lt;=Settings!$E$23*Settings!$E$25*1000,"Lightning, hail",IF(RANDBETWEEN(1,100)&lt;=Settings!$E$23*100,"Lightning",IF(RANDBETWEEN(1,100)&lt;=Settings!$E$25*100,"Hail","")))</f>
        <v/>
      </c>
      <c r="E90" s="5" t="str">
        <f>VLOOKUP($I90,Wind!$A:$D,2,TRUE)</f>
        <v>Light breeze</v>
      </c>
      <c r="F90" s="5" t="str">
        <f>VLOOKUP($I90,Wind!$A:$D,3,TRUE)</f>
        <v>4–7</v>
      </c>
      <c r="G90" s="5" t="str">
        <f t="shared" si="1"/>
        <v>N</v>
      </c>
      <c r="H90" s="5" t="str">
        <f>VLOOKUP($I90,Wind!$A:$D,4,TRUE)</f>
        <v>Wind felt on face, leaves rustle, vanes move</v>
      </c>
      <c r="I90" s="5">
        <f>RANDBETWEEN(2,16)*10</f>
        <v>40</v>
      </c>
    </row>
    <row r="91">
      <c r="A91" s="9" t="s">
        <v>94</v>
      </c>
      <c r="B91" s="9" t="s">
        <v>95</v>
      </c>
      <c r="C91" s="9" t="s">
        <v>93</v>
      </c>
      <c r="D91" s="5" t="str">
        <f>IF(RANDBETWEEN(1,1000)&lt;=Settings!$E$23*Settings!$E$25*1000,"Lightning, hail",IF(RANDBETWEEN(1,100)&lt;=Settings!$E$23*100,"Lightning",IF(RANDBETWEEN(1,100)&lt;=Settings!$E$25*100,"Hail","")))</f>
        <v/>
      </c>
      <c r="E91" s="5" t="str">
        <f>VLOOKUP($I91,Wind!$A:$D,2,TRUE)</f>
        <v>Strong gale</v>
      </c>
      <c r="F91" s="5" t="str">
        <f>VLOOKUP($I91,Wind!$A:$D,3,TRUE)</f>
        <v>47–54</v>
      </c>
      <c r="G91" s="5" t="str">
        <f t="shared" si="1"/>
        <v>E</v>
      </c>
      <c r="H91" s="5" t="str">
        <f>VLOOKUP($I91,Wind!$A:$D,4,TRUE)</f>
        <v>Slight structural damage occurs</v>
      </c>
      <c r="I91" s="5">
        <f>RANDBETWEEN(10,200)</f>
        <v>170</v>
      </c>
    </row>
    <row r="92">
      <c r="A92" s="9" t="s">
        <v>79</v>
      </c>
      <c r="B92" s="9" t="s">
        <v>80</v>
      </c>
      <c r="C92" s="9" t="s">
        <v>81</v>
      </c>
      <c r="D92" s="5" t="str">
        <f>IF(RANDBETWEEN(1,100)&lt;=Settings!$E$22*100,"Fog","")</f>
        <v/>
      </c>
      <c r="E92" s="5" t="str">
        <f>VLOOKUP($I92,Wind!$A:$D,2,TRUE)</f>
        <v>Light breeze</v>
      </c>
      <c r="F92" s="5" t="str">
        <f>VLOOKUP($I92,Wind!$A:$D,3,TRUE)</f>
        <v>4–7</v>
      </c>
      <c r="G92" s="5" t="str">
        <f t="shared" si="1"/>
        <v>SW</v>
      </c>
      <c r="H92" s="5" t="str">
        <f>VLOOKUP($I92,Wind!$A:$D,4,TRUE)</f>
        <v>Wind felt on face, leaves rustle, vanes move</v>
      </c>
      <c r="I92" s="5">
        <f>RANDBETWEEN(1,4)*10</f>
        <v>40</v>
      </c>
    </row>
    <row r="93">
      <c r="A93" s="9" t="s">
        <v>82</v>
      </c>
      <c r="B93" s="9" t="s">
        <v>83</v>
      </c>
      <c r="C93" s="9" t="s">
        <v>84</v>
      </c>
      <c r="D93" s="5" t="str">
        <f>IF(RANDBETWEEN(1,100)&lt;=Settings!$E$22*100,"Fog","")</f>
        <v>Fog</v>
      </c>
      <c r="E93" s="5" t="str">
        <f>VLOOKUP($I93,Wind!$A:$D,2,TRUE)</f>
        <v>Light breeze</v>
      </c>
      <c r="F93" s="5" t="str">
        <f>VLOOKUP($I93,Wind!$A:$D,3,TRUE)</f>
        <v>4–7</v>
      </c>
      <c r="G93" s="5" t="str">
        <f t="shared" si="1"/>
        <v>W</v>
      </c>
      <c r="H93" s="5" t="str">
        <f>VLOOKUP($I93,Wind!$A:$D,4,TRUE)</f>
        <v>Wind felt on face, leaves rustle, vanes move</v>
      </c>
      <c r="I93" s="5">
        <f>RANDBETWEEN(1,6)*10</f>
        <v>50</v>
      </c>
    </row>
    <row r="94">
      <c r="A94" s="9" t="s">
        <v>85</v>
      </c>
      <c r="B94" s="9" t="s">
        <v>86</v>
      </c>
      <c r="C94" s="9" t="s">
        <v>87</v>
      </c>
      <c r="D94" s="5" t="str">
        <f>IF(RANDBETWEEN(1,100)&lt;=Settings!$E$24*100,"Hail","")</f>
        <v>Hail</v>
      </c>
      <c r="E94" s="5" t="str">
        <f>VLOOKUP($I94,Wind!$A:$D,2,TRUE)</f>
        <v>Gentle breeze</v>
      </c>
      <c r="F94" s="5" t="str">
        <f>VLOOKUP($I94,Wind!$A:$D,3,TRUE)</f>
        <v>8–12</v>
      </c>
      <c r="G94" s="5" t="str">
        <f t="shared" si="1"/>
        <v>SE</v>
      </c>
      <c r="H94" s="5" t="str">
        <f>VLOOKUP($I94,Wind!$A:$D,4,TRUE)</f>
        <v>Leaves and small twigs sway and banners flap</v>
      </c>
      <c r="I94" s="5">
        <f>RANDBETWEEN(2,8)*10</f>
        <v>70</v>
      </c>
    </row>
    <row r="95">
      <c r="A95" s="9" t="s">
        <v>88</v>
      </c>
      <c r="B95" s="9" t="s">
        <v>89</v>
      </c>
      <c r="C95" s="9" t="s">
        <v>90</v>
      </c>
      <c r="D95" s="5" t="str">
        <f>IF(RANDBETWEEN(1,100)&lt;=Settings!$E$24*100,"Hail","")</f>
        <v/>
      </c>
      <c r="E95" s="5" t="str">
        <f>VLOOKUP($I95,Wind!$A:$D,2,TRUE)</f>
        <v>Light air</v>
      </c>
      <c r="F95" s="5" t="str">
        <f>VLOOKUP($I95,Wind!$A:$D,3,TRUE)</f>
        <v>1–3</v>
      </c>
      <c r="G95" s="5" t="str">
        <f t="shared" si="1"/>
        <v>E</v>
      </c>
      <c r="H95" s="5" t="str">
        <f>VLOOKUP($I95,Wind!$A:$D,4,TRUE)</f>
        <v>Wind direction shown by smoke but not wind vanes</v>
      </c>
      <c r="I95" s="5">
        <f>RANDBETWEEN(2,12)*10</f>
        <v>20</v>
      </c>
    </row>
    <row r="96">
      <c r="A96" s="9" t="s">
        <v>91</v>
      </c>
      <c r="B96" s="9" t="s">
        <v>92</v>
      </c>
      <c r="C96" s="9" t="s">
        <v>93</v>
      </c>
      <c r="D96" s="5" t="str">
        <f>IF(RANDBETWEEN(1,1000)&lt;=Settings!$E$23*Settings!$E$25*1000,"Lightning, hail",IF(RANDBETWEEN(1,100)&lt;=Settings!$E$23*100,"Lightning",IF(RANDBETWEEN(1,100)&lt;=Settings!$E$25*100,"Hail","")))</f>
        <v>Hail</v>
      </c>
      <c r="E96" s="5" t="str">
        <f>VLOOKUP($I96,Wind!$A:$D,2,TRUE)</f>
        <v>Light breeze</v>
      </c>
      <c r="F96" s="5" t="str">
        <f>VLOOKUP($I96,Wind!$A:$D,3,TRUE)</f>
        <v>4–7</v>
      </c>
      <c r="G96" s="5" t="str">
        <f t="shared" si="1"/>
        <v>N</v>
      </c>
      <c r="H96" s="5" t="str">
        <f>VLOOKUP($I96,Wind!$A:$D,4,TRUE)</f>
        <v>Wind felt on face, leaves rustle, vanes move</v>
      </c>
      <c r="I96" s="5">
        <f>RANDBETWEEN(2,16)*10</f>
        <v>50</v>
      </c>
    </row>
    <row r="97">
      <c r="A97" s="9" t="s">
        <v>94</v>
      </c>
      <c r="B97" s="9" t="s">
        <v>95</v>
      </c>
      <c r="C97" s="9" t="s">
        <v>93</v>
      </c>
      <c r="D97" s="5" t="str">
        <f>IF(RANDBETWEEN(1,1000)&lt;=Settings!$E$23*Settings!$E$25*1000,"Lightning, hail",IF(RANDBETWEEN(1,100)&lt;=Settings!$E$23*100,"Lightning",IF(RANDBETWEEN(1,100)&lt;=Settings!$E$25*100,"Hail","")))</f>
        <v>Lightning, hail</v>
      </c>
      <c r="E97" s="5" t="str">
        <f>VLOOKUP($I97,Wind!$A:$D,2,TRUE)</f>
        <v>Gentle breeze</v>
      </c>
      <c r="F97" s="5" t="str">
        <f>VLOOKUP($I97,Wind!$A:$D,3,TRUE)</f>
        <v>8–12</v>
      </c>
      <c r="G97" s="5" t="str">
        <f t="shared" si="1"/>
        <v>S</v>
      </c>
      <c r="H97" s="5" t="str">
        <f>VLOOKUP($I97,Wind!$A:$D,4,TRUE)</f>
        <v>Leaves and small twigs sway and banners flap</v>
      </c>
      <c r="I97" s="5">
        <f>RANDBETWEEN(10,200)</f>
        <v>60</v>
      </c>
    </row>
    <row r="98">
      <c r="A98" s="9" t="s">
        <v>79</v>
      </c>
      <c r="B98" s="9" t="s">
        <v>80</v>
      </c>
      <c r="C98" s="9" t="s">
        <v>81</v>
      </c>
      <c r="D98" s="5" t="str">
        <f>IF(RANDBETWEEN(1,100)&lt;=Settings!$E$22*100,"Fog","")</f>
        <v/>
      </c>
      <c r="E98" s="5" t="str">
        <f>VLOOKUP($I98,Wind!$A:$D,2,TRUE)</f>
        <v>Light breeze</v>
      </c>
      <c r="F98" s="5" t="str">
        <f>VLOOKUP($I98,Wind!$A:$D,3,TRUE)</f>
        <v>4–7</v>
      </c>
      <c r="G98" s="5" t="str">
        <f t="shared" si="1"/>
        <v>NW</v>
      </c>
      <c r="H98" s="5" t="str">
        <f>VLOOKUP($I98,Wind!$A:$D,4,TRUE)</f>
        <v>Wind felt on face, leaves rustle, vanes move</v>
      </c>
      <c r="I98" s="5">
        <f>RANDBETWEEN(1,4)*10</f>
        <v>40</v>
      </c>
    </row>
    <row r="99">
      <c r="A99" s="9" t="s">
        <v>82</v>
      </c>
      <c r="B99" s="9" t="s">
        <v>83</v>
      </c>
      <c r="C99" s="9" t="s">
        <v>84</v>
      </c>
      <c r="D99" s="5" t="str">
        <f>IF(RANDBETWEEN(1,100)&lt;=Settings!$E$22*100,"Fog","")</f>
        <v>Fog</v>
      </c>
      <c r="E99" s="5" t="str">
        <f>VLOOKUP($I99,Wind!$A:$D,2,TRUE)</f>
        <v>Light breeze</v>
      </c>
      <c r="F99" s="5" t="str">
        <f>VLOOKUP($I99,Wind!$A:$D,3,TRUE)</f>
        <v>4–7</v>
      </c>
      <c r="G99" s="5" t="str">
        <f t="shared" si="1"/>
        <v>W</v>
      </c>
      <c r="H99" s="5" t="str">
        <f>VLOOKUP($I99,Wind!$A:$D,4,TRUE)</f>
        <v>Wind felt on face, leaves rustle, vanes move</v>
      </c>
      <c r="I99" s="5">
        <f>RANDBETWEEN(1,6)*10</f>
        <v>50</v>
      </c>
    </row>
    <row r="100">
      <c r="A100" s="9" t="s">
        <v>85</v>
      </c>
      <c r="B100" s="9" t="s">
        <v>86</v>
      </c>
      <c r="C100" s="9" t="s">
        <v>87</v>
      </c>
      <c r="D100" s="5" t="str">
        <f>IF(RANDBETWEEN(1,100)&lt;=Settings!$E$24*100,"Hail","")</f>
        <v/>
      </c>
      <c r="E100" s="5" t="str">
        <f>VLOOKUP($I100,Wind!$A:$D,2,TRUE)</f>
        <v>Moderate breeze</v>
      </c>
      <c r="F100" s="5" t="str">
        <f>VLOOKUP($I100,Wind!$A:$D,3,TRUE)</f>
        <v>13–18</v>
      </c>
      <c r="G100" s="5" t="str">
        <f t="shared" si="1"/>
        <v>N</v>
      </c>
      <c r="H100" s="5" t="str">
        <f>VLOOKUP($I100,Wind!$A:$D,4,TRUE)</f>
        <v>Small branches move, and dust and small branches are raised</v>
      </c>
      <c r="I100" s="5">
        <f>RANDBETWEEN(2,8)*10</f>
        <v>80</v>
      </c>
    </row>
    <row r="101">
      <c r="A101" s="9" t="s">
        <v>88</v>
      </c>
      <c r="B101" s="9" t="s">
        <v>89</v>
      </c>
      <c r="C101" s="9" t="s">
        <v>90</v>
      </c>
      <c r="D101" s="5" t="str">
        <f>IF(RANDBETWEEN(1,100)&lt;=Settings!$E$24*100,"Hail","")</f>
        <v/>
      </c>
      <c r="E101" s="5" t="str">
        <f>VLOOKUP($I101,Wind!$A:$D,2,TRUE)</f>
        <v>Moderate breeze</v>
      </c>
      <c r="F101" s="5" t="str">
        <f>VLOOKUP($I101,Wind!$A:$D,3,TRUE)</f>
        <v>13–18</v>
      </c>
      <c r="G101" s="5" t="str">
        <f t="shared" si="1"/>
        <v>SW</v>
      </c>
      <c r="H101" s="5" t="str">
        <f>VLOOKUP($I101,Wind!$A:$D,4,TRUE)</f>
        <v>Small branches move, and dust and small branches are raised</v>
      </c>
      <c r="I101" s="5">
        <f>RANDBETWEEN(2,12)*10</f>
        <v>90</v>
      </c>
    </row>
    <row r="102">
      <c r="A102" s="9" t="s">
        <v>91</v>
      </c>
      <c r="B102" s="9" t="s">
        <v>92</v>
      </c>
      <c r="C102" s="9" t="s">
        <v>93</v>
      </c>
      <c r="D102" s="5" t="str">
        <f>IF(RANDBETWEEN(1,1000)&lt;=Settings!$E$23*Settings!$E$25*1000,"Lightning, hail",IF(RANDBETWEEN(1,100)&lt;=Settings!$E$23*100,"Lightning",IF(RANDBETWEEN(1,100)&lt;=Settings!$E$25*100,"Hail","")))</f>
        <v/>
      </c>
      <c r="E102" s="5" t="str">
        <f>VLOOKUP($I102,Wind!$A:$D,2,TRUE)</f>
        <v>Moderate gale</v>
      </c>
      <c r="F102" s="5" t="str">
        <f>VLOOKUP($I102,Wind!$A:$D,3,TRUE)</f>
        <v>32–38</v>
      </c>
      <c r="G102" s="5" t="str">
        <f t="shared" si="1"/>
        <v>NE</v>
      </c>
      <c r="H102" s="5" t="str">
        <f>VLOOKUP($I102,Wind!$A:$D,4,TRUE)</f>
        <v>Whole trees sway and walking against wind takes some effort</v>
      </c>
      <c r="I102" s="5">
        <f>RANDBETWEEN(2,16)*10</f>
        <v>140</v>
      </c>
    </row>
    <row r="103">
      <c r="A103" s="9" t="s">
        <v>94</v>
      </c>
      <c r="B103" s="9" t="s">
        <v>95</v>
      </c>
      <c r="C103" s="9" t="s">
        <v>93</v>
      </c>
      <c r="D103" s="5" t="str">
        <f>IF(RANDBETWEEN(1,1000)&lt;=Settings!$E$23*Settings!$E$25*1000,"Lightning, hail",IF(RANDBETWEEN(1,100)&lt;=Settings!$E$23*100,"Lightning",IF(RANDBETWEEN(1,100)&lt;=Settings!$E$25*100,"Hail","")))</f>
        <v/>
      </c>
      <c r="E103" s="5" t="str">
        <f>VLOOKUP($I103,Wind!$A:$D,2,TRUE)</f>
        <v>Calm</v>
      </c>
      <c r="F103" s="5" t="str">
        <f>VLOOKUP($I103,Wind!$A:$D,3,TRUE)</f>
        <v>&lt;1</v>
      </c>
      <c r="G103" s="5" t="str">
        <f t="shared" si="1"/>
        <v>S</v>
      </c>
      <c r="H103" s="5" t="str">
        <f>VLOOKUP($I103,Wind!$A:$D,4,TRUE)</f>
        <v>Smoke rises vertically</v>
      </c>
      <c r="I103" s="5">
        <f>RANDBETWEEN(10,200)</f>
        <v>19</v>
      </c>
    </row>
    <row r="104">
      <c r="A104" s="9" t="s">
        <v>79</v>
      </c>
      <c r="B104" s="9" t="s">
        <v>80</v>
      </c>
      <c r="C104" s="9" t="s">
        <v>81</v>
      </c>
      <c r="D104" s="5" t="str">
        <f>IF(RANDBETWEEN(1,100)&lt;=Settings!$E$22*100,"Fog","")</f>
        <v/>
      </c>
      <c r="E104" s="5" t="str">
        <f>VLOOKUP($I104,Wind!$A:$D,2,TRUE)</f>
        <v>Light breeze</v>
      </c>
      <c r="F104" s="5" t="str">
        <f>VLOOKUP($I104,Wind!$A:$D,3,TRUE)</f>
        <v>4–7</v>
      </c>
      <c r="G104" s="5" t="str">
        <f t="shared" si="1"/>
        <v>SW</v>
      </c>
      <c r="H104" s="5" t="str">
        <f>VLOOKUP($I104,Wind!$A:$D,4,TRUE)</f>
        <v>Wind felt on face, leaves rustle, vanes move</v>
      </c>
      <c r="I104" s="5">
        <f>RANDBETWEEN(1,4)*10</f>
        <v>40</v>
      </c>
    </row>
    <row r="105">
      <c r="A105" s="9" t="s">
        <v>82</v>
      </c>
      <c r="B105" s="9" t="s">
        <v>83</v>
      </c>
      <c r="C105" s="9" t="s">
        <v>84</v>
      </c>
      <c r="D105" s="5" t="str">
        <f>IF(RANDBETWEEN(1,100)&lt;=Settings!$E$22*100,"Fog","")</f>
        <v/>
      </c>
      <c r="E105" s="5" t="str">
        <f>VLOOKUP($I105,Wind!$A:$D,2,TRUE)</f>
        <v>Gentle breeze</v>
      </c>
      <c r="F105" s="5" t="str">
        <f>VLOOKUP($I105,Wind!$A:$D,3,TRUE)</f>
        <v>8–12</v>
      </c>
      <c r="G105" s="5" t="str">
        <f t="shared" si="1"/>
        <v>E</v>
      </c>
      <c r="H105" s="5" t="str">
        <f>VLOOKUP($I105,Wind!$A:$D,4,TRUE)</f>
        <v>Leaves and small twigs sway and banners flap</v>
      </c>
      <c r="I105" s="5">
        <f>RANDBETWEEN(1,6)*10</f>
        <v>60</v>
      </c>
    </row>
    <row r="106">
      <c r="A106" s="9" t="s">
        <v>85</v>
      </c>
      <c r="B106" s="9" t="s">
        <v>86</v>
      </c>
      <c r="C106" s="9" t="s">
        <v>87</v>
      </c>
      <c r="D106" s="5" t="str">
        <f>IF(RANDBETWEEN(1,100)&lt;=Settings!$E$24*100,"Hail","")</f>
        <v/>
      </c>
      <c r="E106" s="5" t="str">
        <f>VLOOKUP($I106,Wind!$A:$D,2,TRUE)</f>
        <v>Light air</v>
      </c>
      <c r="F106" s="5" t="str">
        <f>VLOOKUP($I106,Wind!$A:$D,3,TRUE)</f>
        <v>1–3</v>
      </c>
      <c r="G106" s="5" t="str">
        <f t="shared" si="1"/>
        <v>W</v>
      </c>
      <c r="H106" s="5" t="str">
        <f>VLOOKUP($I106,Wind!$A:$D,4,TRUE)</f>
        <v>Wind direction shown by smoke but not wind vanes</v>
      </c>
      <c r="I106" s="5">
        <f>RANDBETWEEN(2,8)*10</f>
        <v>20</v>
      </c>
    </row>
    <row r="107">
      <c r="A107" s="9" t="s">
        <v>88</v>
      </c>
      <c r="B107" s="9" t="s">
        <v>89</v>
      </c>
      <c r="C107" s="9" t="s">
        <v>90</v>
      </c>
      <c r="D107" s="5" t="str">
        <f>IF(RANDBETWEEN(1,100)&lt;=Settings!$E$24*100,"Hail","")</f>
        <v/>
      </c>
      <c r="E107" s="5" t="str">
        <f>VLOOKUP($I107,Wind!$A:$D,2,TRUE)</f>
        <v>Moderate breeze</v>
      </c>
      <c r="F107" s="5" t="str">
        <f>VLOOKUP($I107,Wind!$A:$D,3,TRUE)</f>
        <v>13–18</v>
      </c>
      <c r="G107" s="5" t="str">
        <f t="shared" si="1"/>
        <v>NW</v>
      </c>
      <c r="H107" s="5" t="str">
        <f>VLOOKUP($I107,Wind!$A:$D,4,TRUE)</f>
        <v>Small branches move, and dust and small branches are raised</v>
      </c>
      <c r="I107" s="5">
        <f>RANDBETWEEN(2,12)*10</f>
        <v>80</v>
      </c>
    </row>
    <row r="108">
      <c r="A108" s="9" t="s">
        <v>91</v>
      </c>
      <c r="B108" s="9" t="s">
        <v>92</v>
      </c>
      <c r="C108" s="9" t="s">
        <v>93</v>
      </c>
      <c r="D108" s="5" t="str">
        <f>IF(RANDBETWEEN(1,1000)&lt;=Settings!$E$23*Settings!$E$25*1000,"Lightning, hail",IF(RANDBETWEEN(1,100)&lt;=Settings!$E$23*100,"Lightning",IF(RANDBETWEEN(1,100)&lt;=Settings!$E$25*100,"Hail","")))</f>
        <v>Lightning</v>
      </c>
      <c r="E108" s="5" t="str">
        <f>VLOOKUP($I108,Wind!$A:$D,2,TRUE)</f>
        <v>Moderate gale</v>
      </c>
      <c r="F108" s="5" t="str">
        <f>VLOOKUP($I108,Wind!$A:$D,3,TRUE)</f>
        <v>32–38</v>
      </c>
      <c r="G108" s="5" t="str">
        <f t="shared" si="1"/>
        <v>NE</v>
      </c>
      <c r="H108" s="5" t="str">
        <f>VLOOKUP($I108,Wind!$A:$D,4,TRUE)</f>
        <v>Whole trees sway and walking against wind takes some effort</v>
      </c>
      <c r="I108" s="5">
        <f>RANDBETWEEN(2,16)*10</f>
        <v>140</v>
      </c>
    </row>
    <row r="109">
      <c r="A109" s="9" t="s">
        <v>94</v>
      </c>
      <c r="B109" s="9" t="s">
        <v>95</v>
      </c>
      <c r="C109" s="9" t="s">
        <v>93</v>
      </c>
      <c r="D109" s="5" t="str">
        <f>IF(RANDBETWEEN(1,1000)&lt;=Settings!$E$23*Settings!$E$25*1000,"Lightning, hail",IF(RANDBETWEEN(1,100)&lt;=Settings!$E$23*100,"Lightning",IF(RANDBETWEEN(1,100)&lt;=Settings!$E$25*100,"Hail","")))</f>
        <v/>
      </c>
      <c r="E109" s="5" t="str">
        <f>VLOOKUP($I109,Wind!$A:$D,2,TRUE)</f>
        <v>Moderate gale</v>
      </c>
      <c r="F109" s="5" t="str">
        <f>VLOOKUP($I109,Wind!$A:$D,3,TRUE)</f>
        <v>32–38</v>
      </c>
      <c r="G109" s="5" t="str">
        <f t="shared" si="1"/>
        <v>S</v>
      </c>
      <c r="H109" s="5" t="str">
        <f>VLOOKUP($I109,Wind!$A:$D,4,TRUE)</f>
        <v>Whole trees sway and walking against wind takes some effort</v>
      </c>
      <c r="I109" s="5">
        <f>RANDBETWEEN(10,200)</f>
        <v>159</v>
      </c>
    </row>
    <row r="110">
      <c r="A110" s="9" t="s">
        <v>79</v>
      </c>
      <c r="B110" s="9" t="s">
        <v>80</v>
      </c>
      <c r="C110" s="9" t="s">
        <v>81</v>
      </c>
      <c r="D110" s="5" t="str">
        <f>IF(RANDBETWEEN(1,100)&lt;=Settings!$E$22*100,"Fog","")</f>
        <v/>
      </c>
      <c r="E110" s="5" t="str">
        <f>VLOOKUP($I110,Wind!$A:$D,2,TRUE)</f>
        <v>Light air</v>
      </c>
      <c r="F110" s="5" t="str">
        <f>VLOOKUP($I110,Wind!$A:$D,3,TRUE)</f>
        <v>1–3</v>
      </c>
      <c r="G110" s="5" t="str">
        <f t="shared" si="1"/>
        <v>SW</v>
      </c>
      <c r="H110" s="5" t="str">
        <f>VLOOKUP($I110,Wind!$A:$D,4,TRUE)</f>
        <v>Wind direction shown by smoke but not wind vanes</v>
      </c>
      <c r="I110" s="5">
        <f>RANDBETWEEN(1,4)*10</f>
        <v>20</v>
      </c>
    </row>
    <row r="111">
      <c r="A111" s="9" t="s">
        <v>82</v>
      </c>
      <c r="B111" s="9" t="s">
        <v>83</v>
      </c>
      <c r="C111" s="9" t="s">
        <v>84</v>
      </c>
      <c r="D111" s="5" t="str">
        <f>IF(RANDBETWEEN(1,100)&lt;=Settings!$E$22*100,"Fog","")</f>
        <v/>
      </c>
      <c r="E111" s="5" t="str">
        <f>VLOOKUP($I111,Wind!$A:$D,2,TRUE)</f>
        <v>Light breeze</v>
      </c>
      <c r="F111" s="5" t="str">
        <f>VLOOKUP($I111,Wind!$A:$D,3,TRUE)</f>
        <v>4–7</v>
      </c>
      <c r="G111" s="5" t="str">
        <f t="shared" si="1"/>
        <v>N</v>
      </c>
      <c r="H111" s="5" t="str">
        <f>VLOOKUP($I111,Wind!$A:$D,4,TRUE)</f>
        <v>Wind felt on face, leaves rustle, vanes move</v>
      </c>
      <c r="I111" s="5">
        <f>RANDBETWEEN(1,6)*10</f>
        <v>40</v>
      </c>
    </row>
    <row r="112">
      <c r="A112" s="9" t="s">
        <v>85</v>
      </c>
      <c r="B112" s="9" t="s">
        <v>86</v>
      </c>
      <c r="C112" s="9" t="s">
        <v>87</v>
      </c>
      <c r="D112" s="5" t="str">
        <f>IF(RANDBETWEEN(1,100)&lt;=Settings!$E$24*100,"Hail","")</f>
        <v/>
      </c>
      <c r="E112" s="5" t="str">
        <f>VLOOKUP($I112,Wind!$A:$D,2,TRUE)</f>
        <v>Light breeze</v>
      </c>
      <c r="F112" s="5" t="str">
        <f>VLOOKUP($I112,Wind!$A:$D,3,TRUE)</f>
        <v>4–7</v>
      </c>
      <c r="G112" s="5" t="str">
        <f t="shared" si="1"/>
        <v>N</v>
      </c>
      <c r="H112" s="5" t="str">
        <f>VLOOKUP($I112,Wind!$A:$D,4,TRUE)</f>
        <v>Wind felt on face, leaves rustle, vanes move</v>
      </c>
      <c r="I112" s="5">
        <f>RANDBETWEEN(2,8)*10</f>
        <v>50</v>
      </c>
    </row>
    <row r="113">
      <c r="A113" s="9" t="s">
        <v>88</v>
      </c>
      <c r="B113" s="9" t="s">
        <v>89</v>
      </c>
      <c r="C113" s="9" t="s">
        <v>90</v>
      </c>
      <c r="D113" s="5" t="str">
        <f>IF(RANDBETWEEN(1,100)&lt;=Settings!$E$24*100,"Hail","")</f>
        <v/>
      </c>
      <c r="E113" s="5" t="str">
        <f>VLOOKUP($I113,Wind!$A:$D,2,TRUE)</f>
        <v>Strong breeze</v>
      </c>
      <c r="F113" s="5" t="str">
        <f>VLOOKUP($I113,Wind!$A:$D,3,TRUE)</f>
        <v>25–31</v>
      </c>
      <c r="G113" s="5" t="str">
        <f t="shared" si="1"/>
        <v>W</v>
      </c>
      <c r="H113" s="5" t="str">
        <f>VLOOKUP($I113,Wind!$A:$D,4,TRUE)</f>
        <v>Large branches move</v>
      </c>
      <c r="I113" s="5">
        <f>RANDBETWEEN(2,12)*10</f>
        <v>120</v>
      </c>
    </row>
    <row r="114">
      <c r="A114" s="9" t="s">
        <v>91</v>
      </c>
      <c r="B114" s="9" t="s">
        <v>92</v>
      </c>
      <c r="C114" s="9" t="s">
        <v>93</v>
      </c>
      <c r="D114" s="5" t="str">
        <f>IF(RANDBETWEEN(1,1000)&lt;=Settings!$E$23*Settings!$E$25*1000,"Lightning, hail",IF(RANDBETWEEN(1,100)&lt;=Settings!$E$23*100,"Lightning",IF(RANDBETWEEN(1,100)&lt;=Settings!$E$25*100,"Hail","")))</f>
        <v/>
      </c>
      <c r="E114" s="5" t="str">
        <f>VLOOKUP($I114,Wind!$A:$D,2,TRUE)</f>
        <v>Fresh breeze</v>
      </c>
      <c r="F114" s="5" t="str">
        <f>VLOOKUP($I114,Wind!$A:$D,3,TRUE)</f>
        <v>19–24</v>
      </c>
      <c r="G114" s="5" t="str">
        <f t="shared" si="1"/>
        <v>E</v>
      </c>
      <c r="H114" s="5" t="str">
        <f>VLOOKUP($I114,Wind!$A:$D,4,TRUE)</f>
        <v>Small trees sway and small waves form on inland waters</v>
      </c>
      <c r="I114" s="5">
        <f>RANDBETWEEN(2,16)*10</f>
        <v>100</v>
      </c>
    </row>
    <row r="115">
      <c r="A115" s="9" t="s">
        <v>94</v>
      </c>
      <c r="B115" s="9" t="s">
        <v>95</v>
      </c>
      <c r="C115" s="9" t="s">
        <v>93</v>
      </c>
      <c r="D115" s="5" t="str">
        <f>IF(RANDBETWEEN(1,1000)&lt;=Settings!$E$23*Settings!$E$25*1000,"Lightning, hail",IF(RANDBETWEEN(1,100)&lt;=Settings!$E$23*100,"Lightning",IF(RANDBETWEEN(1,100)&lt;=Settings!$E$25*100,"Hail","")))</f>
        <v/>
      </c>
      <c r="E115" s="5" t="str">
        <f>VLOOKUP($I115,Wind!$A:$D,2,TRUE)</f>
        <v>Violent storm</v>
      </c>
      <c r="F115" s="5" t="str">
        <f>VLOOKUP($I115,Wind!$A:$D,3,TRUE)</f>
        <v>64–72</v>
      </c>
      <c r="G115" s="5" t="str">
        <f t="shared" si="1"/>
        <v>W</v>
      </c>
      <c r="H115" s="5" t="str">
        <f>VLOOKUP($I115,Wind!$A:$D,4,TRUE)</f>
        <v>Widespread damage occurs</v>
      </c>
      <c r="I115" s="5">
        <f>RANDBETWEEN(10,200)</f>
        <v>192</v>
      </c>
    </row>
    <row r="116">
      <c r="A116" s="9" t="s">
        <v>79</v>
      </c>
      <c r="B116" s="9" t="s">
        <v>80</v>
      </c>
      <c r="C116" s="9" t="s">
        <v>81</v>
      </c>
      <c r="D116" s="5" t="str">
        <f>IF(RANDBETWEEN(1,100)&lt;=Settings!$E$22*100,"Fog","")</f>
        <v/>
      </c>
      <c r="E116" s="5" t="str">
        <f>VLOOKUP($I116,Wind!$A:$D,2,TRUE)</f>
        <v>Light air</v>
      </c>
      <c r="F116" s="5" t="str">
        <f>VLOOKUP($I116,Wind!$A:$D,3,TRUE)</f>
        <v>1–3</v>
      </c>
      <c r="G116" s="5" t="str">
        <f t="shared" si="1"/>
        <v>SW</v>
      </c>
      <c r="H116" s="5" t="str">
        <f>VLOOKUP($I116,Wind!$A:$D,4,TRUE)</f>
        <v>Wind direction shown by smoke but not wind vanes</v>
      </c>
      <c r="I116" s="5">
        <f>RANDBETWEEN(1,4)*10</f>
        <v>30</v>
      </c>
    </row>
    <row r="117">
      <c r="A117" s="9" t="s">
        <v>82</v>
      </c>
      <c r="B117" s="9" t="s">
        <v>83</v>
      </c>
      <c r="C117" s="9" t="s">
        <v>84</v>
      </c>
      <c r="D117" s="5" t="str">
        <f>IF(RANDBETWEEN(1,100)&lt;=Settings!$E$22*100,"Fog","")</f>
        <v/>
      </c>
      <c r="E117" s="5" t="str">
        <f>VLOOKUP($I117,Wind!$A:$D,2,TRUE)</f>
        <v>Light air</v>
      </c>
      <c r="F117" s="5" t="str">
        <f>VLOOKUP($I117,Wind!$A:$D,3,TRUE)</f>
        <v>1–3</v>
      </c>
      <c r="G117" s="5" t="str">
        <f t="shared" si="1"/>
        <v>NW</v>
      </c>
      <c r="H117" s="5" t="str">
        <f>VLOOKUP($I117,Wind!$A:$D,4,TRUE)</f>
        <v>Wind direction shown by smoke but not wind vanes</v>
      </c>
      <c r="I117" s="5">
        <f>RANDBETWEEN(1,6)*10</f>
        <v>30</v>
      </c>
    </row>
    <row r="118">
      <c r="A118" s="9" t="s">
        <v>85</v>
      </c>
      <c r="B118" s="9" t="s">
        <v>86</v>
      </c>
      <c r="C118" s="9" t="s">
        <v>87</v>
      </c>
      <c r="D118" s="5" t="str">
        <f>IF(RANDBETWEEN(1,100)&lt;=Settings!$E$24*100,"Hail","")</f>
        <v/>
      </c>
      <c r="E118" s="5" t="str">
        <f>VLOOKUP($I118,Wind!$A:$D,2,TRUE)</f>
        <v>Light breeze</v>
      </c>
      <c r="F118" s="5" t="str">
        <f>VLOOKUP($I118,Wind!$A:$D,3,TRUE)</f>
        <v>4–7</v>
      </c>
      <c r="G118" s="5" t="str">
        <f t="shared" si="1"/>
        <v>S</v>
      </c>
      <c r="H118" s="5" t="str">
        <f>VLOOKUP($I118,Wind!$A:$D,4,TRUE)</f>
        <v>Wind felt on face, leaves rustle, vanes move</v>
      </c>
      <c r="I118" s="5">
        <f>RANDBETWEEN(2,8)*10</f>
        <v>40</v>
      </c>
    </row>
    <row r="119">
      <c r="A119" s="9" t="s">
        <v>88</v>
      </c>
      <c r="B119" s="9" t="s">
        <v>89</v>
      </c>
      <c r="C119" s="9" t="s">
        <v>90</v>
      </c>
      <c r="D119" s="5" t="str">
        <f>IF(RANDBETWEEN(1,100)&lt;=Settings!$E$24*100,"Hail","")</f>
        <v>Hail</v>
      </c>
      <c r="E119" s="5" t="str">
        <f>VLOOKUP($I119,Wind!$A:$D,2,TRUE)</f>
        <v>Fresh breeze</v>
      </c>
      <c r="F119" s="5" t="str">
        <f>VLOOKUP($I119,Wind!$A:$D,3,TRUE)</f>
        <v>19–24</v>
      </c>
      <c r="G119" s="5" t="str">
        <f t="shared" si="1"/>
        <v>NE</v>
      </c>
      <c r="H119" s="5" t="str">
        <f>VLOOKUP($I119,Wind!$A:$D,4,TRUE)</f>
        <v>Small trees sway and small waves form on inland waters</v>
      </c>
      <c r="I119" s="5">
        <f>RANDBETWEEN(2,12)*10</f>
        <v>100</v>
      </c>
    </row>
    <row r="120">
      <c r="A120" s="9" t="s">
        <v>91</v>
      </c>
      <c r="B120" s="9" t="s">
        <v>92</v>
      </c>
      <c r="C120" s="9" t="s">
        <v>93</v>
      </c>
      <c r="D120" s="5" t="str">
        <f>IF(RANDBETWEEN(1,1000)&lt;=Settings!$E$23*Settings!$E$25*1000,"Lightning, hail",IF(RANDBETWEEN(1,100)&lt;=Settings!$E$23*100,"Lightning",IF(RANDBETWEEN(1,100)&lt;=Settings!$E$25*100,"Hail","")))</f>
        <v/>
      </c>
      <c r="E120" s="5" t="str">
        <f>VLOOKUP($I120,Wind!$A:$D,2,TRUE)</f>
        <v>Gentle breeze</v>
      </c>
      <c r="F120" s="5" t="str">
        <f>VLOOKUP($I120,Wind!$A:$D,3,TRUE)</f>
        <v>8–12</v>
      </c>
      <c r="G120" s="5" t="str">
        <f t="shared" si="1"/>
        <v>E</v>
      </c>
      <c r="H120" s="5" t="str">
        <f>VLOOKUP($I120,Wind!$A:$D,4,TRUE)</f>
        <v>Leaves and small twigs sway and banners flap</v>
      </c>
      <c r="I120" s="5">
        <f>RANDBETWEEN(2,16)*10</f>
        <v>60</v>
      </c>
    </row>
    <row r="121">
      <c r="A121" s="9" t="s">
        <v>94</v>
      </c>
      <c r="B121" s="9" t="s">
        <v>95</v>
      </c>
      <c r="C121" s="9" t="s">
        <v>93</v>
      </c>
      <c r="D121" s="5" t="str">
        <f>IF(RANDBETWEEN(1,1000)&lt;=Settings!$E$23*Settings!$E$25*1000,"Lightning, hail",IF(RANDBETWEEN(1,100)&lt;=Settings!$E$23*100,"Lightning",IF(RANDBETWEEN(1,100)&lt;=Settings!$E$25*100,"Hail","")))</f>
        <v>Lightning</v>
      </c>
      <c r="E121" s="5" t="str">
        <f>VLOOKUP($I121,Wind!$A:$D,2,TRUE)</f>
        <v>Gentle breeze</v>
      </c>
      <c r="F121" s="5" t="str">
        <f>VLOOKUP($I121,Wind!$A:$D,3,TRUE)</f>
        <v>8–12</v>
      </c>
      <c r="G121" s="5" t="str">
        <f t="shared" si="1"/>
        <v>N</v>
      </c>
      <c r="H121" s="5" t="str">
        <f>VLOOKUP($I121,Wind!$A:$D,4,TRUE)</f>
        <v>Leaves and small twigs sway and banners flap</v>
      </c>
      <c r="I121" s="5">
        <f>RANDBETWEEN(10,200)</f>
        <v>68</v>
      </c>
    </row>
    <row r="122">
      <c r="A122" s="9" t="s">
        <v>79</v>
      </c>
      <c r="B122" s="9" t="s">
        <v>80</v>
      </c>
      <c r="C122" s="9" t="s">
        <v>81</v>
      </c>
      <c r="D122" s="5" t="str">
        <f>IF(RANDBETWEEN(1,100)&lt;=Settings!$E$22*100,"Fog","")</f>
        <v>Fog</v>
      </c>
      <c r="E122" s="5" t="str">
        <f>VLOOKUP($I122,Wind!$A:$D,2,TRUE)</f>
        <v>Calm</v>
      </c>
      <c r="F122" s="5" t="str">
        <f>VLOOKUP($I122,Wind!$A:$D,3,TRUE)</f>
        <v>&lt;1</v>
      </c>
      <c r="G122" s="5" t="str">
        <f t="shared" si="1"/>
        <v>S</v>
      </c>
      <c r="H122" s="5" t="str">
        <f>VLOOKUP($I122,Wind!$A:$D,4,TRUE)</f>
        <v>Smoke rises vertically</v>
      </c>
      <c r="I122" s="5">
        <f>RANDBETWEEN(1,4)*10</f>
        <v>10</v>
      </c>
    </row>
    <row r="123">
      <c r="A123" s="9" t="s">
        <v>82</v>
      </c>
      <c r="B123" s="9" t="s">
        <v>83</v>
      </c>
      <c r="C123" s="9" t="s">
        <v>84</v>
      </c>
      <c r="D123" s="5" t="str">
        <f>IF(RANDBETWEEN(1,100)&lt;=Settings!$E$22*100,"Fog","")</f>
        <v/>
      </c>
      <c r="E123" s="5" t="str">
        <f>VLOOKUP($I123,Wind!$A:$D,2,TRUE)</f>
        <v>Gentle breeze</v>
      </c>
      <c r="F123" s="5" t="str">
        <f>VLOOKUP($I123,Wind!$A:$D,3,TRUE)</f>
        <v>8–12</v>
      </c>
      <c r="G123" s="5" t="str">
        <f t="shared" si="1"/>
        <v>NW</v>
      </c>
      <c r="H123" s="5" t="str">
        <f>VLOOKUP($I123,Wind!$A:$D,4,TRUE)</f>
        <v>Leaves and small twigs sway and banners flap</v>
      </c>
      <c r="I123" s="5">
        <f>RANDBETWEEN(1,6)*10</f>
        <v>60</v>
      </c>
    </row>
    <row r="124">
      <c r="A124" s="9" t="s">
        <v>85</v>
      </c>
      <c r="B124" s="9" t="s">
        <v>86</v>
      </c>
      <c r="C124" s="9" t="s">
        <v>87</v>
      </c>
      <c r="D124" s="5" t="str">
        <f>IF(RANDBETWEEN(1,100)&lt;=Settings!$E$24*100,"Hail","")</f>
        <v/>
      </c>
      <c r="E124" s="5" t="str">
        <f>VLOOKUP($I124,Wind!$A:$D,2,TRUE)</f>
        <v>Light breeze</v>
      </c>
      <c r="F124" s="5" t="str">
        <f>VLOOKUP($I124,Wind!$A:$D,3,TRUE)</f>
        <v>4–7</v>
      </c>
      <c r="G124" s="5" t="str">
        <f t="shared" si="1"/>
        <v>W</v>
      </c>
      <c r="H124" s="5" t="str">
        <f>VLOOKUP($I124,Wind!$A:$D,4,TRUE)</f>
        <v>Wind felt on face, leaves rustle, vanes move</v>
      </c>
      <c r="I124" s="5">
        <f>RANDBETWEEN(2,8)*10</f>
        <v>50</v>
      </c>
    </row>
    <row r="125">
      <c r="A125" s="9" t="s">
        <v>88</v>
      </c>
      <c r="B125" s="9" t="s">
        <v>89</v>
      </c>
      <c r="C125" s="9" t="s">
        <v>90</v>
      </c>
      <c r="D125" s="5" t="str">
        <f>IF(RANDBETWEEN(1,100)&lt;=Settings!$E$24*100,"Hail","")</f>
        <v/>
      </c>
      <c r="E125" s="5" t="str">
        <f>VLOOKUP($I125,Wind!$A:$D,2,TRUE)</f>
        <v>Moderate breeze</v>
      </c>
      <c r="F125" s="5" t="str">
        <f>VLOOKUP($I125,Wind!$A:$D,3,TRUE)</f>
        <v>13–18</v>
      </c>
      <c r="G125" s="5" t="str">
        <f t="shared" si="1"/>
        <v>N</v>
      </c>
      <c r="H125" s="5" t="str">
        <f>VLOOKUP($I125,Wind!$A:$D,4,TRUE)</f>
        <v>Small branches move, and dust and small branches are raised</v>
      </c>
      <c r="I125" s="5">
        <f>RANDBETWEEN(2,12)*10</f>
        <v>90</v>
      </c>
    </row>
    <row r="126">
      <c r="A126" s="9" t="s">
        <v>91</v>
      </c>
      <c r="B126" s="9" t="s">
        <v>92</v>
      </c>
      <c r="C126" s="9" t="s">
        <v>93</v>
      </c>
      <c r="D126" s="5" t="str">
        <f>IF(RANDBETWEEN(1,1000)&lt;=Settings!$E$23*Settings!$E$25*1000,"Lightning, hail",IF(RANDBETWEEN(1,100)&lt;=Settings!$E$23*100,"Lightning",IF(RANDBETWEEN(1,100)&lt;=Settings!$E$25*100,"Hail","")))</f>
        <v/>
      </c>
      <c r="E126" s="5" t="str">
        <f>VLOOKUP($I126,Wind!$A:$D,2,TRUE)</f>
        <v>Gentle breeze</v>
      </c>
      <c r="F126" s="5" t="str">
        <f>VLOOKUP($I126,Wind!$A:$D,3,TRUE)</f>
        <v>8–12</v>
      </c>
      <c r="G126" s="5" t="str">
        <f t="shared" si="1"/>
        <v>S</v>
      </c>
      <c r="H126" s="5" t="str">
        <f>VLOOKUP($I126,Wind!$A:$D,4,TRUE)</f>
        <v>Leaves and small twigs sway and banners flap</v>
      </c>
      <c r="I126" s="5">
        <f>RANDBETWEEN(2,16)*10</f>
        <v>70</v>
      </c>
    </row>
    <row r="127">
      <c r="A127" s="9" t="s">
        <v>94</v>
      </c>
      <c r="B127" s="9" t="s">
        <v>95</v>
      </c>
      <c r="C127" s="9" t="s">
        <v>93</v>
      </c>
      <c r="D127" s="5" t="str">
        <f>IF(RANDBETWEEN(1,1000)&lt;=Settings!$E$23*Settings!$E$25*1000,"Lightning, hail",IF(RANDBETWEEN(1,100)&lt;=Settings!$E$23*100,"Lightning",IF(RANDBETWEEN(1,100)&lt;=Settings!$E$25*100,"Hail","")))</f>
        <v/>
      </c>
      <c r="E127" s="5" t="str">
        <f>VLOOKUP($I127,Wind!$A:$D,2,TRUE)</f>
        <v>Light breeze</v>
      </c>
      <c r="F127" s="5" t="str">
        <f>VLOOKUP($I127,Wind!$A:$D,3,TRUE)</f>
        <v>4–7</v>
      </c>
      <c r="G127" s="5" t="str">
        <f t="shared" si="1"/>
        <v>S</v>
      </c>
      <c r="H127" s="5" t="str">
        <f>VLOOKUP($I127,Wind!$A:$D,4,TRUE)</f>
        <v>Wind felt on face, leaves rustle, vanes move</v>
      </c>
      <c r="I127" s="5">
        <f>RANDBETWEEN(10,200)</f>
        <v>41</v>
      </c>
    </row>
    <row r="128">
      <c r="A128" s="9" t="s">
        <v>79</v>
      </c>
      <c r="B128" s="9" t="s">
        <v>80</v>
      </c>
      <c r="C128" s="9" t="s">
        <v>81</v>
      </c>
      <c r="D128" s="5" t="str">
        <f>IF(RANDBETWEEN(1,100)&lt;=Settings!$E$22*100,"Fog","")</f>
        <v/>
      </c>
      <c r="E128" s="5" t="str">
        <f>VLOOKUP($I128,Wind!$A:$D,2,TRUE)</f>
        <v>Light air</v>
      </c>
      <c r="F128" s="5" t="str">
        <f>VLOOKUP($I128,Wind!$A:$D,3,TRUE)</f>
        <v>1–3</v>
      </c>
      <c r="G128" s="5" t="str">
        <f t="shared" si="1"/>
        <v>W</v>
      </c>
      <c r="H128" s="5" t="str">
        <f>VLOOKUP($I128,Wind!$A:$D,4,TRUE)</f>
        <v>Wind direction shown by smoke but not wind vanes</v>
      </c>
      <c r="I128" s="5">
        <f>RANDBETWEEN(1,4)*10</f>
        <v>30</v>
      </c>
    </row>
    <row r="129">
      <c r="A129" s="9" t="s">
        <v>82</v>
      </c>
      <c r="B129" s="9" t="s">
        <v>83</v>
      </c>
      <c r="C129" s="9" t="s">
        <v>84</v>
      </c>
      <c r="D129" s="5" t="str">
        <f>IF(RANDBETWEEN(1,100)&lt;=Settings!$E$22*100,"Fog","")</f>
        <v>Fog</v>
      </c>
      <c r="E129" s="5" t="str">
        <f>VLOOKUP($I129,Wind!$A:$D,2,TRUE)</f>
        <v>Light breeze</v>
      </c>
      <c r="F129" s="5" t="str">
        <f>VLOOKUP($I129,Wind!$A:$D,3,TRUE)</f>
        <v>4–7</v>
      </c>
      <c r="G129" s="5" t="str">
        <f t="shared" si="1"/>
        <v>NE</v>
      </c>
      <c r="H129" s="5" t="str">
        <f>VLOOKUP($I129,Wind!$A:$D,4,TRUE)</f>
        <v>Wind felt on face, leaves rustle, vanes move</v>
      </c>
      <c r="I129" s="5">
        <f>RANDBETWEEN(1,6)*10</f>
        <v>50</v>
      </c>
    </row>
    <row r="130">
      <c r="A130" s="9" t="s">
        <v>85</v>
      </c>
      <c r="B130" s="9" t="s">
        <v>86</v>
      </c>
      <c r="C130" s="9" t="s">
        <v>87</v>
      </c>
      <c r="D130" s="5" t="str">
        <f>IF(RANDBETWEEN(1,100)&lt;=Settings!$E$24*100,"Hail","")</f>
        <v/>
      </c>
      <c r="E130" s="5" t="str">
        <f>VLOOKUP($I130,Wind!$A:$D,2,TRUE)</f>
        <v>Light breeze</v>
      </c>
      <c r="F130" s="5" t="str">
        <f>VLOOKUP($I130,Wind!$A:$D,3,TRUE)</f>
        <v>4–7</v>
      </c>
      <c r="G130" s="5" t="str">
        <f t="shared" si="1"/>
        <v>W</v>
      </c>
      <c r="H130" s="5" t="str">
        <f>VLOOKUP($I130,Wind!$A:$D,4,TRUE)</f>
        <v>Wind felt on face, leaves rustle, vanes move</v>
      </c>
      <c r="I130" s="5">
        <f>RANDBETWEEN(2,8)*10</f>
        <v>50</v>
      </c>
    </row>
    <row r="131">
      <c r="A131" s="9" t="s">
        <v>88</v>
      </c>
      <c r="B131" s="9" t="s">
        <v>89</v>
      </c>
      <c r="C131" s="9" t="s">
        <v>90</v>
      </c>
      <c r="D131" s="5" t="str">
        <f>IF(RANDBETWEEN(1,100)&lt;=Settings!$E$24*100,"Hail","")</f>
        <v/>
      </c>
      <c r="E131" s="5" t="str">
        <f>VLOOKUP($I131,Wind!$A:$D,2,TRUE)</f>
        <v>Light air</v>
      </c>
      <c r="F131" s="5" t="str">
        <f>VLOOKUP($I131,Wind!$A:$D,3,TRUE)</f>
        <v>1–3</v>
      </c>
      <c r="G131" s="5" t="str">
        <f t="shared" si="1"/>
        <v>SW</v>
      </c>
      <c r="H131" s="5" t="str">
        <f>VLOOKUP($I131,Wind!$A:$D,4,TRUE)</f>
        <v>Wind direction shown by smoke but not wind vanes</v>
      </c>
      <c r="I131" s="5">
        <f>RANDBETWEEN(2,12)*10</f>
        <v>20</v>
      </c>
    </row>
    <row r="132">
      <c r="A132" s="9" t="s">
        <v>91</v>
      </c>
      <c r="B132" s="9" t="s">
        <v>92</v>
      </c>
      <c r="C132" s="9" t="s">
        <v>93</v>
      </c>
      <c r="D132" s="5" t="str">
        <f>IF(RANDBETWEEN(1,1000)&lt;=Settings!$E$23*Settings!$E$25*1000,"Lightning, hail",IF(RANDBETWEEN(1,100)&lt;=Settings!$E$23*100,"Lightning",IF(RANDBETWEEN(1,100)&lt;=Settings!$E$25*100,"Hail","")))</f>
        <v/>
      </c>
      <c r="E132" s="5" t="str">
        <f>VLOOKUP($I132,Wind!$A:$D,2,TRUE)</f>
        <v>Fresh breeze</v>
      </c>
      <c r="F132" s="5" t="str">
        <f>VLOOKUP($I132,Wind!$A:$D,3,TRUE)</f>
        <v>19–24</v>
      </c>
      <c r="G132" s="5" t="str">
        <f t="shared" si="1"/>
        <v>S</v>
      </c>
      <c r="H132" s="5" t="str">
        <f>VLOOKUP($I132,Wind!$A:$D,4,TRUE)</f>
        <v>Small trees sway and small waves form on inland waters</v>
      </c>
      <c r="I132" s="5">
        <f>RANDBETWEEN(2,16)*10</f>
        <v>100</v>
      </c>
    </row>
    <row r="133">
      <c r="A133" s="9" t="s">
        <v>94</v>
      </c>
      <c r="B133" s="9" t="s">
        <v>95</v>
      </c>
      <c r="C133" s="9" t="s">
        <v>93</v>
      </c>
      <c r="D133" s="5" t="str">
        <f>IF(RANDBETWEEN(1,1000)&lt;=Settings!$E$23*Settings!$E$25*1000,"Lightning, hail",IF(RANDBETWEEN(1,100)&lt;=Settings!$E$23*100,"Lightning",IF(RANDBETWEEN(1,100)&lt;=Settings!$E$25*100,"Hail","")))</f>
        <v/>
      </c>
      <c r="E133" s="5" t="str">
        <f>VLOOKUP($I133,Wind!$A:$D,2,TRUE)</f>
        <v>Gentle breeze</v>
      </c>
      <c r="F133" s="5" t="str">
        <f>VLOOKUP($I133,Wind!$A:$D,3,TRUE)</f>
        <v>8–12</v>
      </c>
      <c r="G133" s="5" t="str">
        <f t="shared" si="1"/>
        <v>SW</v>
      </c>
      <c r="H133" s="5" t="str">
        <f>VLOOKUP($I133,Wind!$A:$D,4,TRUE)</f>
        <v>Leaves and small twigs sway and banners flap</v>
      </c>
      <c r="I133" s="5">
        <f>RANDBETWEEN(10,200)</f>
        <v>70</v>
      </c>
    </row>
    <row r="134">
      <c r="A134" s="9" t="s">
        <v>79</v>
      </c>
      <c r="B134" s="9" t="s">
        <v>80</v>
      </c>
      <c r="C134" s="9" t="s">
        <v>81</v>
      </c>
      <c r="D134" s="5" t="str">
        <f>IF(RANDBETWEEN(1,100)&lt;=Settings!$E$22*100,"Fog","")</f>
        <v/>
      </c>
      <c r="E134" s="5" t="str">
        <f>VLOOKUP($I134,Wind!$A:$D,2,TRUE)</f>
        <v>Light air</v>
      </c>
      <c r="F134" s="5" t="str">
        <f>VLOOKUP($I134,Wind!$A:$D,3,TRUE)</f>
        <v>1–3</v>
      </c>
      <c r="G134" s="5" t="str">
        <f t="shared" si="1"/>
        <v>E</v>
      </c>
      <c r="H134" s="5" t="str">
        <f>VLOOKUP($I134,Wind!$A:$D,4,TRUE)</f>
        <v>Wind direction shown by smoke but not wind vanes</v>
      </c>
      <c r="I134" s="5">
        <f>RANDBETWEEN(1,4)*10</f>
        <v>30</v>
      </c>
    </row>
    <row r="135">
      <c r="A135" s="9" t="s">
        <v>82</v>
      </c>
      <c r="B135" s="9" t="s">
        <v>83</v>
      </c>
      <c r="C135" s="9" t="s">
        <v>84</v>
      </c>
      <c r="D135" s="5" t="str">
        <f>IF(RANDBETWEEN(1,100)&lt;=Settings!$E$22*100,"Fog","")</f>
        <v/>
      </c>
      <c r="E135" s="5" t="str">
        <f>VLOOKUP($I135,Wind!$A:$D,2,TRUE)</f>
        <v>Light breeze</v>
      </c>
      <c r="F135" s="5" t="str">
        <f>VLOOKUP($I135,Wind!$A:$D,3,TRUE)</f>
        <v>4–7</v>
      </c>
      <c r="G135" s="5" t="str">
        <f t="shared" si="1"/>
        <v>N</v>
      </c>
      <c r="H135" s="5" t="str">
        <f>VLOOKUP($I135,Wind!$A:$D,4,TRUE)</f>
        <v>Wind felt on face, leaves rustle, vanes move</v>
      </c>
      <c r="I135" s="5">
        <f>RANDBETWEEN(1,6)*10</f>
        <v>40</v>
      </c>
    </row>
    <row r="136">
      <c r="A136" s="9" t="s">
        <v>85</v>
      </c>
      <c r="B136" s="9" t="s">
        <v>86</v>
      </c>
      <c r="C136" s="9" t="s">
        <v>87</v>
      </c>
      <c r="D136" s="5" t="str">
        <f>IF(RANDBETWEEN(1,100)&lt;=Settings!$E$24*100,"Hail","")</f>
        <v/>
      </c>
      <c r="E136" s="5" t="str">
        <f>VLOOKUP($I136,Wind!$A:$D,2,TRUE)</f>
        <v>Light air</v>
      </c>
      <c r="F136" s="5" t="str">
        <f>VLOOKUP($I136,Wind!$A:$D,3,TRUE)</f>
        <v>1–3</v>
      </c>
      <c r="G136" s="5" t="str">
        <f t="shared" si="1"/>
        <v>SW</v>
      </c>
      <c r="H136" s="5" t="str">
        <f>VLOOKUP($I136,Wind!$A:$D,4,TRUE)</f>
        <v>Wind direction shown by smoke but not wind vanes</v>
      </c>
      <c r="I136" s="5">
        <f>RANDBETWEEN(2,8)*10</f>
        <v>30</v>
      </c>
    </row>
    <row r="137">
      <c r="A137" s="9" t="s">
        <v>88</v>
      </c>
      <c r="B137" s="9" t="s">
        <v>89</v>
      </c>
      <c r="C137" s="9" t="s">
        <v>90</v>
      </c>
      <c r="D137" s="5" t="str">
        <f>IF(RANDBETWEEN(1,100)&lt;=Settings!$E$24*100,"Hail","")</f>
        <v>Hail</v>
      </c>
      <c r="E137" s="5" t="str">
        <f>VLOOKUP($I137,Wind!$A:$D,2,TRUE)</f>
        <v>Light breeze</v>
      </c>
      <c r="F137" s="5" t="str">
        <f>VLOOKUP($I137,Wind!$A:$D,3,TRUE)</f>
        <v>4–7</v>
      </c>
      <c r="G137" s="5" t="str">
        <f t="shared" si="1"/>
        <v>SE</v>
      </c>
      <c r="H137" s="5" t="str">
        <f>VLOOKUP($I137,Wind!$A:$D,4,TRUE)</f>
        <v>Wind felt on face, leaves rustle, vanes move</v>
      </c>
      <c r="I137" s="5">
        <f>RANDBETWEEN(2,12)*10</f>
        <v>50</v>
      </c>
    </row>
    <row r="138">
      <c r="A138" s="9" t="s">
        <v>91</v>
      </c>
      <c r="B138" s="9" t="s">
        <v>92</v>
      </c>
      <c r="C138" s="9" t="s">
        <v>93</v>
      </c>
      <c r="D138" s="5" t="str">
        <f>IF(RANDBETWEEN(1,1000)&lt;=Settings!$E$23*Settings!$E$25*1000,"Lightning, hail",IF(RANDBETWEEN(1,100)&lt;=Settings!$E$23*100,"Lightning",IF(RANDBETWEEN(1,100)&lt;=Settings!$E$25*100,"Hail","")))</f>
        <v>Lightning</v>
      </c>
      <c r="E138" s="5" t="str">
        <f>VLOOKUP($I138,Wind!$A:$D,2,TRUE)</f>
        <v>Strong breeze</v>
      </c>
      <c r="F138" s="5" t="str">
        <f>VLOOKUP($I138,Wind!$A:$D,3,TRUE)</f>
        <v>25–31</v>
      </c>
      <c r="G138" s="5" t="str">
        <f t="shared" si="1"/>
        <v>SE</v>
      </c>
      <c r="H138" s="5" t="str">
        <f>VLOOKUP($I138,Wind!$A:$D,4,TRUE)</f>
        <v>Large branches move</v>
      </c>
      <c r="I138" s="5">
        <f>RANDBETWEEN(2,16)*10</f>
        <v>120</v>
      </c>
    </row>
    <row r="139">
      <c r="A139" s="9" t="s">
        <v>94</v>
      </c>
      <c r="B139" s="9" t="s">
        <v>95</v>
      </c>
      <c r="C139" s="9" t="s">
        <v>93</v>
      </c>
      <c r="D139" s="5" t="str">
        <f>IF(RANDBETWEEN(1,1000)&lt;=Settings!$E$23*Settings!$E$25*1000,"Lightning, hail",IF(RANDBETWEEN(1,100)&lt;=Settings!$E$23*100,"Lightning",IF(RANDBETWEEN(1,100)&lt;=Settings!$E$25*100,"Hail","")))</f>
        <v/>
      </c>
      <c r="E139" s="5" t="str">
        <f>VLOOKUP($I139,Wind!$A:$D,2,TRUE)</f>
        <v>Fresh breeze</v>
      </c>
      <c r="F139" s="5" t="str">
        <f>VLOOKUP($I139,Wind!$A:$D,3,TRUE)</f>
        <v>19–24</v>
      </c>
      <c r="G139" s="5" t="str">
        <f t="shared" si="1"/>
        <v>NW</v>
      </c>
      <c r="H139" s="5" t="str">
        <f>VLOOKUP($I139,Wind!$A:$D,4,TRUE)</f>
        <v>Small trees sway and small waves form on inland waters</v>
      </c>
      <c r="I139" s="5">
        <f>RANDBETWEEN(10,200)</f>
        <v>100</v>
      </c>
    </row>
    <row r="140">
      <c r="A140" s="9" t="s">
        <v>79</v>
      </c>
      <c r="B140" s="9" t="s">
        <v>80</v>
      </c>
      <c r="C140" s="9" t="s">
        <v>81</v>
      </c>
      <c r="D140" s="5" t="str">
        <f>IF(RANDBETWEEN(1,100)&lt;=Settings!$E$22*100,"Fog","")</f>
        <v/>
      </c>
      <c r="E140" s="5" t="str">
        <f>VLOOKUP($I140,Wind!$A:$D,2,TRUE)</f>
        <v>Light breeze</v>
      </c>
      <c r="F140" s="5" t="str">
        <f>VLOOKUP($I140,Wind!$A:$D,3,TRUE)</f>
        <v>4–7</v>
      </c>
      <c r="G140" s="5" t="str">
        <f t="shared" si="1"/>
        <v>S</v>
      </c>
      <c r="H140" s="5" t="str">
        <f>VLOOKUP($I140,Wind!$A:$D,4,TRUE)</f>
        <v>Wind felt on face, leaves rustle, vanes move</v>
      </c>
      <c r="I140" s="5">
        <f>RANDBETWEEN(1,4)*10</f>
        <v>40</v>
      </c>
    </row>
    <row r="141">
      <c r="A141" s="9" t="s">
        <v>82</v>
      </c>
      <c r="B141" s="9" t="s">
        <v>83</v>
      </c>
      <c r="C141" s="9" t="s">
        <v>84</v>
      </c>
      <c r="D141" s="5" t="str">
        <f>IF(RANDBETWEEN(1,100)&lt;=Settings!$E$22*100,"Fog","")</f>
        <v/>
      </c>
      <c r="E141" s="5" t="str">
        <f>VLOOKUP($I141,Wind!$A:$D,2,TRUE)</f>
        <v>Light breeze</v>
      </c>
      <c r="F141" s="5" t="str">
        <f>VLOOKUP($I141,Wind!$A:$D,3,TRUE)</f>
        <v>4–7</v>
      </c>
      <c r="G141" s="5" t="str">
        <f t="shared" si="1"/>
        <v>SW</v>
      </c>
      <c r="H141" s="5" t="str">
        <f>VLOOKUP($I141,Wind!$A:$D,4,TRUE)</f>
        <v>Wind felt on face, leaves rustle, vanes move</v>
      </c>
      <c r="I141" s="5">
        <f>RANDBETWEEN(1,6)*10</f>
        <v>50</v>
      </c>
    </row>
    <row r="142">
      <c r="A142" s="9" t="s">
        <v>85</v>
      </c>
      <c r="B142" s="9" t="s">
        <v>86</v>
      </c>
      <c r="C142" s="9" t="s">
        <v>87</v>
      </c>
      <c r="D142" s="5" t="str">
        <f>IF(RANDBETWEEN(1,100)&lt;=Settings!$E$24*100,"Hail","")</f>
        <v/>
      </c>
      <c r="E142" s="5" t="str">
        <f>VLOOKUP($I142,Wind!$A:$D,2,TRUE)</f>
        <v>Light air</v>
      </c>
      <c r="F142" s="5" t="str">
        <f>VLOOKUP($I142,Wind!$A:$D,3,TRUE)</f>
        <v>1–3</v>
      </c>
      <c r="G142" s="5" t="str">
        <f t="shared" si="1"/>
        <v>SW</v>
      </c>
      <c r="H142" s="5" t="str">
        <f>VLOOKUP($I142,Wind!$A:$D,4,TRUE)</f>
        <v>Wind direction shown by smoke but not wind vanes</v>
      </c>
      <c r="I142" s="5">
        <f>RANDBETWEEN(2,8)*10</f>
        <v>20</v>
      </c>
    </row>
    <row r="143">
      <c r="A143" s="9" t="s">
        <v>88</v>
      </c>
      <c r="B143" s="9" t="s">
        <v>89</v>
      </c>
      <c r="C143" s="9" t="s">
        <v>90</v>
      </c>
      <c r="D143" s="5" t="str">
        <f>IF(RANDBETWEEN(1,100)&lt;=Settings!$E$24*100,"Hail","")</f>
        <v/>
      </c>
      <c r="E143" s="5" t="str">
        <f>VLOOKUP($I143,Wind!$A:$D,2,TRUE)</f>
        <v>Strong breeze</v>
      </c>
      <c r="F143" s="5" t="str">
        <f>VLOOKUP($I143,Wind!$A:$D,3,TRUE)</f>
        <v>25–31</v>
      </c>
      <c r="G143" s="5" t="str">
        <f t="shared" si="1"/>
        <v>N</v>
      </c>
      <c r="H143" s="5" t="str">
        <f>VLOOKUP($I143,Wind!$A:$D,4,TRUE)</f>
        <v>Large branches move</v>
      </c>
      <c r="I143" s="5">
        <f>RANDBETWEEN(2,12)*10</f>
        <v>120</v>
      </c>
    </row>
    <row r="144">
      <c r="A144" s="9" t="s">
        <v>91</v>
      </c>
      <c r="B144" s="9" t="s">
        <v>92</v>
      </c>
      <c r="C144" s="9" t="s">
        <v>93</v>
      </c>
      <c r="D144" s="5" t="str">
        <f>IF(RANDBETWEEN(1,1000)&lt;=Settings!$E$23*Settings!$E$25*1000,"Lightning, hail",IF(RANDBETWEEN(1,100)&lt;=Settings!$E$23*100,"Lightning",IF(RANDBETWEEN(1,100)&lt;=Settings!$E$25*100,"Hail","")))</f>
        <v/>
      </c>
      <c r="E144" s="5" t="str">
        <f>VLOOKUP($I144,Wind!$A:$D,2,TRUE)</f>
        <v>Gentle breeze</v>
      </c>
      <c r="F144" s="5" t="str">
        <f>VLOOKUP($I144,Wind!$A:$D,3,TRUE)</f>
        <v>8–12</v>
      </c>
      <c r="G144" s="5" t="str">
        <f t="shared" si="1"/>
        <v>W</v>
      </c>
      <c r="H144" s="5" t="str">
        <f>VLOOKUP($I144,Wind!$A:$D,4,TRUE)</f>
        <v>Leaves and small twigs sway and banners flap</v>
      </c>
      <c r="I144" s="5">
        <f>RANDBETWEEN(2,16)*10</f>
        <v>70</v>
      </c>
    </row>
    <row r="145">
      <c r="A145" s="9" t="s">
        <v>94</v>
      </c>
      <c r="B145" s="9" t="s">
        <v>95</v>
      </c>
      <c r="C145" s="9" t="s">
        <v>93</v>
      </c>
      <c r="D145" s="5" t="str">
        <f>IF(RANDBETWEEN(1,1000)&lt;=Settings!$E$23*Settings!$E$25*1000,"Lightning, hail",IF(RANDBETWEEN(1,100)&lt;=Settings!$E$23*100,"Lightning",IF(RANDBETWEEN(1,100)&lt;=Settings!$E$25*100,"Hail","")))</f>
        <v>Lightning</v>
      </c>
      <c r="E145" s="5" t="str">
        <f>VLOOKUP($I145,Wind!$A:$D,2,TRUE)</f>
        <v>Strong breeze</v>
      </c>
      <c r="F145" s="5" t="str">
        <f>VLOOKUP($I145,Wind!$A:$D,3,TRUE)</f>
        <v>25–31</v>
      </c>
      <c r="G145" s="5" t="str">
        <f t="shared" si="1"/>
        <v>S</v>
      </c>
      <c r="H145" s="5" t="str">
        <f>VLOOKUP($I145,Wind!$A:$D,4,TRUE)</f>
        <v>Large branches move</v>
      </c>
      <c r="I145" s="5">
        <f>RANDBETWEEN(10,200)</f>
        <v>134</v>
      </c>
    </row>
    <row r="146">
      <c r="A146" s="9" t="s">
        <v>79</v>
      </c>
      <c r="B146" s="9" t="s">
        <v>80</v>
      </c>
      <c r="C146" s="9" t="s">
        <v>81</v>
      </c>
      <c r="D146" s="5" t="str">
        <f>IF(RANDBETWEEN(1,100)&lt;=Settings!$E$22*100,"Fog","")</f>
        <v/>
      </c>
      <c r="E146" s="5" t="str">
        <f>VLOOKUP($I146,Wind!$A:$D,2,TRUE)</f>
        <v>Light air</v>
      </c>
      <c r="F146" s="5" t="str">
        <f>VLOOKUP($I146,Wind!$A:$D,3,TRUE)</f>
        <v>1–3</v>
      </c>
      <c r="G146" s="5" t="str">
        <f t="shared" si="1"/>
        <v>W</v>
      </c>
      <c r="H146" s="5" t="str">
        <f>VLOOKUP($I146,Wind!$A:$D,4,TRUE)</f>
        <v>Wind direction shown by smoke but not wind vanes</v>
      </c>
      <c r="I146" s="5">
        <f>RANDBETWEEN(1,4)*10</f>
        <v>30</v>
      </c>
    </row>
    <row r="147">
      <c r="A147" s="9" t="s">
        <v>82</v>
      </c>
      <c r="B147" s="9" t="s">
        <v>83</v>
      </c>
      <c r="C147" s="9" t="s">
        <v>84</v>
      </c>
      <c r="D147" s="5" t="str">
        <f>IF(RANDBETWEEN(1,100)&lt;=Settings!$E$22*100,"Fog","")</f>
        <v>Fog</v>
      </c>
      <c r="E147" s="5" t="str">
        <f>VLOOKUP($I147,Wind!$A:$D,2,TRUE)</f>
        <v>Light air</v>
      </c>
      <c r="F147" s="5" t="str">
        <f>VLOOKUP($I147,Wind!$A:$D,3,TRUE)</f>
        <v>1–3</v>
      </c>
      <c r="G147" s="5" t="str">
        <f t="shared" si="1"/>
        <v>NW</v>
      </c>
      <c r="H147" s="5" t="str">
        <f>VLOOKUP($I147,Wind!$A:$D,4,TRUE)</f>
        <v>Wind direction shown by smoke but not wind vanes</v>
      </c>
      <c r="I147" s="5">
        <f>RANDBETWEEN(1,6)*10</f>
        <v>20</v>
      </c>
    </row>
    <row r="148">
      <c r="A148" s="9" t="s">
        <v>85</v>
      </c>
      <c r="B148" s="9" t="s">
        <v>86</v>
      </c>
      <c r="C148" s="9" t="s">
        <v>87</v>
      </c>
      <c r="D148" s="5" t="str">
        <f>IF(RANDBETWEEN(1,100)&lt;=Settings!$E$24*100,"Hail","")</f>
        <v/>
      </c>
      <c r="E148" s="5" t="str">
        <f>VLOOKUP($I148,Wind!$A:$D,2,TRUE)</f>
        <v>Light breeze</v>
      </c>
      <c r="F148" s="5" t="str">
        <f>VLOOKUP($I148,Wind!$A:$D,3,TRUE)</f>
        <v>4–7</v>
      </c>
      <c r="G148" s="5" t="str">
        <f t="shared" si="1"/>
        <v>NW</v>
      </c>
      <c r="H148" s="5" t="str">
        <f>VLOOKUP($I148,Wind!$A:$D,4,TRUE)</f>
        <v>Wind felt on face, leaves rustle, vanes move</v>
      </c>
      <c r="I148" s="5">
        <f>RANDBETWEEN(2,8)*10</f>
        <v>40</v>
      </c>
    </row>
    <row r="149">
      <c r="A149" s="9" t="s">
        <v>88</v>
      </c>
      <c r="B149" s="9" t="s">
        <v>89</v>
      </c>
      <c r="C149" s="9" t="s">
        <v>90</v>
      </c>
      <c r="D149" s="5" t="str">
        <f>IF(RANDBETWEEN(1,100)&lt;=Settings!$E$24*100,"Hail","")</f>
        <v/>
      </c>
      <c r="E149" s="5" t="str">
        <f>VLOOKUP($I149,Wind!$A:$D,2,TRUE)</f>
        <v>Moderate breeze</v>
      </c>
      <c r="F149" s="5" t="str">
        <f>VLOOKUP($I149,Wind!$A:$D,3,TRUE)</f>
        <v>13–18</v>
      </c>
      <c r="G149" s="5" t="str">
        <f t="shared" si="1"/>
        <v>N</v>
      </c>
      <c r="H149" s="5" t="str">
        <f>VLOOKUP($I149,Wind!$A:$D,4,TRUE)</f>
        <v>Small branches move, and dust and small branches are raised</v>
      </c>
      <c r="I149" s="5">
        <f>RANDBETWEEN(2,12)*10</f>
        <v>80</v>
      </c>
    </row>
    <row r="150">
      <c r="A150" s="9" t="s">
        <v>91</v>
      </c>
      <c r="B150" s="9" t="s">
        <v>92</v>
      </c>
      <c r="C150" s="9" t="s">
        <v>93</v>
      </c>
      <c r="D150" s="5" t="str">
        <f>IF(RANDBETWEEN(1,1000)&lt;=Settings!$E$23*Settings!$E$25*1000,"Lightning, hail",IF(RANDBETWEEN(1,100)&lt;=Settings!$E$23*100,"Lightning",IF(RANDBETWEEN(1,100)&lt;=Settings!$E$25*100,"Hail","")))</f>
        <v/>
      </c>
      <c r="E150" s="5" t="str">
        <f>VLOOKUP($I150,Wind!$A:$D,2,TRUE)</f>
        <v>Strong breeze</v>
      </c>
      <c r="F150" s="5" t="str">
        <f>VLOOKUP($I150,Wind!$A:$D,3,TRUE)</f>
        <v>25–31</v>
      </c>
      <c r="G150" s="5" t="str">
        <f t="shared" si="1"/>
        <v>NW</v>
      </c>
      <c r="H150" s="5" t="str">
        <f>VLOOKUP($I150,Wind!$A:$D,4,TRUE)</f>
        <v>Large branches move</v>
      </c>
      <c r="I150" s="5">
        <f>RANDBETWEEN(2,16)*10</f>
        <v>130</v>
      </c>
    </row>
    <row r="151">
      <c r="A151" s="9" t="s">
        <v>94</v>
      </c>
      <c r="B151" s="9" t="s">
        <v>95</v>
      </c>
      <c r="C151" s="9" t="s">
        <v>93</v>
      </c>
      <c r="D151" s="5" t="str">
        <f>IF(RANDBETWEEN(1,1000)&lt;=Settings!$E$23*Settings!$E$25*1000,"Lightning, hail",IF(RANDBETWEEN(1,100)&lt;=Settings!$E$23*100,"Lightning",IF(RANDBETWEEN(1,100)&lt;=Settings!$E$25*100,"Hail","")))</f>
        <v>Hail</v>
      </c>
      <c r="E151" s="5" t="str">
        <f>VLOOKUP($I151,Wind!$A:$D,2,TRUE)</f>
        <v>Light breeze</v>
      </c>
      <c r="F151" s="5" t="str">
        <f>VLOOKUP($I151,Wind!$A:$D,3,TRUE)</f>
        <v>4–7</v>
      </c>
      <c r="G151" s="5" t="str">
        <f t="shared" si="1"/>
        <v>W</v>
      </c>
      <c r="H151" s="5" t="str">
        <f>VLOOKUP($I151,Wind!$A:$D,4,TRUE)</f>
        <v>Wind felt on face, leaves rustle, vanes move</v>
      </c>
      <c r="I151" s="5">
        <f>RANDBETWEEN(10,200)</f>
        <v>42</v>
      </c>
    </row>
    <row r="152">
      <c r="A152" s="9" t="s">
        <v>79</v>
      </c>
      <c r="B152" s="9" t="s">
        <v>80</v>
      </c>
      <c r="C152" s="9" t="s">
        <v>81</v>
      </c>
      <c r="D152" s="5" t="str">
        <f>IF(RANDBETWEEN(1,100)&lt;=Settings!$E$22*100,"Fog","")</f>
        <v/>
      </c>
      <c r="E152" s="5" t="str">
        <f>VLOOKUP($I152,Wind!$A:$D,2,TRUE)</f>
        <v>Light breeze</v>
      </c>
      <c r="F152" s="5" t="str">
        <f>VLOOKUP($I152,Wind!$A:$D,3,TRUE)</f>
        <v>4–7</v>
      </c>
      <c r="G152" s="5" t="str">
        <f t="shared" si="1"/>
        <v>N</v>
      </c>
      <c r="H152" s="5" t="str">
        <f>VLOOKUP($I152,Wind!$A:$D,4,TRUE)</f>
        <v>Wind felt on face, leaves rustle, vanes move</v>
      </c>
      <c r="I152" s="5">
        <f>RANDBETWEEN(1,4)*10</f>
        <v>40</v>
      </c>
    </row>
    <row r="153">
      <c r="A153" s="9" t="s">
        <v>82</v>
      </c>
      <c r="B153" s="9" t="s">
        <v>83</v>
      </c>
      <c r="C153" s="9" t="s">
        <v>84</v>
      </c>
      <c r="D153" s="5" t="str">
        <f>IF(RANDBETWEEN(1,100)&lt;=Settings!$E$22*100,"Fog","")</f>
        <v/>
      </c>
      <c r="E153" s="5" t="str">
        <f>VLOOKUP($I153,Wind!$A:$D,2,TRUE)</f>
        <v>Light air</v>
      </c>
      <c r="F153" s="5" t="str">
        <f>VLOOKUP($I153,Wind!$A:$D,3,TRUE)</f>
        <v>1–3</v>
      </c>
      <c r="G153" s="5" t="str">
        <f t="shared" si="1"/>
        <v>NW</v>
      </c>
      <c r="H153" s="5" t="str">
        <f>VLOOKUP($I153,Wind!$A:$D,4,TRUE)</f>
        <v>Wind direction shown by smoke but not wind vanes</v>
      </c>
      <c r="I153" s="5">
        <f>RANDBETWEEN(1,6)*10</f>
        <v>20</v>
      </c>
    </row>
    <row r="154">
      <c r="A154" s="9" t="s">
        <v>85</v>
      </c>
      <c r="B154" s="9" t="s">
        <v>86</v>
      </c>
      <c r="C154" s="9" t="s">
        <v>87</v>
      </c>
      <c r="D154" s="5" t="str">
        <f>IF(RANDBETWEEN(1,100)&lt;=Settings!$E$24*100,"Hail","")</f>
        <v/>
      </c>
      <c r="E154" s="5" t="str">
        <f>VLOOKUP($I154,Wind!$A:$D,2,TRUE)</f>
        <v>Gentle breeze</v>
      </c>
      <c r="F154" s="5" t="str">
        <f>VLOOKUP($I154,Wind!$A:$D,3,TRUE)</f>
        <v>8–12</v>
      </c>
      <c r="G154" s="5" t="str">
        <f t="shared" si="1"/>
        <v>SW</v>
      </c>
      <c r="H154" s="5" t="str">
        <f>VLOOKUP($I154,Wind!$A:$D,4,TRUE)</f>
        <v>Leaves and small twigs sway and banners flap</v>
      </c>
      <c r="I154" s="5">
        <f>RANDBETWEEN(2,8)*10</f>
        <v>70</v>
      </c>
    </row>
    <row r="155">
      <c r="A155" s="9" t="s">
        <v>88</v>
      </c>
      <c r="B155" s="9" t="s">
        <v>89</v>
      </c>
      <c r="C155" s="9" t="s">
        <v>90</v>
      </c>
      <c r="D155" s="5" t="str">
        <f>IF(RANDBETWEEN(1,100)&lt;=Settings!$E$24*100,"Hail","")</f>
        <v/>
      </c>
      <c r="E155" s="5" t="str">
        <f>VLOOKUP($I155,Wind!$A:$D,2,TRUE)</f>
        <v>Fresh breeze</v>
      </c>
      <c r="F155" s="5" t="str">
        <f>VLOOKUP($I155,Wind!$A:$D,3,TRUE)</f>
        <v>19–24</v>
      </c>
      <c r="G155" s="5" t="str">
        <f t="shared" si="1"/>
        <v>SW</v>
      </c>
      <c r="H155" s="5" t="str">
        <f>VLOOKUP($I155,Wind!$A:$D,4,TRUE)</f>
        <v>Small trees sway and small waves form on inland waters</v>
      </c>
      <c r="I155" s="5">
        <f>RANDBETWEEN(2,12)*10</f>
        <v>110</v>
      </c>
    </row>
    <row r="156">
      <c r="A156" s="9" t="s">
        <v>91</v>
      </c>
      <c r="B156" s="9" t="s">
        <v>92</v>
      </c>
      <c r="C156" s="9" t="s">
        <v>93</v>
      </c>
      <c r="D156" s="5" t="str">
        <f>IF(RANDBETWEEN(1,1000)&lt;=Settings!$E$23*Settings!$E$25*1000,"Lightning, hail",IF(RANDBETWEEN(1,100)&lt;=Settings!$E$23*100,"Lightning",IF(RANDBETWEEN(1,100)&lt;=Settings!$E$25*100,"Hail","")))</f>
        <v/>
      </c>
      <c r="E156" s="5" t="str">
        <f>VLOOKUP($I156,Wind!$A:$D,2,TRUE)</f>
        <v>Light breeze</v>
      </c>
      <c r="F156" s="5" t="str">
        <f>VLOOKUP($I156,Wind!$A:$D,3,TRUE)</f>
        <v>4–7</v>
      </c>
      <c r="G156" s="5" t="str">
        <f t="shared" si="1"/>
        <v>NW</v>
      </c>
      <c r="H156" s="5" t="str">
        <f>VLOOKUP($I156,Wind!$A:$D,4,TRUE)</f>
        <v>Wind felt on face, leaves rustle, vanes move</v>
      </c>
      <c r="I156" s="5">
        <f>RANDBETWEEN(2,16)*10</f>
        <v>40</v>
      </c>
    </row>
    <row r="157">
      <c r="A157" s="9" t="s">
        <v>94</v>
      </c>
      <c r="B157" s="9" t="s">
        <v>95</v>
      </c>
      <c r="C157" s="9" t="s">
        <v>93</v>
      </c>
      <c r="D157" s="5" t="str">
        <f>IF(RANDBETWEEN(1,1000)&lt;=Settings!$E$23*Settings!$E$25*1000,"Lightning, hail",IF(RANDBETWEEN(1,100)&lt;=Settings!$E$23*100,"Lightning",IF(RANDBETWEEN(1,100)&lt;=Settings!$E$25*100,"Hail","")))</f>
        <v>Lightning, hail</v>
      </c>
      <c r="E157" s="5" t="str">
        <f>VLOOKUP($I157,Wind!$A:$D,2,TRUE)</f>
        <v>Moderate breeze</v>
      </c>
      <c r="F157" s="5" t="str">
        <f>VLOOKUP($I157,Wind!$A:$D,3,TRUE)</f>
        <v>13–18</v>
      </c>
      <c r="G157" s="5" t="str">
        <f t="shared" si="1"/>
        <v>NW</v>
      </c>
      <c r="H157" s="5" t="str">
        <f>VLOOKUP($I157,Wind!$A:$D,4,TRUE)</f>
        <v>Small branches move, and dust and small branches are raised</v>
      </c>
      <c r="I157" s="5">
        <f>RANDBETWEEN(10,200)</f>
        <v>80</v>
      </c>
    </row>
    <row r="158">
      <c r="A158" s="9" t="s">
        <v>79</v>
      </c>
      <c r="B158" s="9" t="s">
        <v>80</v>
      </c>
      <c r="C158" s="9" t="s">
        <v>81</v>
      </c>
      <c r="D158" s="5" t="str">
        <f>IF(RANDBETWEEN(1,100)&lt;=Settings!$E$22*100,"Fog","")</f>
        <v/>
      </c>
      <c r="E158" s="5" t="str">
        <f>VLOOKUP($I158,Wind!$A:$D,2,TRUE)</f>
        <v>Light air</v>
      </c>
      <c r="F158" s="5" t="str">
        <f>VLOOKUP($I158,Wind!$A:$D,3,TRUE)</f>
        <v>1–3</v>
      </c>
      <c r="G158" s="5" t="str">
        <f t="shared" si="1"/>
        <v>SW</v>
      </c>
      <c r="H158" s="5" t="str">
        <f>VLOOKUP($I158,Wind!$A:$D,4,TRUE)</f>
        <v>Wind direction shown by smoke but not wind vanes</v>
      </c>
      <c r="I158" s="5">
        <f>RANDBETWEEN(1,4)*10</f>
        <v>20</v>
      </c>
    </row>
    <row r="159">
      <c r="A159" s="9" t="s">
        <v>82</v>
      </c>
      <c r="B159" s="9" t="s">
        <v>83</v>
      </c>
      <c r="C159" s="9" t="s">
        <v>84</v>
      </c>
      <c r="D159" s="5" t="str">
        <f>IF(RANDBETWEEN(1,100)&lt;=Settings!$E$22*100,"Fog","")</f>
        <v/>
      </c>
      <c r="E159" s="5" t="str">
        <f>VLOOKUP($I159,Wind!$A:$D,2,TRUE)</f>
        <v>Gentle breeze</v>
      </c>
      <c r="F159" s="5" t="str">
        <f>VLOOKUP($I159,Wind!$A:$D,3,TRUE)</f>
        <v>8–12</v>
      </c>
      <c r="G159" s="5" t="str">
        <f t="shared" si="1"/>
        <v>N</v>
      </c>
      <c r="H159" s="5" t="str">
        <f>VLOOKUP($I159,Wind!$A:$D,4,TRUE)</f>
        <v>Leaves and small twigs sway and banners flap</v>
      </c>
      <c r="I159" s="5">
        <f>RANDBETWEEN(1,6)*10</f>
        <v>60</v>
      </c>
    </row>
    <row r="160">
      <c r="A160" s="9" t="s">
        <v>85</v>
      </c>
      <c r="B160" s="9" t="s">
        <v>86</v>
      </c>
      <c r="C160" s="9" t="s">
        <v>87</v>
      </c>
      <c r="D160" s="5" t="str">
        <f>IF(RANDBETWEEN(1,100)&lt;=Settings!$E$24*100,"Hail","")</f>
        <v/>
      </c>
      <c r="E160" s="5" t="str">
        <f>VLOOKUP($I160,Wind!$A:$D,2,TRUE)</f>
        <v>Light air</v>
      </c>
      <c r="F160" s="5" t="str">
        <f>VLOOKUP($I160,Wind!$A:$D,3,TRUE)</f>
        <v>1–3</v>
      </c>
      <c r="G160" s="5" t="str">
        <f t="shared" si="1"/>
        <v>N</v>
      </c>
      <c r="H160" s="5" t="str">
        <f>VLOOKUP($I160,Wind!$A:$D,4,TRUE)</f>
        <v>Wind direction shown by smoke but not wind vanes</v>
      </c>
      <c r="I160" s="5">
        <f>RANDBETWEEN(2,8)*10</f>
        <v>30</v>
      </c>
    </row>
    <row r="161">
      <c r="A161" s="9" t="s">
        <v>88</v>
      </c>
      <c r="B161" s="9" t="s">
        <v>89</v>
      </c>
      <c r="C161" s="9" t="s">
        <v>90</v>
      </c>
      <c r="D161" s="5" t="str">
        <f>IF(RANDBETWEEN(1,100)&lt;=Settings!$E$24*100,"Hail","")</f>
        <v/>
      </c>
      <c r="E161" s="5" t="str">
        <f>VLOOKUP($I161,Wind!$A:$D,2,TRUE)</f>
        <v>Strong breeze</v>
      </c>
      <c r="F161" s="5" t="str">
        <f>VLOOKUP($I161,Wind!$A:$D,3,TRUE)</f>
        <v>25–31</v>
      </c>
      <c r="G161" s="5" t="str">
        <f t="shared" si="1"/>
        <v>W</v>
      </c>
      <c r="H161" s="5" t="str">
        <f>VLOOKUP($I161,Wind!$A:$D,4,TRUE)</f>
        <v>Large branches move</v>
      </c>
      <c r="I161" s="5">
        <f>RANDBETWEEN(2,12)*10</f>
        <v>120</v>
      </c>
    </row>
    <row r="162">
      <c r="A162" s="9" t="s">
        <v>91</v>
      </c>
      <c r="B162" s="9" t="s">
        <v>92</v>
      </c>
      <c r="C162" s="9" t="s">
        <v>93</v>
      </c>
      <c r="D162" s="5" t="str">
        <f>IF(RANDBETWEEN(1,1000)&lt;=Settings!$E$23*Settings!$E$25*1000,"Lightning, hail",IF(RANDBETWEEN(1,100)&lt;=Settings!$E$23*100,"Lightning",IF(RANDBETWEEN(1,100)&lt;=Settings!$E$25*100,"Hail","")))</f>
        <v/>
      </c>
      <c r="E162" s="5" t="str">
        <f>VLOOKUP($I162,Wind!$A:$D,2,TRUE)</f>
        <v>Light air</v>
      </c>
      <c r="F162" s="5" t="str">
        <f>VLOOKUP($I162,Wind!$A:$D,3,TRUE)</f>
        <v>1–3</v>
      </c>
      <c r="G162" s="5" t="str">
        <f t="shared" si="1"/>
        <v>SE</v>
      </c>
      <c r="H162" s="5" t="str">
        <f>VLOOKUP($I162,Wind!$A:$D,4,TRUE)</f>
        <v>Wind direction shown by smoke but not wind vanes</v>
      </c>
      <c r="I162" s="5">
        <f>RANDBETWEEN(2,16)*10</f>
        <v>20</v>
      </c>
    </row>
    <row r="163">
      <c r="A163" s="9" t="s">
        <v>94</v>
      </c>
      <c r="B163" s="9" t="s">
        <v>95</v>
      </c>
      <c r="C163" s="9" t="s">
        <v>93</v>
      </c>
      <c r="D163" s="5" t="str">
        <f>IF(RANDBETWEEN(1,1000)&lt;=Settings!$E$23*Settings!$E$25*1000,"Lightning, hail",IF(RANDBETWEEN(1,100)&lt;=Settings!$E$23*100,"Lightning",IF(RANDBETWEEN(1,100)&lt;=Settings!$E$25*100,"Hail","")))</f>
        <v/>
      </c>
      <c r="E163" s="5" t="str">
        <f>VLOOKUP($I163,Wind!$A:$D,2,TRUE)</f>
        <v>Fresh gale</v>
      </c>
      <c r="F163" s="5" t="str">
        <f>VLOOKUP($I163,Wind!$A:$D,3,TRUE)</f>
        <v>39–46</v>
      </c>
      <c r="G163" s="5" t="str">
        <f t="shared" si="1"/>
        <v>NW</v>
      </c>
      <c r="H163" s="5" t="str">
        <f>VLOOKUP($I163,Wind!$A:$D,4,TRUE)</f>
        <v>Twigs break off trees and general progress is impeded</v>
      </c>
      <c r="I163" s="5">
        <f>RANDBETWEEN(10,200)</f>
        <v>161</v>
      </c>
    </row>
    <row r="164">
      <c r="A164" s="9" t="s">
        <v>79</v>
      </c>
      <c r="B164" s="9" t="s">
        <v>80</v>
      </c>
      <c r="C164" s="9" t="s">
        <v>81</v>
      </c>
      <c r="D164" s="5" t="str">
        <f>IF(RANDBETWEEN(1,100)&lt;=Settings!$E$22*100,"Fog","")</f>
        <v/>
      </c>
      <c r="E164" s="5" t="str">
        <f>VLOOKUP($I164,Wind!$A:$D,2,TRUE)</f>
        <v>Light air</v>
      </c>
      <c r="F164" s="5" t="str">
        <f>VLOOKUP($I164,Wind!$A:$D,3,TRUE)</f>
        <v>1–3</v>
      </c>
      <c r="G164" s="5" t="str">
        <f t="shared" si="1"/>
        <v>N</v>
      </c>
      <c r="H164" s="5" t="str">
        <f>VLOOKUP($I164,Wind!$A:$D,4,TRUE)</f>
        <v>Wind direction shown by smoke but not wind vanes</v>
      </c>
      <c r="I164" s="5">
        <f>RANDBETWEEN(1,4)*10</f>
        <v>30</v>
      </c>
    </row>
    <row r="165">
      <c r="A165" s="9" t="s">
        <v>82</v>
      </c>
      <c r="B165" s="9" t="s">
        <v>83</v>
      </c>
      <c r="C165" s="9" t="s">
        <v>84</v>
      </c>
      <c r="D165" s="5" t="str">
        <f>IF(RANDBETWEEN(1,100)&lt;=Settings!$E$22*100,"Fog","")</f>
        <v/>
      </c>
      <c r="E165" s="5" t="str">
        <f>VLOOKUP($I165,Wind!$A:$D,2,TRUE)</f>
        <v>Light air</v>
      </c>
      <c r="F165" s="5" t="str">
        <f>VLOOKUP($I165,Wind!$A:$D,3,TRUE)</f>
        <v>1–3</v>
      </c>
      <c r="G165" s="5" t="str">
        <f t="shared" si="1"/>
        <v>N</v>
      </c>
      <c r="H165" s="5" t="str">
        <f>VLOOKUP($I165,Wind!$A:$D,4,TRUE)</f>
        <v>Wind direction shown by smoke but not wind vanes</v>
      </c>
      <c r="I165" s="5">
        <f>RANDBETWEEN(1,6)*10</f>
        <v>30</v>
      </c>
    </row>
    <row r="166">
      <c r="A166" s="9" t="s">
        <v>85</v>
      </c>
      <c r="B166" s="9" t="s">
        <v>86</v>
      </c>
      <c r="C166" s="9" t="s">
        <v>87</v>
      </c>
      <c r="D166" s="5" t="str">
        <f>IF(RANDBETWEEN(1,100)&lt;=Settings!$E$24*100,"Hail","")</f>
        <v/>
      </c>
      <c r="E166" s="5" t="str">
        <f>VLOOKUP($I166,Wind!$A:$D,2,TRUE)</f>
        <v>Moderate breeze</v>
      </c>
      <c r="F166" s="5" t="str">
        <f>VLOOKUP($I166,Wind!$A:$D,3,TRUE)</f>
        <v>13–18</v>
      </c>
      <c r="G166" s="5" t="str">
        <f t="shared" si="1"/>
        <v>E</v>
      </c>
      <c r="H166" s="5" t="str">
        <f>VLOOKUP($I166,Wind!$A:$D,4,TRUE)</f>
        <v>Small branches move, and dust and small branches are raised</v>
      </c>
      <c r="I166" s="5">
        <f>RANDBETWEEN(2,8)*10</f>
        <v>80</v>
      </c>
    </row>
    <row r="167">
      <c r="A167" s="9" t="s">
        <v>88</v>
      </c>
      <c r="B167" s="9" t="s">
        <v>89</v>
      </c>
      <c r="C167" s="9" t="s">
        <v>90</v>
      </c>
      <c r="D167" s="5" t="str">
        <f>IF(RANDBETWEEN(1,100)&lt;=Settings!$E$24*100,"Hail","")</f>
        <v>Hail</v>
      </c>
      <c r="E167" s="5" t="str">
        <f>VLOOKUP($I167,Wind!$A:$D,2,TRUE)</f>
        <v>Gentle breeze</v>
      </c>
      <c r="F167" s="5" t="str">
        <f>VLOOKUP($I167,Wind!$A:$D,3,TRUE)</f>
        <v>8–12</v>
      </c>
      <c r="G167" s="5" t="str">
        <f t="shared" si="1"/>
        <v>N</v>
      </c>
      <c r="H167" s="5" t="str">
        <f>VLOOKUP($I167,Wind!$A:$D,4,TRUE)</f>
        <v>Leaves and small twigs sway and banners flap</v>
      </c>
      <c r="I167" s="5">
        <f>RANDBETWEEN(2,12)*10</f>
        <v>70</v>
      </c>
    </row>
    <row r="168">
      <c r="A168" s="9" t="s">
        <v>91</v>
      </c>
      <c r="B168" s="9" t="s">
        <v>92</v>
      </c>
      <c r="C168" s="9" t="s">
        <v>93</v>
      </c>
      <c r="D168" s="5" t="str">
        <f>IF(RANDBETWEEN(1,1000)&lt;=Settings!$E$23*Settings!$E$25*1000,"Lightning, hail",IF(RANDBETWEEN(1,100)&lt;=Settings!$E$23*100,"Lightning",IF(RANDBETWEEN(1,100)&lt;=Settings!$E$25*100,"Hail","")))</f>
        <v/>
      </c>
      <c r="E168" s="5" t="str">
        <f>VLOOKUP($I168,Wind!$A:$D,2,TRUE)</f>
        <v>Fresh breeze</v>
      </c>
      <c r="F168" s="5" t="str">
        <f>VLOOKUP($I168,Wind!$A:$D,3,TRUE)</f>
        <v>19–24</v>
      </c>
      <c r="G168" s="5" t="str">
        <f t="shared" si="1"/>
        <v>SE</v>
      </c>
      <c r="H168" s="5" t="str">
        <f>VLOOKUP($I168,Wind!$A:$D,4,TRUE)</f>
        <v>Small trees sway and small waves form on inland waters</v>
      </c>
      <c r="I168" s="5">
        <f>RANDBETWEEN(2,16)*10</f>
        <v>100</v>
      </c>
    </row>
    <row r="169">
      <c r="A169" s="9" t="s">
        <v>94</v>
      </c>
      <c r="B169" s="9" t="s">
        <v>95</v>
      </c>
      <c r="C169" s="9" t="s">
        <v>93</v>
      </c>
      <c r="D169" s="5" t="str">
        <f>IF(RANDBETWEEN(1,1000)&lt;=Settings!$E$23*Settings!$E$25*1000,"Lightning, hail",IF(RANDBETWEEN(1,100)&lt;=Settings!$E$23*100,"Lightning",IF(RANDBETWEEN(1,100)&lt;=Settings!$E$25*100,"Hail","")))</f>
        <v>Lightning</v>
      </c>
      <c r="E169" s="5" t="str">
        <f>VLOOKUP($I169,Wind!$A:$D,2,TRUE)</f>
        <v>Gentle breeze</v>
      </c>
      <c r="F169" s="5" t="str">
        <f>VLOOKUP($I169,Wind!$A:$D,3,TRUE)</f>
        <v>8–12</v>
      </c>
      <c r="G169" s="5" t="str">
        <f t="shared" si="1"/>
        <v>E</v>
      </c>
      <c r="H169" s="5" t="str">
        <f>VLOOKUP($I169,Wind!$A:$D,4,TRUE)</f>
        <v>Leaves and small twigs sway and banners flap</v>
      </c>
      <c r="I169" s="5">
        <f>RANDBETWEEN(10,200)</f>
        <v>60</v>
      </c>
    </row>
    <row r="170">
      <c r="A170" s="9" t="s">
        <v>79</v>
      </c>
      <c r="B170" s="9" t="s">
        <v>80</v>
      </c>
      <c r="C170" s="9" t="s">
        <v>81</v>
      </c>
      <c r="D170" s="5" t="str">
        <f>IF(RANDBETWEEN(1,100)&lt;=Settings!$E$22*100,"Fog","")</f>
        <v/>
      </c>
      <c r="E170" s="5" t="str">
        <f>VLOOKUP($I170,Wind!$A:$D,2,TRUE)</f>
        <v>Light breeze</v>
      </c>
      <c r="F170" s="5" t="str">
        <f>VLOOKUP($I170,Wind!$A:$D,3,TRUE)</f>
        <v>4–7</v>
      </c>
      <c r="G170" s="5" t="str">
        <f t="shared" si="1"/>
        <v>W</v>
      </c>
      <c r="H170" s="5" t="str">
        <f>VLOOKUP($I170,Wind!$A:$D,4,TRUE)</f>
        <v>Wind felt on face, leaves rustle, vanes move</v>
      </c>
      <c r="I170" s="5">
        <f>RANDBETWEEN(1,4)*10</f>
        <v>40</v>
      </c>
    </row>
    <row r="171">
      <c r="A171" s="9" t="s">
        <v>82</v>
      </c>
      <c r="B171" s="9" t="s">
        <v>83</v>
      </c>
      <c r="C171" s="9" t="s">
        <v>84</v>
      </c>
      <c r="D171" s="5" t="str">
        <f>IF(RANDBETWEEN(1,100)&lt;=Settings!$E$22*100,"Fog","")</f>
        <v/>
      </c>
      <c r="E171" s="5" t="str">
        <f>VLOOKUP($I171,Wind!$A:$D,2,TRUE)</f>
        <v>Light breeze</v>
      </c>
      <c r="F171" s="5" t="str">
        <f>VLOOKUP($I171,Wind!$A:$D,3,TRUE)</f>
        <v>4–7</v>
      </c>
      <c r="G171" s="5" t="str">
        <f t="shared" si="1"/>
        <v>E</v>
      </c>
      <c r="H171" s="5" t="str">
        <f>VLOOKUP($I171,Wind!$A:$D,4,TRUE)</f>
        <v>Wind felt on face, leaves rustle, vanes move</v>
      </c>
      <c r="I171" s="5">
        <f>RANDBETWEEN(1,6)*10</f>
        <v>40</v>
      </c>
    </row>
    <row r="172">
      <c r="A172" s="9" t="s">
        <v>85</v>
      </c>
      <c r="B172" s="9" t="s">
        <v>86</v>
      </c>
      <c r="C172" s="9" t="s">
        <v>87</v>
      </c>
      <c r="D172" s="5" t="str">
        <f>IF(RANDBETWEEN(1,100)&lt;=Settings!$E$24*100,"Hail","")</f>
        <v/>
      </c>
      <c r="E172" s="5" t="str">
        <f>VLOOKUP($I172,Wind!$A:$D,2,TRUE)</f>
        <v>Moderate breeze</v>
      </c>
      <c r="F172" s="5" t="str">
        <f>VLOOKUP($I172,Wind!$A:$D,3,TRUE)</f>
        <v>13–18</v>
      </c>
      <c r="G172" s="5" t="str">
        <f t="shared" si="1"/>
        <v>SW</v>
      </c>
      <c r="H172" s="5" t="str">
        <f>VLOOKUP($I172,Wind!$A:$D,4,TRUE)</f>
        <v>Small branches move, and dust and small branches are raised</v>
      </c>
      <c r="I172" s="5">
        <f>RANDBETWEEN(2,8)*10</f>
        <v>80</v>
      </c>
    </row>
    <row r="173">
      <c r="A173" s="9" t="s">
        <v>88</v>
      </c>
      <c r="B173" s="9" t="s">
        <v>89</v>
      </c>
      <c r="C173" s="9" t="s">
        <v>90</v>
      </c>
      <c r="D173" s="5" t="str">
        <f>IF(RANDBETWEEN(1,100)&lt;=Settings!$E$24*100,"Hail","")</f>
        <v/>
      </c>
      <c r="E173" s="5" t="str">
        <f>VLOOKUP($I173,Wind!$A:$D,2,TRUE)</f>
        <v>Fresh breeze</v>
      </c>
      <c r="F173" s="5" t="str">
        <f>VLOOKUP($I173,Wind!$A:$D,3,TRUE)</f>
        <v>19–24</v>
      </c>
      <c r="G173" s="5" t="str">
        <f t="shared" si="1"/>
        <v>W</v>
      </c>
      <c r="H173" s="5" t="str">
        <f>VLOOKUP($I173,Wind!$A:$D,4,TRUE)</f>
        <v>Small trees sway and small waves form on inland waters</v>
      </c>
      <c r="I173" s="5">
        <f>RANDBETWEEN(2,12)*10</f>
        <v>110</v>
      </c>
    </row>
    <row r="174">
      <c r="A174" s="9" t="s">
        <v>91</v>
      </c>
      <c r="B174" s="9" t="s">
        <v>92</v>
      </c>
      <c r="C174" s="9" t="s">
        <v>93</v>
      </c>
      <c r="D174" s="5" t="str">
        <f>IF(RANDBETWEEN(1,1000)&lt;=Settings!$E$23*Settings!$E$25*1000,"Lightning, hail",IF(RANDBETWEEN(1,100)&lt;=Settings!$E$23*100,"Lightning",IF(RANDBETWEEN(1,100)&lt;=Settings!$E$25*100,"Hail","")))</f>
        <v>Lightning</v>
      </c>
      <c r="E174" s="5" t="str">
        <f>VLOOKUP($I174,Wind!$A:$D,2,TRUE)</f>
        <v>Gentle breeze</v>
      </c>
      <c r="F174" s="5" t="str">
        <f>VLOOKUP($I174,Wind!$A:$D,3,TRUE)</f>
        <v>8–12</v>
      </c>
      <c r="G174" s="5" t="str">
        <f t="shared" si="1"/>
        <v>SE</v>
      </c>
      <c r="H174" s="5" t="str">
        <f>VLOOKUP($I174,Wind!$A:$D,4,TRUE)</f>
        <v>Leaves and small twigs sway and banners flap</v>
      </c>
      <c r="I174" s="5">
        <f>RANDBETWEEN(2,16)*10</f>
        <v>60</v>
      </c>
    </row>
    <row r="175">
      <c r="A175" s="9" t="s">
        <v>94</v>
      </c>
      <c r="B175" s="9" t="s">
        <v>95</v>
      </c>
      <c r="C175" s="9" t="s">
        <v>93</v>
      </c>
      <c r="D175" s="5" t="str">
        <f>IF(RANDBETWEEN(1,1000)&lt;=Settings!$E$23*Settings!$E$25*1000,"Lightning, hail",IF(RANDBETWEEN(1,100)&lt;=Settings!$E$23*100,"Lightning",IF(RANDBETWEEN(1,100)&lt;=Settings!$E$25*100,"Hail","")))</f>
        <v/>
      </c>
      <c r="E175" s="5" t="str">
        <f>VLOOKUP($I175,Wind!$A:$D,2,TRUE)</f>
        <v>Strong breeze</v>
      </c>
      <c r="F175" s="5" t="str">
        <f>VLOOKUP($I175,Wind!$A:$D,3,TRUE)</f>
        <v>25–31</v>
      </c>
      <c r="G175" s="5" t="str">
        <f t="shared" si="1"/>
        <v>W</v>
      </c>
      <c r="H175" s="5" t="str">
        <f>VLOOKUP($I175,Wind!$A:$D,4,TRUE)</f>
        <v>Large branches move</v>
      </c>
      <c r="I175" s="5">
        <f>RANDBETWEEN(10,200)</f>
        <v>132</v>
      </c>
    </row>
    <row r="176">
      <c r="A176" s="9" t="s">
        <v>79</v>
      </c>
      <c r="B176" s="9" t="s">
        <v>80</v>
      </c>
      <c r="C176" s="9" t="s">
        <v>81</v>
      </c>
      <c r="D176" s="5" t="str">
        <f>IF(RANDBETWEEN(1,100)&lt;=Settings!$E$22*100,"Fog","")</f>
        <v/>
      </c>
      <c r="E176" s="5" t="str">
        <f>VLOOKUP($I176,Wind!$A:$D,2,TRUE)</f>
        <v>Light breeze</v>
      </c>
      <c r="F176" s="5" t="str">
        <f>VLOOKUP($I176,Wind!$A:$D,3,TRUE)</f>
        <v>4–7</v>
      </c>
      <c r="G176" s="5" t="str">
        <f t="shared" si="1"/>
        <v>W</v>
      </c>
      <c r="H176" s="5" t="str">
        <f>VLOOKUP($I176,Wind!$A:$D,4,TRUE)</f>
        <v>Wind felt on face, leaves rustle, vanes move</v>
      </c>
      <c r="I176" s="5">
        <f>RANDBETWEEN(1,4)*10</f>
        <v>40</v>
      </c>
    </row>
    <row r="177">
      <c r="A177" s="9" t="s">
        <v>82</v>
      </c>
      <c r="B177" s="9" t="s">
        <v>83</v>
      </c>
      <c r="C177" s="9" t="s">
        <v>84</v>
      </c>
      <c r="D177" s="5" t="str">
        <f>IF(RANDBETWEEN(1,100)&lt;=Settings!$E$22*100,"Fog","")</f>
        <v/>
      </c>
      <c r="E177" s="5" t="str">
        <f>VLOOKUP($I177,Wind!$A:$D,2,TRUE)</f>
        <v>Light breeze</v>
      </c>
      <c r="F177" s="5" t="str">
        <f>VLOOKUP($I177,Wind!$A:$D,3,TRUE)</f>
        <v>4–7</v>
      </c>
      <c r="G177" s="5" t="str">
        <f t="shared" si="1"/>
        <v>NE</v>
      </c>
      <c r="H177" s="5" t="str">
        <f>VLOOKUP($I177,Wind!$A:$D,4,TRUE)</f>
        <v>Wind felt on face, leaves rustle, vanes move</v>
      </c>
      <c r="I177" s="5">
        <f>RANDBETWEEN(1,6)*10</f>
        <v>40</v>
      </c>
    </row>
    <row r="178">
      <c r="A178" s="9" t="s">
        <v>85</v>
      </c>
      <c r="B178" s="9" t="s">
        <v>86</v>
      </c>
      <c r="C178" s="9" t="s">
        <v>87</v>
      </c>
      <c r="D178" s="5" t="str">
        <f>IF(RANDBETWEEN(1,100)&lt;=Settings!$E$24*100,"Hail","")</f>
        <v/>
      </c>
      <c r="E178" s="5" t="str">
        <f>VLOOKUP($I178,Wind!$A:$D,2,TRUE)</f>
        <v>Gentle breeze</v>
      </c>
      <c r="F178" s="5" t="str">
        <f>VLOOKUP($I178,Wind!$A:$D,3,TRUE)</f>
        <v>8–12</v>
      </c>
      <c r="G178" s="5" t="str">
        <f t="shared" si="1"/>
        <v>N</v>
      </c>
      <c r="H178" s="5" t="str">
        <f>VLOOKUP($I178,Wind!$A:$D,4,TRUE)</f>
        <v>Leaves and small twigs sway and banners flap</v>
      </c>
      <c r="I178" s="5">
        <f>RANDBETWEEN(2,8)*10</f>
        <v>70</v>
      </c>
    </row>
    <row r="179">
      <c r="A179" s="9" t="s">
        <v>88</v>
      </c>
      <c r="B179" s="9" t="s">
        <v>89</v>
      </c>
      <c r="C179" s="9" t="s">
        <v>90</v>
      </c>
      <c r="D179" s="5" t="str">
        <f>IF(RANDBETWEEN(1,100)&lt;=Settings!$E$24*100,"Hail","")</f>
        <v/>
      </c>
      <c r="E179" s="5" t="str">
        <f>VLOOKUP($I179,Wind!$A:$D,2,TRUE)</f>
        <v>Fresh breeze</v>
      </c>
      <c r="F179" s="5" t="str">
        <f>VLOOKUP($I179,Wind!$A:$D,3,TRUE)</f>
        <v>19–24</v>
      </c>
      <c r="G179" s="5" t="str">
        <f t="shared" si="1"/>
        <v>SE</v>
      </c>
      <c r="H179" s="5" t="str">
        <f>VLOOKUP($I179,Wind!$A:$D,4,TRUE)</f>
        <v>Small trees sway and small waves form on inland waters</v>
      </c>
      <c r="I179" s="5">
        <f>RANDBETWEEN(2,12)*10</f>
        <v>110</v>
      </c>
    </row>
    <row r="180">
      <c r="A180" s="9" t="s">
        <v>91</v>
      </c>
      <c r="B180" s="9" t="s">
        <v>92</v>
      </c>
      <c r="C180" s="9" t="s">
        <v>93</v>
      </c>
      <c r="D180" s="5" t="str">
        <f>IF(RANDBETWEEN(1,1000)&lt;=Settings!$E$23*Settings!$E$25*1000,"Lightning, hail",IF(RANDBETWEEN(1,100)&lt;=Settings!$E$23*100,"Lightning",IF(RANDBETWEEN(1,100)&lt;=Settings!$E$25*100,"Hail","")))</f>
        <v>Lightning</v>
      </c>
      <c r="E180" s="5" t="str">
        <f>VLOOKUP($I180,Wind!$A:$D,2,TRUE)</f>
        <v>Fresh gale</v>
      </c>
      <c r="F180" s="5" t="str">
        <f>VLOOKUP($I180,Wind!$A:$D,3,TRUE)</f>
        <v>39–46</v>
      </c>
      <c r="G180" s="5" t="str">
        <f t="shared" si="1"/>
        <v>W</v>
      </c>
      <c r="H180" s="5" t="str">
        <f>VLOOKUP($I180,Wind!$A:$D,4,TRUE)</f>
        <v>Twigs break off trees and general progress is impeded</v>
      </c>
      <c r="I180" s="5">
        <f>RANDBETWEEN(2,16)*10</f>
        <v>160</v>
      </c>
    </row>
    <row r="181">
      <c r="A181" s="9" t="s">
        <v>94</v>
      </c>
      <c r="B181" s="9" t="s">
        <v>95</v>
      </c>
      <c r="C181" s="9" t="s">
        <v>93</v>
      </c>
      <c r="D181" s="5" t="str">
        <f>IF(RANDBETWEEN(1,1000)&lt;=Settings!$E$23*Settings!$E$25*1000,"Lightning, hail",IF(RANDBETWEEN(1,100)&lt;=Settings!$E$23*100,"Lightning",IF(RANDBETWEEN(1,100)&lt;=Settings!$E$25*100,"Hail","")))</f>
        <v/>
      </c>
      <c r="E181" s="5" t="str">
        <f>VLOOKUP($I181,Wind!$A:$D,2,TRUE)</f>
        <v>Strong breeze</v>
      </c>
      <c r="F181" s="5" t="str">
        <f>VLOOKUP($I181,Wind!$A:$D,3,TRUE)</f>
        <v>25–31</v>
      </c>
      <c r="G181" s="5" t="str">
        <f t="shared" si="1"/>
        <v>W</v>
      </c>
      <c r="H181" s="5" t="str">
        <f>VLOOKUP($I181,Wind!$A:$D,4,TRUE)</f>
        <v>Large branches move</v>
      </c>
      <c r="I181" s="5">
        <f>RANDBETWEEN(10,200)</f>
        <v>136</v>
      </c>
    </row>
    <row r="182">
      <c r="A182" s="9" t="s">
        <v>79</v>
      </c>
      <c r="B182" s="9" t="s">
        <v>80</v>
      </c>
      <c r="C182" s="9" t="s">
        <v>81</v>
      </c>
      <c r="D182" s="5" t="str">
        <f>IF(RANDBETWEEN(1,100)&lt;=Settings!$E$22*100,"Fog","")</f>
        <v>Fog</v>
      </c>
      <c r="E182" s="5" t="str">
        <f>VLOOKUP($I182,Wind!$A:$D,2,TRUE)</f>
        <v>Light air</v>
      </c>
      <c r="F182" s="5" t="str">
        <f>VLOOKUP($I182,Wind!$A:$D,3,TRUE)</f>
        <v>1–3</v>
      </c>
      <c r="G182" s="5" t="str">
        <f t="shared" si="1"/>
        <v>SE</v>
      </c>
      <c r="H182" s="5" t="str">
        <f>VLOOKUP($I182,Wind!$A:$D,4,TRUE)</f>
        <v>Wind direction shown by smoke but not wind vanes</v>
      </c>
      <c r="I182" s="5">
        <f>RANDBETWEEN(1,4)*10</f>
        <v>20</v>
      </c>
    </row>
    <row r="183">
      <c r="A183" s="9" t="s">
        <v>82</v>
      </c>
      <c r="B183" s="9" t="s">
        <v>83</v>
      </c>
      <c r="C183" s="9" t="s">
        <v>84</v>
      </c>
      <c r="D183" s="5" t="str">
        <f>IF(RANDBETWEEN(1,100)&lt;=Settings!$E$22*100,"Fog","")</f>
        <v/>
      </c>
      <c r="E183" s="5" t="str">
        <f>VLOOKUP($I183,Wind!$A:$D,2,TRUE)</f>
        <v>Gentle breeze</v>
      </c>
      <c r="F183" s="5" t="str">
        <f>VLOOKUP($I183,Wind!$A:$D,3,TRUE)</f>
        <v>8–12</v>
      </c>
      <c r="G183" s="5" t="str">
        <f t="shared" si="1"/>
        <v>N</v>
      </c>
      <c r="H183" s="5" t="str">
        <f>VLOOKUP($I183,Wind!$A:$D,4,TRUE)</f>
        <v>Leaves and small twigs sway and banners flap</v>
      </c>
      <c r="I183" s="5">
        <f>RANDBETWEEN(1,6)*10</f>
        <v>60</v>
      </c>
    </row>
    <row r="184">
      <c r="A184" s="9" t="s">
        <v>85</v>
      </c>
      <c r="B184" s="9" t="s">
        <v>86</v>
      </c>
      <c r="C184" s="9" t="s">
        <v>87</v>
      </c>
      <c r="D184" s="5" t="str">
        <f>IF(RANDBETWEEN(1,100)&lt;=Settings!$E$24*100,"Hail","")</f>
        <v/>
      </c>
      <c r="E184" s="5" t="str">
        <f>VLOOKUP($I184,Wind!$A:$D,2,TRUE)</f>
        <v>Light breeze</v>
      </c>
      <c r="F184" s="5" t="str">
        <f>VLOOKUP($I184,Wind!$A:$D,3,TRUE)</f>
        <v>4–7</v>
      </c>
      <c r="G184" s="5" t="str">
        <f t="shared" si="1"/>
        <v>W</v>
      </c>
      <c r="H184" s="5" t="str">
        <f>VLOOKUP($I184,Wind!$A:$D,4,TRUE)</f>
        <v>Wind felt on face, leaves rustle, vanes move</v>
      </c>
      <c r="I184" s="5">
        <f>RANDBETWEEN(2,8)*10</f>
        <v>40</v>
      </c>
    </row>
    <row r="185">
      <c r="A185" s="9" t="s">
        <v>88</v>
      </c>
      <c r="B185" s="9" t="s">
        <v>89</v>
      </c>
      <c r="C185" s="9" t="s">
        <v>90</v>
      </c>
      <c r="D185" s="5" t="str">
        <f>IF(RANDBETWEEN(1,100)&lt;=Settings!$E$24*100,"Hail","")</f>
        <v/>
      </c>
      <c r="E185" s="5" t="str">
        <f>VLOOKUP($I185,Wind!$A:$D,2,TRUE)</f>
        <v>Light breeze</v>
      </c>
      <c r="F185" s="5" t="str">
        <f>VLOOKUP($I185,Wind!$A:$D,3,TRUE)</f>
        <v>4–7</v>
      </c>
      <c r="G185" s="5" t="str">
        <f t="shared" si="1"/>
        <v>S</v>
      </c>
      <c r="H185" s="5" t="str">
        <f>VLOOKUP($I185,Wind!$A:$D,4,TRUE)</f>
        <v>Wind felt on face, leaves rustle, vanes move</v>
      </c>
      <c r="I185" s="5">
        <f>RANDBETWEEN(2,12)*10</f>
        <v>50</v>
      </c>
    </row>
    <row r="186">
      <c r="A186" s="9" t="s">
        <v>91</v>
      </c>
      <c r="B186" s="9" t="s">
        <v>92</v>
      </c>
      <c r="C186" s="9" t="s">
        <v>93</v>
      </c>
      <c r="D186" s="5" t="str">
        <f>IF(RANDBETWEEN(1,1000)&lt;=Settings!$E$23*Settings!$E$25*1000,"Lightning, hail",IF(RANDBETWEEN(1,100)&lt;=Settings!$E$23*100,"Lightning",IF(RANDBETWEEN(1,100)&lt;=Settings!$E$25*100,"Hail","")))</f>
        <v>Hail</v>
      </c>
      <c r="E186" s="5" t="str">
        <f>VLOOKUP($I186,Wind!$A:$D,2,TRUE)</f>
        <v>Moderate gale</v>
      </c>
      <c r="F186" s="5" t="str">
        <f>VLOOKUP($I186,Wind!$A:$D,3,TRUE)</f>
        <v>32–38</v>
      </c>
      <c r="G186" s="5" t="str">
        <f t="shared" si="1"/>
        <v>N</v>
      </c>
      <c r="H186" s="5" t="str">
        <f>VLOOKUP($I186,Wind!$A:$D,4,TRUE)</f>
        <v>Whole trees sway and walking against wind takes some effort</v>
      </c>
      <c r="I186" s="5">
        <f>RANDBETWEEN(2,16)*10</f>
        <v>150</v>
      </c>
    </row>
    <row r="187">
      <c r="A187" s="9" t="s">
        <v>94</v>
      </c>
      <c r="B187" s="9" t="s">
        <v>95</v>
      </c>
      <c r="C187" s="9" t="s">
        <v>93</v>
      </c>
      <c r="D187" s="5" t="str">
        <f>IF(RANDBETWEEN(1,1000)&lt;=Settings!$E$23*Settings!$E$25*1000,"Lightning, hail",IF(RANDBETWEEN(1,100)&lt;=Settings!$E$23*100,"Lightning",IF(RANDBETWEEN(1,100)&lt;=Settings!$E$25*100,"Hail","")))</f>
        <v/>
      </c>
      <c r="E187" s="5" t="str">
        <f>VLOOKUP($I187,Wind!$A:$D,2,TRUE)</f>
        <v>Moderate gale</v>
      </c>
      <c r="F187" s="5" t="str">
        <f>VLOOKUP($I187,Wind!$A:$D,3,TRUE)</f>
        <v>32–38</v>
      </c>
      <c r="G187" s="5" t="str">
        <f t="shared" si="1"/>
        <v>W</v>
      </c>
      <c r="H187" s="5" t="str">
        <f>VLOOKUP($I187,Wind!$A:$D,4,TRUE)</f>
        <v>Whole trees sway and walking against wind takes some effort</v>
      </c>
      <c r="I187" s="5">
        <f>RANDBETWEEN(10,200)</f>
        <v>157</v>
      </c>
    </row>
    <row r="188">
      <c r="A188" s="9" t="s">
        <v>79</v>
      </c>
      <c r="B188" s="9" t="s">
        <v>80</v>
      </c>
      <c r="C188" s="9" t="s">
        <v>81</v>
      </c>
      <c r="D188" s="5" t="str">
        <f>IF(RANDBETWEEN(1,100)&lt;=Settings!$E$22*100,"Fog","")</f>
        <v/>
      </c>
      <c r="E188" s="5" t="str">
        <f>VLOOKUP($I188,Wind!$A:$D,2,TRUE)</f>
        <v>Light breeze</v>
      </c>
      <c r="F188" s="5" t="str">
        <f>VLOOKUP($I188,Wind!$A:$D,3,TRUE)</f>
        <v>4–7</v>
      </c>
      <c r="G188" s="5" t="str">
        <f t="shared" si="1"/>
        <v>N</v>
      </c>
      <c r="H188" s="5" t="str">
        <f>VLOOKUP($I188,Wind!$A:$D,4,TRUE)</f>
        <v>Wind felt on face, leaves rustle, vanes move</v>
      </c>
      <c r="I188" s="5">
        <f>RANDBETWEEN(1,4)*10</f>
        <v>40</v>
      </c>
    </row>
    <row r="189">
      <c r="A189" s="9" t="s">
        <v>82</v>
      </c>
      <c r="B189" s="9" t="s">
        <v>83</v>
      </c>
      <c r="C189" s="9" t="s">
        <v>84</v>
      </c>
      <c r="D189" s="5" t="str">
        <f>IF(RANDBETWEEN(1,100)&lt;=Settings!$E$22*100,"Fog","")</f>
        <v/>
      </c>
      <c r="E189" s="5" t="str">
        <f>VLOOKUP($I189,Wind!$A:$D,2,TRUE)</f>
        <v>Light air</v>
      </c>
      <c r="F189" s="5" t="str">
        <f>VLOOKUP($I189,Wind!$A:$D,3,TRUE)</f>
        <v>1–3</v>
      </c>
      <c r="G189" s="5" t="str">
        <f t="shared" si="1"/>
        <v>S</v>
      </c>
      <c r="H189" s="5" t="str">
        <f>VLOOKUP($I189,Wind!$A:$D,4,TRUE)</f>
        <v>Wind direction shown by smoke but not wind vanes</v>
      </c>
      <c r="I189" s="5">
        <f>RANDBETWEEN(1,6)*10</f>
        <v>20</v>
      </c>
    </row>
    <row r="190">
      <c r="A190" s="9" t="s">
        <v>85</v>
      </c>
      <c r="B190" s="9" t="s">
        <v>86</v>
      </c>
      <c r="C190" s="9" t="s">
        <v>87</v>
      </c>
      <c r="D190" s="5" t="str">
        <f>IF(RANDBETWEEN(1,100)&lt;=Settings!$E$24*100,"Hail","")</f>
        <v>Hail</v>
      </c>
      <c r="E190" s="5" t="str">
        <f>VLOOKUP($I190,Wind!$A:$D,2,TRUE)</f>
        <v>Gentle breeze</v>
      </c>
      <c r="F190" s="5" t="str">
        <f>VLOOKUP($I190,Wind!$A:$D,3,TRUE)</f>
        <v>8–12</v>
      </c>
      <c r="G190" s="5" t="str">
        <f t="shared" si="1"/>
        <v>E</v>
      </c>
      <c r="H190" s="5" t="str">
        <f>VLOOKUP($I190,Wind!$A:$D,4,TRUE)</f>
        <v>Leaves and small twigs sway and banners flap</v>
      </c>
      <c r="I190" s="5">
        <f>RANDBETWEEN(2,8)*10</f>
        <v>60</v>
      </c>
    </row>
    <row r="191">
      <c r="A191" s="9" t="s">
        <v>88</v>
      </c>
      <c r="B191" s="9" t="s">
        <v>89</v>
      </c>
      <c r="C191" s="9" t="s">
        <v>90</v>
      </c>
      <c r="D191" s="5" t="str">
        <f>IF(RANDBETWEEN(1,100)&lt;=Settings!$E$24*100,"Hail","")</f>
        <v/>
      </c>
      <c r="E191" s="5" t="str">
        <f>VLOOKUP($I191,Wind!$A:$D,2,TRUE)</f>
        <v>Fresh breeze</v>
      </c>
      <c r="F191" s="5" t="str">
        <f>VLOOKUP($I191,Wind!$A:$D,3,TRUE)</f>
        <v>19–24</v>
      </c>
      <c r="G191" s="5" t="str">
        <f t="shared" si="1"/>
        <v>NE</v>
      </c>
      <c r="H191" s="5" t="str">
        <f>VLOOKUP($I191,Wind!$A:$D,4,TRUE)</f>
        <v>Small trees sway and small waves form on inland waters</v>
      </c>
      <c r="I191" s="5">
        <f>RANDBETWEEN(2,12)*10</f>
        <v>110</v>
      </c>
    </row>
    <row r="192">
      <c r="A192" s="9" t="s">
        <v>91</v>
      </c>
      <c r="B192" s="9" t="s">
        <v>92</v>
      </c>
      <c r="C192" s="9" t="s">
        <v>93</v>
      </c>
      <c r="D192" s="5" t="str">
        <f>IF(RANDBETWEEN(1,1000)&lt;=Settings!$E$23*Settings!$E$25*1000,"Lightning, hail",IF(RANDBETWEEN(1,100)&lt;=Settings!$E$23*100,"Lightning",IF(RANDBETWEEN(1,100)&lt;=Settings!$E$25*100,"Hail","")))</f>
        <v>Hail</v>
      </c>
      <c r="E192" s="5" t="str">
        <f>VLOOKUP($I192,Wind!$A:$D,2,TRUE)</f>
        <v>Strong breeze</v>
      </c>
      <c r="F192" s="5" t="str">
        <f>VLOOKUP($I192,Wind!$A:$D,3,TRUE)</f>
        <v>25–31</v>
      </c>
      <c r="G192" s="5" t="str">
        <f t="shared" si="1"/>
        <v>SW</v>
      </c>
      <c r="H192" s="5" t="str">
        <f>VLOOKUP($I192,Wind!$A:$D,4,TRUE)</f>
        <v>Large branches move</v>
      </c>
      <c r="I192" s="5">
        <f>RANDBETWEEN(2,16)*10</f>
        <v>130</v>
      </c>
    </row>
    <row r="193">
      <c r="A193" s="9" t="s">
        <v>94</v>
      </c>
      <c r="B193" s="9" t="s">
        <v>95</v>
      </c>
      <c r="C193" s="9" t="s">
        <v>93</v>
      </c>
      <c r="D193" s="5" t="str">
        <f>IF(RANDBETWEEN(1,1000)&lt;=Settings!$E$23*Settings!$E$25*1000,"Lightning, hail",IF(RANDBETWEEN(1,100)&lt;=Settings!$E$23*100,"Lightning",IF(RANDBETWEEN(1,100)&lt;=Settings!$E$25*100,"Hail","")))</f>
        <v>Lightning, hail</v>
      </c>
      <c r="E193" s="5" t="str">
        <f>VLOOKUP($I193,Wind!$A:$D,2,TRUE)</f>
        <v>Light breeze</v>
      </c>
      <c r="F193" s="5" t="str">
        <f>VLOOKUP($I193,Wind!$A:$D,3,TRUE)</f>
        <v>4–7</v>
      </c>
      <c r="G193" s="5" t="str">
        <f t="shared" si="1"/>
        <v>N</v>
      </c>
      <c r="H193" s="5" t="str">
        <f>VLOOKUP($I193,Wind!$A:$D,4,TRUE)</f>
        <v>Wind felt on face, leaves rustle, vanes move</v>
      </c>
      <c r="I193" s="5">
        <f>RANDBETWEEN(10,200)</f>
        <v>52</v>
      </c>
    </row>
    <row r="194">
      <c r="A194" s="9" t="s">
        <v>79</v>
      </c>
      <c r="B194" s="9" t="s">
        <v>80</v>
      </c>
      <c r="C194" s="9" t="s">
        <v>81</v>
      </c>
      <c r="D194" s="5" t="str">
        <f>IF(RANDBETWEEN(1,100)&lt;=Settings!$E$22*100,"Fog","")</f>
        <v/>
      </c>
      <c r="E194" s="5" t="str">
        <f>VLOOKUP($I194,Wind!$A:$D,2,TRUE)</f>
        <v>Light air</v>
      </c>
      <c r="F194" s="5" t="str">
        <f>VLOOKUP($I194,Wind!$A:$D,3,TRUE)</f>
        <v>1–3</v>
      </c>
      <c r="G194" s="5" t="str">
        <f t="shared" si="1"/>
        <v>NE</v>
      </c>
      <c r="H194" s="5" t="str">
        <f>VLOOKUP($I194,Wind!$A:$D,4,TRUE)</f>
        <v>Wind direction shown by smoke but not wind vanes</v>
      </c>
      <c r="I194" s="5">
        <f>RANDBETWEEN(1,4)*10</f>
        <v>30</v>
      </c>
    </row>
    <row r="195">
      <c r="A195" s="9" t="s">
        <v>82</v>
      </c>
      <c r="B195" s="9" t="s">
        <v>83</v>
      </c>
      <c r="C195" s="9" t="s">
        <v>84</v>
      </c>
      <c r="D195" s="5" t="str">
        <f>IF(RANDBETWEEN(1,100)&lt;=Settings!$E$22*100,"Fog","")</f>
        <v/>
      </c>
      <c r="E195" s="5" t="str">
        <f>VLOOKUP($I195,Wind!$A:$D,2,TRUE)</f>
        <v>Light air</v>
      </c>
      <c r="F195" s="5" t="str">
        <f>VLOOKUP($I195,Wind!$A:$D,3,TRUE)</f>
        <v>1–3</v>
      </c>
      <c r="G195" s="5" t="str">
        <f t="shared" si="1"/>
        <v>SE</v>
      </c>
      <c r="H195" s="5" t="str">
        <f>VLOOKUP($I195,Wind!$A:$D,4,TRUE)</f>
        <v>Wind direction shown by smoke but not wind vanes</v>
      </c>
      <c r="I195" s="5">
        <f>RANDBETWEEN(1,6)*10</f>
        <v>20</v>
      </c>
    </row>
    <row r="196">
      <c r="A196" s="9" t="s">
        <v>85</v>
      </c>
      <c r="B196" s="9" t="s">
        <v>86</v>
      </c>
      <c r="C196" s="9" t="s">
        <v>87</v>
      </c>
      <c r="D196" s="5" t="str">
        <f>IF(RANDBETWEEN(1,100)&lt;=Settings!$E$24*100,"Hail","")</f>
        <v/>
      </c>
      <c r="E196" s="5" t="str">
        <f>VLOOKUP($I196,Wind!$A:$D,2,TRUE)</f>
        <v>Light breeze</v>
      </c>
      <c r="F196" s="5" t="str">
        <f>VLOOKUP($I196,Wind!$A:$D,3,TRUE)</f>
        <v>4–7</v>
      </c>
      <c r="G196" s="5" t="str">
        <f t="shared" si="1"/>
        <v>N</v>
      </c>
      <c r="H196" s="5" t="str">
        <f>VLOOKUP($I196,Wind!$A:$D,4,TRUE)</f>
        <v>Wind felt on face, leaves rustle, vanes move</v>
      </c>
      <c r="I196" s="5">
        <f>RANDBETWEEN(2,8)*10</f>
        <v>50</v>
      </c>
    </row>
    <row r="197">
      <c r="A197" s="9" t="s">
        <v>88</v>
      </c>
      <c r="B197" s="9" t="s">
        <v>89</v>
      </c>
      <c r="C197" s="9" t="s">
        <v>90</v>
      </c>
      <c r="D197" s="5" t="str">
        <f>IF(RANDBETWEEN(1,100)&lt;=Settings!$E$24*100,"Hail","")</f>
        <v/>
      </c>
      <c r="E197" s="5" t="str">
        <f>VLOOKUP($I197,Wind!$A:$D,2,TRUE)</f>
        <v>Light air</v>
      </c>
      <c r="F197" s="5" t="str">
        <f>VLOOKUP($I197,Wind!$A:$D,3,TRUE)</f>
        <v>1–3</v>
      </c>
      <c r="G197" s="5" t="str">
        <f t="shared" si="1"/>
        <v>N</v>
      </c>
      <c r="H197" s="5" t="str">
        <f>VLOOKUP($I197,Wind!$A:$D,4,TRUE)</f>
        <v>Wind direction shown by smoke but not wind vanes</v>
      </c>
      <c r="I197" s="5">
        <f>RANDBETWEEN(2,12)*10</f>
        <v>20</v>
      </c>
    </row>
    <row r="198">
      <c r="A198" s="9" t="s">
        <v>91</v>
      </c>
      <c r="B198" s="9" t="s">
        <v>92</v>
      </c>
      <c r="C198" s="9" t="s">
        <v>93</v>
      </c>
      <c r="D198" s="5" t="str">
        <f>IF(RANDBETWEEN(1,1000)&lt;=Settings!$E$23*Settings!$E$25*1000,"Lightning, hail",IF(RANDBETWEEN(1,100)&lt;=Settings!$E$23*100,"Lightning",IF(RANDBETWEEN(1,100)&lt;=Settings!$E$25*100,"Hail","")))</f>
        <v>Lightning</v>
      </c>
      <c r="E198" s="5" t="str">
        <f>VLOOKUP($I198,Wind!$A:$D,2,TRUE)</f>
        <v>Light breeze</v>
      </c>
      <c r="F198" s="5" t="str">
        <f>VLOOKUP($I198,Wind!$A:$D,3,TRUE)</f>
        <v>4–7</v>
      </c>
      <c r="G198" s="5" t="str">
        <f t="shared" si="1"/>
        <v>NW</v>
      </c>
      <c r="H198" s="5" t="str">
        <f>VLOOKUP($I198,Wind!$A:$D,4,TRUE)</f>
        <v>Wind felt on face, leaves rustle, vanes move</v>
      </c>
      <c r="I198" s="5">
        <f>RANDBETWEEN(2,16)*10</f>
        <v>50</v>
      </c>
    </row>
    <row r="199">
      <c r="A199" s="9" t="s">
        <v>94</v>
      </c>
      <c r="B199" s="9" t="s">
        <v>95</v>
      </c>
      <c r="C199" s="9" t="s">
        <v>93</v>
      </c>
      <c r="D199" s="5" t="str">
        <f>IF(RANDBETWEEN(1,1000)&lt;=Settings!$E$23*Settings!$E$25*1000,"Lightning, hail",IF(RANDBETWEEN(1,100)&lt;=Settings!$E$23*100,"Lightning",IF(RANDBETWEEN(1,100)&lt;=Settings!$E$25*100,"Hail","")))</f>
        <v/>
      </c>
      <c r="E199" s="5" t="str">
        <f>VLOOKUP($I199,Wind!$A:$D,2,TRUE)</f>
        <v>Fresh breeze</v>
      </c>
      <c r="F199" s="5" t="str">
        <f>VLOOKUP($I199,Wind!$A:$D,3,TRUE)</f>
        <v>19–24</v>
      </c>
      <c r="G199" s="5" t="str">
        <f t="shared" si="1"/>
        <v>NE</v>
      </c>
      <c r="H199" s="5" t="str">
        <f>VLOOKUP($I199,Wind!$A:$D,4,TRUE)</f>
        <v>Small trees sway and small waves form on inland waters</v>
      </c>
      <c r="I199" s="5">
        <f>RANDBETWEEN(10,200)</f>
        <v>101</v>
      </c>
    </row>
    <row r="200">
      <c r="A200" s="9" t="s">
        <v>79</v>
      </c>
      <c r="B200" s="9" t="s">
        <v>80</v>
      </c>
      <c r="C200" s="9" t="s">
        <v>81</v>
      </c>
      <c r="D200" s="5" t="str">
        <f>IF(RANDBETWEEN(1,100)&lt;=Settings!$E$22*100,"Fog","")</f>
        <v/>
      </c>
      <c r="E200" s="5" t="str">
        <f>VLOOKUP($I200,Wind!$A:$D,2,TRUE)</f>
        <v>Light air</v>
      </c>
      <c r="F200" s="5" t="str">
        <f>VLOOKUP($I200,Wind!$A:$D,3,TRUE)</f>
        <v>1–3</v>
      </c>
      <c r="G200" s="5" t="str">
        <f t="shared" si="1"/>
        <v>NW</v>
      </c>
      <c r="H200" s="5" t="str">
        <f>VLOOKUP($I200,Wind!$A:$D,4,TRUE)</f>
        <v>Wind direction shown by smoke but not wind vanes</v>
      </c>
      <c r="I200" s="5">
        <f>RANDBETWEEN(1,4)*10</f>
        <v>30</v>
      </c>
    </row>
    <row r="201">
      <c r="A201" s="9" t="s">
        <v>82</v>
      </c>
      <c r="B201" s="9" t="s">
        <v>83</v>
      </c>
      <c r="C201" s="9" t="s">
        <v>84</v>
      </c>
      <c r="D201" s="5" t="str">
        <f>IF(RANDBETWEEN(1,100)&lt;=Settings!$E$22*100,"Fog","")</f>
        <v/>
      </c>
      <c r="E201" s="5" t="str">
        <f>VLOOKUP($I201,Wind!$A:$D,2,TRUE)</f>
        <v>Calm</v>
      </c>
      <c r="F201" s="5" t="str">
        <f>VLOOKUP($I201,Wind!$A:$D,3,TRUE)</f>
        <v>&lt;1</v>
      </c>
      <c r="G201" s="5" t="str">
        <f t="shared" si="1"/>
        <v>SW</v>
      </c>
      <c r="H201" s="5" t="str">
        <f>VLOOKUP($I201,Wind!$A:$D,4,TRUE)</f>
        <v>Smoke rises vertically</v>
      </c>
      <c r="I201" s="5">
        <f>RANDBETWEEN(1,6)*10</f>
        <v>10</v>
      </c>
    </row>
    <row r="202">
      <c r="A202" s="9" t="s">
        <v>85</v>
      </c>
      <c r="B202" s="9" t="s">
        <v>86</v>
      </c>
      <c r="C202" s="9" t="s">
        <v>87</v>
      </c>
      <c r="D202" s="5" t="str">
        <f>IF(RANDBETWEEN(1,100)&lt;=Settings!$E$24*100,"Hail","")</f>
        <v>Hail</v>
      </c>
      <c r="E202" s="5" t="str">
        <f>VLOOKUP($I202,Wind!$A:$D,2,TRUE)</f>
        <v>Light breeze</v>
      </c>
      <c r="F202" s="5" t="str">
        <f>VLOOKUP($I202,Wind!$A:$D,3,TRUE)</f>
        <v>4–7</v>
      </c>
      <c r="G202" s="5" t="str">
        <f t="shared" si="1"/>
        <v>NE</v>
      </c>
      <c r="H202" s="5" t="str">
        <f>VLOOKUP($I202,Wind!$A:$D,4,TRUE)</f>
        <v>Wind felt on face, leaves rustle, vanes move</v>
      </c>
      <c r="I202" s="5">
        <f>RANDBETWEEN(2,8)*10</f>
        <v>40</v>
      </c>
    </row>
    <row r="203">
      <c r="A203" s="9" t="s">
        <v>88</v>
      </c>
      <c r="B203" s="9" t="s">
        <v>89</v>
      </c>
      <c r="C203" s="9" t="s">
        <v>90</v>
      </c>
      <c r="D203" s="5" t="str">
        <f>IF(RANDBETWEEN(1,100)&lt;=Settings!$E$24*100,"Hail","")</f>
        <v/>
      </c>
      <c r="E203" s="5" t="str">
        <f>VLOOKUP($I203,Wind!$A:$D,2,TRUE)</f>
        <v>Moderate breeze</v>
      </c>
      <c r="F203" s="5" t="str">
        <f>VLOOKUP($I203,Wind!$A:$D,3,TRUE)</f>
        <v>13–18</v>
      </c>
      <c r="G203" s="5" t="str">
        <f t="shared" si="1"/>
        <v>NE</v>
      </c>
      <c r="H203" s="5" t="str">
        <f>VLOOKUP($I203,Wind!$A:$D,4,TRUE)</f>
        <v>Small branches move, and dust and small branches are raised</v>
      </c>
      <c r="I203" s="5">
        <f>RANDBETWEEN(2,12)*10</f>
        <v>80</v>
      </c>
    </row>
    <row r="204">
      <c r="A204" s="9" t="s">
        <v>91</v>
      </c>
      <c r="B204" s="9" t="s">
        <v>92</v>
      </c>
      <c r="C204" s="9" t="s">
        <v>93</v>
      </c>
      <c r="D204" s="5" t="str">
        <f>IF(RANDBETWEEN(1,1000)&lt;=Settings!$E$23*Settings!$E$25*1000,"Lightning, hail",IF(RANDBETWEEN(1,100)&lt;=Settings!$E$23*100,"Lightning",IF(RANDBETWEEN(1,100)&lt;=Settings!$E$25*100,"Hail","")))</f>
        <v/>
      </c>
      <c r="E204" s="5" t="str">
        <f>VLOOKUP($I204,Wind!$A:$D,2,TRUE)</f>
        <v>Moderate gale</v>
      </c>
      <c r="F204" s="5" t="str">
        <f>VLOOKUP($I204,Wind!$A:$D,3,TRUE)</f>
        <v>32–38</v>
      </c>
      <c r="G204" s="5" t="str">
        <f t="shared" si="1"/>
        <v>N</v>
      </c>
      <c r="H204" s="5" t="str">
        <f>VLOOKUP($I204,Wind!$A:$D,4,TRUE)</f>
        <v>Whole trees sway and walking against wind takes some effort</v>
      </c>
      <c r="I204" s="5">
        <f>RANDBETWEEN(2,16)*10</f>
        <v>150</v>
      </c>
    </row>
    <row r="205">
      <c r="A205" s="9" t="s">
        <v>94</v>
      </c>
      <c r="B205" s="9" t="s">
        <v>95</v>
      </c>
      <c r="C205" s="9" t="s">
        <v>93</v>
      </c>
      <c r="D205" s="5" t="str">
        <f>IF(RANDBETWEEN(1,1000)&lt;=Settings!$E$23*Settings!$E$25*1000,"Lightning, hail",IF(RANDBETWEEN(1,100)&lt;=Settings!$E$23*100,"Lightning",IF(RANDBETWEEN(1,100)&lt;=Settings!$E$25*100,"Hail","")))</f>
        <v/>
      </c>
      <c r="E205" s="5" t="str">
        <f>VLOOKUP($I205,Wind!$A:$D,2,TRUE)</f>
        <v>Fresh breeze</v>
      </c>
      <c r="F205" s="5" t="str">
        <f>VLOOKUP($I205,Wind!$A:$D,3,TRUE)</f>
        <v>19–24</v>
      </c>
      <c r="G205" s="5" t="str">
        <f t="shared" si="1"/>
        <v>SW</v>
      </c>
      <c r="H205" s="5" t="str">
        <f>VLOOKUP($I205,Wind!$A:$D,4,TRUE)</f>
        <v>Small trees sway and small waves form on inland waters</v>
      </c>
      <c r="I205" s="5">
        <f>RANDBETWEEN(10,200)</f>
        <v>113</v>
      </c>
    </row>
    <row r="206">
      <c r="A206" s="9" t="s">
        <v>79</v>
      </c>
      <c r="B206" s="9" t="s">
        <v>80</v>
      </c>
      <c r="C206" s="9" t="s">
        <v>81</v>
      </c>
      <c r="D206" s="5" t="str">
        <f>IF(RANDBETWEEN(1,100)&lt;=Settings!$E$22*100,"Fog","")</f>
        <v/>
      </c>
      <c r="E206" s="5" t="str">
        <f>VLOOKUP($I206,Wind!$A:$D,2,TRUE)</f>
        <v>Light breeze</v>
      </c>
      <c r="F206" s="5" t="str">
        <f>VLOOKUP($I206,Wind!$A:$D,3,TRUE)</f>
        <v>4–7</v>
      </c>
      <c r="G206" s="5" t="str">
        <f t="shared" si="1"/>
        <v>E</v>
      </c>
      <c r="H206" s="5" t="str">
        <f>VLOOKUP($I206,Wind!$A:$D,4,TRUE)</f>
        <v>Wind felt on face, leaves rustle, vanes move</v>
      </c>
      <c r="I206" s="5">
        <f>RANDBETWEEN(1,4)*10</f>
        <v>40</v>
      </c>
    </row>
    <row r="207">
      <c r="A207" s="9" t="s">
        <v>82</v>
      </c>
      <c r="B207" s="9" t="s">
        <v>83</v>
      </c>
      <c r="C207" s="9" t="s">
        <v>84</v>
      </c>
      <c r="D207" s="5" t="str">
        <f>IF(RANDBETWEEN(1,100)&lt;=Settings!$E$22*100,"Fog","")</f>
        <v/>
      </c>
      <c r="E207" s="5" t="str">
        <f>VLOOKUP($I207,Wind!$A:$D,2,TRUE)</f>
        <v>Calm</v>
      </c>
      <c r="F207" s="5" t="str">
        <f>VLOOKUP($I207,Wind!$A:$D,3,TRUE)</f>
        <v>&lt;1</v>
      </c>
      <c r="G207" s="5" t="str">
        <f t="shared" si="1"/>
        <v>W</v>
      </c>
      <c r="H207" s="5" t="str">
        <f>VLOOKUP($I207,Wind!$A:$D,4,TRUE)</f>
        <v>Smoke rises vertically</v>
      </c>
      <c r="I207" s="5">
        <f>RANDBETWEEN(1,6)*10</f>
        <v>10</v>
      </c>
    </row>
    <row r="208">
      <c r="A208" s="9" t="s">
        <v>85</v>
      </c>
      <c r="B208" s="9" t="s">
        <v>86</v>
      </c>
      <c r="C208" s="9" t="s">
        <v>87</v>
      </c>
      <c r="D208" s="5" t="str">
        <f>IF(RANDBETWEEN(1,100)&lt;=Settings!$E$24*100,"Hail","")</f>
        <v/>
      </c>
      <c r="E208" s="5" t="str">
        <f>VLOOKUP($I208,Wind!$A:$D,2,TRUE)</f>
        <v>Light air</v>
      </c>
      <c r="F208" s="5" t="str">
        <f>VLOOKUP($I208,Wind!$A:$D,3,TRUE)</f>
        <v>1–3</v>
      </c>
      <c r="G208" s="5" t="str">
        <f t="shared" si="1"/>
        <v>W</v>
      </c>
      <c r="H208" s="5" t="str">
        <f>VLOOKUP($I208,Wind!$A:$D,4,TRUE)</f>
        <v>Wind direction shown by smoke but not wind vanes</v>
      </c>
      <c r="I208" s="5">
        <f>RANDBETWEEN(2,8)*10</f>
        <v>30</v>
      </c>
    </row>
    <row r="209">
      <c r="A209" s="9" t="s">
        <v>88</v>
      </c>
      <c r="B209" s="9" t="s">
        <v>89</v>
      </c>
      <c r="C209" s="9" t="s">
        <v>90</v>
      </c>
      <c r="D209" s="5" t="str">
        <f>IF(RANDBETWEEN(1,100)&lt;=Settings!$E$24*100,"Hail","")</f>
        <v/>
      </c>
      <c r="E209" s="5" t="str">
        <f>VLOOKUP($I209,Wind!$A:$D,2,TRUE)</f>
        <v>Light breeze</v>
      </c>
      <c r="F209" s="5" t="str">
        <f>VLOOKUP($I209,Wind!$A:$D,3,TRUE)</f>
        <v>4–7</v>
      </c>
      <c r="G209" s="5" t="str">
        <f t="shared" si="1"/>
        <v>W</v>
      </c>
      <c r="H209" s="5" t="str">
        <f>VLOOKUP($I209,Wind!$A:$D,4,TRUE)</f>
        <v>Wind felt on face, leaves rustle, vanes move</v>
      </c>
      <c r="I209" s="5">
        <f>RANDBETWEEN(2,12)*10</f>
        <v>40</v>
      </c>
    </row>
    <row r="210">
      <c r="A210" s="9" t="s">
        <v>91</v>
      </c>
      <c r="B210" s="9" t="s">
        <v>92</v>
      </c>
      <c r="C210" s="9" t="s">
        <v>93</v>
      </c>
      <c r="D210" s="5" t="str">
        <f>IF(RANDBETWEEN(1,1000)&lt;=Settings!$E$23*Settings!$E$25*1000,"Lightning, hail",IF(RANDBETWEEN(1,100)&lt;=Settings!$E$23*100,"Lightning",IF(RANDBETWEEN(1,100)&lt;=Settings!$E$25*100,"Hail","")))</f>
        <v>Lightning, hail</v>
      </c>
      <c r="E210" s="5" t="str">
        <f>VLOOKUP($I210,Wind!$A:$D,2,TRUE)</f>
        <v>Fresh gale</v>
      </c>
      <c r="F210" s="5" t="str">
        <f>VLOOKUP($I210,Wind!$A:$D,3,TRUE)</f>
        <v>39–46</v>
      </c>
      <c r="G210" s="5" t="str">
        <f t="shared" si="1"/>
        <v>E</v>
      </c>
      <c r="H210" s="5" t="str">
        <f>VLOOKUP($I210,Wind!$A:$D,4,TRUE)</f>
        <v>Twigs break off trees and general progress is impeded</v>
      </c>
      <c r="I210" s="5">
        <f>RANDBETWEEN(2,16)*10</f>
        <v>160</v>
      </c>
    </row>
    <row r="211">
      <c r="A211" s="9" t="s">
        <v>94</v>
      </c>
      <c r="B211" s="9" t="s">
        <v>95</v>
      </c>
      <c r="C211" s="9" t="s">
        <v>93</v>
      </c>
      <c r="D211" s="5" t="str">
        <f>IF(RANDBETWEEN(1,1000)&lt;=Settings!$E$23*Settings!$E$25*1000,"Lightning, hail",IF(RANDBETWEEN(1,100)&lt;=Settings!$E$23*100,"Lightning",IF(RANDBETWEEN(1,100)&lt;=Settings!$E$25*100,"Hail","")))</f>
        <v>Lightning, hail</v>
      </c>
      <c r="E211" s="5" t="str">
        <f>VLOOKUP($I211,Wind!$A:$D,2,TRUE)</f>
        <v>Light air</v>
      </c>
      <c r="F211" s="5" t="str">
        <f>VLOOKUP($I211,Wind!$A:$D,3,TRUE)</f>
        <v>1–3</v>
      </c>
      <c r="G211" s="5" t="str">
        <f t="shared" si="1"/>
        <v>W</v>
      </c>
      <c r="H211" s="5" t="str">
        <f>VLOOKUP($I211,Wind!$A:$D,4,TRUE)</f>
        <v>Wind direction shown by smoke but not wind vanes</v>
      </c>
      <c r="I211" s="5">
        <f>RANDBETWEEN(10,200)</f>
        <v>33</v>
      </c>
    </row>
    <row r="212">
      <c r="A212" s="9" t="s">
        <v>79</v>
      </c>
      <c r="B212" s="9" t="s">
        <v>80</v>
      </c>
      <c r="C212" s="9" t="s">
        <v>81</v>
      </c>
      <c r="D212" s="5" t="str">
        <f>IF(RANDBETWEEN(1,100)&lt;=Settings!$E$22*100,"Fog","")</f>
        <v/>
      </c>
      <c r="E212" s="5" t="str">
        <f>VLOOKUP($I212,Wind!$A:$D,2,TRUE)</f>
        <v>Light breeze</v>
      </c>
      <c r="F212" s="5" t="str">
        <f>VLOOKUP($I212,Wind!$A:$D,3,TRUE)</f>
        <v>4–7</v>
      </c>
      <c r="G212" s="5" t="str">
        <f t="shared" si="1"/>
        <v>W</v>
      </c>
      <c r="H212" s="5" t="str">
        <f>VLOOKUP($I212,Wind!$A:$D,4,TRUE)</f>
        <v>Wind felt on face, leaves rustle, vanes move</v>
      </c>
      <c r="I212" s="5">
        <f>RANDBETWEEN(1,4)*10</f>
        <v>40</v>
      </c>
    </row>
    <row r="213">
      <c r="A213" s="9" t="s">
        <v>82</v>
      </c>
      <c r="B213" s="9" t="s">
        <v>83</v>
      </c>
      <c r="C213" s="9" t="s">
        <v>84</v>
      </c>
      <c r="D213" s="5" t="str">
        <f>IF(RANDBETWEEN(1,100)&lt;=Settings!$E$22*100,"Fog","")</f>
        <v/>
      </c>
      <c r="E213" s="5" t="str">
        <f>VLOOKUP($I213,Wind!$A:$D,2,TRUE)</f>
        <v>Gentle breeze</v>
      </c>
      <c r="F213" s="5" t="str">
        <f>VLOOKUP($I213,Wind!$A:$D,3,TRUE)</f>
        <v>8–12</v>
      </c>
      <c r="G213" s="5" t="str">
        <f t="shared" si="1"/>
        <v>N</v>
      </c>
      <c r="H213" s="5" t="str">
        <f>VLOOKUP($I213,Wind!$A:$D,4,TRUE)</f>
        <v>Leaves and small twigs sway and banners flap</v>
      </c>
      <c r="I213" s="5">
        <f>RANDBETWEEN(1,6)*10</f>
        <v>60</v>
      </c>
    </row>
    <row r="214">
      <c r="A214" s="9" t="s">
        <v>85</v>
      </c>
      <c r="B214" s="9" t="s">
        <v>86</v>
      </c>
      <c r="C214" s="9" t="s">
        <v>87</v>
      </c>
      <c r="D214" s="5" t="str">
        <f>IF(RANDBETWEEN(1,100)&lt;=Settings!$E$24*100,"Hail","")</f>
        <v/>
      </c>
      <c r="E214" s="5" t="str">
        <f>VLOOKUP($I214,Wind!$A:$D,2,TRUE)</f>
        <v>Gentle breeze</v>
      </c>
      <c r="F214" s="5" t="str">
        <f>VLOOKUP($I214,Wind!$A:$D,3,TRUE)</f>
        <v>8–12</v>
      </c>
      <c r="G214" s="5" t="str">
        <f t="shared" si="1"/>
        <v>SE</v>
      </c>
      <c r="H214" s="5" t="str">
        <f>VLOOKUP($I214,Wind!$A:$D,4,TRUE)</f>
        <v>Leaves and small twigs sway and banners flap</v>
      </c>
      <c r="I214" s="5">
        <f>RANDBETWEEN(2,8)*10</f>
        <v>60</v>
      </c>
    </row>
    <row r="215">
      <c r="A215" s="9" t="s">
        <v>88</v>
      </c>
      <c r="B215" s="9" t="s">
        <v>89</v>
      </c>
      <c r="C215" s="9" t="s">
        <v>90</v>
      </c>
      <c r="D215" s="5" t="str">
        <f>IF(RANDBETWEEN(1,100)&lt;=Settings!$E$24*100,"Hail","")</f>
        <v/>
      </c>
      <c r="E215" s="5" t="str">
        <f>VLOOKUP($I215,Wind!$A:$D,2,TRUE)</f>
        <v>Moderate breeze</v>
      </c>
      <c r="F215" s="5" t="str">
        <f>VLOOKUP($I215,Wind!$A:$D,3,TRUE)</f>
        <v>13–18</v>
      </c>
      <c r="G215" s="5" t="str">
        <f t="shared" si="1"/>
        <v>W</v>
      </c>
      <c r="H215" s="5" t="str">
        <f>VLOOKUP($I215,Wind!$A:$D,4,TRUE)</f>
        <v>Small branches move, and dust and small branches are raised</v>
      </c>
      <c r="I215" s="5">
        <f>RANDBETWEEN(2,12)*10</f>
        <v>80</v>
      </c>
    </row>
    <row r="216">
      <c r="A216" s="9" t="s">
        <v>91</v>
      </c>
      <c r="B216" s="9" t="s">
        <v>92</v>
      </c>
      <c r="C216" s="9" t="s">
        <v>93</v>
      </c>
      <c r="D216" s="5" t="str">
        <f>IF(RANDBETWEEN(1,1000)&lt;=Settings!$E$23*Settings!$E$25*1000,"Lightning, hail",IF(RANDBETWEEN(1,100)&lt;=Settings!$E$23*100,"Lightning",IF(RANDBETWEEN(1,100)&lt;=Settings!$E$25*100,"Hail","")))</f>
        <v>Hail</v>
      </c>
      <c r="E216" s="5" t="str">
        <f>VLOOKUP($I216,Wind!$A:$D,2,TRUE)</f>
        <v>Fresh breeze</v>
      </c>
      <c r="F216" s="5" t="str">
        <f>VLOOKUP($I216,Wind!$A:$D,3,TRUE)</f>
        <v>19–24</v>
      </c>
      <c r="G216" s="5" t="str">
        <f t="shared" si="1"/>
        <v>SW</v>
      </c>
      <c r="H216" s="5" t="str">
        <f>VLOOKUP($I216,Wind!$A:$D,4,TRUE)</f>
        <v>Small trees sway and small waves form on inland waters</v>
      </c>
      <c r="I216" s="5">
        <f>RANDBETWEEN(2,16)*10</f>
        <v>100</v>
      </c>
    </row>
    <row r="217">
      <c r="A217" s="9" t="s">
        <v>94</v>
      </c>
      <c r="B217" s="9" t="s">
        <v>95</v>
      </c>
      <c r="C217" s="9" t="s">
        <v>93</v>
      </c>
      <c r="D217" s="5" t="str">
        <f>IF(RANDBETWEEN(1,1000)&lt;=Settings!$E$23*Settings!$E$25*1000,"Lightning, hail",IF(RANDBETWEEN(1,100)&lt;=Settings!$E$23*100,"Lightning",IF(RANDBETWEEN(1,100)&lt;=Settings!$E$25*100,"Hail","")))</f>
        <v/>
      </c>
      <c r="E217" s="5" t="str">
        <f>VLOOKUP($I217,Wind!$A:$D,2,TRUE)</f>
        <v>Fresh gale</v>
      </c>
      <c r="F217" s="5" t="str">
        <f>VLOOKUP($I217,Wind!$A:$D,3,TRUE)</f>
        <v>39–46</v>
      </c>
      <c r="G217" s="5" t="str">
        <f t="shared" si="1"/>
        <v>SE</v>
      </c>
      <c r="H217" s="5" t="str">
        <f>VLOOKUP($I217,Wind!$A:$D,4,TRUE)</f>
        <v>Twigs break off trees and general progress is impeded</v>
      </c>
      <c r="I217" s="5">
        <f>RANDBETWEEN(10,200)</f>
        <v>162</v>
      </c>
    </row>
    <row r="218">
      <c r="A218" s="9" t="s">
        <v>79</v>
      </c>
      <c r="B218" s="9" t="s">
        <v>80</v>
      </c>
      <c r="C218" s="9" t="s">
        <v>81</v>
      </c>
      <c r="D218" s="5" t="str">
        <f>IF(RANDBETWEEN(1,100)&lt;=Settings!$E$22*100,"Fog","")</f>
        <v/>
      </c>
      <c r="E218" s="5" t="str">
        <f>VLOOKUP($I218,Wind!$A:$D,2,TRUE)</f>
        <v>Calm</v>
      </c>
      <c r="F218" s="5" t="str">
        <f>VLOOKUP($I218,Wind!$A:$D,3,TRUE)</f>
        <v>&lt;1</v>
      </c>
      <c r="G218" s="5" t="str">
        <f t="shared" si="1"/>
        <v>SW</v>
      </c>
      <c r="H218" s="5" t="str">
        <f>VLOOKUP($I218,Wind!$A:$D,4,TRUE)</f>
        <v>Smoke rises vertically</v>
      </c>
      <c r="I218" s="5">
        <f>RANDBETWEEN(1,4)*10</f>
        <v>10</v>
      </c>
    </row>
    <row r="219">
      <c r="A219" s="9" t="s">
        <v>82</v>
      </c>
      <c r="B219" s="9" t="s">
        <v>83</v>
      </c>
      <c r="C219" s="9" t="s">
        <v>84</v>
      </c>
      <c r="D219" s="5" t="str">
        <f>IF(RANDBETWEEN(1,100)&lt;=Settings!$E$22*100,"Fog","")</f>
        <v/>
      </c>
      <c r="E219" s="5" t="str">
        <f>VLOOKUP($I219,Wind!$A:$D,2,TRUE)</f>
        <v>Light air</v>
      </c>
      <c r="F219" s="5" t="str">
        <f>VLOOKUP($I219,Wind!$A:$D,3,TRUE)</f>
        <v>1–3</v>
      </c>
      <c r="G219" s="5" t="str">
        <f t="shared" si="1"/>
        <v>E</v>
      </c>
      <c r="H219" s="5" t="str">
        <f>VLOOKUP($I219,Wind!$A:$D,4,TRUE)</f>
        <v>Wind direction shown by smoke but not wind vanes</v>
      </c>
      <c r="I219" s="5">
        <f>RANDBETWEEN(1,6)*10</f>
        <v>20</v>
      </c>
    </row>
    <row r="220">
      <c r="A220" s="9" t="s">
        <v>85</v>
      </c>
      <c r="B220" s="9" t="s">
        <v>86</v>
      </c>
      <c r="C220" s="9" t="s">
        <v>87</v>
      </c>
      <c r="D220" s="5" t="str">
        <f>IF(RANDBETWEEN(1,100)&lt;=Settings!$E$24*100,"Hail","")</f>
        <v/>
      </c>
      <c r="E220" s="5" t="str">
        <f>VLOOKUP($I220,Wind!$A:$D,2,TRUE)</f>
        <v>Gentle breeze</v>
      </c>
      <c r="F220" s="5" t="str">
        <f>VLOOKUP($I220,Wind!$A:$D,3,TRUE)</f>
        <v>8–12</v>
      </c>
      <c r="G220" s="5" t="str">
        <f t="shared" si="1"/>
        <v>SE</v>
      </c>
      <c r="H220" s="5" t="str">
        <f>VLOOKUP($I220,Wind!$A:$D,4,TRUE)</f>
        <v>Leaves and small twigs sway and banners flap</v>
      </c>
      <c r="I220" s="5">
        <f>RANDBETWEEN(2,8)*10</f>
        <v>70</v>
      </c>
    </row>
    <row r="221">
      <c r="A221" s="9" t="s">
        <v>88</v>
      </c>
      <c r="B221" s="9" t="s">
        <v>89</v>
      </c>
      <c r="C221" s="9" t="s">
        <v>90</v>
      </c>
      <c r="D221" s="5" t="str">
        <f>IF(RANDBETWEEN(1,100)&lt;=Settings!$E$24*100,"Hail","")</f>
        <v/>
      </c>
      <c r="E221" s="5" t="str">
        <f>VLOOKUP($I221,Wind!$A:$D,2,TRUE)</f>
        <v>Moderate breeze</v>
      </c>
      <c r="F221" s="5" t="str">
        <f>VLOOKUP($I221,Wind!$A:$D,3,TRUE)</f>
        <v>13–18</v>
      </c>
      <c r="G221" s="5" t="str">
        <f t="shared" si="1"/>
        <v>NW</v>
      </c>
      <c r="H221" s="5" t="str">
        <f>VLOOKUP($I221,Wind!$A:$D,4,TRUE)</f>
        <v>Small branches move, and dust and small branches are raised</v>
      </c>
      <c r="I221" s="5">
        <f>RANDBETWEEN(2,12)*10</f>
        <v>80</v>
      </c>
    </row>
    <row r="222">
      <c r="A222" s="9" t="s">
        <v>91</v>
      </c>
      <c r="B222" s="9" t="s">
        <v>92</v>
      </c>
      <c r="C222" s="9" t="s">
        <v>93</v>
      </c>
      <c r="D222" s="5" t="str">
        <f>IF(RANDBETWEEN(1,1000)&lt;=Settings!$E$23*Settings!$E$25*1000,"Lightning, hail",IF(RANDBETWEEN(1,100)&lt;=Settings!$E$23*100,"Lightning",IF(RANDBETWEEN(1,100)&lt;=Settings!$E$25*100,"Hail","")))</f>
        <v>Lightning, hail</v>
      </c>
      <c r="E222" s="5" t="str">
        <f>VLOOKUP($I222,Wind!$A:$D,2,TRUE)</f>
        <v>Light air</v>
      </c>
      <c r="F222" s="5" t="str">
        <f>VLOOKUP($I222,Wind!$A:$D,3,TRUE)</f>
        <v>1–3</v>
      </c>
      <c r="G222" s="5" t="str">
        <f t="shared" si="1"/>
        <v>SW</v>
      </c>
      <c r="H222" s="5" t="str">
        <f>VLOOKUP($I222,Wind!$A:$D,4,TRUE)</f>
        <v>Wind direction shown by smoke but not wind vanes</v>
      </c>
      <c r="I222" s="5">
        <f>RANDBETWEEN(2,16)*10</f>
        <v>30</v>
      </c>
    </row>
    <row r="223">
      <c r="A223" s="9" t="s">
        <v>94</v>
      </c>
      <c r="B223" s="9" t="s">
        <v>95</v>
      </c>
      <c r="C223" s="9" t="s">
        <v>93</v>
      </c>
      <c r="D223" s="5" t="str">
        <f>IF(RANDBETWEEN(1,1000)&lt;=Settings!$E$23*Settings!$E$25*1000,"Lightning, hail",IF(RANDBETWEEN(1,100)&lt;=Settings!$E$23*100,"Lightning",IF(RANDBETWEEN(1,100)&lt;=Settings!$E$25*100,"Hail","")))</f>
        <v/>
      </c>
      <c r="E223" s="5" t="str">
        <f>VLOOKUP($I223,Wind!$A:$D,2,TRUE)</f>
        <v>Storm</v>
      </c>
      <c r="F223" s="5" t="str">
        <f>VLOOKUP($I223,Wind!$A:$D,3,TRUE)</f>
        <v>55–63</v>
      </c>
      <c r="G223" s="5" t="str">
        <f t="shared" si="1"/>
        <v>N</v>
      </c>
      <c r="H223" s="5" t="str">
        <f>VLOOKUP($I223,Wind!$A:$D,4,TRUE)</f>
        <v>Trees are uprooted and considerable structural damage occurs</v>
      </c>
      <c r="I223" s="5">
        <f>RANDBETWEEN(10,200)</f>
        <v>182</v>
      </c>
    </row>
    <row r="224">
      <c r="A224" s="9" t="s">
        <v>79</v>
      </c>
      <c r="B224" s="9" t="s">
        <v>80</v>
      </c>
      <c r="C224" s="9" t="s">
        <v>81</v>
      </c>
      <c r="D224" s="5" t="str">
        <f>IF(RANDBETWEEN(1,100)&lt;=Settings!$E$22*100,"Fog","")</f>
        <v>Fog</v>
      </c>
      <c r="E224" s="5" t="str">
        <f>VLOOKUP($I224,Wind!$A:$D,2,TRUE)</f>
        <v>Light breeze</v>
      </c>
      <c r="F224" s="5" t="str">
        <f>VLOOKUP($I224,Wind!$A:$D,3,TRUE)</f>
        <v>4–7</v>
      </c>
      <c r="G224" s="5" t="str">
        <f t="shared" si="1"/>
        <v>NW</v>
      </c>
      <c r="H224" s="5" t="str">
        <f>VLOOKUP($I224,Wind!$A:$D,4,TRUE)</f>
        <v>Wind felt on face, leaves rustle, vanes move</v>
      </c>
      <c r="I224" s="5">
        <f>RANDBETWEEN(1,4)*10</f>
        <v>40</v>
      </c>
    </row>
    <row r="225">
      <c r="A225" s="9" t="s">
        <v>82</v>
      </c>
      <c r="B225" s="9" t="s">
        <v>83</v>
      </c>
      <c r="C225" s="9" t="s">
        <v>84</v>
      </c>
      <c r="D225" s="5" t="str">
        <f>IF(RANDBETWEEN(1,100)&lt;=Settings!$E$22*100,"Fog","")</f>
        <v/>
      </c>
      <c r="E225" s="5" t="str">
        <f>VLOOKUP($I225,Wind!$A:$D,2,TRUE)</f>
        <v>Light breeze</v>
      </c>
      <c r="F225" s="5" t="str">
        <f>VLOOKUP($I225,Wind!$A:$D,3,TRUE)</f>
        <v>4–7</v>
      </c>
      <c r="G225" s="5" t="str">
        <f t="shared" si="1"/>
        <v>SW</v>
      </c>
      <c r="H225" s="5" t="str">
        <f>VLOOKUP($I225,Wind!$A:$D,4,TRUE)</f>
        <v>Wind felt on face, leaves rustle, vanes move</v>
      </c>
      <c r="I225" s="5">
        <f>RANDBETWEEN(1,6)*10</f>
        <v>40</v>
      </c>
    </row>
    <row r="226">
      <c r="A226" s="9" t="s">
        <v>85</v>
      </c>
      <c r="B226" s="9" t="s">
        <v>86</v>
      </c>
      <c r="C226" s="9" t="s">
        <v>87</v>
      </c>
      <c r="D226" s="5" t="str">
        <f>IF(RANDBETWEEN(1,100)&lt;=Settings!$E$24*100,"Hail","")</f>
        <v/>
      </c>
      <c r="E226" s="5" t="str">
        <f>VLOOKUP($I226,Wind!$A:$D,2,TRUE)</f>
        <v>Light breeze</v>
      </c>
      <c r="F226" s="5" t="str">
        <f>VLOOKUP($I226,Wind!$A:$D,3,TRUE)</f>
        <v>4–7</v>
      </c>
      <c r="G226" s="5" t="str">
        <f t="shared" si="1"/>
        <v>NW</v>
      </c>
      <c r="H226" s="5" t="str">
        <f>VLOOKUP($I226,Wind!$A:$D,4,TRUE)</f>
        <v>Wind felt on face, leaves rustle, vanes move</v>
      </c>
      <c r="I226" s="5">
        <f>RANDBETWEEN(2,8)*10</f>
        <v>40</v>
      </c>
    </row>
    <row r="227">
      <c r="A227" s="9" t="s">
        <v>88</v>
      </c>
      <c r="B227" s="9" t="s">
        <v>89</v>
      </c>
      <c r="C227" s="9" t="s">
        <v>90</v>
      </c>
      <c r="D227" s="5" t="str">
        <f>IF(RANDBETWEEN(1,100)&lt;=Settings!$E$24*100,"Hail","")</f>
        <v/>
      </c>
      <c r="E227" s="5" t="str">
        <f>VLOOKUP($I227,Wind!$A:$D,2,TRUE)</f>
        <v>Gentle breeze</v>
      </c>
      <c r="F227" s="5" t="str">
        <f>VLOOKUP($I227,Wind!$A:$D,3,TRUE)</f>
        <v>8–12</v>
      </c>
      <c r="G227" s="5" t="str">
        <f t="shared" si="1"/>
        <v>NE</v>
      </c>
      <c r="H227" s="5" t="str">
        <f>VLOOKUP($I227,Wind!$A:$D,4,TRUE)</f>
        <v>Leaves and small twigs sway and banners flap</v>
      </c>
      <c r="I227" s="5">
        <f>RANDBETWEEN(2,12)*10</f>
        <v>60</v>
      </c>
    </row>
    <row r="228">
      <c r="A228" s="9" t="s">
        <v>91</v>
      </c>
      <c r="B228" s="9" t="s">
        <v>92</v>
      </c>
      <c r="C228" s="9" t="s">
        <v>93</v>
      </c>
      <c r="D228" s="5" t="str">
        <f>IF(RANDBETWEEN(1,1000)&lt;=Settings!$E$23*Settings!$E$25*1000,"Lightning, hail",IF(RANDBETWEEN(1,100)&lt;=Settings!$E$23*100,"Lightning",IF(RANDBETWEEN(1,100)&lt;=Settings!$E$25*100,"Hail","")))</f>
        <v>Lightning</v>
      </c>
      <c r="E228" s="5" t="str">
        <f>VLOOKUP($I228,Wind!$A:$D,2,TRUE)</f>
        <v>Light breeze</v>
      </c>
      <c r="F228" s="5" t="str">
        <f>VLOOKUP($I228,Wind!$A:$D,3,TRUE)</f>
        <v>4–7</v>
      </c>
      <c r="G228" s="5" t="str">
        <f t="shared" si="1"/>
        <v>W</v>
      </c>
      <c r="H228" s="5" t="str">
        <f>VLOOKUP($I228,Wind!$A:$D,4,TRUE)</f>
        <v>Wind felt on face, leaves rustle, vanes move</v>
      </c>
      <c r="I228" s="5">
        <f>RANDBETWEEN(2,16)*10</f>
        <v>50</v>
      </c>
    </row>
    <row r="229">
      <c r="A229" s="9" t="s">
        <v>94</v>
      </c>
      <c r="B229" s="9" t="s">
        <v>95</v>
      </c>
      <c r="C229" s="9" t="s">
        <v>93</v>
      </c>
      <c r="D229" s="5" t="str">
        <f>IF(RANDBETWEEN(1,1000)&lt;=Settings!$E$23*Settings!$E$25*1000,"Lightning, hail",IF(RANDBETWEEN(1,100)&lt;=Settings!$E$23*100,"Lightning",IF(RANDBETWEEN(1,100)&lt;=Settings!$E$25*100,"Hail","")))</f>
        <v>Lightning, hail</v>
      </c>
      <c r="E229" s="5" t="str">
        <f>VLOOKUP($I229,Wind!$A:$D,2,TRUE)</f>
        <v>Moderate breeze</v>
      </c>
      <c r="F229" s="5" t="str">
        <f>VLOOKUP($I229,Wind!$A:$D,3,TRUE)</f>
        <v>13–18</v>
      </c>
      <c r="G229" s="5" t="str">
        <f t="shared" si="1"/>
        <v>S</v>
      </c>
      <c r="H229" s="5" t="str">
        <f>VLOOKUP($I229,Wind!$A:$D,4,TRUE)</f>
        <v>Small branches move, and dust and small branches are raised</v>
      </c>
      <c r="I229" s="5">
        <f>RANDBETWEEN(10,200)</f>
        <v>82</v>
      </c>
    </row>
    <row r="230">
      <c r="A230" s="9" t="s">
        <v>79</v>
      </c>
      <c r="B230" s="9" t="s">
        <v>80</v>
      </c>
      <c r="C230" s="9" t="s">
        <v>81</v>
      </c>
      <c r="D230" s="5" t="str">
        <f>IF(RANDBETWEEN(1,100)&lt;=Settings!$E$22*100,"Fog","")</f>
        <v/>
      </c>
      <c r="E230" s="5" t="str">
        <f>VLOOKUP($I230,Wind!$A:$D,2,TRUE)</f>
        <v>Light air</v>
      </c>
      <c r="F230" s="5" t="str">
        <f>VLOOKUP($I230,Wind!$A:$D,3,TRUE)</f>
        <v>1–3</v>
      </c>
      <c r="G230" s="5" t="str">
        <f t="shared" si="1"/>
        <v>W</v>
      </c>
      <c r="H230" s="5" t="str">
        <f>VLOOKUP($I230,Wind!$A:$D,4,TRUE)</f>
        <v>Wind direction shown by smoke but not wind vanes</v>
      </c>
      <c r="I230" s="5">
        <f>RANDBETWEEN(1,4)*10</f>
        <v>30</v>
      </c>
    </row>
    <row r="231">
      <c r="A231" s="9" t="s">
        <v>82</v>
      </c>
      <c r="B231" s="9" t="s">
        <v>83</v>
      </c>
      <c r="C231" s="9" t="s">
        <v>84</v>
      </c>
      <c r="D231" s="5" t="str">
        <f>IF(RANDBETWEEN(1,100)&lt;=Settings!$E$22*100,"Fog","")</f>
        <v/>
      </c>
      <c r="E231" s="5" t="str">
        <f>VLOOKUP($I231,Wind!$A:$D,2,TRUE)</f>
        <v>Light breeze</v>
      </c>
      <c r="F231" s="5" t="str">
        <f>VLOOKUP($I231,Wind!$A:$D,3,TRUE)</f>
        <v>4–7</v>
      </c>
      <c r="G231" s="5" t="str">
        <f t="shared" si="1"/>
        <v>NE</v>
      </c>
      <c r="H231" s="5" t="str">
        <f>VLOOKUP($I231,Wind!$A:$D,4,TRUE)</f>
        <v>Wind felt on face, leaves rustle, vanes move</v>
      </c>
      <c r="I231" s="5">
        <f>RANDBETWEEN(1,6)*10</f>
        <v>40</v>
      </c>
    </row>
    <row r="232">
      <c r="A232" s="9" t="s">
        <v>85</v>
      </c>
      <c r="B232" s="9" t="s">
        <v>86</v>
      </c>
      <c r="C232" s="9" t="s">
        <v>87</v>
      </c>
      <c r="D232" s="5" t="str">
        <f>IF(RANDBETWEEN(1,100)&lt;=Settings!$E$24*100,"Hail","")</f>
        <v/>
      </c>
      <c r="E232" s="5" t="str">
        <f>VLOOKUP($I232,Wind!$A:$D,2,TRUE)</f>
        <v>Gentle breeze</v>
      </c>
      <c r="F232" s="5" t="str">
        <f>VLOOKUP($I232,Wind!$A:$D,3,TRUE)</f>
        <v>8–12</v>
      </c>
      <c r="G232" s="5" t="str">
        <f t="shared" si="1"/>
        <v>N</v>
      </c>
      <c r="H232" s="5" t="str">
        <f>VLOOKUP($I232,Wind!$A:$D,4,TRUE)</f>
        <v>Leaves and small twigs sway and banners flap</v>
      </c>
      <c r="I232" s="5">
        <f>RANDBETWEEN(2,8)*10</f>
        <v>60</v>
      </c>
    </row>
    <row r="233">
      <c r="A233" s="9" t="s">
        <v>88</v>
      </c>
      <c r="B233" s="9" t="s">
        <v>89</v>
      </c>
      <c r="C233" s="9" t="s">
        <v>90</v>
      </c>
      <c r="D233" s="5" t="str">
        <f>IF(RANDBETWEEN(1,100)&lt;=Settings!$E$24*100,"Hail","")</f>
        <v/>
      </c>
      <c r="E233" s="5" t="str">
        <f>VLOOKUP($I233,Wind!$A:$D,2,TRUE)</f>
        <v>Moderate breeze</v>
      </c>
      <c r="F233" s="5" t="str">
        <f>VLOOKUP($I233,Wind!$A:$D,3,TRUE)</f>
        <v>13–18</v>
      </c>
      <c r="G233" s="5" t="str">
        <f t="shared" si="1"/>
        <v>SE</v>
      </c>
      <c r="H233" s="5" t="str">
        <f>VLOOKUP($I233,Wind!$A:$D,4,TRUE)</f>
        <v>Small branches move, and dust and small branches are raised</v>
      </c>
      <c r="I233" s="5">
        <f>RANDBETWEEN(2,12)*10</f>
        <v>90</v>
      </c>
    </row>
    <row r="234">
      <c r="A234" s="9" t="s">
        <v>91</v>
      </c>
      <c r="B234" s="9" t="s">
        <v>92</v>
      </c>
      <c r="C234" s="9" t="s">
        <v>93</v>
      </c>
      <c r="D234" s="5" t="str">
        <f>IF(RANDBETWEEN(1,1000)&lt;=Settings!$E$23*Settings!$E$25*1000,"Lightning, hail",IF(RANDBETWEEN(1,100)&lt;=Settings!$E$23*100,"Lightning",IF(RANDBETWEEN(1,100)&lt;=Settings!$E$25*100,"Hail","")))</f>
        <v>Hail</v>
      </c>
      <c r="E234" s="5" t="str">
        <f>VLOOKUP($I234,Wind!$A:$D,2,TRUE)</f>
        <v>Moderate gale</v>
      </c>
      <c r="F234" s="5" t="str">
        <f>VLOOKUP($I234,Wind!$A:$D,3,TRUE)</f>
        <v>32–38</v>
      </c>
      <c r="G234" s="5" t="str">
        <f t="shared" si="1"/>
        <v>E</v>
      </c>
      <c r="H234" s="5" t="str">
        <f>VLOOKUP($I234,Wind!$A:$D,4,TRUE)</f>
        <v>Whole trees sway and walking against wind takes some effort</v>
      </c>
      <c r="I234" s="5">
        <f>RANDBETWEEN(2,16)*10</f>
        <v>150</v>
      </c>
    </row>
    <row r="235">
      <c r="A235" s="9" t="s">
        <v>94</v>
      </c>
      <c r="B235" s="9" t="s">
        <v>95</v>
      </c>
      <c r="C235" s="9" t="s">
        <v>93</v>
      </c>
      <c r="D235" s="5" t="str">
        <f>IF(RANDBETWEEN(1,1000)&lt;=Settings!$E$23*Settings!$E$25*1000,"Lightning, hail",IF(RANDBETWEEN(1,100)&lt;=Settings!$E$23*100,"Lightning",IF(RANDBETWEEN(1,100)&lt;=Settings!$E$25*100,"Hail","")))</f>
        <v>Lightning</v>
      </c>
      <c r="E235" s="5" t="str">
        <f>VLOOKUP($I235,Wind!$A:$D,2,TRUE)</f>
        <v>Gentle breeze</v>
      </c>
      <c r="F235" s="5" t="str">
        <f>VLOOKUP($I235,Wind!$A:$D,3,TRUE)</f>
        <v>8–12</v>
      </c>
      <c r="G235" s="5" t="str">
        <f t="shared" si="1"/>
        <v>E</v>
      </c>
      <c r="H235" s="5" t="str">
        <f>VLOOKUP($I235,Wind!$A:$D,4,TRUE)</f>
        <v>Leaves and small twigs sway and banners flap</v>
      </c>
      <c r="I235" s="5">
        <f>RANDBETWEEN(10,200)</f>
        <v>78</v>
      </c>
    </row>
    <row r="236">
      <c r="A236" s="9" t="s">
        <v>79</v>
      </c>
      <c r="B236" s="9" t="s">
        <v>80</v>
      </c>
      <c r="C236" s="9" t="s">
        <v>81</v>
      </c>
      <c r="D236" s="5" t="str">
        <f>IF(RANDBETWEEN(1,100)&lt;=Settings!$E$22*100,"Fog","")</f>
        <v/>
      </c>
      <c r="E236" s="5" t="str">
        <f>VLOOKUP($I236,Wind!$A:$D,2,TRUE)</f>
        <v>Calm</v>
      </c>
      <c r="F236" s="5" t="str">
        <f>VLOOKUP($I236,Wind!$A:$D,3,TRUE)</f>
        <v>&lt;1</v>
      </c>
      <c r="G236" s="5" t="str">
        <f t="shared" si="1"/>
        <v>SE</v>
      </c>
      <c r="H236" s="5" t="str">
        <f>VLOOKUP($I236,Wind!$A:$D,4,TRUE)</f>
        <v>Smoke rises vertically</v>
      </c>
      <c r="I236" s="5">
        <f>RANDBETWEEN(1,4)*10</f>
        <v>10</v>
      </c>
    </row>
    <row r="237">
      <c r="A237" s="9" t="s">
        <v>82</v>
      </c>
      <c r="B237" s="9" t="s">
        <v>83</v>
      </c>
      <c r="C237" s="9" t="s">
        <v>84</v>
      </c>
      <c r="D237" s="5" t="str">
        <f>IF(RANDBETWEEN(1,100)&lt;=Settings!$E$22*100,"Fog","")</f>
        <v>Fog</v>
      </c>
      <c r="E237" s="5" t="str">
        <f>VLOOKUP($I237,Wind!$A:$D,2,TRUE)</f>
        <v>Light breeze</v>
      </c>
      <c r="F237" s="5" t="str">
        <f>VLOOKUP($I237,Wind!$A:$D,3,TRUE)</f>
        <v>4–7</v>
      </c>
      <c r="G237" s="5" t="str">
        <f t="shared" si="1"/>
        <v>SE</v>
      </c>
      <c r="H237" s="5" t="str">
        <f>VLOOKUP($I237,Wind!$A:$D,4,TRUE)</f>
        <v>Wind felt on face, leaves rustle, vanes move</v>
      </c>
      <c r="I237" s="5">
        <f>RANDBETWEEN(1,6)*10</f>
        <v>50</v>
      </c>
    </row>
    <row r="238">
      <c r="A238" s="9" t="s">
        <v>85</v>
      </c>
      <c r="B238" s="9" t="s">
        <v>86</v>
      </c>
      <c r="C238" s="9" t="s">
        <v>87</v>
      </c>
      <c r="D238" s="5" t="str">
        <f>IF(RANDBETWEEN(1,100)&lt;=Settings!$E$24*100,"Hail","")</f>
        <v/>
      </c>
      <c r="E238" s="5" t="str">
        <f>VLOOKUP($I238,Wind!$A:$D,2,TRUE)</f>
        <v>Moderate breeze</v>
      </c>
      <c r="F238" s="5" t="str">
        <f>VLOOKUP($I238,Wind!$A:$D,3,TRUE)</f>
        <v>13–18</v>
      </c>
      <c r="G238" s="5" t="str">
        <f t="shared" si="1"/>
        <v>NW</v>
      </c>
      <c r="H238" s="5" t="str">
        <f>VLOOKUP($I238,Wind!$A:$D,4,TRUE)</f>
        <v>Small branches move, and dust and small branches are raised</v>
      </c>
      <c r="I238" s="5">
        <f>RANDBETWEEN(2,8)*10</f>
        <v>80</v>
      </c>
    </row>
    <row r="239">
      <c r="A239" s="9" t="s">
        <v>88</v>
      </c>
      <c r="B239" s="9" t="s">
        <v>89</v>
      </c>
      <c r="C239" s="9" t="s">
        <v>90</v>
      </c>
      <c r="D239" s="5" t="str">
        <f>IF(RANDBETWEEN(1,100)&lt;=Settings!$E$24*100,"Hail","")</f>
        <v/>
      </c>
      <c r="E239" s="5" t="str">
        <f>VLOOKUP($I239,Wind!$A:$D,2,TRUE)</f>
        <v>Light breeze</v>
      </c>
      <c r="F239" s="5" t="str">
        <f>VLOOKUP($I239,Wind!$A:$D,3,TRUE)</f>
        <v>4–7</v>
      </c>
      <c r="G239" s="5" t="str">
        <f t="shared" si="1"/>
        <v>N</v>
      </c>
      <c r="H239" s="5" t="str">
        <f>VLOOKUP($I239,Wind!$A:$D,4,TRUE)</f>
        <v>Wind felt on face, leaves rustle, vanes move</v>
      </c>
      <c r="I239" s="5">
        <f>RANDBETWEEN(2,12)*10</f>
        <v>40</v>
      </c>
    </row>
    <row r="240">
      <c r="A240" s="9" t="s">
        <v>91</v>
      </c>
      <c r="B240" s="9" t="s">
        <v>92</v>
      </c>
      <c r="C240" s="9" t="s">
        <v>93</v>
      </c>
      <c r="D240" s="5" t="str">
        <f>IF(RANDBETWEEN(1,1000)&lt;=Settings!$E$23*Settings!$E$25*1000,"Lightning, hail",IF(RANDBETWEEN(1,100)&lt;=Settings!$E$23*100,"Lightning",IF(RANDBETWEEN(1,100)&lt;=Settings!$E$25*100,"Hail","")))</f>
        <v/>
      </c>
      <c r="E240" s="5" t="str">
        <f>VLOOKUP($I240,Wind!$A:$D,2,TRUE)</f>
        <v>Gentle breeze</v>
      </c>
      <c r="F240" s="5" t="str">
        <f>VLOOKUP($I240,Wind!$A:$D,3,TRUE)</f>
        <v>8–12</v>
      </c>
      <c r="G240" s="5" t="str">
        <f t="shared" si="1"/>
        <v>NE</v>
      </c>
      <c r="H240" s="5" t="str">
        <f>VLOOKUP($I240,Wind!$A:$D,4,TRUE)</f>
        <v>Leaves and small twigs sway and banners flap</v>
      </c>
      <c r="I240" s="5">
        <f>RANDBETWEEN(2,16)*10</f>
        <v>70</v>
      </c>
    </row>
    <row r="241">
      <c r="A241" s="9" t="s">
        <v>94</v>
      </c>
      <c r="B241" s="9" t="s">
        <v>95</v>
      </c>
      <c r="C241" s="9" t="s">
        <v>93</v>
      </c>
      <c r="D241" s="5" t="str">
        <f>IF(RANDBETWEEN(1,1000)&lt;=Settings!$E$23*Settings!$E$25*1000,"Lightning, hail",IF(RANDBETWEEN(1,100)&lt;=Settings!$E$23*100,"Lightning",IF(RANDBETWEEN(1,100)&lt;=Settings!$E$25*100,"Hail","")))</f>
        <v/>
      </c>
      <c r="E241" s="5" t="str">
        <f>VLOOKUP($I241,Wind!$A:$D,2,TRUE)</f>
        <v>Light air</v>
      </c>
      <c r="F241" s="5" t="str">
        <f>VLOOKUP($I241,Wind!$A:$D,3,TRUE)</f>
        <v>1–3</v>
      </c>
      <c r="G241" s="5" t="str">
        <f t="shared" si="1"/>
        <v>NW</v>
      </c>
      <c r="H241" s="5" t="str">
        <f>VLOOKUP($I241,Wind!$A:$D,4,TRUE)</f>
        <v>Wind direction shown by smoke but not wind vanes</v>
      </c>
      <c r="I241" s="5">
        <f>RANDBETWEEN(10,200)</f>
        <v>38</v>
      </c>
    </row>
    <row r="242">
      <c r="A242" s="9" t="s">
        <v>79</v>
      </c>
      <c r="B242" s="9" t="s">
        <v>80</v>
      </c>
      <c r="C242" s="9" t="s">
        <v>81</v>
      </c>
      <c r="D242" s="5" t="str">
        <f>IF(RANDBETWEEN(1,100)&lt;=Settings!$E$22*100,"Fog","")</f>
        <v/>
      </c>
      <c r="E242" s="5" t="str">
        <f>VLOOKUP($I242,Wind!$A:$D,2,TRUE)</f>
        <v>Light air</v>
      </c>
      <c r="F242" s="5" t="str">
        <f>VLOOKUP($I242,Wind!$A:$D,3,TRUE)</f>
        <v>1–3</v>
      </c>
      <c r="G242" s="5" t="str">
        <f t="shared" si="1"/>
        <v>E</v>
      </c>
      <c r="H242" s="5" t="str">
        <f>VLOOKUP($I242,Wind!$A:$D,4,TRUE)</f>
        <v>Wind direction shown by smoke but not wind vanes</v>
      </c>
      <c r="I242" s="5">
        <f>RANDBETWEEN(1,4)*10</f>
        <v>30</v>
      </c>
    </row>
    <row r="243">
      <c r="A243" s="9" t="s">
        <v>82</v>
      </c>
      <c r="B243" s="9" t="s">
        <v>83</v>
      </c>
      <c r="C243" s="9" t="s">
        <v>84</v>
      </c>
      <c r="D243" s="5" t="str">
        <f>IF(RANDBETWEEN(1,100)&lt;=Settings!$E$22*100,"Fog","")</f>
        <v/>
      </c>
      <c r="E243" s="5" t="str">
        <f>VLOOKUP($I243,Wind!$A:$D,2,TRUE)</f>
        <v>Gentle breeze</v>
      </c>
      <c r="F243" s="5" t="str">
        <f>VLOOKUP($I243,Wind!$A:$D,3,TRUE)</f>
        <v>8–12</v>
      </c>
      <c r="G243" s="5" t="str">
        <f t="shared" si="1"/>
        <v>E</v>
      </c>
      <c r="H243" s="5" t="str">
        <f>VLOOKUP($I243,Wind!$A:$D,4,TRUE)</f>
        <v>Leaves and small twigs sway and banners flap</v>
      </c>
      <c r="I243" s="5">
        <f>RANDBETWEEN(1,6)*10</f>
        <v>60</v>
      </c>
    </row>
    <row r="244">
      <c r="A244" s="9" t="s">
        <v>85</v>
      </c>
      <c r="B244" s="9" t="s">
        <v>86</v>
      </c>
      <c r="C244" s="9" t="s">
        <v>87</v>
      </c>
      <c r="D244" s="5" t="str">
        <f>IF(RANDBETWEEN(1,100)&lt;=Settings!$E$24*100,"Hail","")</f>
        <v/>
      </c>
      <c r="E244" s="5" t="str">
        <f>VLOOKUP($I244,Wind!$A:$D,2,TRUE)</f>
        <v>Gentle breeze</v>
      </c>
      <c r="F244" s="5" t="str">
        <f>VLOOKUP($I244,Wind!$A:$D,3,TRUE)</f>
        <v>8–12</v>
      </c>
      <c r="G244" s="5" t="str">
        <f t="shared" si="1"/>
        <v>N</v>
      </c>
      <c r="H244" s="5" t="str">
        <f>VLOOKUP($I244,Wind!$A:$D,4,TRUE)</f>
        <v>Leaves and small twigs sway and banners flap</v>
      </c>
      <c r="I244" s="5">
        <f>RANDBETWEEN(2,8)*10</f>
        <v>60</v>
      </c>
    </row>
    <row r="245">
      <c r="A245" s="9" t="s">
        <v>88</v>
      </c>
      <c r="B245" s="9" t="s">
        <v>89</v>
      </c>
      <c r="C245" s="9" t="s">
        <v>90</v>
      </c>
      <c r="D245" s="5" t="str">
        <f>IF(RANDBETWEEN(1,100)&lt;=Settings!$E$24*100,"Hail","")</f>
        <v/>
      </c>
      <c r="E245" s="5" t="str">
        <f>VLOOKUP($I245,Wind!$A:$D,2,TRUE)</f>
        <v>Strong breeze</v>
      </c>
      <c r="F245" s="5" t="str">
        <f>VLOOKUP($I245,Wind!$A:$D,3,TRUE)</f>
        <v>25–31</v>
      </c>
      <c r="G245" s="5" t="str">
        <f t="shared" si="1"/>
        <v>SW</v>
      </c>
      <c r="H245" s="5" t="str">
        <f>VLOOKUP($I245,Wind!$A:$D,4,TRUE)</f>
        <v>Large branches move</v>
      </c>
      <c r="I245" s="5">
        <f>RANDBETWEEN(2,12)*10</f>
        <v>120</v>
      </c>
    </row>
    <row r="246">
      <c r="A246" s="9" t="s">
        <v>91</v>
      </c>
      <c r="B246" s="9" t="s">
        <v>92</v>
      </c>
      <c r="C246" s="9" t="s">
        <v>93</v>
      </c>
      <c r="D246" s="5" t="str">
        <f>IF(RANDBETWEEN(1,1000)&lt;=Settings!$E$23*Settings!$E$25*1000,"Lightning, hail",IF(RANDBETWEEN(1,100)&lt;=Settings!$E$23*100,"Lightning",IF(RANDBETWEEN(1,100)&lt;=Settings!$E$25*100,"Hail","")))</f>
        <v>Hail</v>
      </c>
      <c r="E246" s="5" t="str">
        <f>VLOOKUP($I246,Wind!$A:$D,2,TRUE)</f>
        <v>Moderate gale</v>
      </c>
      <c r="F246" s="5" t="str">
        <f>VLOOKUP($I246,Wind!$A:$D,3,TRUE)</f>
        <v>32–38</v>
      </c>
      <c r="G246" s="5" t="str">
        <f t="shared" si="1"/>
        <v>NW</v>
      </c>
      <c r="H246" s="5" t="str">
        <f>VLOOKUP($I246,Wind!$A:$D,4,TRUE)</f>
        <v>Whole trees sway and walking against wind takes some effort</v>
      </c>
      <c r="I246" s="5">
        <f>RANDBETWEEN(2,16)*10</f>
        <v>150</v>
      </c>
    </row>
    <row r="247">
      <c r="A247" s="9" t="s">
        <v>94</v>
      </c>
      <c r="B247" s="9" t="s">
        <v>95</v>
      </c>
      <c r="C247" s="9" t="s">
        <v>93</v>
      </c>
      <c r="D247" s="5" t="str">
        <f>IF(RANDBETWEEN(1,1000)&lt;=Settings!$E$23*Settings!$E$25*1000,"Lightning, hail",IF(RANDBETWEEN(1,100)&lt;=Settings!$E$23*100,"Lightning",IF(RANDBETWEEN(1,100)&lt;=Settings!$E$25*100,"Hail","")))</f>
        <v>Lightning</v>
      </c>
      <c r="E247" s="5" t="str">
        <f>VLOOKUP($I247,Wind!$A:$D,2,TRUE)</f>
        <v>Moderate gale</v>
      </c>
      <c r="F247" s="5" t="str">
        <f>VLOOKUP($I247,Wind!$A:$D,3,TRUE)</f>
        <v>32–38</v>
      </c>
      <c r="G247" s="5" t="str">
        <f t="shared" si="1"/>
        <v>NE</v>
      </c>
      <c r="H247" s="5" t="str">
        <f>VLOOKUP($I247,Wind!$A:$D,4,TRUE)</f>
        <v>Whole trees sway and walking against wind takes some effort</v>
      </c>
      <c r="I247" s="5">
        <f>RANDBETWEEN(10,200)</f>
        <v>155</v>
      </c>
    </row>
    <row r="248">
      <c r="A248" s="9" t="s">
        <v>79</v>
      </c>
      <c r="B248" s="9" t="s">
        <v>80</v>
      </c>
      <c r="C248" s="9" t="s">
        <v>81</v>
      </c>
      <c r="D248" s="5" t="str">
        <f>IF(RANDBETWEEN(1,100)&lt;=Settings!$E$22*100,"Fog","")</f>
        <v/>
      </c>
      <c r="E248" s="5" t="str">
        <f>VLOOKUP($I248,Wind!$A:$D,2,TRUE)</f>
        <v>Light air</v>
      </c>
      <c r="F248" s="5" t="str">
        <f>VLOOKUP($I248,Wind!$A:$D,3,TRUE)</f>
        <v>1–3</v>
      </c>
      <c r="G248" s="5" t="str">
        <f t="shared" si="1"/>
        <v>S</v>
      </c>
      <c r="H248" s="5" t="str">
        <f>VLOOKUP($I248,Wind!$A:$D,4,TRUE)</f>
        <v>Wind direction shown by smoke but not wind vanes</v>
      </c>
      <c r="I248" s="5">
        <f>RANDBETWEEN(1,4)*10</f>
        <v>20</v>
      </c>
    </row>
    <row r="249">
      <c r="A249" s="9" t="s">
        <v>82</v>
      </c>
      <c r="B249" s="9" t="s">
        <v>83</v>
      </c>
      <c r="C249" s="9" t="s">
        <v>84</v>
      </c>
      <c r="D249" s="5" t="str">
        <f>IF(RANDBETWEEN(1,100)&lt;=Settings!$E$22*100,"Fog","")</f>
        <v/>
      </c>
      <c r="E249" s="5" t="str">
        <f>VLOOKUP($I249,Wind!$A:$D,2,TRUE)</f>
        <v>Gentle breeze</v>
      </c>
      <c r="F249" s="5" t="str">
        <f>VLOOKUP($I249,Wind!$A:$D,3,TRUE)</f>
        <v>8–12</v>
      </c>
      <c r="G249" s="5" t="str">
        <f t="shared" si="1"/>
        <v>E</v>
      </c>
      <c r="H249" s="5" t="str">
        <f>VLOOKUP($I249,Wind!$A:$D,4,TRUE)</f>
        <v>Leaves and small twigs sway and banners flap</v>
      </c>
      <c r="I249" s="5">
        <f>RANDBETWEEN(1,6)*10</f>
        <v>60</v>
      </c>
    </row>
    <row r="250">
      <c r="A250" s="9" t="s">
        <v>85</v>
      </c>
      <c r="B250" s="9" t="s">
        <v>86</v>
      </c>
      <c r="C250" s="9" t="s">
        <v>87</v>
      </c>
      <c r="D250" s="5" t="str">
        <f>IF(RANDBETWEEN(1,100)&lt;=Settings!$E$24*100,"Hail","")</f>
        <v/>
      </c>
      <c r="E250" s="5" t="str">
        <f>VLOOKUP($I250,Wind!$A:$D,2,TRUE)</f>
        <v>Light air</v>
      </c>
      <c r="F250" s="5" t="str">
        <f>VLOOKUP($I250,Wind!$A:$D,3,TRUE)</f>
        <v>1–3</v>
      </c>
      <c r="G250" s="5" t="str">
        <f t="shared" si="1"/>
        <v>E</v>
      </c>
      <c r="H250" s="5" t="str">
        <f>VLOOKUP($I250,Wind!$A:$D,4,TRUE)</f>
        <v>Wind direction shown by smoke but not wind vanes</v>
      </c>
      <c r="I250" s="5">
        <f>RANDBETWEEN(2,8)*10</f>
        <v>20</v>
      </c>
    </row>
    <row r="251">
      <c r="A251" s="9" t="s">
        <v>88</v>
      </c>
      <c r="B251" s="9" t="s">
        <v>89</v>
      </c>
      <c r="C251" s="9" t="s">
        <v>90</v>
      </c>
      <c r="D251" s="5" t="str">
        <f>IF(RANDBETWEEN(1,100)&lt;=Settings!$E$24*100,"Hail","")</f>
        <v/>
      </c>
      <c r="E251" s="5" t="str">
        <f>VLOOKUP($I251,Wind!$A:$D,2,TRUE)</f>
        <v>Light breeze</v>
      </c>
      <c r="F251" s="5" t="str">
        <f>VLOOKUP($I251,Wind!$A:$D,3,TRUE)</f>
        <v>4–7</v>
      </c>
      <c r="G251" s="5" t="str">
        <f t="shared" si="1"/>
        <v>S</v>
      </c>
      <c r="H251" s="5" t="str">
        <f>VLOOKUP($I251,Wind!$A:$D,4,TRUE)</f>
        <v>Wind felt on face, leaves rustle, vanes move</v>
      </c>
      <c r="I251" s="5">
        <f>RANDBETWEEN(2,12)*10</f>
        <v>40</v>
      </c>
    </row>
    <row r="252">
      <c r="A252" s="9" t="s">
        <v>91</v>
      </c>
      <c r="B252" s="9" t="s">
        <v>92</v>
      </c>
      <c r="C252" s="9" t="s">
        <v>93</v>
      </c>
      <c r="D252" s="5" t="str">
        <f>IF(RANDBETWEEN(1,1000)&lt;=Settings!$E$23*Settings!$E$25*1000,"Lightning, hail",IF(RANDBETWEEN(1,100)&lt;=Settings!$E$23*100,"Lightning",IF(RANDBETWEEN(1,100)&lt;=Settings!$E$25*100,"Hail","")))</f>
        <v/>
      </c>
      <c r="E252" s="5" t="str">
        <f>VLOOKUP($I252,Wind!$A:$D,2,TRUE)</f>
        <v>Gentle breeze</v>
      </c>
      <c r="F252" s="5" t="str">
        <f>VLOOKUP($I252,Wind!$A:$D,3,TRUE)</f>
        <v>8–12</v>
      </c>
      <c r="G252" s="5" t="str">
        <f t="shared" si="1"/>
        <v>SE</v>
      </c>
      <c r="H252" s="5" t="str">
        <f>VLOOKUP($I252,Wind!$A:$D,4,TRUE)</f>
        <v>Leaves and small twigs sway and banners flap</v>
      </c>
      <c r="I252" s="5">
        <f>RANDBETWEEN(2,16)*10</f>
        <v>60</v>
      </c>
    </row>
    <row r="253">
      <c r="A253" s="9" t="s">
        <v>94</v>
      </c>
      <c r="B253" s="9" t="s">
        <v>95</v>
      </c>
      <c r="C253" s="9" t="s">
        <v>93</v>
      </c>
      <c r="D253" s="5" t="str">
        <f>IF(RANDBETWEEN(1,1000)&lt;=Settings!$E$23*Settings!$E$25*1000,"Lightning, hail",IF(RANDBETWEEN(1,100)&lt;=Settings!$E$23*100,"Lightning",IF(RANDBETWEEN(1,100)&lt;=Settings!$E$25*100,"Hail","")))</f>
        <v>Lightning</v>
      </c>
      <c r="E253" s="5" t="str">
        <f>VLOOKUP($I253,Wind!$A:$D,2,TRUE)</f>
        <v>Light breeze</v>
      </c>
      <c r="F253" s="5" t="str">
        <f>VLOOKUP($I253,Wind!$A:$D,3,TRUE)</f>
        <v>4–7</v>
      </c>
      <c r="G253" s="5" t="str">
        <f t="shared" si="1"/>
        <v>S</v>
      </c>
      <c r="H253" s="5" t="str">
        <f>VLOOKUP($I253,Wind!$A:$D,4,TRUE)</f>
        <v>Wind felt on face, leaves rustle, vanes move</v>
      </c>
      <c r="I253" s="5">
        <f>RANDBETWEEN(10,200)</f>
        <v>56</v>
      </c>
    </row>
    <row r="254">
      <c r="A254" s="9" t="s">
        <v>79</v>
      </c>
      <c r="B254" s="9" t="s">
        <v>80</v>
      </c>
      <c r="C254" s="9" t="s">
        <v>81</v>
      </c>
      <c r="D254" s="5" t="str">
        <f>IF(RANDBETWEEN(1,100)&lt;=Settings!$E$22*100,"Fog","")</f>
        <v/>
      </c>
      <c r="E254" s="5" t="str">
        <f>VLOOKUP($I254,Wind!$A:$D,2,TRUE)</f>
        <v>Light air</v>
      </c>
      <c r="F254" s="5" t="str">
        <f>VLOOKUP($I254,Wind!$A:$D,3,TRUE)</f>
        <v>1–3</v>
      </c>
      <c r="G254" s="5" t="str">
        <f t="shared" si="1"/>
        <v>NW</v>
      </c>
      <c r="H254" s="5" t="str">
        <f>VLOOKUP($I254,Wind!$A:$D,4,TRUE)</f>
        <v>Wind direction shown by smoke but not wind vanes</v>
      </c>
      <c r="I254" s="5">
        <f>RANDBETWEEN(1,4)*10</f>
        <v>20</v>
      </c>
    </row>
    <row r="255">
      <c r="A255" s="9" t="s">
        <v>82</v>
      </c>
      <c r="B255" s="9" t="s">
        <v>83</v>
      </c>
      <c r="C255" s="9" t="s">
        <v>84</v>
      </c>
      <c r="D255" s="5" t="str">
        <f>IF(RANDBETWEEN(1,100)&lt;=Settings!$E$22*100,"Fog","")</f>
        <v/>
      </c>
      <c r="E255" s="5" t="str">
        <f>VLOOKUP($I255,Wind!$A:$D,2,TRUE)</f>
        <v>Light air</v>
      </c>
      <c r="F255" s="5" t="str">
        <f>VLOOKUP($I255,Wind!$A:$D,3,TRUE)</f>
        <v>1–3</v>
      </c>
      <c r="G255" s="5" t="str">
        <f t="shared" si="1"/>
        <v>NW</v>
      </c>
      <c r="H255" s="5" t="str">
        <f>VLOOKUP($I255,Wind!$A:$D,4,TRUE)</f>
        <v>Wind direction shown by smoke but not wind vanes</v>
      </c>
      <c r="I255" s="5">
        <f>RANDBETWEEN(1,6)*10</f>
        <v>20</v>
      </c>
    </row>
    <row r="256">
      <c r="A256" s="9" t="s">
        <v>85</v>
      </c>
      <c r="B256" s="9" t="s">
        <v>86</v>
      </c>
      <c r="C256" s="9" t="s">
        <v>87</v>
      </c>
      <c r="D256" s="5" t="str">
        <f>IF(RANDBETWEEN(1,100)&lt;=Settings!$E$24*100,"Hail","")</f>
        <v/>
      </c>
      <c r="E256" s="5" t="str">
        <f>VLOOKUP($I256,Wind!$A:$D,2,TRUE)</f>
        <v>Light breeze</v>
      </c>
      <c r="F256" s="5" t="str">
        <f>VLOOKUP($I256,Wind!$A:$D,3,TRUE)</f>
        <v>4–7</v>
      </c>
      <c r="G256" s="5" t="str">
        <f t="shared" si="1"/>
        <v>W</v>
      </c>
      <c r="H256" s="5" t="str">
        <f>VLOOKUP($I256,Wind!$A:$D,4,TRUE)</f>
        <v>Wind felt on face, leaves rustle, vanes move</v>
      </c>
      <c r="I256" s="5">
        <f>RANDBETWEEN(2,8)*10</f>
        <v>50</v>
      </c>
    </row>
    <row r="257">
      <c r="A257" s="9" t="s">
        <v>88</v>
      </c>
      <c r="B257" s="9" t="s">
        <v>89</v>
      </c>
      <c r="C257" s="9" t="s">
        <v>90</v>
      </c>
      <c r="D257" s="5" t="str">
        <f>IF(RANDBETWEEN(1,100)&lt;=Settings!$E$24*100,"Hail","")</f>
        <v/>
      </c>
      <c r="E257" s="5" t="str">
        <f>VLOOKUP($I257,Wind!$A:$D,2,TRUE)</f>
        <v>Strong breeze</v>
      </c>
      <c r="F257" s="5" t="str">
        <f>VLOOKUP($I257,Wind!$A:$D,3,TRUE)</f>
        <v>25–31</v>
      </c>
      <c r="G257" s="5" t="str">
        <f t="shared" si="1"/>
        <v>W</v>
      </c>
      <c r="H257" s="5" t="str">
        <f>VLOOKUP($I257,Wind!$A:$D,4,TRUE)</f>
        <v>Large branches move</v>
      </c>
      <c r="I257" s="5">
        <f>RANDBETWEEN(2,12)*10</f>
        <v>120</v>
      </c>
    </row>
    <row r="258">
      <c r="A258" s="9" t="s">
        <v>91</v>
      </c>
      <c r="B258" s="9" t="s">
        <v>92</v>
      </c>
      <c r="C258" s="9" t="s">
        <v>93</v>
      </c>
      <c r="D258" s="5" t="str">
        <f>IF(RANDBETWEEN(1,1000)&lt;=Settings!$E$23*Settings!$E$25*1000,"Lightning, hail",IF(RANDBETWEEN(1,100)&lt;=Settings!$E$23*100,"Lightning",IF(RANDBETWEEN(1,100)&lt;=Settings!$E$25*100,"Hail","")))</f>
        <v>Hail</v>
      </c>
      <c r="E258" s="5" t="str">
        <f>VLOOKUP($I258,Wind!$A:$D,2,TRUE)</f>
        <v>Fresh breeze</v>
      </c>
      <c r="F258" s="5" t="str">
        <f>VLOOKUP($I258,Wind!$A:$D,3,TRUE)</f>
        <v>19–24</v>
      </c>
      <c r="G258" s="5" t="str">
        <f t="shared" si="1"/>
        <v>N</v>
      </c>
      <c r="H258" s="5" t="str">
        <f>VLOOKUP($I258,Wind!$A:$D,4,TRUE)</f>
        <v>Small trees sway and small waves form on inland waters</v>
      </c>
      <c r="I258" s="5">
        <f>RANDBETWEEN(2,16)*10</f>
        <v>110</v>
      </c>
    </row>
    <row r="259">
      <c r="A259" s="9" t="s">
        <v>94</v>
      </c>
      <c r="B259" s="9" t="s">
        <v>95</v>
      </c>
      <c r="C259" s="9" t="s">
        <v>93</v>
      </c>
      <c r="D259" s="5" t="str">
        <f>IF(RANDBETWEEN(1,1000)&lt;=Settings!$E$23*Settings!$E$25*1000,"Lightning, hail",IF(RANDBETWEEN(1,100)&lt;=Settings!$E$23*100,"Lightning",IF(RANDBETWEEN(1,100)&lt;=Settings!$E$25*100,"Hail","")))</f>
        <v/>
      </c>
      <c r="E259" s="5" t="str">
        <f>VLOOKUP($I259,Wind!$A:$D,2,TRUE)</f>
        <v>Calm</v>
      </c>
      <c r="F259" s="5" t="str">
        <f>VLOOKUP($I259,Wind!$A:$D,3,TRUE)</f>
        <v>&lt;1</v>
      </c>
      <c r="G259" s="5" t="str">
        <f t="shared" si="1"/>
        <v>W</v>
      </c>
      <c r="H259" s="5" t="str">
        <f>VLOOKUP($I259,Wind!$A:$D,4,TRUE)</f>
        <v>Smoke rises vertically</v>
      </c>
      <c r="I259" s="5">
        <f>RANDBETWEEN(10,200)</f>
        <v>18</v>
      </c>
    </row>
    <row r="260">
      <c r="A260" s="9" t="s">
        <v>79</v>
      </c>
      <c r="B260" s="9" t="s">
        <v>80</v>
      </c>
      <c r="C260" s="9" t="s">
        <v>81</v>
      </c>
      <c r="D260" s="5" t="str">
        <f>IF(RANDBETWEEN(1,100)&lt;=Settings!$E$22*100,"Fog","")</f>
        <v>Fog</v>
      </c>
      <c r="E260" s="5" t="str">
        <f>VLOOKUP($I260,Wind!$A:$D,2,TRUE)</f>
        <v>Calm</v>
      </c>
      <c r="F260" s="5" t="str">
        <f>VLOOKUP($I260,Wind!$A:$D,3,TRUE)</f>
        <v>&lt;1</v>
      </c>
      <c r="G260" s="5" t="str">
        <f t="shared" si="1"/>
        <v>SW</v>
      </c>
      <c r="H260" s="5" t="str">
        <f>VLOOKUP($I260,Wind!$A:$D,4,TRUE)</f>
        <v>Smoke rises vertically</v>
      </c>
      <c r="I260" s="5">
        <f>RANDBETWEEN(1,4)*10</f>
        <v>10</v>
      </c>
    </row>
    <row r="261">
      <c r="A261" s="9" t="s">
        <v>82</v>
      </c>
      <c r="B261" s="9" t="s">
        <v>83</v>
      </c>
      <c r="C261" s="9" t="s">
        <v>84</v>
      </c>
      <c r="D261" s="5" t="str">
        <f>IF(RANDBETWEEN(1,100)&lt;=Settings!$E$22*100,"Fog","")</f>
        <v/>
      </c>
      <c r="E261" s="5" t="str">
        <f>VLOOKUP($I261,Wind!$A:$D,2,TRUE)</f>
        <v>Calm</v>
      </c>
      <c r="F261" s="5" t="str">
        <f>VLOOKUP($I261,Wind!$A:$D,3,TRUE)</f>
        <v>&lt;1</v>
      </c>
      <c r="G261" s="5" t="str">
        <f t="shared" si="1"/>
        <v>E</v>
      </c>
      <c r="H261" s="5" t="str">
        <f>VLOOKUP($I261,Wind!$A:$D,4,TRUE)</f>
        <v>Smoke rises vertically</v>
      </c>
      <c r="I261" s="5">
        <f>RANDBETWEEN(1,6)*10</f>
        <v>10</v>
      </c>
    </row>
    <row r="262">
      <c r="A262" s="9" t="s">
        <v>85</v>
      </c>
      <c r="B262" s="9" t="s">
        <v>86</v>
      </c>
      <c r="C262" s="9" t="s">
        <v>87</v>
      </c>
      <c r="D262" s="5" t="str">
        <f>IF(RANDBETWEEN(1,100)&lt;=Settings!$E$24*100,"Hail","")</f>
        <v/>
      </c>
      <c r="E262" s="5" t="str">
        <f>VLOOKUP($I262,Wind!$A:$D,2,TRUE)</f>
        <v>Light breeze</v>
      </c>
      <c r="F262" s="5" t="str">
        <f>VLOOKUP($I262,Wind!$A:$D,3,TRUE)</f>
        <v>4–7</v>
      </c>
      <c r="G262" s="5" t="str">
        <f t="shared" si="1"/>
        <v>W</v>
      </c>
      <c r="H262" s="5" t="str">
        <f>VLOOKUP($I262,Wind!$A:$D,4,TRUE)</f>
        <v>Wind felt on face, leaves rustle, vanes move</v>
      </c>
      <c r="I262" s="5">
        <f>RANDBETWEEN(2,8)*10</f>
        <v>40</v>
      </c>
    </row>
    <row r="263">
      <c r="A263" s="9" t="s">
        <v>88</v>
      </c>
      <c r="B263" s="9" t="s">
        <v>89</v>
      </c>
      <c r="C263" s="9" t="s">
        <v>90</v>
      </c>
      <c r="D263" s="5" t="str">
        <f>IF(RANDBETWEEN(1,100)&lt;=Settings!$E$24*100,"Hail","")</f>
        <v/>
      </c>
      <c r="E263" s="5" t="str">
        <f>VLOOKUP($I263,Wind!$A:$D,2,TRUE)</f>
        <v>Light air</v>
      </c>
      <c r="F263" s="5" t="str">
        <f>VLOOKUP($I263,Wind!$A:$D,3,TRUE)</f>
        <v>1–3</v>
      </c>
      <c r="G263" s="5" t="str">
        <f t="shared" si="1"/>
        <v>SE</v>
      </c>
      <c r="H263" s="5" t="str">
        <f>VLOOKUP($I263,Wind!$A:$D,4,TRUE)</f>
        <v>Wind direction shown by smoke but not wind vanes</v>
      </c>
      <c r="I263" s="5">
        <f>RANDBETWEEN(2,12)*10</f>
        <v>20</v>
      </c>
    </row>
    <row r="264">
      <c r="A264" s="9" t="s">
        <v>91</v>
      </c>
      <c r="B264" s="9" t="s">
        <v>92</v>
      </c>
      <c r="C264" s="9" t="s">
        <v>93</v>
      </c>
      <c r="D264" s="5" t="str">
        <f>IF(RANDBETWEEN(1,1000)&lt;=Settings!$E$23*Settings!$E$25*1000,"Lightning, hail",IF(RANDBETWEEN(1,100)&lt;=Settings!$E$23*100,"Lightning",IF(RANDBETWEEN(1,100)&lt;=Settings!$E$25*100,"Hail","")))</f>
        <v/>
      </c>
      <c r="E264" s="5" t="str">
        <f>VLOOKUP($I264,Wind!$A:$D,2,TRUE)</f>
        <v>Moderate breeze</v>
      </c>
      <c r="F264" s="5" t="str">
        <f>VLOOKUP($I264,Wind!$A:$D,3,TRUE)</f>
        <v>13–18</v>
      </c>
      <c r="G264" s="5" t="str">
        <f t="shared" si="1"/>
        <v>NW</v>
      </c>
      <c r="H264" s="5" t="str">
        <f>VLOOKUP($I264,Wind!$A:$D,4,TRUE)</f>
        <v>Small branches move, and dust and small branches are raised</v>
      </c>
      <c r="I264" s="5">
        <f>RANDBETWEEN(2,16)*10</f>
        <v>80</v>
      </c>
    </row>
    <row r="265">
      <c r="A265" s="9" t="s">
        <v>94</v>
      </c>
      <c r="B265" s="9" t="s">
        <v>95</v>
      </c>
      <c r="C265" s="9" t="s">
        <v>93</v>
      </c>
      <c r="D265" s="5" t="str">
        <f>IF(RANDBETWEEN(1,1000)&lt;=Settings!$E$23*Settings!$E$25*1000,"Lightning, hail",IF(RANDBETWEEN(1,100)&lt;=Settings!$E$23*100,"Lightning",IF(RANDBETWEEN(1,100)&lt;=Settings!$E$25*100,"Hail","")))</f>
        <v>Hail</v>
      </c>
      <c r="E265" s="5" t="str">
        <f>VLOOKUP($I265,Wind!$A:$D,2,TRUE)</f>
        <v>Gentle breeze</v>
      </c>
      <c r="F265" s="5" t="str">
        <f>VLOOKUP($I265,Wind!$A:$D,3,TRUE)</f>
        <v>8–12</v>
      </c>
      <c r="G265" s="5" t="str">
        <f t="shared" si="1"/>
        <v>S</v>
      </c>
      <c r="H265" s="5" t="str">
        <f>VLOOKUP($I265,Wind!$A:$D,4,TRUE)</f>
        <v>Leaves and small twigs sway and banners flap</v>
      </c>
      <c r="I265" s="5">
        <f>RANDBETWEEN(10,200)</f>
        <v>76</v>
      </c>
    </row>
    <row r="266">
      <c r="A266" s="9" t="s">
        <v>79</v>
      </c>
      <c r="B266" s="9" t="s">
        <v>80</v>
      </c>
      <c r="C266" s="9" t="s">
        <v>81</v>
      </c>
      <c r="D266" s="5" t="str">
        <f>IF(RANDBETWEEN(1,100)&lt;=Settings!$E$22*100,"Fog","")</f>
        <v/>
      </c>
      <c r="E266" s="5" t="str">
        <f>VLOOKUP($I266,Wind!$A:$D,2,TRUE)</f>
        <v>Calm</v>
      </c>
      <c r="F266" s="5" t="str">
        <f>VLOOKUP($I266,Wind!$A:$D,3,TRUE)</f>
        <v>&lt;1</v>
      </c>
      <c r="G266" s="5" t="str">
        <f t="shared" si="1"/>
        <v>S</v>
      </c>
      <c r="H266" s="5" t="str">
        <f>VLOOKUP($I266,Wind!$A:$D,4,TRUE)</f>
        <v>Smoke rises vertically</v>
      </c>
      <c r="I266" s="5">
        <f>RANDBETWEEN(1,4)*10</f>
        <v>10</v>
      </c>
    </row>
    <row r="267">
      <c r="A267" s="9" t="s">
        <v>82</v>
      </c>
      <c r="B267" s="9" t="s">
        <v>83</v>
      </c>
      <c r="C267" s="9" t="s">
        <v>84</v>
      </c>
      <c r="D267" s="5" t="str">
        <f>IF(RANDBETWEEN(1,100)&lt;=Settings!$E$22*100,"Fog","")</f>
        <v/>
      </c>
      <c r="E267" s="5" t="str">
        <f>VLOOKUP($I267,Wind!$A:$D,2,TRUE)</f>
        <v>Light breeze</v>
      </c>
      <c r="F267" s="5" t="str">
        <f>VLOOKUP($I267,Wind!$A:$D,3,TRUE)</f>
        <v>4–7</v>
      </c>
      <c r="G267" s="5" t="str">
        <f t="shared" si="1"/>
        <v>S</v>
      </c>
      <c r="H267" s="5" t="str">
        <f>VLOOKUP($I267,Wind!$A:$D,4,TRUE)</f>
        <v>Wind felt on face, leaves rustle, vanes move</v>
      </c>
      <c r="I267" s="5">
        <f>RANDBETWEEN(1,6)*10</f>
        <v>40</v>
      </c>
    </row>
    <row r="268">
      <c r="A268" s="9" t="s">
        <v>85</v>
      </c>
      <c r="B268" s="9" t="s">
        <v>86</v>
      </c>
      <c r="C268" s="9" t="s">
        <v>87</v>
      </c>
      <c r="D268" s="5" t="str">
        <f>IF(RANDBETWEEN(1,100)&lt;=Settings!$E$24*100,"Hail","")</f>
        <v/>
      </c>
      <c r="E268" s="5" t="str">
        <f>VLOOKUP($I268,Wind!$A:$D,2,TRUE)</f>
        <v>Light air</v>
      </c>
      <c r="F268" s="5" t="str">
        <f>VLOOKUP($I268,Wind!$A:$D,3,TRUE)</f>
        <v>1–3</v>
      </c>
      <c r="G268" s="5" t="str">
        <f t="shared" si="1"/>
        <v>N</v>
      </c>
      <c r="H268" s="5" t="str">
        <f>VLOOKUP($I268,Wind!$A:$D,4,TRUE)</f>
        <v>Wind direction shown by smoke but not wind vanes</v>
      </c>
      <c r="I268" s="5">
        <f>RANDBETWEEN(2,8)*10</f>
        <v>20</v>
      </c>
    </row>
    <row r="269">
      <c r="A269" s="9" t="s">
        <v>88</v>
      </c>
      <c r="B269" s="9" t="s">
        <v>89</v>
      </c>
      <c r="C269" s="9" t="s">
        <v>90</v>
      </c>
      <c r="D269" s="5" t="str">
        <f>IF(RANDBETWEEN(1,100)&lt;=Settings!$E$24*100,"Hail","")</f>
        <v/>
      </c>
      <c r="E269" s="5" t="str">
        <f>VLOOKUP($I269,Wind!$A:$D,2,TRUE)</f>
        <v>Moderate breeze</v>
      </c>
      <c r="F269" s="5" t="str">
        <f>VLOOKUP($I269,Wind!$A:$D,3,TRUE)</f>
        <v>13–18</v>
      </c>
      <c r="G269" s="5" t="str">
        <f t="shared" si="1"/>
        <v>NW</v>
      </c>
      <c r="H269" s="5" t="str">
        <f>VLOOKUP($I269,Wind!$A:$D,4,TRUE)</f>
        <v>Small branches move, and dust and small branches are raised</v>
      </c>
      <c r="I269" s="5">
        <f>RANDBETWEEN(2,12)*10</f>
        <v>80</v>
      </c>
    </row>
    <row r="270">
      <c r="A270" s="9" t="s">
        <v>91</v>
      </c>
      <c r="B270" s="9" t="s">
        <v>92</v>
      </c>
      <c r="C270" s="9" t="s">
        <v>93</v>
      </c>
      <c r="D270" s="5" t="str">
        <f>IF(RANDBETWEEN(1,1000)&lt;=Settings!$E$23*Settings!$E$25*1000,"Lightning, hail",IF(RANDBETWEEN(1,100)&lt;=Settings!$E$23*100,"Lightning",IF(RANDBETWEEN(1,100)&lt;=Settings!$E$25*100,"Hail","")))</f>
        <v/>
      </c>
      <c r="E270" s="5" t="str">
        <f>VLOOKUP($I270,Wind!$A:$D,2,TRUE)</f>
        <v>Strong breeze</v>
      </c>
      <c r="F270" s="5" t="str">
        <f>VLOOKUP($I270,Wind!$A:$D,3,TRUE)</f>
        <v>25–31</v>
      </c>
      <c r="G270" s="5" t="str">
        <f t="shared" si="1"/>
        <v>SE</v>
      </c>
      <c r="H270" s="5" t="str">
        <f>VLOOKUP($I270,Wind!$A:$D,4,TRUE)</f>
        <v>Large branches move</v>
      </c>
      <c r="I270" s="5">
        <f>RANDBETWEEN(2,16)*10</f>
        <v>130</v>
      </c>
    </row>
    <row r="271">
      <c r="A271" s="9" t="s">
        <v>94</v>
      </c>
      <c r="B271" s="9" t="s">
        <v>95</v>
      </c>
      <c r="C271" s="9" t="s">
        <v>93</v>
      </c>
      <c r="D271" s="5" t="str">
        <f>IF(RANDBETWEEN(1,1000)&lt;=Settings!$E$23*Settings!$E$25*1000,"Lightning, hail",IF(RANDBETWEEN(1,100)&lt;=Settings!$E$23*100,"Lightning",IF(RANDBETWEEN(1,100)&lt;=Settings!$E$25*100,"Hail","")))</f>
        <v>Lightning</v>
      </c>
      <c r="E271" s="5" t="str">
        <f>VLOOKUP($I271,Wind!$A:$D,2,TRUE)</f>
        <v>Strong breeze</v>
      </c>
      <c r="F271" s="5" t="str">
        <f>VLOOKUP($I271,Wind!$A:$D,3,TRUE)</f>
        <v>25–31</v>
      </c>
      <c r="G271" s="5" t="str">
        <f t="shared" si="1"/>
        <v>E</v>
      </c>
      <c r="H271" s="5" t="str">
        <f>VLOOKUP($I271,Wind!$A:$D,4,TRUE)</f>
        <v>Large branches move</v>
      </c>
      <c r="I271" s="5">
        <f>RANDBETWEEN(10,200)</f>
        <v>132</v>
      </c>
    </row>
    <row r="272">
      <c r="A272" s="9" t="s">
        <v>79</v>
      </c>
      <c r="B272" s="9" t="s">
        <v>80</v>
      </c>
      <c r="C272" s="9" t="s">
        <v>81</v>
      </c>
      <c r="D272" s="5" t="str">
        <f>IF(RANDBETWEEN(1,100)&lt;=Settings!$E$22*100,"Fog","")</f>
        <v/>
      </c>
      <c r="E272" s="5" t="str">
        <f>VLOOKUP($I272,Wind!$A:$D,2,TRUE)</f>
        <v>Light breeze</v>
      </c>
      <c r="F272" s="5" t="str">
        <f>VLOOKUP($I272,Wind!$A:$D,3,TRUE)</f>
        <v>4–7</v>
      </c>
      <c r="G272" s="5" t="str">
        <f t="shared" si="1"/>
        <v>NW</v>
      </c>
      <c r="H272" s="5" t="str">
        <f>VLOOKUP($I272,Wind!$A:$D,4,TRUE)</f>
        <v>Wind felt on face, leaves rustle, vanes move</v>
      </c>
      <c r="I272" s="5">
        <f>RANDBETWEEN(1,4)*10</f>
        <v>40</v>
      </c>
    </row>
    <row r="273">
      <c r="A273" s="9" t="s">
        <v>82</v>
      </c>
      <c r="B273" s="9" t="s">
        <v>83</v>
      </c>
      <c r="C273" s="9" t="s">
        <v>84</v>
      </c>
      <c r="D273" s="5" t="str">
        <f>IF(RANDBETWEEN(1,100)&lt;=Settings!$E$22*100,"Fog","")</f>
        <v/>
      </c>
      <c r="E273" s="5" t="str">
        <f>VLOOKUP($I273,Wind!$A:$D,2,TRUE)</f>
        <v>Gentle breeze</v>
      </c>
      <c r="F273" s="5" t="str">
        <f>VLOOKUP($I273,Wind!$A:$D,3,TRUE)</f>
        <v>8–12</v>
      </c>
      <c r="G273" s="5" t="str">
        <f t="shared" si="1"/>
        <v>NW</v>
      </c>
      <c r="H273" s="5" t="str">
        <f>VLOOKUP($I273,Wind!$A:$D,4,TRUE)</f>
        <v>Leaves and small twigs sway and banners flap</v>
      </c>
      <c r="I273" s="5">
        <f>RANDBETWEEN(1,6)*10</f>
        <v>60</v>
      </c>
    </row>
    <row r="274">
      <c r="A274" s="9" t="s">
        <v>85</v>
      </c>
      <c r="B274" s="9" t="s">
        <v>86</v>
      </c>
      <c r="C274" s="9" t="s">
        <v>87</v>
      </c>
      <c r="D274" s="5" t="str">
        <f>IF(RANDBETWEEN(1,100)&lt;=Settings!$E$24*100,"Hail","")</f>
        <v/>
      </c>
      <c r="E274" s="5" t="str">
        <f>VLOOKUP($I274,Wind!$A:$D,2,TRUE)</f>
        <v>Light breeze</v>
      </c>
      <c r="F274" s="5" t="str">
        <f>VLOOKUP($I274,Wind!$A:$D,3,TRUE)</f>
        <v>4–7</v>
      </c>
      <c r="G274" s="5" t="str">
        <f t="shared" si="1"/>
        <v>NE</v>
      </c>
      <c r="H274" s="5" t="str">
        <f>VLOOKUP($I274,Wind!$A:$D,4,TRUE)</f>
        <v>Wind felt on face, leaves rustle, vanes move</v>
      </c>
      <c r="I274" s="5">
        <f>RANDBETWEEN(2,8)*10</f>
        <v>40</v>
      </c>
    </row>
    <row r="275">
      <c r="A275" s="9" t="s">
        <v>88</v>
      </c>
      <c r="B275" s="9" t="s">
        <v>89</v>
      </c>
      <c r="C275" s="9" t="s">
        <v>90</v>
      </c>
      <c r="D275" s="5" t="str">
        <f>IF(RANDBETWEEN(1,100)&lt;=Settings!$E$24*100,"Hail","")</f>
        <v/>
      </c>
      <c r="E275" s="5" t="str">
        <f>VLOOKUP($I275,Wind!$A:$D,2,TRUE)</f>
        <v>Light breeze</v>
      </c>
      <c r="F275" s="5" t="str">
        <f>VLOOKUP($I275,Wind!$A:$D,3,TRUE)</f>
        <v>4–7</v>
      </c>
      <c r="G275" s="5" t="str">
        <f t="shared" si="1"/>
        <v>SW</v>
      </c>
      <c r="H275" s="5" t="str">
        <f>VLOOKUP($I275,Wind!$A:$D,4,TRUE)</f>
        <v>Wind felt on face, leaves rustle, vanes move</v>
      </c>
      <c r="I275" s="5">
        <f>RANDBETWEEN(2,12)*10</f>
        <v>40</v>
      </c>
    </row>
    <row r="276">
      <c r="A276" s="9" t="s">
        <v>91</v>
      </c>
      <c r="B276" s="9" t="s">
        <v>92</v>
      </c>
      <c r="C276" s="9" t="s">
        <v>93</v>
      </c>
      <c r="D276" s="5" t="str">
        <f>IF(RANDBETWEEN(1,1000)&lt;=Settings!$E$23*Settings!$E$25*1000,"Lightning, hail",IF(RANDBETWEEN(1,100)&lt;=Settings!$E$23*100,"Lightning",IF(RANDBETWEEN(1,100)&lt;=Settings!$E$25*100,"Hail","")))</f>
        <v/>
      </c>
      <c r="E276" s="5" t="str">
        <f>VLOOKUP($I276,Wind!$A:$D,2,TRUE)</f>
        <v>Moderate gale</v>
      </c>
      <c r="F276" s="5" t="str">
        <f>VLOOKUP($I276,Wind!$A:$D,3,TRUE)</f>
        <v>32–38</v>
      </c>
      <c r="G276" s="5" t="str">
        <f t="shared" si="1"/>
        <v>NE</v>
      </c>
      <c r="H276" s="5" t="str">
        <f>VLOOKUP($I276,Wind!$A:$D,4,TRUE)</f>
        <v>Whole trees sway and walking against wind takes some effort</v>
      </c>
      <c r="I276" s="5">
        <f>RANDBETWEEN(2,16)*10</f>
        <v>140</v>
      </c>
    </row>
    <row r="277">
      <c r="A277" s="9" t="s">
        <v>94</v>
      </c>
      <c r="B277" s="9" t="s">
        <v>95</v>
      </c>
      <c r="C277" s="9" t="s">
        <v>93</v>
      </c>
      <c r="D277" s="5" t="str">
        <f>IF(RANDBETWEEN(1,1000)&lt;=Settings!$E$23*Settings!$E$25*1000,"Lightning, hail",IF(RANDBETWEEN(1,100)&lt;=Settings!$E$23*100,"Lightning",IF(RANDBETWEEN(1,100)&lt;=Settings!$E$25*100,"Hail","")))</f>
        <v>Hail</v>
      </c>
      <c r="E277" s="5" t="str">
        <f>VLOOKUP($I277,Wind!$A:$D,2,TRUE)</f>
        <v>Light breeze</v>
      </c>
      <c r="F277" s="5" t="str">
        <f>VLOOKUP($I277,Wind!$A:$D,3,TRUE)</f>
        <v>4–7</v>
      </c>
      <c r="G277" s="5" t="str">
        <f t="shared" si="1"/>
        <v>N</v>
      </c>
      <c r="H277" s="5" t="str">
        <f>VLOOKUP($I277,Wind!$A:$D,4,TRUE)</f>
        <v>Wind felt on face, leaves rustle, vanes move</v>
      </c>
      <c r="I277" s="5">
        <f>RANDBETWEEN(10,200)</f>
        <v>57</v>
      </c>
    </row>
    <row r="278">
      <c r="A278" s="9" t="s">
        <v>79</v>
      </c>
      <c r="B278" s="9" t="s">
        <v>80</v>
      </c>
      <c r="C278" s="9" t="s">
        <v>81</v>
      </c>
      <c r="D278" s="5" t="str">
        <f>IF(RANDBETWEEN(1,100)&lt;=Settings!$E$22*100,"Fog","")</f>
        <v/>
      </c>
      <c r="E278" s="5" t="str">
        <f>VLOOKUP($I278,Wind!$A:$D,2,TRUE)</f>
        <v>Light air</v>
      </c>
      <c r="F278" s="5" t="str">
        <f>VLOOKUP($I278,Wind!$A:$D,3,TRUE)</f>
        <v>1–3</v>
      </c>
      <c r="G278" s="5" t="str">
        <f t="shared" si="1"/>
        <v>NE</v>
      </c>
      <c r="H278" s="5" t="str">
        <f>VLOOKUP($I278,Wind!$A:$D,4,TRUE)</f>
        <v>Wind direction shown by smoke but not wind vanes</v>
      </c>
      <c r="I278" s="5">
        <f>RANDBETWEEN(1,4)*10</f>
        <v>20</v>
      </c>
    </row>
    <row r="279">
      <c r="A279" s="9" t="s">
        <v>82</v>
      </c>
      <c r="B279" s="9" t="s">
        <v>83</v>
      </c>
      <c r="C279" s="9" t="s">
        <v>84</v>
      </c>
      <c r="D279" s="5" t="str">
        <f>IF(RANDBETWEEN(1,100)&lt;=Settings!$E$22*100,"Fog","")</f>
        <v/>
      </c>
      <c r="E279" s="5" t="str">
        <f>VLOOKUP($I279,Wind!$A:$D,2,TRUE)</f>
        <v>Light air</v>
      </c>
      <c r="F279" s="5" t="str">
        <f>VLOOKUP($I279,Wind!$A:$D,3,TRUE)</f>
        <v>1–3</v>
      </c>
      <c r="G279" s="5" t="str">
        <f t="shared" si="1"/>
        <v>W</v>
      </c>
      <c r="H279" s="5" t="str">
        <f>VLOOKUP($I279,Wind!$A:$D,4,TRUE)</f>
        <v>Wind direction shown by smoke but not wind vanes</v>
      </c>
      <c r="I279" s="5">
        <f>RANDBETWEEN(1,6)*10</f>
        <v>30</v>
      </c>
    </row>
    <row r="280">
      <c r="A280" s="9" t="s">
        <v>85</v>
      </c>
      <c r="B280" s="9" t="s">
        <v>86</v>
      </c>
      <c r="C280" s="9" t="s">
        <v>87</v>
      </c>
      <c r="D280" s="5" t="str">
        <f>IF(RANDBETWEEN(1,100)&lt;=Settings!$E$24*100,"Hail","")</f>
        <v/>
      </c>
      <c r="E280" s="5" t="str">
        <f>VLOOKUP($I280,Wind!$A:$D,2,TRUE)</f>
        <v>Moderate breeze</v>
      </c>
      <c r="F280" s="5" t="str">
        <f>VLOOKUP($I280,Wind!$A:$D,3,TRUE)</f>
        <v>13–18</v>
      </c>
      <c r="G280" s="5" t="str">
        <f t="shared" si="1"/>
        <v>NW</v>
      </c>
      <c r="H280" s="5" t="str">
        <f>VLOOKUP($I280,Wind!$A:$D,4,TRUE)</f>
        <v>Small branches move, and dust and small branches are raised</v>
      </c>
      <c r="I280" s="5">
        <f>RANDBETWEEN(2,8)*10</f>
        <v>80</v>
      </c>
    </row>
    <row r="281">
      <c r="A281" s="9" t="s">
        <v>88</v>
      </c>
      <c r="B281" s="9" t="s">
        <v>89</v>
      </c>
      <c r="C281" s="9" t="s">
        <v>90</v>
      </c>
      <c r="D281" s="5" t="str">
        <f>IF(RANDBETWEEN(1,100)&lt;=Settings!$E$24*100,"Hail","")</f>
        <v/>
      </c>
      <c r="E281" s="5" t="str">
        <f>VLOOKUP($I281,Wind!$A:$D,2,TRUE)</f>
        <v>Fresh breeze</v>
      </c>
      <c r="F281" s="5" t="str">
        <f>VLOOKUP($I281,Wind!$A:$D,3,TRUE)</f>
        <v>19–24</v>
      </c>
      <c r="G281" s="5" t="str">
        <f t="shared" si="1"/>
        <v>NW</v>
      </c>
      <c r="H281" s="5" t="str">
        <f>VLOOKUP($I281,Wind!$A:$D,4,TRUE)</f>
        <v>Small trees sway and small waves form on inland waters</v>
      </c>
      <c r="I281" s="5">
        <f>RANDBETWEEN(2,12)*10</f>
        <v>100</v>
      </c>
    </row>
    <row r="282">
      <c r="A282" s="9" t="s">
        <v>91</v>
      </c>
      <c r="B282" s="9" t="s">
        <v>92</v>
      </c>
      <c r="C282" s="9" t="s">
        <v>93</v>
      </c>
      <c r="D282" s="5" t="str">
        <f>IF(RANDBETWEEN(1,1000)&lt;=Settings!$E$23*Settings!$E$25*1000,"Lightning, hail",IF(RANDBETWEEN(1,100)&lt;=Settings!$E$23*100,"Lightning",IF(RANDBETWEEN(1,100)&lt;=Settings!$E$25*100,"Hail","")))</f>
        <v>Hail</v>
      </c>
      <c r="E282" s="5" t="str">
        <f>VLOOKUP($I282,Wind!$A:$D,2,TRUE)</f>
        <v>Moderate breeze</v>
      </c>
      <c r="F282" s="5" t="str">
        <f>VLOOKUP($I282,Wind!$A:$D,3,TRUE)</f>
        <v>13–18</v>
      </c>
      <c r="G282" s="5" t="str">
        <f t="shared" si="1"/>
        <v>S</v>
      </c>
      <c r="H282" s="5" t="str">
        <f>VLOOKUP($I282,Wind!$A:$D,4,TRUE)</f>
        <v>Small branches move, and dust and small branches are raised</v>
      </c>
      <c r="I282" s="5">
        <f>RANDBETWEEN(2,16)*10</f>
        <v>80</v>
      </c>
    </row>
    <row r="283">
      <c r="A283" s="9" t="s">
        <v>94</v>
      </c>
      <c r="B283" s="9" t="s">
        <v>95</v>
      </c>
      <c r="C283" s="9" t="s">
        <v>93</v>
      </c>
      <c r="D283" s="5" t="str">
        <f>IF(RANDBETWEEN(1,1000)&lt;=Settings!$E$23*Settings!$E$25*1000,"Lightning, hail",IF(RANDBETWEEN(1,100)&lt;=Settings!$E$23*100,"Lightning",IF(RANDBETWEEN(1,100)&lt;=Settings!$E$25*100,"Hail","")))</f>
        <v/>
      </c>
      <c r="E283" s="5" t="str">
        <f>VLOOKUP($I283,Wind!$A:$D,2,TRUE)</f>
        <v>Moderate gale</v>
      </c>
      <c r="F283" s="5" t="str">
        <f>VLOOKUP($I283,Wind!$A:$D,3,TRUE)</f>
        <v>32–38</v>
      </c>
      <c r="G283" s="5" t="str">
        <f t="shared" si="1"/>
        <v>NE</v>
      </c>
      <c r="H283" s="5" t="str">
        <f>VLOOKUP($I283,Wind!$A:$D,4,TRUE)</f>
        <v>Whole trees sway and walking against wind takes some effort</v>
      </c>
      <c r="I283" s="5">
        <f>RANDBETWEEN(10,200)</f>
        <v>155</v>
      </c>
    </row>
    <row r="284">
      <c r="A284" s="9" t="s">
        <v>79</v>
      </c>
      <c r="B284" s="9" t="s">
        <v>80</v>
      </c>
      <c r="C284" s="9" t="s">
        <v>81</v>
      </c>
      <c r="D284" s="5" t="str">
        <f>IF(RANDBETWEEN(1,100)&lt;=Settings!$E$22*100,"Fog","")</f>
        <v>Fog</v>
      </c>
      <c r="E284" s="5" t="str">
        <f>VLOOKUP($I284,Wind!$A:$D,2,TRUE)</f>
        <v>Light breeze</v>
      </c>
      <c r="F284" s="5" t="str">
        <f>VLOOKUP($I284,Wind!$A:$D,3,TRUE)</f>
        <v>4–7</v>
      </c>
      <c r="G284" s="5" t="str">
        <f t="shared" si="1"/>
        <v>E</v>
      </c>
      <c r="H284" s="5" t="str">
        <f>VLOOKUP($I284,Wind!$A:$D,4,TRUE)</f>
        <v>Wind felt on face, leaves rustle, vanes move</v>
      </c>
      <c r="I284" s="5">
        <f>RANDBETWEEN(1,4)*10</f>
        <v>40</v>
      </c>
    </row>
    <row r="285">
      <c r="A285" s="9" t="s">
        <v>82</v>
      </c>
      <c r="B285" s="9" t="s">
        <v>83</v>
      </c>
      <c r="C285" s="9" t="s">
        <v>84</v>
      </c>
      <c r="D285" s="5" t="str">
        <f>IF(RANDBETWEEN(1,100)&lt;=Settings!$E$22*100,"Fog","")</f>
        <v/>
      </c>
      <c r="E285" s="5" t="str">
        <f>VLOOKUP($I285,Wind!$A:$D,2,TRUE)</f>
        <v>Calm</v>
      </c>
      <c r="F285" s="5" t="str">
        <f>VLOOKUP($I285,Wind!$A:$D,3,TRUE)</f>
        <v>&lt;1</v>
      </c>
      <c r="G285" s="5" t="str">
        <f t="shared" si="1"/>
        <v>N</v>
      </c>
      <c r="H285" s="5" t="str">
        <f>VLOOKUP($I285,Wind!$A:$D,4,TRUE)</f>
        <v>Smoke rises vertically</v>
      </c>
      <c r="I285" s="5">
        <f>RANDBETWEEN(1,6)*10</f>
        <v>10</v>
      </c>
    </row>
    <row r="286">
      <c r="A286" s="9" t="s">
        <v>85</v>
      </c>
      <c r="B286" s="9" t="s">
        <v>86</v>
      </c>
      <c r="C286" s="9" t="s">
        <v>87</v>
      </c>
      <c r="D286" s="5" t="str">
        <f>IF(RANDBETWEEN(1,100)&lt;=Settings!$E$24*100,"Hail","")</f>
        <v/>
      </c>
      <c r="E286" s="5" t="str">
        <f>VLOOKUP($I286,Wind!$A:$D,2,TRUE)</f>
        <v>Gentle breeze</v>
      </c>
      <c r="F286" s="5" t="str">
        <f>VLOOKUP($I286,Wind!$A:$D,3,TRUE)</f>
        <v>8–12</v>
      </c>
      <c r="G286" s="5" t="str">
        <f t="shared" si="1"/>
        <v>NW</v>
      </c>
      <c r="H286" s="5" t="str">
        <f>VLOOKUP($I286,Wind!$A:$D,4,TRUE)</f>
        <v>Leaves and small twigs sway and banners flap</v>
      </c>
      <c r="I286" s="5">
        <f>RANDBETWEEN(2,8)*10</f>
        <v>70</v>
      </c>
    </row>
    <row r="287">
      <c r="A287" s="9" t="s">
        <v>88</v>
      </c>
      <c r="B287" s="9" t="s">
        <v>89</v>
      </c>
      <c r="C287" s="9" t="s">
        <v>90</v>
      </c>
      <c r="D287" s="5" t="str">
        <f>IF(RANDBETWEEN(1,100)&lt;=Settings!$E$24*100,"Hail","")</f>
        <v>Hail</v>
      </c>
      <c r="E287" s="5" t="str">
        <f>VLOOKUP($I287,Wind!$A:$D,2,TRUE)</f>
        <v>Moderate breeze</v>
      </c>
      <c r="F287" s="5" t="str">
        <f>VLOOKUP($I287,Wind!$A:$D,3,TRUE)</f>
        <v>13–18</v>
      </c>
      <c r="G287" s="5" t="str">
        <f t="shared" si="1"/>
        <v>E</v>
      </c>
      <c r="H287" s="5" t="str">
        <f>VLOOKUP($I287,Wind!$A:$D,4,TRUE)</f>
        <v>Small branches move, and dust and small branches are raised</v>
      </c>
      <c r="I287" s="5">
        <f>RANDBETWEEN(2,12)*10</f>
        <v>80</v>
      </c>
    </row>
    <row r="288">
      <c r="A288" s="9" t="s">
        <v>91</v>
      </c>
      <c r="B288" s="9" t="s">
        <v>92</v>
      </c>
      <c r="C288" s="9" t="s">
        <v>93</v>
      </c>
      <c r="D288" s="5" t="str">
        <f>IF(RANDBETWEEN(1,1000)&lt;=Settings!$E$23*Settings!$E$25*1000,"Lightning, hail",IF(RANDBETWEEN(1,100)&lt;=Settings!$E$23*100,"Lightning",IF(RANDBETWEEN(1,100)&lt;=Settings!$E$25*100,"Hail","")))</f>
        <v>Lightning</v>
      </c>
      <c r="E288" s="5" t="str">
        <f>VLOOKUP($I288,Wind!$A:$D,2,TRUE)</f>
        <v>Light breeze</v>
      </c>
      <c r="F288" s="5" t="str">
        <f>VLOOKUP($I288,Wind!$A:$D,3,TRUE)</f>
        <v>4–7</v>
      </c>
      <c r="G288" s="5" t="str">
        <f t="shared" si="1"/>
        <v>S</v>
      </c>
      <c r="H288" s="5" t="str">
        <f>VLOOKUP($I288,Wind!$A:$D,4,TRUE)</f>
        <v>Wind felt on face, leaves rustle, vanes move</v>
      </c>
      <c r="I288" s="5">
        <f>RANDBETWEEN(2,16)*10</f>
        <v>40</v>
      </c>
    </row>
    <row r="289">
      <c r="A289" s="9" t="s">
        <v>94</v>
      </c>
      <c r="B289" s="9" t="s">
        <v>95</v>
      </c>
      <c r="C289" s="9" t="s">
        <v>93</v>
      </c>
      <c r="D289" s="5" t="str">
        <f>IF(RANDBETWEEN(1,1000)&lt;=Settings!$E$23*Settings!$E$25*1000,"Lightning, hail",IF(RANDBETWEEN(1,100)&lt;=Settings!$E$23*100,"Lightning",IF(RANDBETWEEN(1,100)&lt;=Settings!$E$25*100,"Hail","")))</f>
        <v/>
      </c>
      <c r="E289" s="5" t="str">
        <f>VLOOKUP($I289,Wind!$A:$D,2,TRUE)</f>
        <v>Moderate gale</v>
      </c>
      <c r="F289" s="5" t="str">
        <f>VLOOKUP($I289,Wind!$A:$D,3,TRUE)</f>
        <v>32–38</v>
      </c>
      <c r="G289" s="5" t="str">
        <f t="shared" si="1"/>
        <v>SE</v>
      </c>
      <c r="H289" s="5" t="str">
        <f>VLOOKUP($I289,Wind!$A:$D,4,TRUE)</f>
        <v>Whole trees sway and walking against wind takes some effort</v>
      </c>
      <c r="I289" s="5">
        <f>RANDBETWEEN(10,200)</f>
        <v>148</v>
      </c>
    </row>
    <row r="290">
      <c r="A290" s="9" t="s">
        <v>79</v>
      </c>
      <c r="B290" s="9" t="s">
        <v>80</v>
      </c>
      <c r="C290" s="9" t="s">
        <v>81</v>
      </c>
      <c r="D290" s="5" t="str">
        <f>IF(RANDBETWEEN(1,100)&lt;=Settings!$E$22*100,"Fog","")</f>
        <v>Fog</v>
      </c>
      <c r="E290" s="5" t="str">
        <f>VLOOKUP($I290,Wind!$A:$D,2,TRUE)</f>
        <v>Light air</v>
      </c>
      <c r="F290" s="5" t="str">
        <f>VLOOKUP($I290,Wind!$A:$D,3,TRUE)</f>
        <v>1–3</v>
      </c>
      <c r="G290" s="5" t="str">
        <f t="shared" si="1"/>
        <v>NW</v>
      </c>
      <c r="H290" s="5" t="str">
        <f>VLOOKUP($I290,Wind!$A:$D,4,TRUE)</f>
        <v>Wind direction shown by smoke but not wind vanes</v>
      </c>
      <c r="I290" s="5">
        <f>RANDBETWEEN(1,4)*10</f>
        <v>20</v>
      </c>
    </row>
    <row r="291">
      <c r="A291" s="9" t="s">
        <v>82</v>
      </c>
      <c r="B291" s="9" t="s">
        <v>83</v>
      </c>
      <c r="C291" s="9" t="s">
        <v>84</v>
      </c>
      <c r="D291" s="5" t="str">
        <f>IF(RANDBETWEEN(1,100)&lt;=Settings!$E$22*100,"Fog","")</f>
        <v/>
      </c>
      <c r="E291" s="5" t="str">
        <f>VLOOKUP($I291,Wind!$A:$D,2,TRUE)</f>
        <v>Calm</v>
      </c>
      <c r="F291" s="5" t="str">
        <f>VLOOKUP($I291,Wind!$A:$D,3,TRUE)</f>
        <v>&lt;1</v>
      </c>
      <c r="G291" s="5" t="str">
        <f t="shared" si="1"/>
        <v>NW</v>
      </c>
      <c r="H291" s="5" t="str">
        <f>VLOOKUP($I291,Wind!$A:$D,4,TRUE)</f>
        <v>Smoke rises vertically</v>
      </c>
      <c r="I291" s="5">
        <f>RANDBETWEEN(1,6)*10</f>
        <v>10</v>
      </c>
    </row>
    <row r="292">
      <c r="A292" s="9" t="s">
        <v>85</v>
      </c>
      <c r="B292" s="9" t="s">
        <v>86</v>
      </c>
      <c r="C292" s="9" t="s">
        <v>87</v>
      </c>
      <c r="D292" s="5" t="str">
        <f>IF(RANDBETWEEN(1,100)&lt;=Settings!$E$24*100,"Hail","")</f>
        <v/>
      </c>
      <c r="E292" s="5" t="str">
        <f>VLOOKUP($I292,Wind!$A:$D,2,TRUE)</f>
        <v>Moderate breeze</v>
      </c>
      <c r="F292" s="5" t="str">
        <f>VLOOKUP($I292,Wind!$A:$D,3,TRUE)</f>
        <v>13–18</v>
      </c>
      <c r="G292" s="5" t="str">
        <f t="shared" si="1"/>
        <v>W</v>
      </c>
      <c r="H292" s="5" t="str">
        <f>VLOOKUP($I292,Wind!$A:$D,4,TRUE)</f>
        <v>Small branches move, and dust and small branches are raised</v>
      </c>
      <c r="I292" s="5">
        <f>RANDBETWEEN(2,8)*10</f>
        <v>80</v>
      </c>
    </row>
    <row r="293">
      <c r="A293" s="9" t="s">
        <v>88</v>
      </c>
      <c r="B293" s="9" t="s">
        <v>89</v>
      </c>
      <c r="C293" s="9" t="s">
        <v>90</v>
      </c>
      <c r="D293" s="5" t="str">
        <f>IF(RANDBETWEEN(1,100)&lt;=Settings!$E$24*100,"Hail","")</f>
        <v/>
      </c>
      <c r="E293" s="5" t="str">
        <f>VLOOKUP($I293,Wind!$A:$D,2,TRUE)</f>
        <v>Strong breeze</v>
      </c>
      <c r="F293" s="5" t="str">
        <f>VLOOKUP($I293,Wind!$A:$D,3,TRUE)</f>
        <v>25–31</v>
      </c>
      <c r="G293" s="5" t="str">
        <f t="shared" si="1"/>
        <v>N</v>
      </c>
      <c r="H293" s="5" t="str">
        <f>VLOOKUP($I293,Wind!$A:$D,4,TRUE)</f>
        <v>Large branches move</v>
      </c>
      <c r="I293" s="5">
        <f>RANDBETWEEN(2,12)*10</f>
        <v>120</v>
      </c>
    </row>
    <row r="294">
      <c r="A294" s="9" t="s">
        <v>91</v>
      </c>
      <c r="B294" s="9" t="s">
        <v>92</v>
      </c>
      <c r="C294" s="9" t="s">
        <v>93</v>
      </c>
      <c r="D294" s="5" t="str">
        <f>IF(RANDBETWEEN(1,1000)&lt;=Settings!$E$23*Settings!$E$25*1000,"Lightning, hail",IF(RANDBETWEEN(1,100)&lt;=Settings!$E$23*100,"Lightning",IF(RANDBETWEEN(1,100)&lt;=Settings!$E$25*100,"Hail","")))</f>
        <v/>
      </c>
      <c r="E294" s="5" t="str">
        <f>VLOOKUP($I294,Wind!$A:$D,2,TRUE)</f>
        <v>Moderate gale</v>
      </c>
      <c r="F294" s="5" t="str">
        <f>VLOOKUP($I294,Wind!$A:$D,3,TRUE)</f>
        <v>32–38</v>
      </c>
      <c r="G294" s="5" t="str">
        <f t="shared" si="1"/>
        <v>E</v>
      </c>
      <c r="H294" s="5" t="str">
        <f>VLOOKUP($I294,Wind!$A:$D,4,TRUE)</f>
        <v>Whole trees sway and walking against wind takes some effort</v>
      </c>
      <c r="I294" s="5">
        <f>RANDBETWEEN(2,16)*10</f>
        <v>140</v>
      </c>
    </row>
    <row r="295">
      <c r="A295" s="9" t="s">
        <v>94</v>
      </c>
      <c r="B295" s="9" t="s">
        <v>95</v>
      </c>
      <c r="C295" s="9" t="s">
        <v>93</v>
      </c>
      <c r="D295" s="5" t="str">
        <f>IF(RANDBETWEEN(1,1000)&lt;=Settings!$E$23*Settings!$E$25*1000,"Lightning, hail",IF(RANDBETWEEN(1,100)&lt;=Settings!$E$23*100,"Lightning",IF(RANDBETWEEN(1,100)&lt;=Settings!$E$25*100,"Hail","")))</f>
        <v/>
      </c>
      <c r="E295" s="5" t="str">
        <f>VLOOKUP($I295,Wind!$A:$D,2,TRUE)</f>
        <v>Strong breeze</v>
      </c>
      <c r="F295" s="5" t="str">
        <f>VLOOKUP($I295,Wind!$A:$D,3,TRUE)</f>
        <v>25–31</v>
      </c>
      <c r="G295" s="5" t="str">
        <f t="shared" si="1"/>
        <v>NW</v>
      </c>
      <c r="H295" s="5" t="str">
        <f>VLOOKUP($I295,Wind!$A:$D,4,TRUE)</f>
        <v>Large branches move</v>
      </c>
      <c r="I295" s="5">
        <f>RANDBETWEEN(10,200)</f>
        <v>134</v>
      </c>
    </row>
    <row r="296">
      <c r="A296" s="9" t="s">
        <v>79</v>
      </c>
      <c r="B296" s="9" t="s">
        <v>80</v>
      </c>
      <c r="C296" s="9" t="s">
        <v>81</v>
      </c>
      <c r="D296" s="5" t="str">
        <f>IF(RANDBETWEEN(1,100)&lt;=Settings!$E$22*100,"Fog","")</f>
        <v/>
      </c>
      <c r="E296" s="5" t="str">
        <f>VLOOKUP($I296,Wind!$A:$D,2,TRUE)</f>
        <v>Light breeze</v>
      </c>
      <c r="F296" s="5" t="str">
        <f>VLOOKUP($I296,Wind!$A:$D,3,TRUE)</f>
        <v>4–7</v>
      </c>
      <c r="G296" s="5" t="str">
        <f t="shared" si="1"/>
        <v>NW</v>
      </c>
      <c r="H296" s="5" t="str">
        <f>VLOOKUP($I296,Wind!$A:$D,4,TRUE)</f>
        <v>Wind felt on face, leaves rustle, vanes move</v>
      </c>
      <c r="I296" s="5">
        <f>RANDBETWEEN(1,4)*10</f>
        <v>40</v>
      </c>
    </row>
    <row r="297">
      <c r="A297" s="9" t="s">
        <v>82</v>
      </c>
      <c r="B297" s="9" t="s">
        <v>83</v>
      </c>
      <c r="C297" s="9" t="s">
        <v>84</v>
      </c>
      <c r="D297" s="5" t="str">
        <f>IF(RANDBETWEEN(1,100)&lt;=Settings!$E$22*100,"Fog","")</f>
        <v>Fog</v>
      </c>
      <c r="E297" s="5" t="str">
        <f>VLOOKUP($I297,Wind!$A:$D,2,TRUE)</f>
        <v>Calm</v>
      </c>
      <c r="F297" s="5" t="str">
        <f>VLOOKUP($I297,Wind!$A:$D,3,TRUE)</f>
        <v>&lt;1</v>
      </c>
      <c r="G297" s="5" t="str">
        <f t="shared" si="1"/>
        <v>S</v>
      </c>
      <c r="H297" s="5" t="str">
        <f>VLOOKUP($I297,Wind!$A:$D,4,TRUE)</f>
        <v>Smoke rises vertically</v>
      </c>
      <c r="I297" s="5">
        <f>RANDBETWEEN(1,6)*10</f>
        <v>10</v>
      </c>
    </row>
    <row r="298">
      <c r="A298" s="9" t="s">
        <v>85</v>
      </c>
      <c r="B298" s="9" t="s">
        <v>86</v>
      </c>
      <c r="C298" s="9" t="s">
        <v>87</v>
      </c>
      <c r="D298" s="5" t="str">
        <f>IF(RANDBETWEEN(1,100)&lt;=Settings!$E$24*100,"Hail","")</f>
        <v/>
      </c>
      <c r="E298" s="5" t="str">
        <f>VLOOKUP($I298,Wind!$A:$D,2,TRUE)</f>
        <v>Gentle breeze</v>
      </c>
      <c r="F298" s="5" t="str">
        <f>VLOOKUP($I298,Wind!$A:$D,3,TRUE)</f>
        <v>8–12</v>
      </c>
      <c r="G298" s="5" t="str">
        <f t="shared" si="1"/>
        <v>NW</v>
      </c>
      <c r="H298" s="5" t="str">
        <f>VLOOKUP($I298,Wind!$A:$D,4,TRUE)</f>
        <v>Leaves and small twigs sway and banners flap</v>
      </c>
      <c r="I298" s="5">
        <f>RANDBETWEEN(2,8)*10</f>
        <v>70</v>
      </c>
    </row>
    <row r="299">
      <c r="A299" s="9" t="s">
        <v>88</v>
      </c>
      <c r="B299" s="9" t="s">
        <v>89</v>
      </c>
      <c r="C299" s="9" t="s">
        <v>90</v>
      </c>
      <c r="D299" s="5" t="str">
        <f>IF(RANDBETWEEN(1,100)&lt;=Settings!$E$24*100,"Hail","")</f>
        <v/>
      </c>
      <c r="E299" s="5" t="str">
        <f>VLOOKUP($I299,Wind!$A:$D,2,TRUE)</f>
        <v>Fresh breeze</v>
      </c>
      <c r="F299" s="5" t="str">
        <f>VLOOKUP($I299,Wind!$A:$D,3,TRUE)</f>
        <v>19–24</v>
      </c>
      <c r="G299" s="5" t="str">
        <f t="shared" si="1"/>
        <v>NE</v>
      </c>
      <c r="H299" s="5" t="str">
        <f>VLOOKUP($I299,Wind!$A:$D,4,TRUE)</f>
        <v>Small trees sway and small waves form on inland waters</v>
      </c>
      <c r="I299" s="5">
        <f>RANDBETWEEN(2,12)*10</f>
        <v>110</v>
      </c>
    </row>
    <row r="300">
      <c r="A300" s="9" t="s">
        <v>91</v>
      </c>
      <c r="B300" s="9" t="s">
        <v>92</v>
      </c>
      <c r="C300" s="9" t="s">
        <v>93</v>
      </c>
      <c r="D300" s="5" t="str">
        <f>IF(RANDBETWEEN(1,1000)&lt;=Settings!$E$23*Settings!$E$25*1000,"Lightning, hail",IF(RANDBETWEEN(1,100)&lt;=Settings!$E$23*100,"Lightning",IF(RANDBETWEEN(1,100)&lt;=Settings!$E$25*100,"Hail","")))</f>
        <v/>
      </c>
      <c r="E300" s="5" t="str">
        <f>VLOOKUP($I300,Wind!$A:$D,2,TRUE)</f>
        <v>Light breeze</v>
      </c>
      <c r="F300" s="5" t="str">
        <f>VLOOKUP($I300,Wind!$A:$D,3,TRUE)</f>
        <v>4–7</v>
      </c>
      <c r="G300" s="5" t="str">
        <f t="shared" si="1"/>
        <v>SW</v>
      </c>
      <c r="H300" s="5" t="str">
        <f>VLOOKUP($I300,Wind!$A:$D,4,TRUE)</f>
        <v>Wind felt on face, leaves rustle, vanes move</v>
      </c>
      <c r="I300" s="5">
        <f>RANDBETWEEN(2,16)*10</f>
        <v>50</v>
      </c>
    </row>
    <row r="301">
      <c r="A301" s="9" t="s">
        <v>94</v>
      </c>
      <c r="B301" s="9" t="s">
        <v>95</v>
      </c>
      <c r="C301" s="9" t="s">
        <v>93</v>
      </c>
      <c r="D301" s="5" t="str">
        <f>IF(RANDBETWEEN(1,1000)&lt;=Settings!$E$23*Settings!$E$25*1000,"Lightning, hail",IF(RANDBETWEEN(1,100)&lt;=Settings!$E$23*100,"Lightning",IF(RANDBETWEEN(1,100)&lt;=Settings!$E$25*100,"Hail","")))</f>
        <v>Hail</v>
      </c>
      <c r="E301" s="5" t="str">
        <f>VLOOKUP($I301,Wind!$A:$D,2,TRUE)</f>
        <v>Gentle breeze</v>
      </c>
      <c r="F301" s="5" t="str">
        <f>VLOOKUP($I301,Wind!$A:$D,3,TRUE)</f>
        <v>8–12</v>
      </c>
      <c r="G301" s="5" t="str">
        <f t="shared" si="1"/>
        <v>E</v>
      </c>
      <c r="H301" s="5" t="str">
        <f>VLOOKUP($I301,Wind!$A:$D,4,TRUE)</f>
        <v>Leaves and small twigs sway and banners flap</v>
      </c>
      <c r="I301" s="5">
        <f>RANDBETWEEN(10,200)</f>
        <v>60</v>
      </c>
    </row>
    <row r="302">
      <c r="A302" s="9" t="s">
        <v>79</v>
      </c>
      <c r="B302" s="9" t="s">
        <v>80</v>
      </c>
      <c r="C302" s="9" t="s">
        <v>81</v>
      </c>
      <c r="D302" s="5" t="str">
        <f>IF(RANDBETWEEN(1,100)&lt;=Settings!$E$22*100,"Fog","")</f>
        <v/>
      </c>
      <c r="E302" s="5" t="str">
        <f>VLOOKUP($I302,Wind!$A:$D,2,TRUE)</f>
        <v>Calm</v>
      </c>
      <c r="F302" s="5" t="str">
        <f>VLOOKUP($I302,Wind!$A:$D,3,TRUE)</f>
        <v>&lt;1</v>
      </c>
      <c r="G302" s="5" t="str">
        <f t="shared" si="1"/>
        <v>SW</v>
      </c>
      <c r="H302" s="5" t="str">
        <f>VLOOKUP($I302,Wind!$A:$D,4,TRUE)</f>
        <v>Smoke rises vertically</v>
      </c>
      <c r="I302" s="5">
        <f>RANDBETWEEN(1,4)*10</f>
        <v>10</v>
      </c>
    </row>
    <row r="303">
      <c r="A303" s="9" t="s">
        <v>82</v>
      </c>
      <c r="B303" s="9" t="s">
        <v>83</v>
      </c>
      <c r="C303" s="9" t="s">
        <v>84</v>
      </c>
      <c r="D303" s="5" t="str">
        <f>IF(RANDBETWEEN(1,100)&lt;=Settings!$E$22*100,"Fog","")</f>
        <v/>
      </c>
      <c r="E303" s="5" t="str">
        <f>VLOOKUP($I303,Wind!$A:$D,2,TRUE)</f>
        <v>Gentle breeze</v>
      </c>
      <c r="F303" s="5" t="str">
        <f>VLOOKUP($I303,Wind!$A:$D,3,TRUE)</f>
        <v>8–12</v>
      </c>
      <c r="G303" s="5" t="str">
        <f t="shared" si="1"/>
        <v>N</v>
      </c>
      <c r="H303" s="5" t="str">
        <f>VLOOKUP($I303,Wind!$A:$D,4,TRUE)</f>
        <v>Leaves and small twigs sway and banners flap</v>
      </c>
      <c r="I303" s="5">
        <f>RANDBETWEEN(1,6)*10</f>
        <v>60</v>
      </c>
    </row>
    <row r="304">
      <c r="A304" s="9" t="s">
        <v>85</v>
      </c>
      <c r="B304" s="9" t="s">
        <v>86</v>
      </c>
      <c r="C304" s="9" t="s">
        <v>87</v>
      </c>
      <c r="D304" s="5" t="str">
        <f>IF(RANDBETWEEN(1,100)&lt;=Settings!$E$24*100,"Hail","")</f>
        <v/>
      </c>
      <c r="E304" s="5" t="str">
        <f>VLOOKUP($I304,Wind!$A:$D,2,TRUE)</f>
        <v>Light air</v>
      </c>
      <c r="F304" s="5" t="str">
        <f>VLOOKUP($I304,Wind!$A:$D,3,TRUE)</f>
        <v>1–3</v>
      </c>
      <c r="G304" s="5" t="str">
        <f t="shared" si="1"/>
        <v>NW</v>
      </c>
      <c r="H304" s="5" t="str">
        <f>VLOOKUP($I304,Wind!$A:$D,4,TRUE)</f>
        <v>Wind direction shown by smoke but not wind vanes</v>
      </c>
      <c r="I304" s="5">
        <f>RANDBETWEEN(2,8)*10</f>
        <v>20</v>
      </c>
    </row>
    <row r="305">
      <c r="A305" s="9" t="s">
        <v>88</v>
      </c>
      <c r="B305" s="9" t="s">
        <v>89</v>
      </c>
      <c r="C305" s="9" t="s">
        <v>90</v>
      </c>
      <c r="D305" s="5" t="str">
        <f>IF(RANDBETWEEN(1,100)&lt;=Settings!$E$24*100,"Hail","")</f>
        <v/>
      </c>
      <c r="E305" s="5" t="str">
        <f>VLOOKUP($I305,Wind!$A:$D,2,TRUE)</f>
        <v>Moderate breeze</v>
      </c>
      <c r="F305" s="5" t="str">
        <f>VLOOKUP($I305,Wind!$A:$D,3,TRUE)</f>
        <v>13–18</v>
      </c>
      <c r="G305" s="5" t="str">
        <f t="shared" si="1"/>
        <v>N</v>
      </c>
      <c r="H305" s="5" t="str">
        <f>VLOOKUP($I305,Wind!$A:$D,4,TRUE)</f>
        <v>Small branches move, and dust and small branches are raised</v>
      </c>
      <c r="I305" s="5">
        <f>RANDBETWEEN(2,12)*10</f>
        <v>90</v>
      </c>
    </row>
    <row r="306">
      <c r="A306" s="9" t="s">
        <v>91</v>
      </c>
      <c r="B306" s="9" t="s">
        <v>92</v>
      </c>
      <c r="C306" s="9" t="s">
        <v>93</v>
      </c>
      <c r="D306" s="5" t="str">
        <f>IF(RANDBETWEEN(1,1000)&lt;=Settings!$E$23*Settings!$E$25*1000,"Lightning, hail",IF(RANDBETWEEN(1,100)&lt;=Settings!$E$23*100,"Lightning",IF(RANDBETWEEN(1,100)&lt;=Settings!$E$25*100,"Hail","")))</f>
        <v/>
      </c>
      <c r="E306" s="5" t="str">
        <f>VLOOKUP($I306,Wind!$A:$D,2,TRUE)</f>
        <v>Light breeze</v>
      </c>
      <c r="F306" s="5" t="str">
        <f>VLOOKUP($I306,Wind!$A:$D,3,TRUE)</f>
        <v>4–7</v>
      </c>
      <c r="G306" s="5" t="str">
        <f t="shared" si="1"/>
        <v>NE</v>
      </c>
      <c r="H306" s="5" t="str">
        <f>VLOOKUP($I306,Wind!$A:$D,4,TRUE)</f>
        <v>Wind felt on face, leaves rustle, vanes move</v>
      </c>
      <c r="I306" s="5">
        <f>RANDBETWEEN(2,16)*10</f>
        <v>50</v>
      </c>
    </row>
    <row r="307">
      <c r="A307" s="9" t="s">
        <v>94</v>
      </c>
      <c r="B307" s="9" t="s">
        <v>95</v>
      </c>
      <c r="C307" s="9" t="s">
        <v>93</v>
      </c>
      <c r="D307" s="5" t="str">
        <f>IF(RANDBETWEEN(1,1000)&lt;=Settings!$E$23*Settings!$E$25*1000,"Lightning, hail",IF(RANDBETWEEN(1,100)&lt;=Settings!$E$23*100,"Lightning",IF(RANDBETWEEN(1,100)&lt;=Settings!$E$25*100,"Hail","")))</f>
        <v/>
      </c>
      <c r="E307" s="5" t="str">
        <f>VLOOKUP($I307,Wind!$A:$D,2,TRUE)</f>
        <v>Violent storm</v>
      </c>
      <c r="F307" s="5" t="str">
        <f>VLOOKUP($I307,Wind!$A:$D,3,TRUE)</f>
        <v>64–72</v>
      </c>
      <c r="G307" s="5" t="str">
        <f t="shared" si="1"/>
        <v>NW</v>
      </c>
      <c r="H307" s="5" t="str">
        <f>VLOOKUP($I307,Wind!$A:$D,4,TRUE)</f>
        <v>Widespread damage occurs</v>
      </c>
      <c r="I307" s="5">
        <f>RANDBETWEEN(10,200)</f>
        <v>197</v>
      </c>
    </row>
    <row r="308">
      <c r="A308" s="9" t="s">
        <v>79</v>
      </c>
      <c r="B308" s="9" t="s">
        <v>80</v>
      </c>
      <c r="C308" s="9" t="s">
        <v>81</v>
      </c>
      <c r="D308" s="5" t="str">
        <f>IF(RANDBETWEEN(1,100)&lt;=Settings!$E$22*100,"Fog","")</f>
        <v/>
      </c>
      <c r="E308" s="5" t="str">
        <f>VLOOKUP($I308,Wind!$A:$D,2,TRUE)</f>
        <v>Light air</v>
      </c>
      <c r="F308" s="5" t="str">
        <f>VLOOKUP($I308,Wind!$A:$D,3,TRUE)</f>
        <v>1–3</v>
      </c>
      <c r="G308" s="5" t="str">
        <f t="shared" si="1"/>
        <v>SW</v>
      </c>
      <c r="H308" s="5" t="str">
        <f>VLOOKUP($I308,Wind!$A:$D,4,TRUE)</f>
        <v>Wind direction shown by smoke but not wind vanes</v>
      </c>
      <c r="I308" s="5">
        <f>RANDBETWEEN(1,4)*10</f>
        <v>30</v>
      </c>
    </row>
    <row r="309">
      <c r="A309" s="9" t="s">
        <v>82</v>
      </c>
      <c r="B309" s="9" t="s">
        <v>83</v>
      </c>
      <c r="C309" s="9" t="s">
        <v>84</v>
      </c>
      <c r="D309" s="5" t="str">
        <f>IF(RANDBETWEEN(1,100)&lt;=Settings!$E$22*100,"Fog","")</f>
        <v>Fog</v>
      </c>
      <c r="E309" s="5" t="str">
        <f>VLOOKUP($I309,Wind!$A:$D,2,TRUE)</f>
        <v>Light breeze</v>
      </c>
      <c r="F309" s="5" t="str">
        <f>VLOOKUP($I309,Wind!$A:$D,3,TRUE)</f>
        <v>4–7</v>
      </c>
      <c r="G309" s="5" t="str">
        <f t="shared" si="1"/>
        <v>SW</v>
      </c>
      <c r="H309" s="5" t="str">
        <f>VLOOKUP($I309,Wind!$A:$D,4,TRUE)</f>
        <v>Wind felt on face, leaves rustle, vanes move</v>
      </c>
      <c r="I309" s="5">
        <f>RANDBETWEEN(1,6)*10</f>
        <v>50</v>
      </c>
    </row>
    <row r="310">
      <c r="A310" s="9" t="s">
        <v>85</v>
      </c>
      <c r="B310" s="9" t="s">
        <v>86</v>
      </c>
      <c r="C310" s="9" t="s">
        <v>87</v>
      </c>
      <c r="D310" s="5" t="str">
        <f>IF(RANDBETWEEN(1,100)&lt;=Settings!$E$24*100,"Hail","")</f>
        <v/>
      </c>
      <c r="E310" s="5" t="str">
        <f>VLOOKUP($I310,Wind!$A:$D,2,TRUE)</f>
        <v>Gentle breeze</v>
      </c>
      <c r="F310" s="5" t="str">
        <f>VLOOKUP($I310,Wind!$A:$D,3,TRUE)</f>
        <v>8–12</v>
      </c>
      <c r="G310" s="5" t="str">
        <f t="shared" si="1"/>
        <v>W</v>
      </c>
      <c r="H310" s="5" t="str">
        <f>VLOOKUP($I310,Wind!$A:$D,4,TRUE)</f>
        <v>Leaves and small twigs sway and banners flap</v>
      </c>
      <c r="I310" s="5">
        <f>RANDBETWEEN(2,8)*10</f>
        <v>60</v>
      </c>
    </row>
    <row r="311">
      <c r="A311" s="9" t="s">
        <v>88</v>
      </c>
      <c r="B311" s="9" t="s">
        <v>89</v>
      </c>
      <c r="C311" s="9" t="s">
        <v>90</v>
      </c>
      <c r="D311" s="5" t="str">
        <f>IF(RANDBETWEEN(1,100)&lt;=Settings!$E$24*100,"Hail","")</f>
        <v/>
      </c>
      <c r="E311" s="5" t="str">
        <f>VLOOKUP($I311,Wind!$A:$D,2,TRUE)</f>
        <v>Gentle breeze</v>
      </c>
      <c r="F311" s="5" t="str">
        <f>VLOOKUP($I311,Wind!$A:$D,3,TRUE)</f>
        <v>8–12</v>
      </c>
      <c r="G311" s="5" t="str">
        <f t="shared" si="1"/>
        <v>N</v>
      </c>
      <c r="H311" s="5" t="str">
        <f>VLOOKUP($I311,Wind!$A:$D,4,TRUE)</f>
        <v>Leaves and small twigs sway and banners flap</v>
      </c>
      <c r="I311" s="5">
        <f>RANDBETWEEN(2,12)*10</f>
        <v>70</v>
      </c>
    </row>
    <row r="312">
      <c r="A312" s="9" t="s">
        <v>91</v>
      </c>
      <c r="B312" s="9" t="s">
        <v>92</v>
      </c>
      <c r="C312" s="9" t="s">
        <v>93</v>
      </c>
      <c r="D312" s="5" t="str">
        <f>IF(RANDBETWEEN(1,1000)&lt;=Settings!$E$23*Settings!$E$25*1000,"Lightning, hail",IF(RANDBETWEEN(1,100)&lt;=Settings!$E$23*100,"Lightning",IF(RANDBETWEEN(1,100)&lt;=Settings!$E$25*100,"Hail","")))</f>
        <v/>
      </c>
      <c r="E312" s="5" t="str">
        <f>VLOOKUP($I312,Wind!$A:$D,2,TRUE)</f>
        <v>Light air</v>
      </c>
      <c r="F312" s="5" t="str">
        <f>VLOOKUP($I312,Wind!$A:$D,3,TRUE)</f>
        <v>1–3</v>
      </c>
      <c r="G312" s="5" t="str">
        <f t="shared" si="1"/>
        <v>W</v>
      </c>
      <c r="H312" s="5" t="str">
        <f>VLOOKUP($I312,Wind!$A:$D,4,TRUE)</f>
        <v>Wind direction shown by smoke but not wind vanes</v>
      </c>
      <c r="I312" s="5">
        <f>RANDBETWEEN(2,16)*10</f>
        <v>20</v>
      </c>
    </row>
    <row r="313">
      <c r="A313" s="9" t="s">
        <v>94</v>
      </c>
      <c r="B313" s="9" t="s">
        <v>95</v>
      </c>
      <c r="C313" s="9" t="s">
        <v>93</v>
      </c>
      <c r="D313" s="5" t="str">
        <f>IF(RANDBETWEEN(1,1000)&lt;=Settings!$E$23*Settings!$E$25*1000,"Lightning, hail",IF(RANDBETWEEN(1,100)&lt;=Settings!$E$23*100,"Lightning",IF(RANDBETWEEN(1,100)&lt;=Settings!$E$25*100,"Hail","")))</f>
        <v/>
      </c>
      <c r="E313" s="5" t="str">
        <f>VLOOKUP($I313,Wind!$A:$D,2,TRUE)</f>
        <v>Fresh gale</v>
      </c>
      <c r="F313" s="5" t="str">
        <f>VLOOKUP($I313,Wind!$A:$D,3,TRUE)</f>
        <v>39–46</v>
      </c>
      <c r="G313" s="5" t="str">
        <f t="shared" si="1"/>
        <v>S</v>
      </c>
      <c r="H313" s="5" t="str">
        <f>VLOOKUP($I313,Wind!$A:$D,4,TRUE)</f>
        <v>Twigs break off trees and general progress is impeded</v>
      </c>
      <c r="I313" s="5">
        <f>RANDBETWEEN(10,200)</f>
        <v>169</v>
      </c>
    </row>
    <row r="314">
      <c r="A314" s="9" t="s">
        <v>79</v>
      </c>
      <c r="B314" s="9" t="s">
        <v>80</v>
      </c>
      <c r="C314" s="9" t="s">
        <v>81</v>
      </c>
      <c r="D314" s="5" t="str">
        <f>IF(RANDBETWEEN(1,100)&lt;=Settings!$E$22*100,"Fog","")</f>
        <v/>
      </c>
      <c r="E314" s="5" t="str">
        <f>VLOOKUP($I314,Wind!$A:$D,2,TRUE)</f>
        <v>Light air</v>
      </c>
      <c r="F314" s="5" t="str">
        <f>VLOOKUP($I314,Wind!$A:$D,3,TRUE)</f>
        <v>1–3</v>
      </c>
      <c r="G314" s="5" t="str">
        <f t="shared" si="1"/>
        <v>SE</v>
      </c>
      <c r="H314" s="5" t="str">
        <f>VLOOKUP($I314,Wind!$A:$D,4,TRUE)</f>
        <v>Wind direction shown by smoke but not wind vanes</v>
      </c>
      <c r="I314" s="5">
        <f>RANDBETWEEN(1,4)*10</f>
        <v>20</v>
      </c>
    </row>
    <row r="315">
      <c r="A315" s="9" t="s">
        <v>82</v>
      </c>
      <c r="B315" s="9" t="s">
        <v>83</v>
      </c>
      <c r="C315" s="9" t="s">
        <v>84</v>
      </c>
      <c r="D315" s="5" t="str">
        <f>IF(RANDBETWEEN(1,100)&lt;=Settings!$E$22*100,"Fog","")</f>
        <v/>
      </c>
      <c r="E315" s="5" t="str">
        <f>VLOOKUP($I315,Wind!$A:$D,2,TRUE)</f>
        <v>Light air</v>
      </c>
      <c r="F315" s="5" t="str">
        <f>VLOOKUP($I315,Wind!$A:$D,3,TRUE)</f>
        <v>1–3</v>
      </c>
      <c r="G315" s="5" t="str">
        <f t="shared" si="1"/>
        <v>S</v>
      </c>
      <c r="H315" s="5" t="str">
        <f>VLOOKUP($I315,Wind!$A:$D,4,TRUE)</f>
        <v>Wind direction shown by smoke but not wind vanes</v>
      </c>
      <c r="I315" s="5">
        <f>RANDBETWEEN(1,6)*10</f>
        <v>20</v>
      </c>
    </row>
    <row r="316">
      <c r="A316" s="9" t="s">
        <v>85</v>
      </c>
      <c r="B316" s="9" t="s">
        <v>86</v>
      </c>
      <c r="C316" s="9" t="s">
        <v>87</v>
      </c>
      <c r="D316" s="5" t="str">
        <f>IF(RANDBETWEEN(1,100)&lt;=Settings!$E$24*100,"Hail","")</f>
        <v/>
      </c>
      <c r="E316" s="5" t="str">
        <f>VLOOKUP($I316,Wind!$A:$D,2,TRUE)</f>
        <v>Light air</v>
      </c>
      <c r="F316" s="5" t="str">
        <f>VLOOKUP($I316,Wind!$A:$D,3,TRUE)</f>
        <v>1–3</v>
      </c>
      <c r="G316" s="5" t="str">
        <f t="shared" si="1"/>
        <v>W</v>
      </c>
      <c r="H316" s="5" t="str">
        <f>VLOOKUP($I316,Wind!$A:$D,4,TRUE)</f>
        <v>Wind direction shown by smoke but not wind vanes</v>
      </c>
      <c r="I316" s="5">
        <f>RANDBETWEEN(2,8)*10</f>
        <v>30</v>
      </c>
    </row>
    <row r="317">
      <c r="A317" s="9" t="s">
        <v>88</v>
      </c>
      <c r="B317" s="9" t="s">
        <v>89</v>
      </c>
      <c r="C317" s="9" t="s">
        <v>90</v>
      </c>
      <c r="D317" s="5" t="str">
        <f>IF(RANDBETWEEN(1,100)&lt;=Settings!$E$24*100,"Hail","")</f>
        <v/>
      </c>
      <c r="E317" s="5" t="str">
        <f>VLOOKUP($I317,Wind!$A:$D,2,TRUE)</f>
        <v>Light breeze</v>
      </c>
      <c r="F317" s="5" t="str">
        <f>VLOOKUP($I317,Wind!$A:$D,3,TRUE)</f>
        <v>4–7</v>
      </c>
      <c r="G317" s="5" t="str">
        <f t="shared" si="1"/>
        <v>S</v>
      </c>
      <c r="H317" s="5" t="str">
        <f>VLOOKUP($I317,Wind!$A:$D,4,TRUE)</f>
        <v>Wind felt on face, leaves rustle, vanes move</v>
      </c>
      <c r="I317" s="5">
        <f>RANDBETWEEN(2,12)*10</f>
        <v>50</v>
      </c>
    </row>
    <row r="318">
      <c r="A318" s="9" t="s">
        <v>91</v>
      </c>
      <c r="B318" s="9" t="s">
        <v>92</v>
      </c>
      <c r="C318" s="9" t="s">
        <v>93</v>
      </c>
      <c r="D318" s="5" t="str">
        <f>IF(RANDBETWEEN(1,1000)&lt;=Settings!$E$23*Settings!$E$25*1000,"Lightning, hail",IF(RANDBETWEEN(1,100)&lt;=Settings!$E$23*100,"Lightning",IF(RANDBETWEEN(1,100)&lt;=Settings!$E$25*100,"Hail","")))</f>
        <v/>
      </c>
      <c r="E318" s="5" t="str">
        <f>VLOOKUP($I318,Wind!$A:$D,2,TRUE)</f>
        <v>Light air</v>
      </c>
      <c r="F318" s="5" t="str">
        <f>VLOOKUP($I318,Wind!$A:$D,3,TRUE)</f>
        <v>1–3</v>
      </c>
      <c r="G318" s="5" t="str">
        <f t="shared" si="1"/>
        <v>NW</v>
      </c>
      <c r="H318" s="5" t="str">
        <f>VLOOKUP($I318,Wind!$A:$D,4,TRUE)</f>
        <v>Wind direction shown by smoke but not wind vanes</v>
      </c>
      <c r="I318" s="5">
        <f>RANDBETWEEN(2,16)*10</f>
        <v>30</v>
      </c>
    </row>
    <row r="319">
      <c r="A319" s="9" t="s">
        <v>94</v>
      </c>
      <c r="B319" s="9" t="s">
        <v>95</v>
      </c>
      <c r="C319" s="9" t="s">
        <v>93</v>
      </c>
      <c r="D319" s="5" t="str">
        <f>IF(RANDBETWEEN(1,1000)&lt;=Settings!$E$23*Settings!$E$25*1000,"Lightning, hail",IF(RANDBETWEEN(1,100)&lt;=Settings!$E$23*100,"Lightning",IF(RANDBETWEEN(1,100)&lt;=Settings!$E$25*100,"Hail","")))</f>
        <v/>
      </c>
      <c r="E319" s="5" t="str">
        <f>VLOOKUP($I319,Wind!$A:$D,2,TRUE)</f>
        <v>Storm</v>
      </c>
      <c r="F319" s="5" t="str">
        <f>VLOOKUP($I319,Wind!$A:$D,3,TRUE)</f>
        <v>55–63</v>
      </c>
      <c r="G319" s="5" t="str">
        <f t="shared" si="1"/>
        <v>W</v>
      </c>
      <c r="H319" s="5" t="str">
        <f>VLOOKUP($I319,Wind!$A:$D,4,TRUE)</f>
        <v>Trees are uprooted and considerable structural damage occurs</v>
      </c>
      <c r="I319" s="5">
        <f>RANDBETWEEN(10,200)</f>
        <v>188</v>
      </c>
    </row>
    <row r="320">
      <c r="A320" s="9" t="s">
        <v>79</v>
      </c>
      <c r="B320" s="9" t="s">
        <v>80</v>
      </c>
      <c r="C320" s="9" t="s">
        <v>81</v>
      </c>
      <c r="D320" s="5" t="str">
        <f>IF(RANDBETWEEN(1,100)&lt;=Settings!$E$22*100,"Fog","")</f>
        <v/>
      </c>
      <c r="E320" s="5" t="str">
        <f>VLOOKUP($I320,Wind!$A:$D,2,TRUE)</f>
        <v>Light air</v>
      </c>
      <c r="F320" s="5" t="str">
        <f>VLOOKUP($I320,Wind!$A:$D,3,TRUE)</f>
        <v>1–3</v>
      </c>
      <c r="G320" s="5" t="str">
        <f t="shared" si="1"/>
        <v>W</v>
      </c>
      <c r="H320" s="5" t="str">
        <f>VLOOKUP($I320,Wind!$A:$D,4,TRUE)</f>
        <v>Wind direction shown by smoke but not wind vanes</v>
      </c>
      <c r="I320" s="5">
        <f>RANDBETWEEN(1,4)*10</f>
        <v>20</v>
      </c>
    </row>
    <row r="321">
      <c r="A321" s="9" t="s">
        <v>82</v>
      </c>
      <c r="B321" s="9" t="s">
        <v>83</v>
      </c>
      <c r="C321" s="9" t="s">
        <v>84</v>
      </c>
      <c r="D321" s="5" t="str">
        <f>IF(RANDBETWEEN(1,100)&lt;=Settings!$E$22*100,"Fog","")</f>
        <v>Fog</v>
      </c>
      <c r="E321" s="5" t="str">
        <f>VLOOKUP($I321,Wind!$A:$D,2,TRUE)</f>
        <v>Gentle breeze</v>
      </c>
      <c r="F321" s="5" t="str">
        <f>VLOOKUP($I321,Wind!$A:$D,3,TRUE)</f>
        <v>8–12</v>
      </c>
      <c r="G321" s="5" t="str">
        <f t="shared" si="1"/>
        <v>S</v>
      </c>
      <c r="H321" s="5" t="str">
        <f>VLOOKUP($I321,Wind!$A:$D,4,TRUE)</f>
        <v>Leaves and small twigs sway and banners flap</v>
      </c>
      <c r="I321" s="5">
        <f>RANDBETWEEN(1,6)*10</f>
        <v>60</v>
      </c>
    </row>
    <row r="322">
      <c r="A322" s="9" t="s">
        <v>85</v>
      </c>
      <c r="B322" s="9" t="s">
        <v>86</v>
      </c>
      <c r="C322" s="9" t="s">
        <v>87</v>
      </c>
      <c r="D322" s="5" t="str">
        <f>IF(RANDBETWEEN(1,100)&lt;=Settings!$E$24*100,"Hail","")</f>
        <v/>
      </c>
      <c r="E322" s="5" t="str">
        <f>VLOOKUP($I322,Wind!$A:$D,2,TRUE)</f>
        <v>Gentle breeze</v>
      </c>
      <c r="F322" s="5" t="str">
        <f>VLOOKUP($I322,Wind!$A:$D,3,TRUE)</f>
        <v>8–12</v>
      </c>
      <c r="G322" s="5" t="str">
        <f t="shared" si="1"/>
        <v>NE</v>
      </c>
      <c r="H322" s="5" t="str">
        <f>VLOOKUP($I322,Wind!$A:$D,4,TRUE)</f>
        <v>Leaves and small twigs sway and banners flap</v>
      </c>
      <c r="I322" s="5">
        <f>RANDBETWEEN(2,8)*10</f>
        <v>60</v>
      </c>
    </row>
    <row r="323">
      <c r="A323" s="9" t="s">
        <v>88</v>
      </c>
      <c r="B323" s="9" t="s">
        <v>89</v>
      </c>
      <c r="C323" s="9" t="s">
        <v>90</v>
      </c>
      <c r="D323" s="5" t="str">
        <f>IF(RANDBETWEEN(1,100)&lt;=Settings!$E$24*100,"Hail","")</f>
        <v/>
      </c>
      <c r="E323" s="5" t="str">
        <f>VLOOKUP($I323,Wind!$A:$D,2,TRUE)</f>
        <v>Light breeze</v>
      </c>
      <c r="F323" s="5" t="str">
        <f>VLOOKUP($I323,Wind!$A:$D,3,TRUE)</f>
        <v>4–7</v>
      </c>
      <c r="G323" s="5" t="str">
        <f t="shared" si="1"/>
        <v>S</v>
      </c>
      <c r="H323" s="5" t="str">
        <f>VLOOKUP($I323,Wind!$A:$D,4,TRUE)</f>
        <v>Wind felt on face, leaves rustle, vanes move</v>
      </c>
      <c r="I323" s="5">
        <f>RANDBETWEEN(2,12)*10</f>
        <v>40</v>
      </c>
    </row>
    <row r="324">
      <c r="A324" s="9" t="s">
        <v>91</v>
      </c>
      <c r="B324" s="9" t="s">
        <v>92</v>
      </c>
      <c r="C324" s="9" t="s">
        <v>93</v>
      </c>
      <c r="D324" s="5" t="str">
        <f>IF(RANDBETWEEN(1,1000)&lt;=Settings!$E$23*Settings!$E$25*1000,"Lightning, hail",IF(RANDBETWEEN(1,100)&lt;=Settings!$E$23*100,"Lightning",IF(RANDBETWEEN(1,100)&lt;=Settings!$E$25*100,"Hail","")))</f>
        <v>Hail</v>
      </c>
      <c r="E324" s="5" t="str">
        <f>VLOOKUP($I324,Wind!$A:$D,2,TRUE)</f>
        <v>Moderate breeze</v>
      </c>
      <c r="F324" s="5" t="str">
        <f>VLOOKUP($I324,Wind!$A:$D,3,TRUE)</f>
        <v>13–18</v>
      </c>
      <c r="G324" s="5" t="str">
        <f t="shared" si="1"/>
        <v>S</v>
      </c>
      <c r="H324" s="5" t="str">
        <f>VLOOKUP($I324,Wind!$A:$D,4,TRUE)</f>
        <v>Small branches move, and dust and small branches are raised</v>
      </c>
      <c r="I324" s="5">
        <f>RANDBETWEEN(2,16)*10</f>
        <v>90</v>
      </c>
    </row>
    <row r="325">
      <c r="A325" s="9" t="s">
        <v>94</v>
      </c>
      <c r="B325" s="9" t="s">
        <v>95</v>
      </c>
      <c r="C325" s="9" t="s">
        <v>93</v>
      </c>
      <c r="D325" s="5" t="str">
        <f>IF(RANDBETWEEN(1,1000)&lt;=Settings!$E$23*Settings!$E$25*1000,"Lightning, hail",IF(RANDBETWEEN(1,100)&lt;=Settings!$E$23*100,"Lightning",IF(RANDBETWEEN(1,100)&lt;=Settings!$E$25*100,"Hail","")))</f>
        <v>Lightning</v>
      </c>
      <c r="E325" s="5" t="str">
        <f>VLOOKUP($I325,Wind!$A:$D,2,TRUE)</f>
        <v>Moderate gale</v>
      </c>
      <c r="F325" s="5" t="str">
        <f>VLOOKUP($I325,Wind!$A:$D,3,TRUE)</f>
        <v>32–38</v>
      </c>
      <c r="G325" s="5" t="str">
        <f t="shared" si="1"/>
        <v>SE</v>
      </c>
      <c r="H325" s="5" t="str">
        <f>VLOOKUP($I325,Wind!$A:$D,4,TRUE)</f>
        <v>Whole trees sway and walking against wind takes some effort</v>
      </c>
      <c r="I325" s="5">
        <f>RANDBETWEEN(10,200)</f>
        <v>142</v>
      </c>
    </row>
    <row r="326">
      <c r="A326" s="9" t="s">
        <v>79</v>
      </c>
      <c r="B326" s="9" t="s">
        <v>80</v>
      </c>
      <c r="C326" s="9" t="s">
        <v>81</v>
      </c>
      <c r="D326" s="5" t="str">
        <f>IF(RANDBETWEEN(1,100)&lt;=Settings!$E$22*100,"Fog","")</f>
        <v/>
      </c>
      <c r="E326" s="5" t="str">
        <f>VLOOKUP($I326,Wind!$A:$D,2,TRUE)</f>
        <v>Light air</v>
      </c>
      <c r="F326" s="5" t="str">
        <f>VLOOKUP($I326,Wind!$A:$D,3,TRUE)</f>
        <v>1–3</v>
      </c>
      <c r="G326" s="5" t="str">
        <f t="shared" si="1"/>
        <v>SE</v>
      </c>
      <c r="H326" s="5" t="str">
        <f>VLOOKUP($I326,Wind!$A:$D,4,TRUE)</f>
        <v>Wind direction shown by smoke but not wind vanes</v>
      </c>
      <c r="I326" s="5">
        <f>RANDBETWEEN(1,4)*10</f>
        <v>20</v>
      </c>
    </row>
    <row r="327">
      <c r="A327" s="9" t="s">
        <v>82</v>
      </c>
      <c r="B327" s="9" t="s">
        <v>83</v>
      </c>
      <c r="C327" s="9" t="s">
        <v>84</v>
      </c>
      <c r="D327" s="5" t="str">
        <f>IF(RANDBETWEEN(1,100)&lt;=Settings!$E$22*100,"Fog","")</f>
        <v>Fog</v>
      </c>
      <c r="E327" s="5" t="str">
        <f>VLOOKUP($I327,Wind!$A:$D,2,TRUE)</f>
        <v>Light breeze</v>
      </c>
      <c r="F327" s="5" t="str">
        <f>VLOOKUP($I327,Wind!$A:$D,3,TRUE)</f>
        <v>4–7</v>
      </c>
      <c r="G327" s="5" t="str">
        <f t="shared" si="1"/>
        <v>SE</v>
      </c>
      <c r="H327" s="5" t="str">
        <f>VLOOKUP($I327,Wind!$A:$D,4,TRUE)</f>
        <v>Wind felt on face, leaves rustle, vanes move</v>
      </c>
      <c r="I327" s="5">
        <f>RANDBETWEEN(1,6)*10</f>
        <v>40</v>
      </c>
    </row>
    <row r="328">
      <c r="A328" s="9" t="s">
        <v>85</v>
      </c>
      <c r="B328" s="9" t="s">
        <v>86</v>
      </c>
      <c r="C328" s="9" t="s">
        <v>87</v>
      </c>
      <c r="D328" s="5" t="str">
        <f>IF(RANDBETWEEN(1,100)&lt;=Settings!$E$24*100,"Hail","")</f>
        <v/>
      </c>
      <c r="E328" s="5" t="str">
        <f>VLOOKUP($I328,Wind!$A:$D,2,TRUE)</f>
        <v>Light breeze</v>
      </c>
      <c r="F328" s="5" t="str">
        <f>VLOOKUP($I328,Wind!$A:$D,3,TRUE)</f>
        <v>4–7</v>
      </c>
      <c r="G328" s="5" t="str">
        <f t="shared" si="1"/>
        <v>NW</v>
      </c>
      <c r="H328" s="5" t="str">
        <f>VLOOKUP($I328,Wind!$A:$D,4,TRUE)</f>
        <v>Wind felt on face, leaves rustle, vanes move</v>
      </c>
      <c r="I328" s="5">
        <f>RANDBETWEEN(2,8)*10</f>
        <v>40</v>
      </c>
    </row>
    <row r="329">
      <c r="A329" s="9" t="s">
        <v>88</v>
      </c>
      <c r="B329" s="9" t="s">
        <v>89</v>
      </c>
      <c r="C329" s="9" t="s">
        <v>90</v>
      </c>
      <c r="D329" s="5" t="str">
        <f>IF(RANDBETWEEN(1,100)&lt;=Settings!$E$24*100,"Hail","")</f>
        <v>Hail</v>
      </c>
      <c r="E329" s="5" t="str">
        <f>VLOOKUP($I329,Wind!$A:$D,2,TRUE)</f>
        <v>Light air</v>
      </c>
      <c r="F329" s="5" t="str">
        <f>VLOOKUP($I329,Wind!$A:$D,3,TRUE)</f>
        <v>1–3</v>
      </c>
      <c r="G329" s="5" t="str">
        <f t="shared" si="1"/>
        <v>NE</v>
      </c>
      <c r="H329" s="5" t="str">
        <f>VLOOKUP($I329,Wind!$A:$D,4,TRUE)</f>
        <v>Wind direction shown by smoke but not wind vanes</v>
      </c>
      <c r="I329" s="5">
        <f>RANDBETWEEN(2,12)*10</f>
        <v>20</v>
      </c>
    </row>
    <row r="330">
      <c r="A330" s="9" t="s">
        <v>91</v>
      </c>
      <c r="B330" s="9" t="s">
        <v>92</v>
      </c>
      <c r="C330" s="9" t="s">
        <v>93</v>
      </c>
      <c r="D330" s="5" t="str">
        <f>IF(RANDBETWEEN(1,1000)&lt;=Settings!$E$23*Settings!$E$25*1000,"Lightning, hail",IF(RANDBETWEEN(1,100)&lt;=Settings!$E$23*100,"Lightning",IF(RANDBETWEEN(1,100)&lt;=Settings!$E$25*100,"Hail","")))</f>
        <v/>
      </c>
      <c r="E330" s="5" t="str">
        <f>VLOOKUP($I330,Wind!$A:$D,2,TRUE)</f>
        <v>Fresh breeze</v>
      </c>
      <c r="F330" s="5" t="str">
        <f>VLOOKUP($I330,Wind!$A:$D,3,TRUE)</f>
        <v>19–24</v>
      </c>
      <c r="G330" s="5" t="str">
        <f t="shared" si="1"/>
        <v>NW</v>
      </c>
      <c r="H330" s="5" t="str">
        <f>VLOOKUP($I330,Wind!$A:$D,4,TRUE)</f>
        <v>Small trees sway and small waves form on inland waters</v>
      </c>
      <c r="I330" s="5">
        <f>RANDBETWEEN(2,16)*10</f>
        <v>110</v>
      </c>
    </row>
    <row r="331">
      <c r="A331" s="9" t="s">
        <v>94</v>
      </c>
      <c r="B331" s="9" t="s">
        <v>95</v>
      </c>
      <c r="C331" s="9" t="s">
        <v>93</v>
      </c>
      <c r="D331" s="5" t="str">
        <f>IF(RANDBETWEEN(1,1000)&lt;=Settings!$E$23*Settings!$E$25*1000,"Lightning, hail",IF(RANDBETWEEN(1,100)&lt;=Settings!$E$23*100,"Lightning",IF(RANDBETWEEN(1,100)&lt;=Settings!$E$25*100,"Hail","")))</f>
        <v/>
      </c>
      <c r="E331" s="5" t="str">
        <f>VLOOKUP($I331,Wind!$A:$D,2,TRUE)</f>
        <v>Moderate gale</v>
      </c>
      <c r="F331" s="5" t="str">
        <f>VLOOKUP($I331,Wind!$A:$D,3,TRUE)</f>
        <v>32–38</v>
      </c>
      <c r="G331" s="5" t="str">
        <f t="shared" si="1"/>
        <v>W</v>
      </c>
      <c r="H331" s="5" t="str">
        <f>VLOOKUP($I331,Wind!$A:$D,4,TRUE)</f>
        <v>Whole trees sway and walking against wind takes some effort</v>
      </c>
      <c r="I331" s="5">
        <f>RANDBETWEEN(10,200)</f>
        <v>152</v>
      </c>
    </row>
    <row r="332">
      <c r="A332" s="9" t="s">
        <v>79</v>
      </c>
      <c r="B332" s="9" t="s">
        <v>80</v>
      </c>
      <c r="C332" s="9" t="s">
        <v>81</v>
      </c>
      <c r="D332" s="5" t="str">
        <f>IF(RANDBETWEEN(1,100)&lt;=Settings!$E$22*100,"Fog","")</f>
        <v/>
      </c>
      <c r="E332" s="5" t="str">
        <f>VLOOKUP($I332,Wind!$A:$D,2,TRUE)</f>
        <v>Light air</v>
      </c>
      <c r="F332" s="5" t="str">
        <f>VLOOKUP($I332,Wind!$A:$D,3,TRUE)</f>
        <v>1–3</v>
      </c>
      <c r="G332" s="5" t="str">
        <f t="shared" si="1"/>
        <v>NW</v>
      </c>
      <c r="H332" s="5" t="str">
        <f>VLOOKUP($I332,Wind!$A:$D,4,TRUE)</f>
        <v>Wind direction shown by smoke but not wind vanes</v>
      </c>
      <c r="I332" s="5">
        <f>RANDBETWEEN(1,4)*10</f>
        <v>30</v>
      </c>
    </row>
    <row r="333">
      <c r="A333" s="9" t="s">
        <v>82</v>
      </c>
      <c r="B333" s="9" t="s">
        <v>83</v>
      </c>
      <c r="C333" s="9" t="s">
        <v>84</v>
      </c>
      <c r="D333" s="5" t="str">
        <f>IF(RANDBETWEEN(1,100)&lt;=Settings!$E$22*100,"Fog","")</f>
        <v>Fog</v>
      </c>
      <c r="E333" s="5" t="str">
        <f>VLOOKUP($I333,Wind!$A:$D,2,TRUE)</f>
        <v>Calm</v>
      </c>
      <c r="F333" s="5" t="str">
        <f>VLOOKUP($I333,Wind!$A:$D,3,TRUE)</f>
        <v>&lt;1</v>
      </c>
      <c r="G333" s="5" t="str">
        <f t="shared" si="1"/>
        <v>SE</v>
      </c>
      <c r="H333" s="5" t="str">
        <f>VLOOKUP($I333,Wind!$A:$D,4,TRUE)</f>
        <v>Smoke rises vertically</v>
      </c>
      <c r="I333" s="5">
        <f>RANDBETWEEN(1,6)*10</f>
        <v>10</v>
      </c>
    </row>
    <row r="334">
      <c r="A334" s="9" t="s">
        <v>85</v>
      </c>
      <c r="B334" s="9" t="s">
        <v>86</v>
      </c>
      <c r="C334" s="9" t="s">
        <v>87</v>
      </c>
      <c r="D334" s="5" t="str">
        <f>IF(RANDBETWEEN(1,100)&lt;=Settings!$E$24*100,"Hail","")</f>
        <v/>
      </c>
      <c r="E334" s="5" t="str">
        <f>VLOOKUP($I334,Wind!$A:$D,2,TRUE)</f>
        <v>Light air</v>
      </c>
      <c r="F334" s="5" t="str">
        <f>VLOOKUP($I334,Wind!$A:$D,3,TRUE)</f>
        <v>1–3</v>
      </c>
      <c r="G334" s="5" t="str">
        <f t="shared" si="1"/>
        <v>N</v>
      </c>
      <c r="H334" s="5" t="str">
        <f>VLOOKUP($I334,Wind!$A:$D,4,TRUE)</f>
        <v>Wind direction shown by smoke but not wind vanes</v>
      </c>
      <c r="I334" s="5">
        <f>RANDBETWEEN(2,8)*10</f>
        <v>30</v>
      </c>
    </row>
    <row r="335">
      <c r="A335" s="9" t="s">
        <v>88</v>
      </c>
      <c r="B335" s="9" t="s">
        <v>89</v>
      </c>
      <c r="C335" s="9" t="s">
        <v>90</v>
      </c>
      <c r="D335" s="5" t="str">
        <f>IF(RANDBETWEEN(1,100)&lt;=Settings!$E$24*100,"Hail","")</f>
        <v/>
      </c>
      <c r="E335" s="5" t="str">
        <f>VLOOKUP($I335,Wind!$A:$D,2,TRUE)</f>
        <v>Fresh breeze</v>
      </c>
      <c r="F335" s="5" t="str">
        <f>VLOOKUP($I335,Wind!$A:$D,3,TRUE)</f>
        <v>19–24</v>
      </c>
      <c r="G335" s="5" t="str">
        <f t="shared" si="1"/>
        <v>S</v>
      </c>
      <c r="H335" s="5" t="str">
        <f>VLOOKUP($I335,Wind!$A:$D,4,TRUE)</f>
        <v>Small trees sway and small waves form on inland waters</v>
      </c>
      <c r="I335" s="5">
        <f>RANDBETWEEN(2,12)*10</f>
        <v>100</v>
      </c>
    </row>
    <row r="336">
      <c r="A336" s="9" t="s">
        <v>91</v>
      </c>
      <c r="B336" s="9" t="s">
        <v>92</v>
      </c>
      <c r="C336" s="9" t="s">
        <v>93</v>
      </c>
      <c r="D336" s="5" t="str">
        <f>IF(RANDBETWEEN(1,1000)&lt;=Settings!$E$23*Settings!$E$25*1000,"Lightning, hail",IF(RANDBETWEEN(1,100)&lt;=Settings!$E$23*100,"Lightning",IF(RANDBETWEEN(1,100)&lt;=Settings!$E$25*100,"Hail","")))</f>
        <v>Lightning</v>
      </c>
      <c r="E336" s="5" t="str">
        <f>VLOOKUP($I336,Wind!$A:$D,2,TRUE)</f>
        <v>Gentle breeze</v>
      </c>
      <c r="F336" s="5" t="str">
        <f>VLOOKUP($I336,Wind!$A:$D,3,TRUE)</f>
        <v>8–12</v>
      </c>
      <c r="G336" s="5" t="str">
        <f t="shared" si="1"/>
        <v>E</v>
      </c>
      <c r="H336" s="5" t="str">
        <f>VLOOKUP($I336,Wind!$A:$D,4,TRUE)</f>
        <v>Leaves and small twigs sway and banners flap</v>
      </c>
      <c r="I336" s="5">
        <f>RANDBETWEEN(2,16)*10</f>
        <v>70</v>
      </c>
    </row>
    <row r="337">
      <c r="A337" s="9" t="s">
        <v>94</v>
      </c>
      <c r="B337" s="9" t="s">
        <v>95</v>
      </c>
      <c r="C337" s="9" t="s">
        <v>93</v>
      </c>
      <c r="D337" s="5" t="str">
        <f>IF(RANDBETWEEN(1,1000)&lt;=Settings!$E$23*Settings!$E$25*1000,"Lightning, hail",IF(RANDBETWEEN(1,100)&lt;=Settings!$E$23*100,"Lightning",IF(RANDBETWEEN(1,100)&lt;=Settings!$E$25*100,"Hail","")))</f>
        <v>Lightning</v>
      </c>
      <c r="E337" s="5" t="str">
        <f>VLOOKUP($I337,Wind!$A:$D,2,TRUE)</f>
        <v>Moderate breeze</v>
      </c>
      <c r="F337" s="5" t="str">
        <f>VLOOKUP($I337,Wind!$A:$D,3,TRUE)</f>
        <v>13–18</v>
      </c>
      <c r="G337" s="5" t="str">
        <f t="shared" si="1"/>
        <v>S</v>
      </c>
      <c r="H337" s="5" t="str">
        <f>VLOOKUP($I337,Wind!$A:$D,4,TRUE)</f>
        <v>Small branches move, and dust and small branches are raised</v>
      </c>
      <c r="I337" s="5">
        <f>RANDBETWEEN(10,200)</f>
        <v>94</v>
      </c>
    </row>
    <row r="338">
      <c r="A338" s="9" t="s">
        <v>79</v>
      </c>
      <c r="B338" s="9" t="s">
        <v>80</v>
      </c>
      <c r="C338" s="9" t="s">
        <v>81</v>
      </c>
      <c r="D338" s="5" t="str">
        <f>IF(RANDBETWEEN(1,100)&lt;=Settings!$E$22*100,"Fog","")</f>
        <v/>
      </c>
      <c r="E338" s="5" t="str">
        <f>VLOOKUP($I338,Wind!$A:$D,2,TRUE)</f>
        <v>Light air</v>
      </c>
      <c r="F338" s="5" t="str">
        <f>VLOOKUP($I338,Wind!$A:$D,3,TRUE)</f>
        <v>1–3</v>
      </c>
      <c r="G338" s="5" t="str">
        <f t="shared" si="1"/>
        <v>SE</v>
      </c>
      <c r="H338" s="5" t="str">
        <f>VLOOKUP($I338,Wind!$A:$D,4,TRUE)</f>
        <v>Wind direction shown by smoke but not wind vanes</v>
      </c>
      <c r="I338" s="5">
        <f>RANDBETWEEN(1,4)*10</f>
        <v>30</v>
      </c>
    </row>
    <row r="339">
      <c r="A339" s="9" t="s">
        <v>82</v>
      </c>
      <c r="B339" s="9" t="s">
        <v>83</v>
      </c>
      <c r="C339" s="9" t="s">
        <v>84</v>
      </c>
      <c r="D339" s="5" t="str">
        <f>IF(RANDBETWEEN(1,100)&lt;=Settings!$E$22*100,"Fog","")</f>
        <v>Fog</v>
      </c>
      <c r="E339" s="5" t="str">
        <f>VLOOKUP($I339,Wind!$A:$D,2,TRUE)</f>
        <v>Light breeze</v>
      </c>
      <c r="F339" s="5" t="str">
        <f>VLOOKUP($I339,Wind!$A:$D,3,TRUE)</f>
        <v>4–7</v>
      </c>
      <c r="G339" s="5" t="str">
        <f t="shared" si="1"/>
        <v>E</v>
      </c>
      <c r="H339" s="5" t="str">
        <f>VLOOKUP($I339,Wind!$A:$D,4,TRUE)</f>
        <v>Wind felt on face, leaves rustle, vanes move</v>
      </c>
      <c r="I339" s="5">
        <f>RANDBETWEEN(1,6)*10</f>
        <v>40</v>
      </c>
    </row>
    <row r="340">
      <c r="A340" s="9" t="s">
        <v>85</v>
      </c>
      <c r="B340" s="9" t="s">
        <v>86</v>
      </c>
      <c r="C340" s="9" t="s">
        <v>87</v>
      </c>
      <c r="D340" s="5" t="str">
        <f>IF(RANDBETWEEN(1,100)&lt;=Settings!$E$24*100,"Hail","")</f>
        <v/>
      </c>
      <c r="E340" s="5" t="str">
        <f>VLOOKUP($I340,Wind!$A:$D,2,TRUE)</f>
        <v>Gentle breeze</v>
      </c>
      <c r="F340" s="5" t="str">
        <f>VLOOKUP($I340,Wind!$A:$D,3,TRUE)</f>
        <v>8–12</v>
      </c>
      <c r="G340" s="5" t="str">
        <f t="shared" si="1"/>
        <v>NW</v>
      </c>
      <c r="H340" s="5" t="str">
        <f>VLOOKUP($I340,Wind!$A:$D,4,TRUE)</f>
        <v>Leaves and small twigs sway and banners flap</v>
      </c>
      <c r="I340" s="5">
        <f>RANDBETWEEN(2,8)*10</f>
        <v>60</v>
      </c>
    </row>
    <row r="341">
      <c r="A341" s="9" t="s">
        <v>88</v>
      </c>
      <c r="B341" s="9" t="s">
        <v>89</v>
      </c>
      <c r="C341" s="9" t="s">
        <v>90</v>
      </c>
      <c r="D341" s="5" t="str">
        <f>IF(RANDBETWEEN(1,100)&lt;=Settings!$E$24*100,"Hail","")</f>
        <v/>
      </c>
      <c r="E341" s="5" t="str">
        <f>VLOOKUP($I341,Wind!$A:$D,2,TRUE)</f>
        <v>Light breeze</v>
      </c>
      <c r="F341" s="5" t="str">
        <f>VLOOKUP($I341,Wind!$A:$D,3,TRUE)</f>
        <v>4–7</v>
      </c>
      <c r="G341" s="5" t="str">
        <f t="shared" si="1"/>
        <v>SE</v>
      </c>
      <c r="H341" s="5" t="str">
        <f>VLOOKUP($I341,Wind!$A:$D,4,TRUE)</f>
        <v>Wind felt on face, leaves rustle, vanes move</v>
      </c>
      <c r="I341" s="5">
        <f>RANDBETWEEN(2,12)*10</f>
        <v>40</v>
      </c>
    </row>
    <row r="342">
      <c r="A342" s="9" t="s">
        <v>91</v>
      </c>
      <c r="B342" s="9" t="s">
        <v>92</v>
      </c>
      <c r="C342" s="9" t="s">
        <v>93</v>
      </c>
      <c r="D342" s="5" t="str">
        <f>IF(RANDBETWEEN(1,1000)&lt;=Settings!$E$23*Settings!$E$25*1000,"Lightning, hail",IF(RANDBETWEEN(1,100)&lt;=Settings!$E$23*100,"Lightning",IF(RANDBETWEEN(1,100)&lt;=Settings!$E$25*100,"Hail","")))</f>
        <v/>
      </c>
      <c r="E342" s="5" t="str">
        <f>VLOOKUP($I342,Wind!$A:$D,2,TRUE)</f>
        <v>Light breeze</v>
      </c>
      <c r="F342" s="5" t="str">
        <f>VLOOKUP($I342,Wind!$A:$D,3,TRUE)</f>
        <v>4–7</v>
      </c>
      <c r="G342" s="5" t="str">
        <f t="shared" si="1"/>
        <v>N</v>
      </c>
      <c r="H342" s="5" t="str">
        <f>VLOOKUP($I342,Wind!$A:$D,4,TRUE)</f>
        <v>Wind felt on face, leaves rustle, vanes move</v>
      </c>
      <c r="I342" s="5">
        <f>RANDBETWEEN(2,16)*10</f>
        <v>50</v>
      </c>
    </row>
    <row r="343">
      <c r="A343" s="9" t="s">
        <v>94</v>
      </c>
      <c r="B343" s="9" t="s">
        <v>95</v>
      </c>
      <c r="C343" s="9" t="s">
        <v>93</v>
      </c>
      <c r="D343" s="5" t="str">
        <f>IF(RANDBETWEEN(1,1000)&lt;=Settings!$E$23*Settings!$E$25*1000,"Lightning, hail",IF(RANDBETWEEN(1,100)&lt;=Settings!$E$23*100,"Lightning",IF(RANDBETWEEN(1,100)&lt;=Settings!$E$25*100,"Hail","")))</f>
        <v/>
      </c>
      <c r="E343" s="5" t="str">
        <f>VLOOKUP($I343,Wind!$A:$D,2,TRUE)</f>
        <v>Light breeze</v>
      </c>
      <c r="F343" s="5" t="str">
        <f>VLOOKUP($I343,Wind!$A:$D,3,TRUE)</f>
        <v>4–7</v>
      </c>
      <c r="G343" s="5" t="str">
        <f t="shared" si="1"/>
        <v>S</v>
      </c>
      <c r="H343" s="5" t="str">
        <f>VLOOKUP($I343,Wind!$A:$D,4,TRUE)</f>
        <v>Wind felt on face, leaves rustle, vanes move</v>
      </c>
      <c r="I343" s="5">
        <f>RANDBETWEEN(10,200)</f>
        <v>42</v>
      </c>
    </row>
    <row r="344">
      <c r="A344" s="9" t="s">
        <v>79</v>
      </c>
      <c r="B344" s="9" t="s">
        <v>80</v>
      </c>
      <c r="C344" s="9" t="s">
        <v>81</v>
      </c>
      <c r="D344" s="5" t="str">
        <f>IF(RANDBETWEEN(1,100)&lt;=Settings!$E$22*100,"Fog","")</f>
        <v/>
      </c>
      <c r="E344" s="5" t="str">
        <f>VLOOKUP($I344,Wind!$A:$D,2,TRUE)</f>
        <v>Light air</v>
      </c>
      <c r="F344" s="5" t="str">
        <f>VLOOKUP($I344,Wind!$A:$D,3,TRUE)</f>
        <v>1–3</v>
      </c>
      <c r="G344" s="5" t="str">
        <f t="shared" si="1"/>
        <v>SW</v>
      </c>
      <c r="H344" s="5" t="str">
        <f>VLOOKUP($I344,Wind!$A:$D,4,TRUE)</f>
        <v>Wind direction shown by smoke but not wind vanes</v>
      </c>
      <c r="I344" s="5">
        <f>RANDBETWEEN(1,4)*10</f>
        <v>20</v>
      </c>
    </row>
    <row r="345">
      <c r="A345" s="9" t="s">
        <v>82</v>
      </c>
      <c r="B345" s="9" t="s">
        <v>83</v>
      </c>
      <c r="C345" s="9" t="s">
        <v>84</v>
      </c>
      <c r="D345" s="5" t="str">
        <f>IF(RANDBETWEEN(1,100)&lt;=Settings!$E$22*100,"Fog","")</f>
        <v/>
      </c>
      <c r="E345" s="5" t="str">
        <f>VLOOKUP($I345,Wind!$A:$D,2,TRUE)</f>
        <v>Light air</v>
      </c>
      <c r="F345" s="5" t="str">
        <f>VLOOKUP($I345,Wind!$A:$D,3,TRUE)</f>
        <v>1–3</v>
      </c>
      <c r="G345" s="5" t="str">
        <f t="shared" si="1"/>
        <v>SW</v>
      </c>
      <c r="H345" s="5" t="str">
        <f>VLOOKUP($I345,Wind!$A:$D,4,TRUE)</f>
        <v>Wind direction shown by smoke but not wind vanes</v>
      </c>
      <c r="I345" s="5">
        <f>RANDBETWEEN(1,6)*10</f>
        <v>30</v>
      </c>
    </row>
    <row r="346">
      <c r="A346" s="9" t="s">
        <v>85</v>
      </c>
      <c r="B346" s="9" t="s">
        <v>86</v>
      </c>
      <c r="C346" s="9" t="s">
        <v>87</v>
      </c>
      <c r="D346" s="5" t="str">
        <f>IF(RANDBETWEEN(1,100)&lt;=Settings!$E$24*100,"Hail","")</f>
        <v>Hail</v>
      </c>
      <c r="E346" s="5" t="str">
        <f>VLOOKUP($I346,Wind!$A:$D,2,TRUE)</f>
        <v>Light breeze</v>
      </c>
      <c r="F346" s="5" t="str">
        <f>VLOOKUP($I346,Wind!$A:$D,3,TRUE)</f>
        <v>4–7</v>
      </c>
      <c r="G346" s="5" t="str">
        <f t="shared" si="1"/>
        <v>N</v>
      </c>
      <c r="H346" s="5" t="str">
        <f>VLOOKUP($I346,Wind!$A:$D,4,TRUE)</f>
        <v>Wind felt on face, leaves rustle, vanes move</v>
      </c>
      <c r="I346" s="5">
        <f>RANDBETWEEN(2,8)*10</f>
        <v>50</v>
      </c>
    </row>
    <row r="347">
      <c r="A347" s="9" t="s">
        <v>88</v>
      </c>
      <c r="B347" s="9" t="s">
        <v>89</v>
      </c>
      <c r="C347" s="9" t="s">
        <v>90</v>
      </c>
      <c r="D347" s="5" t="str">
        <f>IF(RANDBETWEEN(1,100)&lt;=Settings!$E$24*100,"Hail","")</f>
        <v/>
      </c>
      <c r="E347" s="5" t="str">
        <f>VLOOKUP($I347,Wind!$A:$D,2,TRUE)</f>
        <v>Light air</v>
      </c>
      <c r="F347" s="5" t="str">
        <f>VLOOKUP($I347,Wind!$A:$D,3,TRUE)</f>
        <v>1–3</v>
      </c>
      <c r="G347" s="5" t="str">
        <f t="shared" si="1"/>
        <v>NE</v>
      </c>
      <c r="H347" s="5" t="str">
        <f>VLOOKUP($I347,Wind!$A:$D,4,TRUE)</f>
        <v>Wind direction shown by smoke but not wind vanes</v>
      </c>
      <c r="I347" s="5">
        <f>RANDBETWEEN(2,12)*10</f>
        <v>20</v>
      </c>
    </row>
    <row r="348">
      <c r="A348" s="9" t="s">
        <v>91</v>
      </c>
      <c r="B348" s="9" t="s">
        <v>92</v>
      </c>
      <c r="C348" s="9" t="s">
        <v>93</v>
      </c>
      <c r="D348" s="5" t="str">
        <f>IF(RANDBETWEEN(1,1000)&lt;=Settings!$E$23*Settings!$E$25*1000,"Lightning, hail",IF(RANDBETWEEN(1,100)&lt;=Settings!$E$23*100,"Lightning",IF(RANDBETWEEN(1,100)&lt;=Settings!$E$25*100,"Hail","")))</f>
        <v/>
      </c>
      <c r="E348" s="5" t="str">
        <f>VLOOKUP($I348,Wind!$A:$D,2,TRUE)</f>
        <v>Fresh breeze</v>
      </c>
      <c r="F348" s="5" t="str">
        <f>VLOOKUP($I348,Wind!$A:$D,3,TRUE)</f>
        <v>19–24</v>
      </c>
      <c r="G348" s="5" t="str">
        <f t="shared" si="1"/>
        <v>W</v>
      </c>
      <c r="H348" s="5" t="str">
        <f>VLOOKUP($I348,Wind!$A:$D,4,TRUE)</f>
        <v>Small trees sway and small waves form on inland waters</v>
      </c>
      <c r="I348" s="5">
        <f>RANDBETWEEN(2,16)*10</f>
        <v>110</v>
      </c>
    </row>
    <row r="349">
      <c r="A349" s="9" t="s">
        <v>94</v>
      </c>
      <c r="B349" s="9" t="s">
        <v>95</v>
      </c>
      <c r="C349" s="9" t="s">
        <v>93</v>
      </c>
      <c r="D349" s="5" t="str">
        <f>IF(RANDBETWEEN(1,1000)&lt;=Settings!$E$23*Settings!$E$25*1000,"Lightning, hail",IF(RANDBETWEEN(1,100)&lt;=Settings!$E$23*100,"Lightning",IF(RANDBETWEEN(1,100)&lt;=Settings!$E$25*100,"Hail","")))</f>
        <v>Lightning, hail</v>
      </c>
      <c r="E349" s="5" t="str">
        <f>VLOOKUP($I349,Wind!$A:$D,2,TRUE)</f>
        <v>Strong breeze</v>
      </c>
      <c r="F349" s="5" t="str">
        <f>VLOOKUP($I349,Wind!$A:$D,3,TRUE)</f>
        <v>25–31</v>
      </c>
      <c r="G349" s="5" t="str">
        <f t="shared" si="1"/>
        <v>SW</v>
      </c>
      <c r="H349" s="5" t="str">
        <f>VLOOKUP($I349,Wind!$A:$D,4,TRUE)</f>
        <v>Large branches move</v>
      </c>
      <c r="I349" s="5">
        <f>RANDBETWEEN(10,200)</f>
        <v>137</v>
      </c>
    </row>
    <row r="350">
      <c r="A350" s="9" t="s">
        <v>79</v>
      </c>
      <c r="B350" s="9" t="s">
        <v>80</v>
      </c>
      <c r="C350" s="9" t="s">
        <v>81</v>
      </c>
      <c r="D350" s="5" t="str">
        <f>IF(RANDBETWEEN(1,100)&lt;=Settings!$E$22*100,"Fog","")</f>
        <v/>
      </c>
      <c r="E350" s="5" t="str">
        <f>VLOOKUP($I350,Wind!$A:$D,2,TRUE)</f>
        <v>Light air</v>
      </c>
      <c r="F350" s="5" t="str">
        <f>VLOOKUP($I350,Wind!$A:$D,3,TRUE)</f>
        <v>1–3</v>
      </c>
      <c r="G350" s="5" t="str">
        <f t="shared" si="1"/>
        <v>NE</v>
      </c>
      <c r="H350" s="5" t="str">
        <f>VLOOKUP($I350,Wind!$A:$D,4,TRUE)</f>
        <v>Wind direction shown by smoke but not wind vanes</v>
      </c>
      <c r="I350" s="5">
        <f>RANDBETWEEN(1,4)*10</f>
        <v>30</v>
      </c>
    </row>
    <row r="351">
      <c r="A351" s="9" t="s">
        <v>82</v>
      </c>
      <c r="B351" s="9" t="s">
        <v>83</v>
      </c>
      <c r="C351" s="9" t="s">
        <v>84</v>
      </c>
      <c r="D351" s="5" t="str">
        <f>IF(RANDBETWEEN(1,100)&lt;=Settings!$E$22*100,"Fog","")</f>
        <v/>
      </c>
      <c r="E351" s="5" t="str">
        <f>VLOOKUP($I351,Wind!$A:$D,2,TRUE)</f>
        <v>Light breeze</v>
      </c>
      <c r="F351" s="5" t="str">
        <f>VLOOKUP($I351,Wind!$A:$D,3,TRUE)</f>
        <v>4–7</v>
      </c>
      <c r="G351" s="5" t="str">
        <f t="shared" si="1"/>
        <v>S</v>
      </c>
      <c r="H351" s="5" t="str">
        <f>VLOOKUP($I351,Wind!$A:$D,4,TRUE)</f>
        <v>Wind felt on face, leaves rustle, vanes move</v>
      </c>
      <c r="I351" s="5">
        <f>RANDBETWEEN(1,6)*10</f>
        <v>50</v>
      </c>
    </row>
    <row r="352">
      <c r="A352" s="9" t="s">
        <v>85</v>
      </c>
      <c r="B352" s="9" t="s">
        <v>86</v>
      </c>
      <c r="C352" s="9" t="s">
        <v>87</v>
      </c>
      <c r="D352" s="5" t="str">
        <f>IF(RANDBETWEEN(1,100)&lt;=Settings!$E$24*100,"Hail","")</f>
        <v/>
      </c>
      <c r="E352" s="5" t="str">
        <f>VLOOKUP($I352,Wind!$A:$D,2,TRUE)</f>
        <v>Moderate breeze</v>
      </c>
      <c r="F352" s="5" t="str">
        <f>VLOOKUP($I352,Wind!$A:$D,3,TRUE)</f>
        <v>13–18</v>
      </c>
      <c r="G352" s="5" t="str">
        <f t="shared" si="1"/>
        <v>SW</v>
      </c>
      <c r="H352" s="5" t="str">
        <f>VLOOKUP($I352,Wind!$A:$D,4,TRUE)</f>
        <v>Small branches move, and dust and small branches are raised</v>
      </c>
      <c r="I352" s="5">
        <f>RANDBETWEEN(2,8)*10</f>
        <v>80</v>
      </c>
    </row>
    <row r="353">
      <c r="A353" s="9" t="s">
        <v>88</v>
      </c>
      <c r="B353" s="9" t="s">
        <v>89</v>
      </c>
      <c r="C353" s="9" t="s">
        <v>90</v>
      </c>
      <c r="D353" s="5" t="str">
        <f>IF(RANDBETWEEN(1,100)&lt;=Settings!$E$24*100,"Hail","")</f>
        <v/>
      </c>
      <c r="E353" s="5" t="str">
        <f>VLOOKUP($I353,Wind!$A:$D,2,TRUE)</f>
        <v>Fresh breeze</v>
      </c>
      <c r="F353" s="5" t="str">
        <f>VLOOKUP($I353,Wind!$A:$D,3,TRUE)</f>
        <v>19–24</v>
      </c>
      <c r="G353" s="5" t="str">
        <f t="shared" si="1"/>
        <v>N</v>
      </c>
      <c r="H353" s="5" t="str">
        <f>VLOOKUP($I353,Wind!$A:$D,4,TRUE)</f>
        <v>Small trees sway and small waves form on inland waters</v>
      </c>
      <c r="I353" s="5">
        <f>RANDBETWEEN(2,12)*10</f>
        <v>100</v>
      </c>
    </row>
    <row r="354">
      <c r="A354" s="9" t="s">
        <v>91</v>
      </c>
      <c r="B354" s="9" t="s">
        <v>92</v>
      </c>
      <c r="C354" s="9" t="s">
        <v>93</v>
      </c>
      <c r="D354" s="5" t="str">
        <f>IF(RANDBETWEEN(1,1000)&lt;=Settings!$E$23*Settings!$E$25*1000,"Lightning, hail",IF(RANDBETWEEN(1,100)&lt;=Settings!$E$23*100,"Lightning",IF(RANDBETWEEN(1,100)&lt;=Settings!$E$25*100,"Hail","")))</f>
        <v/>
      </c>
      <c r="E354" s="5" t="str">
        <f>VLOOKUP($I354,Wind!$A:$D,2,TRUE)</f>
        <v>Strong breeze</v>
      </c>
      <c r="F354" s="5" t="str">
        <f>VLOOKUP($I354,Wind!$A:$D,3,TRUE)</f>
        <v>25–31</v>
      </c>
      <c r="G354" s="5" t="str">
        <f t="shared" si="1"/>
        <v>E</v>
      </c>
      <c r="H354" s="5" t="str">
        <f>VLOOKUP($I354,Wind!$A:$D,4,TRUE)</f>
        <v>Large branches move</v>
      </c>
      <c r="I354" s="5">
        <f>RANDBETWEEN(2,16)*10</f>
        <v>130</v>
      </c>
    </row>
    <row r="355">
      <c r="A355" s="9" t="s">
        <v>94</v>
      </c>
      <c r="B355" s="9" t="s">
        <v>95</v>
      </c>
      <c r="C355" s="9" t="s">
        <v>93</v>
      </c>
      <c r="D355" s="5" t="str">
        <f>IF(RANDBETWEEN(1,1000)&lt;=Settings!$E$23*Settings!$E$25*1000,"Lightning, hail",IF(RANDBETWEEN(1,100)&lt;=Settings!$E$23*100,"Lightning",IF(RANDBETWEEN(1,100)&lt;=Settings!$E$25*100,"Hail","")))</f>
        <v>Lightning</v>
      </c>
      <c r="E355" s="5" t="str">
        <f>VLOOKUP($I355,Wind!$A:$D,2,TRUE)</f>
        <v>Violent storm</v>
      </c>
      <c r="F355" s="5" t="str">
        <f>VLOOKUP($I355,Wind!$A:$D,3,TRUE)</f>
        <v>64–72</v>
      </c>
      <c r="G355" s="5" t="str">
        <f t="shared" si="1"/>
        <v>SW</v>
      </c>
      <c r="H355" s="5" t="str">
        <f>VLOOKUP($I355,Wind!$A:$D,4,TRUE)</f>
        <v>Widespread damage occurs</v>
      </c>
      <c r="I355" s="5">
        <f>RANDBETWEEN(10,200)</f>
        <v>190</v>
      </c>
    </row>
    <row r="356">
      <c r="A356" s="9" t="s">
        <v>79</v>
      </c>
      <c r="B356" s="9" t="s">
        <v>80</v>
      </c>
      <c r="C356" s="9" t="s">
        <v>81</v>
      </c>
      <c r="D356" s="5" t="str">
        <f>IF(RANDBETWEEN(1,100)&lt;=Settings!$E$22*100,"Fog","")</f>
        <v/>
      </c>
      <c r="E356" s="5" t="str">
        <f>VLOOKUP($I356,Wind!$A:$D,2,TRUE)</f>
        <v>Light air</v>
      </c>
      <c r="F356" s="5" t="str">
        <f>VLOOKUP($I356,Wind!$A:$D,3,TRUE)</f>
        <v>1–3</v>
      </c>
      <c r="G356" s="5" t="str">
        <f t="shared" si="1"/>
        <v>W</v>
      </c>
      <c r="H356" s="5" t="str">
        <f>VLOOKUP($I356,Wind!$A:$D,4,TRUE)</f>
        <v>Wind direction shown by smoke but not wind vanes</v>
      </c>
      <c r="I356" s="5">
        <f>RANDBETWEEN(1,4)*10</f>
        <v>20</v>
      </c>
    </row>
    <row r="357">
      <c r="A357" s="9" t="s">
        <v>82</v>
      </c>
      <c r="B357" s="9" t="s">
        <v>83</v>
      </c>
      <c r="C357" s="9" t="s">
        <v>84</v>
      </c>
      <c r="D357" s="5" t="str">
        <f>IF(RANDBETWEEN(1,100)&lt;=Settings!$E$22*100,"Fog","")</f>
        <v/>
      </c>
      <c r="E357" s="5" t="str">
        <f>VLOOKUP($I357,Wind!$A:$D,2,TRUE)</f>
        <v>Gentle breeze</v>
      </c>
      <c r="F357" s="5" t="str">
        <f>VLOOKUP($I357,Wind!$A:$D,3,TRUE)</f>
        <v>8–12</v>
      </c>
      <c r="G357" s="5" t="str">
        <f t="shared" si="1"/>
        <v>NW</v>
      </c>
      <c r="H357" s="5" t="str">
        <f>VLOOKUP($I357,Wind!$A:$D,4,TRUE)</f>
        <v>Leaves and small twigs sway and banners flap</v>
      </c>
      <c r="I357" s="5">
        <f>RANDBETWEEN(1,6)*10</f>
        <v>60</v>
      </c>
    </row>
    <row r="358">
      <c r="A358" s="9" t="s">
        <v>85</v>
      </c>
      <c r="B358" s="9" t="s">
        <v>86</v>
      </c>
      <c r="C358" s="9" t="s">
        <v>87</v>
      </c>
      <c r="D358" s="5" t="str">
        <f>IF(RANDBETWEEN(1,100)&lt;=Settings!$E$24*100,"Hail","")</f>
        <v/>
      </c>
      <c r="E358" s="5" t="str">
        <f>VLOOKUP($I358,Wind!$A:$D,2,TRUE)</f>
        <v>Moderate breeze</v>
      </c>
      <c r="F358" s="5" t="str">
        <f>VLOOKUP($I358,Wind!$A:$D,3,TRUE)</f>
        <v>13–18</v>
      </c>
      <c r="G358" s="5" t="str">
        <f t="shared" si="1"/>
        <v>S</v>
      </c>
      <c r="H358" s="5" t="str">
        <f>VLOOKUP($I358,Wind!$A:$D,4,TRUE)</f>
        <v>Small branches move, and dust and small branches are raised</v>
      </c>
      <c r="I358" s="5">
        <f>RANDBETWEEN(2,8)*10</f>
        <v>80</v>
      </c>
    </row>
    <row r="359">
      <c r="A359" s="9" t="s">
        <v>88</v>
      </c>
      <c r="B359" s="9" t="s">
        <v>89</v>
      </c>
      <c r="C359" s="9" t="s">
        <v>90</v>
      </c>
      <c r="D359" s="5" t="str">
        <f>IF(RANDBETWEEN(1,100)&lt;=Settings!$E$24*100,"Hail","")</f>
        <v/>
      </c>
      <c r="E359" s="5" t="str">
        <f>VLOOKUP($I359,Wind!$A:$D,2,TRUE)</f>
        <v>Light breeze</v>
      </c>
      <c r="F359" s="5" t="str">
        <f>VLOOKUP($I359,Wind!$A:$D,3,TRUE)</f>
        <v>4–7</v>
      </c>
      <c r="G359" s="5" t="str">
        <f t="shared" si="1"/>
        <v>SE</v>
      </c>
      <c r="H359" s="5" t="str">
        <f>VLOOKUP($I359,Wind!$A:$D,4,TRUE)</f>
        <v>Wind felt on face, leaves rustle, vanes move</v>
      </c>
      <c r="I359" s="5">
        <f>RANDBETWEEN(2,12)*10</f>
        <v>40</v>
      </c>
    </row>
    <row r="360">
      <c r="A360" s="9" t="s">
        <v>91</v>
      </c>
      <c r="B360" s="9" t="s">
        <v>92</v>
      </c>
      <c r="C360" s="9" t="s">
        <v>93</v>
      </c>
      <c r="D360" s="5" t="str">
        <f>IF(RANDBETWEEN(1,1000)&lt;=Settings!$E$23*Settings!$E$25*1000,"Lightning, hail",IF(RANDBETWEEN(1,100)&lt;=Settings!$E$23*100,"Lightning",IF(RANDBETWEEN(1,100)&lt;=Settings!$E$25*100,"Hail","")))</f>
        <v/>
      </c>
      <c r="E360" s="5" t="str">
        <f>VLOOKUP($I360,Wind!$A:$D,2,TRUE)</f>
        <v>Strong breeze</v>
      </c>
      <c r="F360" s="5" t="str">
        <f>VLOOKUP($I360,Wind!$A:$D,3,TRUE)</f>
        <v>25–31</v>
      </c>
      <c r="G360" s="5" t="str">
        <f t="shared" si="1"/>
        <v>E</v>
      </c>
      <c r="H360" s="5" t="str">
        <f>VLOOKUP($I360,Wind!$A:$D,4,TRUE)</f>
        <v>Large branches move</v>
      </c>
      <c r="I360" s="5">
        <f>RANDBETWEEN(2,16)*10</f>
        <v>120</v>
      </c>
    </row>
    <row r="361">
      <c r="A361" s="9" t="s">
        <v>94</v>
      </c>
      <c r="B361" s="9" t="s">
        <v>95</v>
      </c>
      <c r="C361" s="9" t="s">
        <v>93</v>
      </c>
      <c r="D361" s="5" t="str">
        <f>IF(RANDBETWEEN(1,1000)&lt;=Settings!$E$23*Settings!$E$25*1000,"Lightning, hail",IF(RANDBETWEEN(1,100)&lt;=Settings!$E$23*100,"Lightning",IF(RANDBETWEEN(1,100)&lt;=Settings!$E$25*100,"Hail","")))</f>
        <v/>
      </c>
      <c r="E361" s="5" t="str">
        <f>VLOOKUP($I361,Wind!$A:$D,2,TRUE)</f>
        <v>Moderate breeze</v>
      </c>
      <c r="F361" s="5" t="str">
        <f>VLOOKUP($I361,Wind!$A:$D,3,TRUE)</f>
        <v>13–18</v>
      </c>
      <c r="G361" s="5" t="str">
        <f t="shared" si="1"/>
        <v>S</v>
      </c>
      <c r="H361" s="5" t="str">
        <f>VLOOKUP($I361,Wind!$A:$D,4,TRUE)</f>
        <v>Small branches move, and dust and small branches are raised</v>
      </c>
      <c r="I361" s="5">
        <f>RANDBETWEEN(10,200)</f>
        <v>84</v>
      </c>
    </row>
    <row r="362">
      <c r="A362" s="9" t="s">
        <v>79</v>
      </c>
      <c r="B362" s="9" t="s">
        <v>80</v>
      </c>
      <c r="C362" s="9" t="s">
        <v>81</v>
      </c>
      <c r="D362" s="5" t="str">
        <f>IF(RANDBETWEEN(1,100)&lt;=Settings!$E$22*100,"Fog","")</f>
        <v/>
      </c>
      <c r="E362" s="5" t="str">
        <f>VLOOKUP($I362,Wind!$A:$D,2,TRUE)</f>
        <v>Light breeze</v>
      </c>
      <c r="F362" s="5" t="str">
        <f>VLOOKUP($I362,Wind!$A:$D,3,TRUE)</f>
        <v>4–7</v>
      </c>
      <c r="G362" s="5" t="str">
        <f t="shared" si="1"/>
        <v>S</v>
      </c>
      <c r="H362" s="5" t="str">
        <f>VLOOKUP($I362,Wind!$A:$D,4,TRUE)</f>
        <v>Wind felt on face, leaves rustle, vanes move</v>
      </c>
      <c r="I362" s="5">
        <f>RANDBETWEEN(1,4)*10</f>
        <v>40</v>
      </c>
    </row>
    <row r="363">
      <c r="A363" s="9" t="s">
        <v>82</v>
      </c>
      <c r="B363" s="9" t="s">
        <v>83</v>
      </c>
      <c r="C363" s="9" t="s">
        <v>84</v>
      </c>
      <c r="D363" s="5" t="str">
        <f>IF(RANDBETWEEN(1,100)&lt;=Settings!$E$22*100,"Fog","")</f>
        <v/>
      </c>
      <c r="E363" s="5" t="str">
        <f>VLOOKUP($I363,Wind!$A:$D,2,TRUE)</f>
        <v>Light breeze</v>
      </c>
      <c r="F363" s="5" t="str">
        <f>VLOOKUP($I363,Wind!$A:$D,3,TRUE)</f>
        <v>4–7</v>
      </c>
      <c r="G363" s="5" t="str">
        <f t="shared" si="1"/>
        <v>SW</v>
      </c>
      <c r="H363" s="5" t="str">
        <f>VLOOKUP($I363,Wind!$A:$D,4,TRUE)</f>
        <v>Wind felt on face, leaves rustle, vanes move</v>
      </c>
      <c r="I363" s="5">
        <f>RANDBETWEEN(1,6)*10</f>
        <v>40</v>
      </c>
    </row>
    <row r="364">
      <c r="A364" s="9" t="s">
        <v>85</v>
      </c>
      <c r="B364" s="9" t="s">
        <v>86</v>
      </c>
      <c r="C364" s="9" t="s">
        <v>87</v>
      </c>
      <c r="D364" s="5" t="str">
        <f>IF(RANDBETWEEN(1,100)&lt;=Settings!$E$24*100,"Hail","")</f>
        <v/>
      </c>
      <c r="E364" s="5" t="str">
        <f>VLOOKUP($I364,Wind!$A:$D,2,TRUE)</f>
        <v>Light breeze</v>
      </c>
      <c r="F364" s="5" t="str">
        <f>VLOOKUP($I364,Wind!$A:$D,3,TRUE)</f>
        <v>4–7</v>
      </c>
      <c r="G364" s="5" t="str">
        <f t="shared" si="1"/>
        <v>SE</v>
      </c>
      <c r="H364" s="5" t="str">
        <f>VLOOKUP($I364,Wind!$A:$D,4,TRUE)</f>
        <v>Wind felt on face, leaves rustle, vanes move</v>
      </c>
      <c r="I364" s="5">
        <f>RANDBETWEEN(2,8)*10</f>
        <v>50</v>
      </c>
    </row>
    <row r="365">
      <c r="A365" s="9" t="s">
        <v>88</v>
      </c>
      <c r="B365" s="9" t="s">
        <v>89</v>
      </c>
      <c r="C365" s="9" t="s">
        <v>90</v>
      </c>
      <c r="D365" s="5" t="str">
        <f>IF(RANDBETWEEN(1,100)&lt;=Settings!$E$24*100,"Hail","")</f>
        <v/>
      </c>
      <c r="E365" s="5" t="str">
        <f>VLOOKUP($I365,Wind!$A:$D,2,TRUE)</f>
        <v>Light air</v>
      </c>
      <c r="F365" s="5" t="str">
        <f>VLOOKUP($I365,Wind!$A:$D,3,TRUE)</f>
        <v>1–3</v>
      </c>
      <c r="G365" s="5" t="str">
        <f t="shared" si="1"/>
        <v>NW</v>
      </c>
      <c r="H365" s="5" t="str">
        <f>VLOOKUP($I365,Wind!$A:$D,4,TRUE)</f>
        <v>Wind direction shown by smoke but not wind vanes</v>
      </c>
      <c r="I365" s="5">
        <f>RANDBETWEEN(2,12)*10</f>
        <v>20</v>
      </c>
    </row>
    <row r="366">
      <c r="A366" s="9" t="s">
        <v>91</v>
      </c>
      <c r="B366" s="9" t="s">
        <v>92</v>
      </c>
      <c r="C366" s="9" t="s">
        <v>93</v>
      </c>
      <c r="D366" s="5" t="str">
        <f>IF(RANDBETWEEN(1,1000)&lt;=Settings!$E$23*Settings!$E$25*1000,"Lightning, hail",IF(RANDBETWEEN(1,100)&lt;=Settings!$E$23*100,"Lightning",IF(RANDBETWEEN(1,100)&lt;=Settings!$E$25*100,"Hail","")))</f>
        <v>Lightning</v>
      </c>
      <c r="E366" s="5" t="str">
        <f>VLOOKUP($I366,Wind!$A:$D,2,TRUE)</f>
        <v>Gentle breeze</v>
      </c>
      <c r="F366" s="5" t="str">
        <f>VLOOKUP($I366,Wind!$A:$D,3,TRUE)</f>
        <v>8–12</v>
      </c>
      <c r="G366" s="5" t="str">
        <f t="shared" si="1"/>
        <v>SW</v>
      </c>
      <c r="H366" s="5" t="str">
        <f>VLOOKUP($I366,Wind!$A:$D,4,TRUE)</f>
        <v>Leaves and small twigs sway and banners flap</v>
      </c>
      <c r="I366" s="5">
        <f>RANDBETWEEN(2,16)*10</f>
        <v>70</v>
      </c>
    </row>
    <row r="367">
      <c r="A367" s="9" t="s">
        <v>94</v>
      </c>
      <c r="B367" s="9" t="s">
        <v>95</v>
      </c>
      <c r="C367" s="9" t="s">
        <v>93</v>
      </c>
      <c r="D367" s="5" t="str">
        <f>IF(RANDBETWEEN(1,1000)&lt;=Settings!$E$23*Settings!$E$25*1000,"Lightning, hail",IF(RANDBETWEEN(1,100)&lt;=Settings!$E$23*100,"Lightning",IF(RANDBETWEEN(1,100)&lt;=Settings!$E$25*100,"Hail","")))</f>
        <v>Lightning</v>
      </c>
      <c r="E367" s="5" t="str">
        <f>VLOOKUP($I367,Wind!$A:$D,2,TRUE)</f>
        <v>Moderate gale</v>
      </c>
      <c r="F367" s="5" t="str">
        <f>VLOOKUP($I367,Wind!$A:$D,3,TRUE)</f>
        <v>32–38</v>
      </c>
      <c r="G367" s="5" t="str">
        <f t="shared" si="1"/>
        <v>NW</v>
      </c>
      <c r="H367" s="5" t="str">
        <f>VLOOKUP($I367,Wind!$A:$D,4,TRUE)</f>
        <v>Whole trees sway and walking against wind takes some effort</v>
      </c>
      <c r="I367" s="5">
        <f>RANDBETWEEN(10,200)</f>
        <v>140</v>
      </c>
    </row>
    <row r="368">
      <c r="A368" s="9" t="s">
        <v>79</v>
      </c>
      <c r="B368" s="9" t="s">
        <v>80</v>
      </c>
      <c r="C368" s="9" t="s">
        <v>81</v>
      </c>
      <c r="D368" s="5" t="str">
        <f>IF(RANDBETWEEN(1,100)&lt;=Settings!$E$22*100,"Fog","")</f>
        <v/>
      </c>
      <c r="E368" s="5" t="str">
        <f>VLOOKUP($I368,Wind!$A:$D,2,TRUE)</f>
        <v>Light breeze</v>
      </c>
      <c r="F368" s="5" t="str">
        <f>VLOOKUP($I368,Wind!$A:$D,3,TRUE)</f>
        <v>4–7</v>
      </c>
      <c r="G368" s="5" t="str">
        <f t="shared" si="1"/>
        <v>W</v>
      </c>
      <c r="H368" s="5" t="str">
        <f>VLOOKUP($I368,Wind!$A:$D,4,TRUE)</f>
        <v>Wind felt on face, leaves rustle, vanes move</v>
      </c>
      <c r="I368" s="5">
        <f>RANDBETWEEN(1,4)*10</f>
        <v>40</v>
      </c>
    </row>
    <row r="369">
      <c r="A369" s="9" t="s">
        <v>82</v>
      </c>
      <c r="B369" s="9" t="s">
        <v>83</v>
      </c>
      <c r="C369" s="9" t="s">
        <v>84</v>
      </c>
      <c r="D369" s="5" t="str">
        <f>IF(RANDBETWEEN(1,100)&lt;=Settings!$E$22*100,"Fog","")</f>
        <v/>
      </c>
      <c r="E369" s="5" t="str">
        <f>VLOOKUP($I369,Wind!$A:$D,2,TRUE)</f>
        <v>Light air</v>
      </c>
      <c r="F369" s="5" t="str">
        <f>VLOOKUP($I369,Wind!$A:$D,3,TRUE)</f>
        <v>1–3</v>
      </c>
      <c r="G369" s="5" t="str">
        <f t="shared" si="1"/>
        <v>N</v>
      </c>
      <c r="H369" s="5" t="str">
        <f>VLOOKUP($I369,Wind!$A:$D,4,TRUE)</f>
        <v>Wind direction shown by smoke but not wind vanes</v>
      </c>
      <c r="I369" s="5">
        <f>RANDBETWEEN(1,6)*10</f>
        <v>30</v>
      </c>
    </row>
    <row r="370">
      <c r="A370" s="9" t="s">
        <v>85</v>
      </c>
      <c r="B370" s="9" t="s">
        <v>86</v>
      </c>
      <c r="C370" s="9" t="s">
        <v>87</v>
      </c>
      <c r="D370" s="5" t="str">
        <f>IF(RANDBETWEEN(1,100)&lt;=Settings!$E$24*100,"Hail","")</f>
        <v/>
      </c>
      <c r="E370" s="5" t="str">
        <f>VLOOKUP($I370,Wind!$A:$D,2,TRUE)</f>
        <v>Light air</v>
      </c>
      <c r="F370" s="5" t="str">
        <f>VLOOKUP($I370,Wind!$A:$D,3,TRUE)</f>
        <v>1–3</v>
      </c>
      <c r="G370" s="5" t="str">
        <f t="shared" si="1"/>
        <v>N</v>
      </c>
      <c r="H370" s="5" t="str">
        <f>VLOOKUP($I370,Wind!$A:$D,4,TRUE)</f>
        <v>Wind direction shown by smoke but not wind vanes</v>
      </c>
      <c r="I370" s="5">
        <f>RANDBETWEEN(2,8)*10</f>
        <v>20</v>
      </c>
    </row>
    <row r="371">
      <c r="A371" s="9" t="s">
        <v>88</v>
      </c>
      <c r="B371" s="9" t="s">
        <v>89</v>
      </c>
      <c r="C371" s="9" t="s">
        <v>90</v>
      </c>
      <c r="D371" s="5" t="str">
        <f>IF(RANDBETWEEN(1,100)&lt;=Settings!$E$24*100,"Hail","")</f>
        <v>Hail</v>
      </c>
      <c r="E371" s="5" t="str">
        <f>VLOOKUP($I371,Wind!$A:$D,2,TRUE)</f>
        <v>Light air</v>
      </c>
      <c r="F371" s="5" t="str">
        <f>VLOOKUP($I371,Wind!$A:$D,3,TRUE)</f>
        <v>1–3</v>
      </c>
      <c r="G371" s="5" t="str">
        <f t="shared" si="1"/>
        <v>S</v>
      </c>
      <c r="H371" s="5" t="str">
        <f>VLOOKUP($I371,Wind!$A:$D,4,TRUE)</f>
        <v>Wind direction shown by smoke but not wind vanes</v>
      </c>
      <c r="I371" s="5">
        <f>RANDBETWEEN(2,12)*10</f>
        <v>20</v>
      </c>
    </row>
    <row r="372">
      <c r="A372" s="9" t="s">
        <v>91</v>
      </c>
      <c r="B372" s="9" t="s">
        <v>92</v>
      </c>
      <c r="C372" s="9" t="s">
        <v>93</v>
      </c>
      <c r="D372" s="5" t="str">
        <f>IF(RANDBETWEEN(1,1000)&lt;=Settings!$E$23*Settings!$E$25*1000,"Lightning, hail",IF(RANDBETWEEN(1,100)&lt;=Settings!$E$23*100,"Lightning",IF(RANDBETWEEN(1,100)&lt;=Settings!$E$25*100,"Hail","")))</f>
        <v/>
      </c>
      <c r="E372" s="5" t="str">
        <f>VLOOKUP($I372,Wind!$A:$D,2,TRUE)</f>
        <v>Light breeze</v>
      </c>
      <c r="F372" s="5" t="str">
        <f>VLOOKUP($I372,Wind!$A:$D,3,TRUE)</f>
        <v>4–7</v>
      </c>
      <c r="G372" s="5" t="str">
        <f t="shared" si="1"/>
        <v>SE</v>
      </c>
      <c r="H372" s="5" t="str">
        <f>VLOOKUP($I372,Wind!$A:$D,4,TRUE)</f>
        <v>Wind felt on face, leaves rustle, vanes move</v>
      </c>
      <c r="I372" s="5">
        <f>RANDBETWEEN(2,16)*10</f>
        <v>50</v>
      </c>
    </row>
    <row r="373">
      <c r="A373" s="9" t="s">
        <v>94</v>
      </c>
      <c r="B373" s="9" t="s">
        <v>95</v>
      </c>
      <c r="C373" s="9" t="s">
        <v>93</v>
      </c>
      <c r="D373" s="5" t="str">
        <f>IF(RANDBETWEEN(1,1000)&lt;=Settings!$E$23*Settings!$E$25*1000,"Lightning, hail",IF(RANDBETWEEN(1,100)&lt;=Settings!$E$23*100,"Lightning",IF(RANDBETWEEN(1,100)&lt;=Settings!$E$25*100,"Hail","")))</f>
        <v>Lightning</v>
      </c>
      <c r="E373" s="5" t="str">
        <f>VLOOKUP($I373,Wind!$A:$D,2,TRUE)</f>
        <v>Fresh gale</v>
      </c>
      <c r="F373" s="5" t="str">
        <f>VLOOKUP($I373,Wind!$A:$D,3,TRUE)</f>
        <v>39–46</v>
      </c>
      <c r="G373" s="5" t="str">
        <f t="shared" si="1"/>
        <v>SE</v>
      </c>
      <c r="H373" s="5" t="str">
        <f>VLOOKUP($I373,Wind!$A:$D,4,TRUE)</f>
        <v>Twigs break off trees and general progress is impeded</v>
      </c>
      <c r="I373" s="5">
        <f>RANDBETWEEN(10,200)</f>
        <v>161</v>
      </c>
    </row>
    <row r="374">
      <c r="A374" s="9" t="s">
        <v>79</v>
      </c>
      <c r="B374" s="9" t="s">
        <v>80</v>
      </c>
      <c r="C374" s="9" t="s">
        <v>81</v>
      </c>
      <c r="D374" s="5" t="str">
        <f>IF(RANDBETWEEN(1,100)&lt;=Settings!$E$22*100,"Fog","")</f>
        <v/>
      </c>
      <c r="E374" s="5" t="str">
        <f>VLOOKUP($I374,Wind!$A:$D,2,TRUE)</f>
        <v>Light air</v>
      </c>
      <c r="F374" s="5" t="str">
        <f>VLOOKUP($I374,Wind!$A:$D,3,TRUE)</f>
        <v>1–3</v>
      </c>
      <c r="G374" s="5" t="str">
        <f t="shared" si="1"/>
        <v>NW</v>
      </c>
      <c r="H374" s="5" t="str">
        <f>VLOOKUP($I374,Wind!$A:$D,4,TRUE)</f>
        <v>Wind direction shown by smoke but not wind vanes</v>
      </c>
      <c r="I374" s="5">
        <f>RANDBETWEEN(1,4)*10</f>
        <v>30</v>
      </c>
    </row>
    <row r="375">
      <c r="A375" s="9" t="s">
        <v>82</v>
      </c>
      <c r="B375" s="9" t="s">
        <v>83</v>
      </c>
      <c r="C375" s="9" t="s">
        <v>84</v>
      </c>
      <c r="D375" s="5" t="str">
        <f>IF(RANDBETWEEN(1,100)&lt;=Settings!$E$22*100,"Fog","")</f>
        <v/>
      </c>
      <c r="E375" s="5" t="str">
        <f>VLOOKUP($I375,Wind!$A:$D,2,TRUE)</f>
        <v>Light air</v>
      </c>
      <c r="F375" s="5" t="str">
        <f>VLOOKUP($I375,Wind!$A:$D,3,TRUE)</f>
        <v>1–3</v>
      </c>
      <c r="G375" s="5" t="str">
        <f t="shared" si="1"/>
        <v>S</v>
      </c>
      <c r="H375" s="5" t="str">
        <f>VLOOKUP($I375,Wind!$A:$D,4,TRUE)</f>
        <v>Wind direction shown by smoke but not wind vanes</v>
      </c>
      <c r="I375" s="5">
        <f>RANDBETWEEN(1,6)*10</f>
        <v>30</v>
      </c>
    </row>
    <row r="376">
      <c r="A376" s="9" t="s">
        <v>85</v>
      </c>
      <c r="B376" s="9" t="s">
        <v>86</v>
      </c>
      <c r="C376" s="9" t="s">
        <v>87</v>
      </c>
      <c r="D376" s="5" t="str">
        <f>IF(RANDBETWEEN(1,100)&lt;=Settings!$E$24*100,"Hail","")</f>
        <v/>
      </c>
      <c r="E376" s="5" t="str">
        <f>VLOOKUP($I376,Wind!$A:$D,2,TRUE)</f>
        <v>Moderate breeze</v>
      </c>
      <c r="F376" s="5" t="str">
        <f>VLOOKUP($I376,Wind!$A:$D,3,TRUE)</f>
        <v>13–18</v>
      </c>
      <c r="G376" s="5" t="str">
        <f t="shared" si="1"/>
        <v>N</v>
      </c>
      <c r="H376" s="5" t="str">
        <f>VLOOKUP($I376,Wind!$A:$D,4,TRUE)</f>
        <v>Small branches move, and dust and small branches are raised</v>
      </c>
      <c r="I376" s="5">
        <f>RANDBETWEEN(2,8)*10</f>
        <v>80</v>
      </c>
    </row>
    <row r="377">
      <c r="A377" s="9" t="s">
        <v>88</v>
      </c>
      <c r="B377" s="9" t="s">
        <v>89</v>
      </c>
      <c r="C377" s="9" t="s">
        <v>90</v>
      </c>
      <c r="D377" s="5" t="str">
        <f>IF(RANDBETWEEN(1,100)&lt;=Settings!$E$24*100,"Hail","")</f>
        <v/>
      </c>
      <c r="E377" s="5" t="str">
        <f>VLOOKUP($I377,Wind!$A:$D,2,TRUE)</f>
        <v>Gentle breeze</v>
      </c>
      <c r="F377" s="5" t="str">
        <f>VLOOKUP($I377,Wind!$A:$D,3,TRUE)</f>
        <v>8–12</v>
      </c>
      <c r="G377" s="5" t="str">
        <f t="shared" si="1"/>
        <v>NE</v>
      </c>
      <c r="H377" s="5" t="str">
        <f>VLOOKUP($I377,Wind!$A:$D,4,TRUE)</f>
        <v>Leaves and small twigs sway and banners flap</v>
      </c>
      <c r="I377" s="5">
        <f>RANDBETWEEN(2,12)*10</f>
        <v>60</v>
      </c>
    </row>
    <row r="378">
      <c r="A378" s="9" t="s">
        <v>91</v>
      </c>
      <c r="B378" s="9" t="s">
        <v>92</v>
      </c>
      <c r="C378" s="9" t="s">
        <v>93</v>
      </c>
      <c r="D378" s="5" t="str">
        <f>IF(RANDBETWEEN(1,1000)&lt;=Settings!$E$23*Settings!$E$25*1000,"Lightning, hail",IF(RANDBETWEEN(1,100)&lt;=Settings!$E$23*100,"Lightning",IF(RANDBETWEEN(1,100)&lt;=Settings!$E$25*100,"Hail","")))</f>
        <v/>
      </c>
      <c r="E378" s="5" t="str">
        <f>VLOOKUP($I378,Wind!$A:$D,2,TRUE)</f>
        <v>Light air</v>
      </c>
      <c r="F378" s="5" t="str">
        <f>VLOOKUP($I378,Wind!$A:$D,3,TRUE)</f>
        <v>1–3</v>
      </c>
      <c r="G378" s="5" t="str">
        <f t="shared" si="1"/>
        <v>NE</v>
      </c>
      <c r="H378" s="5" t="str">
        <f>VLOOKUP($I378,Wind!$A:$D,4,TRUE)</f>
        <v>Wind direction shown by smoke but not wind vanes</v>
      </c>
      <c r="I378" s="5">
        <f>RANDBETWEEN(2,16)*10</f>
        <v>30</v>
      </c>
    </row>
    <row r="379">
      <c r="A379" s="9" t="s">
        <v>94</v>
      </c>
      <c r="B379" s="9" t="s">
        <v>95</v>
      </c>
      <c r="C379" s="9" t="s">
        <v>93</v>
      </c>
      <c r="D379" s="5" t="str">
        <f>IF(RANDBETWEEN(1,1000)&lt;=Settings!$E$23*Settings!$E$25*1000,"Lightning, hail",IF(RANDBETWEEN(1,100)&lt;=Settings!$E$23*100,"Lightning",IF(RANDBETWEEN(1,100)&lt;=Settings!$E$25*100,"Hail","")))</f>
        <v/>
      </c>
      <c r="E379" s="5" t="str">
        <f>VLOOKUP($I379,Wind!$A:$D,2,TRUE)</f>
        <v>Moderate breeze</v>
      </c>
      <c r="F379" s="5" t="str">
        <f>VLOOKUP($I379,Wind!$A:$D,3,TRUE)</f>
        <v>13–18</v>
      </c>
      <c r="G379" s="5" t="str">
        <f t="shared" si="1"/>
        <v>SW</v>
      </c>
      <c r="H379" s="5" t="str">
        <f>VLOOKUP($I379,Wind!$A:$D,4,TRUE)</f>
        <v>Small branches move, and dust and small branches are raised</v>
      </c>
      <c r="I379" s="5">
        <f>RANDBETWEEN(10,200)</f>
        <v>88</v>
      </c>
    </row>
    <row r="380">
      <c r="A380" s="9" t="s">
        <v>79</v>
      </c>
      <c r="B380" s="9" t="s">
        <v>80</v>
      </c>
      <c r="C380" s="9" t="s">
        <v>81</v>
      </c>
      <c r="D380" s="5" t="str">
        <f>IF(RANDBETWEEN(1,100)&lt;=Settings!$E$22*100,"Fog","")</f>
        <v/>
      </c>
      <c r="E380" s="5" t="str">
        <f>VLOOKUP($I380,Wind!$A:$D,2,TRUE)</f>
        <v>Calm</v>
      </c>
      <c r="F380" s="5" t="str">
        <f>VLOOKUP($I380,Wind!$A:$D,3,TRUE)</f>
        <v>&lt;1</v>
      </c>
      <c r="G380" s="5" t="str">
        <f t="shared" si="1"/>
        <v>E</v>
      </c>
      <c r="H380" s="5" t="str">
        <f>VLOOKUP($I380,Wind!$A:$D,4,TRUE)</f>
        <v>Smoke rises vertically</v>
      </c>
      <c r="I380" s="5">
        <f>RANDBETWEEN(1,4)*10</f>
        <v>10</v>
      </c>
    </row>
    <row r="381">
      <c r="A381" s="9" t="s">
        <v>82</v>
      </c>
      <c r="B381" s="9" t="s">
        <v>83</v>
      </c>
      <c r="C381" s="9" t="s">
        <v>84</v>
      </c>
      <c r="D381" s="5" t="str">
        <f>IF(RANDBETWEEN(1,100)&lt;=Settings!$E$22*100,"Fog","")</f>
        <v/>
      </c>
      <c r="E381" s="5" t="str">
        <f>VLOOKUP($I381,Wind!$A:$D,2,TRUE)</f>
        <v>Light breeze</v>
      </c>
      <c r="F381" s="5" t="str">
        <f>VLOOKUP($I381,Wind!$A:$D,3,TRUE)</f>
        <v>4–7</v>
      </c>
      <c r="G381" s="5" t="str">
        <f t="shared" si="1"/>
        <v>SE</v>
      </c>
      <c r="H381" s="5" t="str">
        <f>VLOOKUP($I381,Wind!$A:$D,4,TRUE)</f>
        <v>Wind felt on face, leaves rustle, vanes move</v>
      </c>
      <c r="I381" s="5">
        <f>RANDBETWEEN(1,6)*10</f>
        <v>40</v>
      </c>
    </row>
    <row r="382">
      <c r="A382" s="9" t="s">
        <v>85</v>
      </c>
      <c r="B382" s="9" t="s">
        <v>86</v>
      </c>
      <c r="C382" s="9" t="s">
        <v>87</v>
      </c>
      <c r="D382" s="5" t="str">
        <f>IF(RANDBETWEEN(1,100)&lt;=Settings!$E$24*100,"Hail","")</f>
        <v/>
      </c>
      <c r="E382" s="5" t="str">
        <f>VLOOKUP($I382,Wind!$A:$D,2,TRUE)</f>
        <v>Light air</v>
      </c>
      <c r="F382" s="5" t="str">
        <f>VLOOKUP($I382,Wind!$A:$D,3,TRUE)</f>
        <v>1–3</v>
      </c>
      <c r="G382" s="5" t="str">
        <f t="shared" si="1"/>
        <v>SW</v>
      </c>
      <c r="H382" s="5" t="str">
        <f>VLOOKUP($I382,Wind!$A:$D,4,TRUE)</f>
        <v>Wind direction shown by smoke but not wind vanes</v>
      </c>
      <c r="I382" s="5">
        <f>RANDBETWEEN(2,8)*10</f>
        <v>30</v>
      </c>
    </row>
    <row r="383">
      <c r="A383" s="9" t="s">
        <v>88</v>
      </c>
      <c r="B383" s="9" t="s">
        <v>89</v>
      </c>
      <c r="C383" s="9" t="s">
        <v>90</v>
      </c>
      <c r="D383" s="5" t="str">
        <f>IF(RANDBETWEEN(1,100)&lt;=Settings!$E$24*100,"Hail","")</f>
        <v/>
      </c>
      <c r="E383" s="5" t="str">
        <f>VLOOKUP($I383,Wind!$A:$D,2,TRUE)</f>
        <v>Moderate breeze</v>
      </c>
      <c r="F383" s="5" t="str">
        <f>VLOOKUP($I383,Wind!$A:$D,3,TRUE)</f>
        <v>13–18</v>
      </c>
      <c r="G383" s="5" t="str">
        <f t="shared" si="1"/>
        <v>NW</v>
      </c>
      <c r="H383" s="5" t="str">
        <f>VLOOKUP($I383,Wind!$A:$D,4,TRUE)</f>
        <v>Small branches move, and dust and small branches are raised</v>
      </c>
      <c r="I383" s="5">
        <f>RANDBETWEEN(2,12)*10</f>
        <v>80</v>
      </c>
    </row>
    <row r="384">
      <c r="A384" s="9" t="s">
        <v>91</v>
      </c>
      <c r="B384" s="9" t="s">
        <v>92</v>
      </c>
      <c r="C384" s="9" t="s">
        <v>93</v>
      </c>
      <c r="D384" s="5" t="str">
        <f>IF(RANDBETWEEN(1,1000)&lt;=Settings!$E$23*Settings!$E$25*1000,"Lightning, hail",IF(RANDBETWEEN(1,100)&lt;=Settings!$E$23*100,"Lightning",IF(RANDBETWEEN(1,100)&lt;=Settings!$E$25*100,"Hail","")))</f>
        <v>Lightning</v>
      </c>
      <c r="E384" s="5" t="str">
        <f>VLOOKUP($I384,Wind!$A:$D,2,TRUE)</f>
        <v>Light breeze</v>
      </c>
      <c r="F384" s="5" t="str">
        <f>VLOOKUP($I384,Wind!$A:$D,3,TRUE)</f>
        <v>4–7</v>
      </c>
      <c r="G384" s="5" t="str">
        <f t="shared" si="1"/>
        <v>W</v>
      </c>
      <c r="H384" s="5" t="str">
        <f>VLOOKUP($I384,Wind!$A:$D,4,TRUE)</f>
        <v>Wind felt on face, leaves rustle, vanes move</v>
      </c>
      <c r="I384" s="5">
        <f>RANDBETWEEN(2,16)*10</f>
        <v>40</v>
      </c>
    </row>
    <row r="385">
      <c r="A385" s="9" t="s">
        <v>94</v>
      </c>
      <c r="B385" s="9" t="s">
        <v>95</v>
      </c>
      <c r="C385" s="9" t="s">
        <v>93</v>
      </c>
      <c r="D385" s="5" t="str">
        <f>IF(RANDBETWEEN(1,1000)&lt;=Settings!$E$23*Settings!$E$25*1000,"Lightning, hail",IF(RANDBETWEEN(1,100)&lt;=Settings!$E$23*100,"Lightning",IF(RANDBETWEEN(1,100)&lt;=Settings!$E$25*100,"Hail","")))</f>
        <v/>
      </c>
      <c r="E385" s="5" t="str">
        <f>VLOOKUP($I385,Wind!$A:$D,2,TRUE)</f>
        <v>Light breeze</v>
      </c>
      <c r="F385" s="5" t="str">
        <f>VLOOKUP($I385,Wind!$A:$D,3,TRUE)</f>
        <v>4–7</v>
      </c>
      <c r="G385" s="5" t="str">
        <f t="shared" si="1"/>
        <v>S</v>
      </c>
      <c r="H385" s="5" t="str">
        <f>VLOOKUP($I385,Wind!$A:$D,4,TRUE)</f>
        <v>Wind felt on face, leaves rustle, vanes move</v>
      </c>
      <c r="I385" s="5">
        <f>RANDBETWEEN(10,200)</f>
        <v>57</v>
      </c>
    </row>
    <row r="386">
      <c r="A386" s="9" t="s">
        <v>79</v>
      </c>
      <c r="B386" s="9" t="s">
        <v>80</v>
      </c>
      <c r="C386" s="9" t="s">
        <v>81</v>
      </c>
      <c r="D386" s="5" t="str">
        <f>IF(RANDBETWEEN(1,100)&lt;=Settings!$E$22*100,"Fog","")</f>
        <v/>
      </c>
      <c r="E386" s="5" t="str">
        <f>VLOOKUP($I386,Wind!$A:$D,2,TRUE)</f>
        <v>Light breeze</v>
      </c>
      <c r="F386" s="5" t="str">
        <f>VLOOKUP($I386,Wind!$A:$D,3,TRUE)</f>
        <v>4–7</v>
      </c>
      <c r="G386" s="5" t="str">
        <f t="shared" si="1"/>
        <v>NE</v>
      </c>
      <c r="H386" s="5" t="str">
        <f>VLOOKUP($I386,Wind!$A:$D,4,TRUE)</f>
        <v>Wind felt on face, leaves rustle, vanes move</v>
      </c>
      <c r="I386" s="5">
        <f>RANDBETWEEN(1,4)*10</f>
        <v>40</v>
      </c>
    </row>
    <row r="387">
      <c r="A387" s="9" t="s">
        <v>82</v>
      </c>
      <c r="B387" s="9" t="s">
        <v>83</v>
      </c>
      <c r="C387" s="9" t="s">
        <v>84</v>
      </c>
      <c r="D387" s="5" t="str">
        <f>IF(RANDBETWEEN(1,100)&lt;=Settings!$E$22*100,"Fog","")</f>
        <v/>
      </c>
      <c r="E387" s="5" t="str">
        <f>VLOOKUP($I387,Wind!$A:$D,2,TRUE)</f>
        <v>Light breeze</v>
      </c>
      <c r="F387" s="5" t="str">
        <f>VLOOKUP($I387,Wind!$A:$D,3,TRUE)</f>
        <v>4–7</v>
      </c>
      <c r="G387" s="5" t="str">
        <f t="shared" si="1"/>
        <v>NE</v>
      </c>
      <c r="H387" s="5" t="str">
        <f>VLOOKUP($I387,Wind!$A:$D,4,TRUE)</f>
        <v>Wind felt on face, leaves rustle, vanes move</v>
      </c>
      <c r="I387" s="5">
        <f>RANDBETWEEN(1,6)*10</f>
        <v>40</v>
      </c>
    </row>
    <row r="388">
      <c r="A388" s="9" t="s">
        <v>85</v>
      </c>
      <c r="B388" s="9" t="s">
        <v>86</v>
      </c>
      <c r="C388" s="9" t="s">
        <v>87</v>
      </c>
      <c r="D388" s="5" t="str">
        <f>IF(RANDBETWEEN(1,100)&lt;=Settings!$E$24*100,"Hail","")</f>
        <v/>
      </c>
      <c r="E388" s="5" t="str">
        <f>VLOOKUP($I388,Wind!$A:$D,2,TRUE)</f>
        <v>Moderate breeze</v>
      </c>
      <c r="F388" s="5" t="str">
        <f>VLOOKUP($I388,Wind!$A:$D,3,TRUE)</f>
        <v>13–18</v>
      </c>
      <c r="G388" s="5" t="str">
        <f t="shared" si="1"/>
        <v>W</v>
      </c>
      <c r="H388" s="5" t="str">
        <f>VLOOKUP($I388,Wind!$A:$D,4,TRUE)</f>
        <v>Small branches move, and dust and small branches are raised</v>
      </c>
      <c r="I388" s="5">
        <f>RANDBETWEEN(2,8)*10</f>
        <v>80</v>
      </c>
    </row>
    <row r="389">
      <c r="A389" s="9" t="s">
        <v>88</v>
      </c>
      <c r="B389" s="9" t="s">
        <v>89</v>
      </c>
      <c r="C389" s="9" t="s">
        <v>90</v>
      </c>
      <c r="D389" s="5" t="str">
        <f>IF(RANDBETWEEN(1,100)&lt;=Settings!$E$24*100,"Hail","")</f>
        <v/>
      </c>
      <c r="E389" s="5" t="str">
        <f>VLOOKUP($I389,Wind!$A:$D,2,TRUE)</f>
        <v>Fresh breeze</v>
      </c>
      <c r="F389" s="5" t="str">
        <f>VLOOKUP($I389,Wind!$A:$D,3,TRUE)</f>
        <v>19–24</v>
      </c>
      <c r="G389" s="5" t="str">
        <f t="shared" si="1"/>
        <v>NE</v>
      </c>
      <c r="H389" s="5" t="str">
        <f>VLOOKUP($I389,Wind!$A:$D,4,TRUE)</f>
        <v>Small trees sway and small waves form on inland waters</v>
      </c>
      <c r="I389" s="5">
        <f>RANDBETWEEN(2,12)*10</f>
        <v>110</v>
      </c>
    </row>
    <row r="390">
      <c r="A390" s="9" t="s">
        <v>91</v>
      </c>
      <c r="B390" s="9" t="s">
        <v>92</v>
      </c>
      <c r="C390" s="9" t="s">
        <v>93</v>
      </c>
      <c r="D390" s="5" t="str">
        <f>IF(RANDBETWEEN(1,1000)&lt;=Settings!$E$23*Settings!$E$25*1000,"Lightning, hail",IF(RANDBETWEEN(1,100)&lt;=Settings!$E$23*100,"Lightning",IF(RANDBETWEEN(1,100)&lt;=Settings!$E$25*100,"Hail","")))</f>
        <v/>
      </c>
      <c r="E390" s="5" t="str">
        <f>VLOOKUP($I390,Wind!$A:$D,2,TRUE)</f>
        <v>Gentle breeze</v>
      </c>
      <c r="F390" s="5" t="str">
        <f>VLOOKUP($I390,Wind!$A:$D,3,TRUE)</f>
        <v>8–12</v>
      </c>
      <c r="G390" s="5" t="str">
        <f t="shared" si="1"/>
        <v>SE</v>
      </c>
      <c r="H390" s="5" t="str">
        <f>VLOOKUP($I390,Wind!$A:$D,4,TRUE)</f>
        <v>Leaves and small twigs sway and banners flap</v>
      </c>
      <c r="I390" s="5">
        <f>RANDBETWEEN(2,16)*10</f>
        <v>60</v>
      </c>
    </row>
    <row r="391">
      <c r="A391" s="9" t="s">
        <v>94</v>
      </c>
      <c r="B391" s="9" t="s">
        <v>95</v>
      </c>
      <c r="C391" s="9" t="s">
        <v>93</v>
      </c>
      <c r="D391" s="5" t="str">
        <f>IF(RANDBETWEEN(1,1000)&lt;=Settings!$E$23*Settings!$E$25*1000,"Lightning, hail",IF(RANDBETWEEN(1,100)&lt;=Settings!$E$23*100,"Lightning",IF(RANDBETWEEN(1,100)&lt;=Settings!$E$25*100,"Hail","")))</f>
        <v>Hail</v>
      </c>
      <c r="E391" s="5" t="str">
        <f>VLOOKUP($I391,Wind!$A:$D,2,TRUE)</f>
        <v>Storm</v>
      </c>
      <c r="F391" s="5" t="str">
        <f>VLOOKUP($I391,Wind!$A:$D,3,TRUE)</f>
        <v>55–63</v>
      </c>
      <c r="G391" s="5" t="str">
        <f t="shared" si="1"/>
        <v>N</v>
      </c>
      <c r="H391" s="5" t="str">
        <f>VLOOKUP($I391,Wind!$A:$D,4,TRUE)</f>
        <v>Trees are uprooted and considerable structural damage occurs</v>
      </c>
      <c r="I391" s="5">
        <f>RANDBETWEEN(10,200)</f>
        <v>186</v>
      </c>
    </row>
    <row r="392">
      <c r="A392" s="9" t="s">
        <v>79</v>
      </c>
      <c r="B392" s="9" t="s">
        <v>80</v>
      </c>
      <c r="C392" s="9" t="s">
        <v>81</v>
      </c>
      <c r="D392" s="5" t="str">
        <f>IF(RANDBETWEEN(1,100)&lt;=Settings!$E$22*100,"Fog","")</f>
        <v/>
      </c>
      <c r="E392" s="5" t="str">
        <f>VLOOKUP($I392,Wind!$A:$D,2,TRUE)</f>
        <v>Light breeze</v>
      </c>
      <c r="F392" s="5" t="str">
        <f>VLOOKUP($I392,Wind!$A:$D,3,TRUE)</f>
        <v>4–7</v>
      </c>
      <c r="G392" s="5" t="str">
        <f t="shared" si="1"/>
        <v>E</v>
      </c>
      <c r="H392" s="5" t="str">
        <f>VLOOKUP($I392,Wind!$A:$D,4,TRUE)</f>
        <v>Wind felt on face, leaves rustle, vanes move</v>
      </c>
      <c r="I392" s="5">
        <f>RANDBETWEEN(1,4)*10</f>
        <v>40</v>
      </c>
    </row>
    <row r="393">
      <c r="A393" s="9" t="s">
        <v>82</v>
      </c>
      <c r="B393" s="9" t="s">
        <v>83</v>
      </c>
      <c r="C393" s="9" t="s">
        <v>84</v>
      </c>
      <c r="D393" s="5" t="str">
        <f>IF(RANDBETWEEN(1,100)&lt;=Settings!$E$22*100,"Fog","")</f>
        <v/>
      </c>
      <c r="E393" s="5" t="str">
        <f>VLOOKUP($I393,Wind!$A:$D,2,TRUE)</f>
        <v>Light air</v>
      </c>
      <c r="F393" s="5" t="str">
        <f>VLOOKUP($I393,Wind!$A:$D,3,TRUE)</f>
        <v>1–3</v>
      </c>
      <c r="G393" s="5" t="str">
        <f t="shared" si="1"/>
        <v>W</v>
      </c>
      <c r="H393" s="5" t="str">
        <f>VLOOKUP($I393,Wind!$A:$D,4,TRUE)</f>
        <v>Wind direction shown by smoke but not wind vanes</v>
      </c>
      <c r="I393" s="5">
        <f>RANDBETWEEN(1,6)*10</f>
        <v>20</v>
      </c>
    </row>
    <row r="394">
      <c r="A394" s="9" t="s">
        <v>85</v>
      </c>
      <c r="B394" s="9" t="s">
        <v>86</v>
      </c>
      <c r="C394" s="9" t="s">
        <v>87</v>
      </c>
      <c r="D394" s="5" t="str">
        <f>IF(RANDBETWEEN(1,100)&lt;=Settings!$E$24*100,"Hail","")</f>
        <v/>
      </c>
      <c r="E394" s="5" t="str">
        <f>VLOOKUP($I394,Wind!$A:$D,2,TRUE)</f>
        <v>Light air</v>
      </c>
      <c r="F394" s="5" t="str">
        <f>VLOOKUP($I394,Wind!$A:$D,3,TRUE)</f>
        <v>1–3</v>
      </c>
      <c r="G394" s="5" t="str">
        <f t="shared" si="1"/>
        <v>E</v>
      </c>
      <c r="H394" s="5" t="str">
        <f>VLOOKUP($I394,Wind!$A:$D,4,TRUE)</f>
        <v>Wind direction shown by smoke but not wind vanes</v>
      </c>
      <c r="I394" s="5">
        <f>RANDBETWEEN(2,8)*10</f>
        <v>30</v>
      </c>
    </row>
    <row r="395">
      <c r="A395" s="9" t="s">
        <v>88</v>
      </c>
      <c r="B395" s="9" t="s">
        <v>89</v>
      </c>
      <c r="C395" s="9" t="s">
        <v>90</v>
      </c>
      <c r="D395" s="5" t="str">
        <f>IF(RANDBETWEEN(1,100)&lt;=Settings!$E$24*100,"Hail","")</f>
        <v/>
      </c>
      <c r="E395" s="5" t="str">
        <f>VLOOKUP($I395,Wind!$A:$D,2,TRUE)</f>
        <v>Light breeze</v>
      </c>
      <c r="F395" s="5" t="str">
        <f>VLOOKUP($I395,Wind!$A:$D,3,TRUE)</f>
        <v>4–7</v>
      </c>
      <c r="G395" s="5" t="str">
        <f t="shared" si="1"/>
        <v>NW</v>
      </c>
      <c r="H395" s="5" t="str">
        <f>VLOOKUP($I395,Wind!$A:$D,4,TRUE)</f>
        <v>Wind felt on face, leaves rustle, vanes move</v>
      </c>
      <c r="I395" s="5">
        <f>RANDBETWEEN(2,12)*10</f>
        <v>40</v>
      </c>
    </row>
    <row r="396">
      <c r="A396" s="9" t="s">
        <v>91</v>
      </c>
      <c r="B396" s="9" t="s">
        <v>92</v>
      </c>
      <c r="C396" s="9" t="s">
        <v>93</v>
      </c>
      <c r="D396" s="5" t="str">
        <f>IF(RANDBETWEEN(1,1000)&lt;=Settings!$E$23*Settings!$E$25*1000,"Lightning, hail",IF(RANDBETWEEN(1,100)&lt;=Settings!$E$23*100,"Lightning",IF(RANDBETWEEN(1,100)&lt;=Settings!$E$25*100,"Hail","")))</f>
        <v/>
      </c>
      <c r="E396" s="5" t="str">
        <f>VLOOKUP($I396,Wind!$A:$D,2,TRUE)</f>
        <v>Fresh breeze</v>
      </c>
      <c r="F396" s="5" t="str">
        <f>VLOOKUP($I396,Wind!$A:$D,3,TRUE)</f>
        <v>19–24</v>
      </c>
      <c r="G396" s="5" t="str">
        <f t="shared" si="1"/>
        <v>E</v>
      </c>
      <c r="H396" s="5" t="str">
        <f>VLOOKUP($I396,Wind!$A:$D,4,TRUE)</f>
        <v>Small trees sway and small waves form on inland waters</v>
      </c>
      <c r="I396" s="5">
        <f>RANDBETWEEN(2,16)*10</f>
        <v>110</v>
      </c>
    </row>
    <row r="397">
      <c r="A397" s="9" t="s">
        <v>94</v>
      </c>
      <c r="B397" s="9" t="s">
        <v>95</v>
      </c>
      <c r="C397" s="9" t="s">
        <v>93</v>
      </c>
      <c r="D397" s="5" t="str">
        <f>IF(RANDBETWEEN(1,1000)&lt;=Settings!$E$23*Settings!$E$25*1000,"Lightning, hail",IF(RANDBETWEEN(1,100)&lt;=Settings!$E$23*100,"Lightning",IF(RANDBETWEEN(1,100)&lt;=Settings!$E$25*100,"Hail","")))</f>
        <v/>
      </c>
      <c r="E397" s="5" t="str">
        <f>VLOOKUP($I397,Wind!$A:$D,2,TRUE)</f>
        <v>Gentle breeze</v>
      </c>
      <c r="F397" s="5" t="str">
        <f>VLOOKUP($I397,Wind!$A:$D,3,TRUE)</f>
        <v>8–12</v>
      </c>
      <c r="G397" s="5" t="str">
        <f t="shared" si="1"/>
        <v>SE</v>
      </c>
      <c r="H397" s="5" t="str">
        <f>VLOOKUP($I397,Wind!$A:$D,4,TRUE)</f>
        <v>Leaves and small twigs sway and banners flap</v>
      </c>
      <c r="I397" s="5">
        <f>RANDBETWEEN(10,200)</f>
        <v>61</v>
      </c>
    </row>
    <row r="398">
      <c r="A398" s="9" t="s">
        <v>79</v>
      </c>
      <c r="B398" s="9" t="s">
        <v>80</v>
      </c>
      <c r="C398" s="9" t="s">
        <v>81</v>
      </c>
      <c r="D398" s="5" t="str">
        <f>IF(RANDBETWEEN(1,100)&lt;=Settings!$E$22*100,"Fog","")</f>
        <v/>
      </c>
      <c r="E398" s="5" t="str">
        <f>VLOOKUP($I398,Wind!$A:$D,2,TRUE)</f>
        <v>Light breeze</v>
      </c>
      <c r="F398" s="5" t="str">
        <f>VLOOKUP($I398,Wind!$A:$D,3,TRUE)</f>
        <v>4–7</v>
      </c>
      <c r="G398" s="5" t="str">
        <f t="shared" si="1"/>
        <v>NE</v>
      </c>
      <c r="H398" s="5" t="str">
        <f>VLOOKUP($I398,Wind!$A:$D,4,TRUE)</f>
        <v>Wind felt on face, leaves rustle, vanes move</v>
      </c>
      <c r="I398" s="5">
        <f>RANDBETWEEN(1,4)*10</f>
        <v>40</v>
      </c>
    </row>
    <row r="399">
      <c r="A399" s="9" t="s">
        <v>82</v>
      </c>
      <c r="B399" s="9" t="s">
        <v>83</v>
      </c>
      <c r="C399" s="9" t="s">
        <v>84</v>
      </c>
      <c r="D399" s="5" t="str">
        <f>IF(RANDBETWEEN(1,100)&lt;=Settings!$E$22*100,"Fog","")</f>
        <v/>
      </c>
      <c r="E399" s="5" t="str">
        <f>VLOOKUP($I399,Wind!$A:$D,2,TRUE)</f>
        <v>Calm</v>
      </c>
      <c r="F399" s="5" t="str">
        <f>VLOOKUP($I399,Wind!$A:$D,3,TRUE)</f>
        <v>&lt;1</v>
      </c>
      <c r="G399" s="5" t="str">
        <f t="shared" si="1"/>
        <v>NW</v>
      </c>
      <c r="H399" s="5" t="str">
        <f>VLOOKUP($I399,Wind!$A:$D,4,TRUE)</f>
        <v>Smoke rises vertically</v>
      </c>
      <c r="I399" s="5">
        <f>RANDBETWEEN(1,6)*10</f>
        <v>10</v>
      </c>
    </row>
    <row r="400">
      <c r="A400" s="9" t="s">
        <v>85</v>
      </c>
      <c r="B400" s="9" t="s">
        <v>86</v>
      </c>
      <c r="C400" s="9" t="s">
        <v>87</v>
      </c>
      <c r="D400" s="5" t="str">
        <f>IF(RANDBETWEEN(1,100)&lt;=Settings!$E$24*100,"Hail","")</f>
        <v/>
      </c>
      <c r="E400" s="5" t="str">
        <f>VLOOKUP($I400,Wind!$A:$D,2,TRUE)</f>
        <v>Light breeze</v>
      </c>
      <c r="F400" s="5" t="str">
        <f>VLOOKUP($I400,Wind!$A:$D,3,TRUE)</f>
        <v>4–7</v>
      </c>
      <c r="G400" s="5" t="str">
        <f t="shared" si="1"/>
        <v>E</v>
      </c>
      <c r="H400" s="5" t="str">
        <f>VLOOKUP($I400,Wind!$A:$D,4,TRUE)</f>
        <v>Wind felt on face, leaves rustle, vanes move</v>
      </c>
      <c r="I400" s="5">
        <f>RANDBETWEEN(2,8)*10</f>
        <v>40</v>
      </c>
    </row>
    <row r="401">
      <c r="A401" s="9" t="s">
        <v>88</v>
      </c>
      <c r="B401" s="9" t="s">
        <v>89</v>
      </c>
      <c r="C401" s="9" t="s">
        <v>90</v>
      </c>
      <c r="D401" s="5" t="str">
        <f>IF(RANDBETWEEN(1,100)&lt;=Settings!$E$24*100,"Hail","")</f>
        <v/>
      </c>
      <c r="E401" s="5" t="str">
        <f>VLOOKUP($I401,Wind!$A:$D,2,TRUE)</f>
        <v>Strong breeze</v>
      </c>
      <c r="F401" s="5" t="str">
        <f>VLOOKUP($I401,Wind!$A:$D,3,TRUE)</f>
        <v>25–31</v>
      </c>
      <c r="G401" s="5" t="str">
        <f t="shared" si="1"/>
        <v>W</v>
      </c>
      <c r="H401" s="5" t="str">
        <f>VLOOKUP($I401,Wind!$A:$D,4,TRUE)</f>
        <v>Large branches move</v>
      </c>
      <c r="I401" s="5">
        <f>RANDBETWEEN(2,12)*10</f>
        <v>120</v>
      </c>
    </row>
    <row r="402">
      <c r="A402" s="9" t="s">
        <v>91</v>
      </c>
      <c r="B402" s="9" t="s">
        <v>92</v>
      </c>
      <c r="C402" s="9" t="s">
        <v>93</v>
      </c>
      <c r="D402" s="5" t="str">
        <f>IF(RANDBETWEEN(1,1000)&lt;=Settings!$E$23*Settings!$E$25*1000,"Lightning, hail",IF(RANDBETWEEN(1,100)&lt;=Settings!$E$23*100,"Lightning",IF(RANDBETWEEN(1,100)&lt;=Settings!$E$25*100,"Hail","")))</f>
        <v>Lightning</v>
      </c>
      <c r="E402" s="5" t="str">
        <f>VLOOKUP($I402,Wind!$A:$D,2,TRUE)</f>
        <v>Gentle breeze</v>
      </c>
      <c r="F402" s="5" t="str">
        <f>VLOOKUP($I402,Wind!$A:$D,3,TRUE)</f>
        <v>8–12</v>
      </c>
      <c r="G402" s="5" t="str">
        <f t="shared" si="1"/>
        <v>N</v>
      </c>
      <c r="H402" s="5" t="str">
        <f>VLOOKUP($I402,Wind!$A:$D,4,TRUE)</f>
        <v>Leaves and small twigs sway and banners flap</v>
      </c>
      <c r="I402" s="5">
        <f>RANDBETWEEN(2,16)*10</f>
        <v>70</v>
      </c>
    </row>
    <row r="403">
      <c r="A403" s="9" t="s">
        <v>94</v>
      </c>
      <c r="B403" s="9" t="s">
        <v>95</v>
      </c>
      <c r="C403" s="9" t="s">
        <v>93</v>
      </c>
      <c r="D403" s="5" t="str">
        <f>IF(RANDBETWEEN(1,1000)&lt;=Settings!$E$23*Settings!$E$25*1000,"Lightning, hail",IF(RANDBETWEEN(1,100)&lt;=Settings!$E$23*100,"Lightning",IF(RANDBETWEEN(1,100)&lt;=Settings!$E$25*100,"Hail","")))</f>
        <v/>
      </c>
      <c r="E403" s="5" t="str">
        <f>VLOOKUP($I403,Wind!$A:$D,2,TRUE)</f>
        <v>Gentle breeze</v>
      </c>
      <c r="F403" s="5" t="str">
        <f>VLOOKUP($I403,Wind!$A:$D,3,TRUE)</f>
        <v>8–12</v>
      </c>
      <c r="G403" s="5" t="str">
        <f t="shared" si="1"/>
        <v>NW</v>
      </c>
      <c r="H403" s="5" t="str">
        <f>VLOOKUP($I403,Wind!$A:$D,4,TRUE)</f>
        <v>Leaves and small twigs sway and banners flap</v>
      </c>
      <c r="I403" s="5">
        <f>RANDBETWEEN(10,200)</f>
        <v>70</v>
      </c>
    </row>
    <row r="404">
      <c r="A404" s="9" t="s">
        <v>79</v>
      </c>
      <c r="B404" s="9" t="s">
        <v>80</v>
      </c>
      <c r="C404" s="9" t="s">
        <v>81</v>
      </c>
      <c r="D404" s="5" t="str">
        <f>IF(RANDBETWEEN(1,100)&lt;=Settings!$E$22*100,"Fog","")</f>
        <v/>
      </c>
      <c r="E404" s="5" t="str">
        <f>VLOOKUP($I404,Wind!$A:$D,2,TRUE)</f>
        <v>Light breeze</v>
      </c>
      <c r="F404" s="5" t="str">
        <f>VLOOKUP($I404,Wind!$A:$D,3,TRUE)</f>
        <v>4–7</v>
      </c>
      <c r="G404" s="5" t="str">
        <f t="shared" si="1"/>
        <v>SE</v>
      </c>
      <c r="H404" s="5" t="str">
        <f>VLOOKUP($I404,Wind!$A:$D,4,TRUE)</f>
        <v>Wind felt on face, leaves rustle, vanes move</v>
      </c>
      <c r="I404" s="5">
        <f>RANDBETWEEN(1,4)*10</f>
        <v>40</v>
      </c>
    </row>
    <row r="405">
      <c r="A405" s="9" t="s">
        <v>82</v>
      </c>
      <c r="B405" s="9" t="s">
        <v>83</v>
      </c>
      <c r="C405" s="9" t="s">
        <v>84</v>
      </c>
      <c r="D405" s="5" t="str">
        <f>IF(RANDBETWEEN(1,100)&lt;=Settings!$E$22*100,"Fog","")</f>
        <v/>
      </c>
      <c r="E405" s="5" t="str">
        <f>VLOOKUP($I405,Wind!$A:$D,2,TRUE)</f>
        <v>Light air</v>
      </c>
      <c r="F405" s="5" t="str">
        <f>VLOOKUP($I405,Wind!$A:$D,3,TRUE)</f>
        <v>1–3</v>
      </c>
      <c r="G405" s="5" t="str">
        <f t="shared" si="1"/>
        <v>W</v>
      </c>
      <c r="H405" s="5" t="str">
        <f>VLOOKUP($I405,Wind!$A:$D,4,TRUE)</f>
        <v>Wind direction shown by smoke but not wind vanes</v>
      </c>
      <c r="I405" s="5">
        <f>RANDBETWEEN(1,6)*10</f>
        <v>20</v>
      </c>
    </row>
    <row r="406">
      <c r="A406" s="9" t="s">
        <v>85</v>
      </c>
      <c r="B406" s="9" t="s">
        <v>86</v>
      </c>
      <c r="C406" s="9" t="s">
        <v>87</v>
      </c>
      <c r="D406" s="5" t="str">
        <f>IF(RANDBETWEEN(1,100)&lt;=Settings!$E$24*100,"Hail","")</f>
        <v/>
      </c>
      <c r="E406" s="5" t="str">
        <f>VLOOKUP($I406,Wind!$A:$D,2,TRUE)</f>
        <v>Moderate breeze</v>
      </c>
      <c r="F406" s="5" t="str">
        <f>VLOOKUP($I406,Wind!$A:$D,3,TRUE)</f>
        <v>13–18</v>
      </c>
      <c r="G406" s="5" t="str">
        <f t="shared" si="1"/>
        <v>E</v>
      </c>
      <c r="H406" s="5" t="str">
        <f>VLOOKUP($I406,Wind!$A:$D,4,TRUE)</f>
        <v>Small branches move, and dust and small branches are raised</v>
      </c>
      <c r="I406" s="5">
        <f>RANDBETWEEN(2,8)*10</f>
        <v>80</v>
      </c>
    </row>
    <row r="407">
      <c r="A407" s="9" t="s">
        <v>88</v>
      </c>
      <c r="B407" s="9" t="s">
        <v>89</v>
      </c>
      <c r="C407" s="9" t="s">
        <v>90</v>
      </c>
      <c r="D407" s="5" t="str">
        <f>IF(RANDBETWEEN(1,100)&lt;=Settings!$E$24*100,"Hail","")</f>
        <v/>
      </c>
      <c r="E407" s="5" t="str">
        <f>VLOOKUP($I407,Wind!$A:$D,2,TRUE)</f>
        <v>Strong breeze</v>
      </c>
      <c r="F407" s="5" t="str">
        <f>VLOOKUP($I407,Wind!$A:$D,3,TRUE)</f>
        <v>25–31</v>
      </c>
      <c r="G407" s="5" t="str">
        <f t="shared" si="1"/>
        <v>W</v>
      </c>
      <c r="H407" s="5" t="str">
        <f>VLOOKUP($I407,Wind!$A:$D,4,TRUE)</f>
        <v>Large branches move</v>
      </c>
      <c r="I407" s="5">
        <f>RANDBETWEEN(2,12)*10</f>
        <v>120</v>
      </c>
    </row>
    <row r="408">
      <c r="A408" s="9" t="s">
        <v>91</v>
      </c>
      <c r="B408" s="9" t="s">
        <v>92</v>
      </c>
      <c r="C408" s="9" t="s">
        <v>93</v>
      </c>
      <c r="D408" s="5" t="str">
        <f>IF(RANDBETWEEN(1,1000)&lt;=Settings!$E$23*Settings!$E$25*1000,"Lightning, hail",IF(RANDBETWEEN(1,100)&lt;=Settings!$E$23*100,"Lightning",IF(RANDBETWEEN(1,100)&lt;=Settings!$E$25*100,"Hail","")))</f>
        <v>Lightning</v>
      </c>
      <c r="E408" s="5" t="str">
        <f>VLOOKUP($I408,Wind!$A:$D,2,TRUE)</f>
        <v>Strong breeze</v>
      </c>
      <c r="F408" s="5" t="str">
        <f>VLOOKUP($I408,Wind!$A:$D,3,TRUE)</f>
        <v>25–31</v>
      </c>
      <c r="G408" s="5" t="str">
        <f t="shared" si="1"/>
        <v>S</v>
      </c>
      <c r="H408" s="5" t="str">
        <f>VLOOKUP($I408,Wind!$A:$D,4,TRUE)</f>
        <v>Large branches move</v>
      </c>
      <c r="I408" s="5">
        <f>RANDBETWEEN(2,16)*10</f>
        <v>120</v>
      </c>
    </row>
    <row r="409">
      <c r="A409" s="9" t="s">
        <v>94</v>
      </c>
      <c r="B409" s="9" t="s">
        <v>95</v>
      </c>
      <c r="C409" s="9" t="s">
        <v>93</v>
      </c>
      <c r="D409" s="5" t="str">
        <f>IF(RANDBETWEEN(1,1000)&lt;=Settings!$E$23*Settings!$E$25*1000,"Lightning, hail",IF(RANDBETWEEN(1,100)&lt;=Settings!$E$23*100,"Lightning",IF(RANDBETWEEN(1,100)&lt;=Settings!$E$25*100,"Hail","")))</f>
        <v>Lightning</v>
      </c>
      <c r="E409" s="5" t="str">
        <f>VLOOKUP($I409,Wind!$A:$D,2,TRUE)</f>
        <v>Calm</v>
      </c>
      <c r="F409" s="5" t="str">
        <f>VLOOKUP($I409,Wind!$A:$D,3,TRUE)</f>
        <v>&lt;1</v>
      </c>
      <c r="G409" s="5" t="str">
        <f t="shared" si="1"/>
        <v>W</v>
      </c>
      <c r="H409" s="5" t="str">
        <f>VLOOKUP($I409,Wind!$A:$D,4,TRUE)</f>
        <v>Smoke rises vertically</v>
      </c>
      <c r="I409" s="5">
        <f>RANDBETWEEN(10,200)</f>
        <v>16</v>
      </c>
    </row>
    <row r="410">
      <c r="A410" s="9" t="s">
        <v>79</v>
      </c>
      <c r="B410" s="9" t="s">
        <v>80</v>
      </c>
      <c r="C410" s="9" t="s">
        <v>81</v>
      </c>
      <c r="D410" s="5" t="str">
        <f>IF(RANDBETWEEN(1,100)&lt;=Settings!$E$22*100,"Fog","")</f>
        <v/>
      </c>
      <c r="E410" s="5" t="str">
        <f>VLOOKUP($I410,Wind!$A:$D,2,TRUE)</f>
        <v>Calm</v>
      </c>
      <c r="F410" s="5" t="str">
        <f>VLOOKUP($I410,Wind!$A:$D,3,TRUE)</f>
        <v>&lt;1</v>
      </c>
      <c r="G410" s="5" t="str">
        <f t="shared" si="1"/>
        <v>SW</v>
      </c>
      <c r="H410" s="5" t="str">
        <f>VLOOKUP($I410,Wind!$A:$D,4,TRUE)</f>
        <v>Smoke rises vertically</v>
      </c>
      <c r="I410" s="5">
        <f>RANDBETWEEN(1,4)*10</f>
        <v>10</v>
      </c>
    </row>
    <row r="411">
      <c r="A411" s="9" t="s">
        <v>82</v>
      </c>
      <c r="B411" s="9" t="s">
        <v>83</v>
      </c>
      <c r="C411" s="9" t="s">
        <v>84</v>
      </c>
      <c r="D411" s="5" t="str">
        <f>IF(RANDBETWEEN(1,100)&lt;=Settings!$E$22*100,"Fog","")</f>
        <v/>
      </c>
      <c r="E411" s="5" t="str">
        <f>VLOOKUP($I411,Wind!$A:$D,2,TRUE)</f>
        <v>Calm</v>
      </c>
      <c r="F411" s="5" t="str">
        <f>VLOOKUP($I411,Wind!$A:$D,3,TRUE)</f>
        <v>&lt;1</v>
      </c>
      <c r="G411" s="5" t="str">
        <f t="shared" si="1"/>
        <v>NE</v>
      </c>
      <c r="H411" s="5" t="str">
        <f>VLOOKUP($I411,Wind!$A:$D,4,TRUE)</f>
        <v>Smoke rises vertically</v>
      </c>
      <c r="I411" s="5">
        <f>RANDBETWEEN(1,6)*10</f>
        <v>10</v>
      </c>
    </row>
    <row r="412">
      <c r="A412" s="9" t="s">
        <v>85</v>
      </c>
      <c r="B412" s="9" t="s">
        <v>86</v>
      </c>
      <c r="C412" s="9" t="s">
        <v>87</v>
      </c>
      <c r="D412" s="5" t="str">
        <f>IF(RANDBETWEEN(1,100)&lt;=Settings!$E$24*100,"Hail","")</f>
        <v/>
      </c>
      <c r="E412" s="5" t="str">
        <f>VLOOKUP($I412,Wind!$A:$D,2,TRUE)</f>
        <v>Light breeze</v>
      </c>
      <c r="F412" s="5" t="str">
        <f>VLOOKUP($I412,Wind!$A:$D,3,TRUE)</f>
        <v>4–7</v>
      </c>
      <c r="G412" s="5" t="str">
        <f t="shared" si="1"/>
        <v>S</v>
      </c>
      <c r="H412" s="5" t="str">
        <f>VLOOKUP($I412,Wind!$A:$D,4,TRUE)</f>
        <v>Wind felt on face, leaves rustle, vanes move</v>
      </c>
      <c r="I412" s="5">
        <f>RANDBETWEEN(2,8)*10</f>
        <v>40</v>
      </c>
    </row>
    <row r="413">
      <c r="A413" s="9" t="s">
        <v>88</v>
      </c>
      <c r="B413" s="9" t="s">
        <v>89</v>
      </c>
      <c r="C413" s="9" t="s">
        <v>90</v>
      </c>
      <c r="D413" s="5" t="str">
        <f>IF(RANDBETWEEN(1,100)&lt;=Settings!$E$24*100,"Hail","")</f>
        <v/>
      </c>
      <c r="E413" s="5" t="str">
        <f>VLOOKUP($I413,Wind!$A:$D,2,TRUE)</f>
        <v>Moderate breeze</v>
      </c>
      <c r="F413" s="5" t="str">
        <f>VLOOKUP($I413,Wind!$A:$D,3,TRUE)</f>
        <v>13–18</v>
      </c>
      <c r="G413" s="5" t="str">
        <f t="shared" si="1"/>
        <v>SW</v>
      </c>
      <c r="H413" s="5" t="str">
        <f>VLOOKUP($I413,Wind!$A:$D,4,TRUE)</f>
        <v>Small branches move, and dust and small branches are raised</v>
      </c>
      <c r="I413" s="5">
        <f>RANDBETWEEN(2,12)*10</f>
        <v>80</v>
      </c>
    </row>
    <row r="414">
      <c r="A414" s="9" t="s">
        <v>91</v>
      </c>
      <c r="B414" s="9" t="s">
        <v>92</v>
      </c>
      <c r="C414" s="9" t="s">
        <v>93</v>
      </c>
      <c r="D414" s="5" t="str">
        <f>IF(RANDBETWEEN(1,1000)&lt;=Settings!$E$23*Settings!$E$25*1000,"Lightning, hail",IF(RANDBETWEEN(1,100)&lt;=Settings!$E$23*100,"Lightning",IF(RANDBETWEEN(1,100)&lt;=Settings!$E$25*100,"Hail","")))</f>
        <v/>
      </c>
      <c r="E414" s="5" t="str">
        <f>VLOOKUP($I414,Wind!$A:$D,2,TRUE)</f>
        <v>Strong breeze</v>
      </c>
      <c r="F414" s="5" t="str">
        <f>VLOOKUP($I414,Wind!$A:$D,3,TRUE)</f>
        <v>25–31</v>
      </c>
      <c r="G414" s="5" t="str">
        <f t="shared" si="1"/>
        <v>SW</v>
      </c>
      <c r="H414" s="5" t="str">
        <f>VLOOKUP($I414,Wind!$A:$D,4,TRUE)</f>
        <v>Large branches move</v>
      </c>
      <c r="I414" s="5">
        <f>RANDBETWEEN(2,16)*10</f>
        <v>120</v>
      </c>
    </row>
    <row r="415">
      <c r="A415" s="9" t="s">
        <v>94</v>
      </c>
      <c r="B415" s="9" t="s">
        <v>95</v>
      </c>
      <c r="C415" s="9" t="s">
        <v>93</v>
      </c>
      <c r="D415" s="5" t="str">
        <f>IF(RANDBETWEEN(1,1000)&lt;=Settings!$E$23*Settings!$E$25*1000,"Lightning, hail",IF(RANDBETWEEN(1,100)&lt;=Settings!$E$23*100,"Lightning",IF(RANDBETWEEN(1,100)&lt;=Settings!$E$25*100,"Hail","")))</f>
        <v/>
      </c>
      <c r="E415" s="5" t="str">
        <f>VLOOKUP($I415,Wind!$A:$D,2,TRUE)</f>
        <v>Moderate breeze</v>
      </c>
      <c r="F415" s="5" t="str">
        <f>VLOOKUP($I415,Wind!$A:$D,3,TRUE)</f>
        <v>13–18</v>
      </c>
      <c r="G415" s="5" t="str">
        <f t="shared" si="1"/>
        <v>S</v>
      </c>
      <c r="H415" s="5" t="str">
        <f>VLOOKUP($I415,Wind!$A:$D,4,TRUE)</f>
        <v>Small branches move, and dust and small branches are raised</v>
      </c>
      <c r="I415" s="5">
        <f>RANDBETWEEN(10,200)</f>
        <v>88</v>
      </c>
    </row>
    <row r="416">
      <c r="A416" s="9" t="s">
        <v>79</v>
      </c>
      <c r="B416" s="9" t="s">
        <v>80</v>
      </c>
      <c r="C416" s="9" t="s">
        <v>81</v>
      </c>
      <c r="D416" s="5" t="str">
        <f>IF(RANDBETWEEN(1,100)&lt;=Settings!$E$22*100,"Fog","")</f>
        <v/>
      </c>
      <c r="E416" s="5" t="str">
        <f>VLOOKUP($I416,Wind!$A:$D,2,TRUE)</f>
        <v>Light air</v>
      </c>
      <c r="F416" s="5" t="str">
        <f>VLOOKUP($I416,Wind!$A:$D,3,TRUE)</f>
        <v>1–3</v>
      </c>
      <c r="G416" s="5" t="str">
        <f t="shared" si="1"/>
        <v>SW</v>
      </c>
      <c r="H416" s="5" t="str">
        <f>VLOOKUP($I416,Wind!$A:$D,4,TRUE)</f>
        <v>Wind direction shown by smoke but not wind vanes</v>
      </c>
      <c r="I416" s="5">
        <f>RANDBETWEEN(1,4)*10</f>
        <v>30</v>
      </c>
    </row>
    <row r="417">
      <c r="A417" s="9" t="s">
        <v>82</v>
      </c>
      <c r="B417" s="9" t="s">
        <v>83</v>
      </c>
      <c r="C417" s="9" t="s">
        <v>84</v>
      </c>
      <c r="D417" s="5" t="str">
        <f>IF(RANDBETWEEN(1,100)&lt;=Settings!$E$22*100,"Fog","")</f>
        <v/>
      </c>
      <c r="E417" s="5" t="str">
        <f>VLOOKUP($I417,Wind!$A:$D,2,TRUE)</f>
        <v>Gentle breeze</v>
      </c>
      <c r="F417" s="5" t="str">
        <f>VLOOKUP($I417,Wind!$A:$D,3,TRUE)</f>
        <v>8–12</v>
      </c>
      <c r="G417" s="5" t="str">
        <f t="shared" si="1"/>
        <v>NW</v>
      </c>
      <c r="H417" s="5" t="str">
        <f>VLOOKUP($I417,Wind!$A:$D,4,TRUE)</f>
        <v>Leaves and small twigs sway and banners flap</v>
      </c>
      <c r="I417" s="5">
        <f>RANDBETWEEN(1,6)*10</f>
        <v>60</v>
      </c>
    </row>
    <row r="418">
      <c r="A418" s="9" t="s">
        <v>85</v>
      </c>
      <c r="B418" s="9" t="s">
        <v>86</v>
      </c>
      <c r="C418" s="9" t="s">
        <v>87</v>
      </c>
      <c r="D418" s="5" t="str">
        <f>IF(RANDBETWEEN(1,100)&lt;=Settings!$E$24*100,"Hail","")</f>
        <v/>
      </c>
      <c r="E418" s="5" t="str">
        <f>VLOOKUP($I418,Wind!$A:$D,2,TRUE)</f>
        <v>Gentle breeze</v>
      </c>
      <c r="F418" s="5" t="str">
        <f>VLOOKUP($I418,Wind!$A:$D,3,TRUE)</f>
        <v>8–12</v>
      </c>
      <c r="G418" s="5" t="str">
        <f t="shared" si="1"/>
        <v>SW</v>
      </c>
      <c r="H418" s="5" t="str">
        <f>VLOOKUP($I418,Wind!$A:$D,4,TRUE)</f>
        <v>Leaves and small twigs sway and banners flap</v>
      </c>
      <c r="I418" s="5">
        <f>RANDBETWEEN(2,8)*10</f>
        <v>70</v>
      </c>
    </row>
    <row r="419">
      <c r="A419" s="9" t="s">
        <v>88</v>
      </c>
      <c r="B419" s="9" t="s">
        <v>89</v>
      </c>
      <c r="C419" s="9" t="s">
        <v>90</v>
      </c>
      <c r="D419" s="5" t="str">
        <f>IF(RANDBETWEEN(1,100)&lt;=Settings!$E$24*100,"Hail","")</f>
        <v/>
      </c>
      <c r="E419" s="5" t="str">
        <f>VLOOKUP($I419,Wind!$A:$D,2,TRUE)</f>
        <v>Light breeze</v>
      </c>
      <c r="F419" s="5" t="str">
        <f>VLOOKUP($I419,Wind!$A:$D,3,TRUE)</f>
        <v>4–7</v>
      </c>
      <c r="G419" s="5" t="str">
        <f t="shared" si="1"/>
        <v>E</v>
      </c>
      <c r="H419" s="5" t="str">
        <f>VLOOKUP($I419,Wind!$A:$D,4,TRUE)</f>
        <v>Wind felt on face, leaves rustle, vanes move</v>
      </c>
      <c r="I419" s="5">
        <f>RANDBETWEEN(2,12)*10</f>
        <v>50</v>
      </c>
    </row>
    <row r="420">
      <c r="A420" s="9" t="s">
        <v>91</v>
      </c>
      <c r="B420" s="9" t="s">
        <v>92</v>
      </c>
      <c r="C420" s="9" t="s">
        <v>93</v>
      </c>
      <c r="D420" s="5" t="str">
        <f>IF(RANDBETWEEN(1,1000)&lt;=Settings!$E$23*Settings!$E$25*1000,"Lightning, hail",IF(RANDBETWEEN(1,100)&lt;=Settings!$E$23*100,"Lightning",IF(RANDBETWEEN(1,100)&lt;=Settings!$E$25*100,"Hail","")))</f>
        <v/>
      </c>
      <c r="E420" s="5" t="str">
        <f>VLOOKUP($I420,Wind!$A:$D,2,TRUE)</f>
        <v>Strong breeze</v>
      </c>
      <c r="F420" s="5" t="str">
        <f>VLOOKUP($I420,Wind!$A:$D,3,TRUE)</f>
        <v>25–31</v>
      </c>
      <c r="G420" s="5" t="str">
        <f t="shared" si="1"/>
        <v>SE</v>
      </c>
      <c r="H420" s="5" t="str">
        <f>VLOOKUP($I420,Wind!$A:$D,4,TRUE)</f>
        <v>Large branches move</v>
      </c>
      <c r="I420" s="5">
        <f>RANDBETWEEN(2,16)*10</f>
        <v>130</v>
      </c>
    </row>
    <row r="421">
      <c r="A421" s="9" t="s">
        <v>94</v>
      </c>
      <c r="B421" s="9" t="s">
        <v>95</v>
      </c>
      <c r="C421" s="9" t="s">
        <v>93</v>
      </c>
      <c r="D421" s="5" t="str">
        <f>IF(RANDBETWEEN(1,1000)&lt;=Settings!$E$23*Settings!$E$25*1000,"Lightning, hail",IF(RANDBETWEEN(1,100)&lt;=Settings!$E$23*100,"Lightning",IF(RANDBETWEEN(1,100)&lt;=Settings!$E$25*100,"Hail","")))</f>
        <v>Hail</v>
      </c>
      <c r="E421" s="5" t="str">
        <f>VLOOKUP($I421,Wind!$A:$D,2,TRUE)</f>
        <v>Light air</v>
      </c>
      <c r="F421" s="5" t="str">
        <f>VLOOKUP($I421,Wind!$A:$D,3,TRUE)</f>
        <v>1–3</v>
      </c>
      <c r="G421" s="5" t="str">
        <f t="shared" si="1"/>
        <v>NE</v>
      </c>
      <c r="H421" s="5" t="str">
        <f>VLOOKUP($I421,Wind!$A:$D,4,TRUE)</f>
        <v>Wind direction shown by smoke but not wind vanes</v>
      </c>
      <c r="I421" s="5">
        <f>RANDBETWEEN(10,200)</f>
        <v>31</v>
      </c>
    </row>
    <row r="422">
      <c r="A422" s="9" t="s">
        <v>79</v>
      </c>
      <c r="B422" s="9" t="s">
        <v>80</v>
      </c>
      <c r="C422" s="9" t="s">
        <v>81</v>
      </c>
      <c r="D422" s="5" t="str">
        <f>IF(RANDBETWEEN(1,100)&lt;=Settings!$E$22*100,"Fog","")</f>
        <v/>
      </c>
      <c r="E422" s="5" t="str">
        <f>VLOOKUP($I422,Wind!$A:$D,2,TRUE)</f>
        <v>Light air</v>
      </c>
      <c r="F422" s="5" t="str">
        <f>VLOOKUP($I422,Wind!$A:$D,3,TRUE)</f>
        <v>1–3</v>
      </c>
      <c r="G422" s="5" t="str">
        <f t="shared" si="1"/>
        <v>SE</v>
      </c>
      <c r="H422" s="5" t="str">
        <f>VLOOKUP($I422,Wind!$A:$D,4,TRUE)</f>
        <v>Wind direction shown by smoke but not wind vanes</v>
      </c>
      <c r="I422" s="5">
        <f>RANDBETWEEN(1,4)*10</f>
        <v>20</v>
      </c>
    </row>
    <row r="423">
      <c r="A423" s="9" t="s">
        <v>82</v>
      </c>
      <c r="B423" s="9" t="s">
        <v>83</v>
      </c>
      <c r="C423" s="9" t="s">
        <v>84</v>
      </c>
      <c r="D423" s="5" t="str">
        <f>IF(RANDBETWEEN(1,100)&lt;=Settings!$E$22*100,"Fog","")</f>
        <v/>
      </c>
      <c r="E423" s="5" t="str">
        <f>VLOOKUP($I423,Wind!$A:$D,2,TRUE)</f>
        <v>Gentle breeze</v>
      </c>
      <c r="F423" s="5" t="str">
        <f>VLOOKUP($I423,Wind!$A:$D,3,TRUE)</f>
        <v>8–12</v>
      </c>
      <c r="G423" s="5" t="str">
        <f t="shared" si="1"/>
        <v>NE</v>
      </c>
      <c r="H423" s="5" t="str">
        <f>VLOOKUP($I423,Wind!$A:$D,4,TRUE)</f>
        <v>Leaves and small twigs sway and banners flap</v>
      </c>
      <c r="I423" s="5">
        <f>RANDBETWEEN(1,6)*10</f>
        <v>60</v>
      </c>
    </row>
    <row r="424">
      <c r="A424" s="9" t="s">
        <v>85</v>
      </c>
      <c r="B424" s="9" t="s">
        <v>86</v>
      </c>
      <c r="C424" s="9" t="s">
        <v>87</v>
      </c>
      <c r="D424" s="5" t="str">
        <f>IF(RANDBETWEEN(1,100)&lt;=Settings!$E$24*100,"Hail","")</f>
        <v/>
      </c>
      <c r="E424" s="5" t="str">
        <f>VLOOKUP($I424,Wind!$A:$D,2,TRUE)</f>
        <v>Light air</v>
      </c>
      <c r="F424" s="5" t="str">
        <f>VLOOKUP($I424,Wind!$A:$D,3,TRUE)</f>
        <v>1–3</v>
      </c>
      <c r="G424" s="5" t="str">
        <f t="shared" si="1"/>
        <v>W</v>
      </c>
      <c r="H424" s="5" t="str">
        <f>VLOOKUP($I424,Wind!$A:$D,4,TRUE)</f>
        <v>Wind direction shown by smoke but not wind vanes</v>
      </c>
      <c r="I424" s="5">
        <f>RANDBETWEEN(2,8)*10</f>
        <v>20</v>
      </c>
    </row>
    <row r="425">
      <c r="A425" s="9" t="s">
        <v>88</v>
      </c>
      <c r="B425" s="9" t="s">
        <v>89</v>
      </c>
      <c r="C425" s="9" t="s">
        <v>90</v>
      </c>
      <c r="D425" s="5" t="str">
        <f>IF(RANDBETWEEN(1,100)&lt;=Settings!$E$24*100,"Hail","")</f>
        <v>Hail</v>
      </c>
      <c r="E425" s="5" t="str">
        <f>VLOOKUP($I425,Wind!$A:$D,2,TRUE)</f>
        <v>Fresh breeze</v>
      </c>
      <c r="F425" s="5" t="str">
        <f>VLOOKUP($I425,Wind!$A:$D,3,TRUE)</f>
        <v>19–24</v>
      </c>
      <c r="G425" s="5" t="str">
        <f t="shared" si="1"/>
        <v>NE</v>
      </c>
      <c r="H425" s="5" t="str">
        <f>VLOOKUP($I425,Wind!$A:$D,4,TRUE)</f>
        <v>Small trees sway and small waves form on inland waters</v>
      </c>
      <c r="I425" s="5">
        <f>RANDBETWEEN(2,12)*10</f>
        <v>100</v>
      </c>
    </row>
    <row r="426">
      <c r="A426" s="9" t="s">
        <v>91</v>
      </c>
      <c r="B426" s="9" t="s">
        <v>92</v>
      </c>
      <c r="C426" s="9" t="s">
        <v>93</v>
      </c>
      <c r="D426" s="5" t="str">
        <f>IF(RANDBETWEEN(1,1000)&lt;=Settings!$E$23*Settings!$E$25*1000,"Lightning, hail",IF(RANDBETWEEN(1,100)&lt;=Settings!$E$23*100,"Lightning",IF(RANDBETWEEN(1,100)&lt;=Settings!$E$25*100,"Hail","")))</f>
        <v>Lightning, hail</v>
      </c>
      <c r="E426" s="5" t="str">
        <f>VLOOKUP($I426,Wind!$A:$D,2,TRUE)</f>
        <v>Strong breeze</v>
      </c>
      <c r="F426" s="5" t="str">
        <f>VLOOKUP($I426,Wind!$A:$D,3,TRUE)</f>
        <v>25–31</v>
      </c>
      <c r="G426" s="5" t="str">
        <f t="shared" si="1"/>
        <v>E</v>
      </c>
      <c r="H426" s="5" t="str">
        <f>VLOOKUP($I426,Wind!$A:$D,4,TRUE)</f>
        <v>Large branches move</v>
      </c>
      <c r="I426" s="5">
        <f>RANDBETWEEN(2,16)*10</f>
        <v>130</v>
      </c>
    </row>
    <row r="427">
      <c r="A427" s="9" t="s">
        <v>94</v>
      </c>
      <c r="B427" s="9" t="s">
        <v>95</v>
      </c>
      <c r="C427" s="9" t="s">
        <v>93</v>
      </c>
      <c r="D427" s="5" t="str">
        <f>IF(RANDBETWEEN(1,1000)&lt;=Settings!$E$23*Settings!$E$25*1000,"Lightning, hail",IF(RANDBETWEEN(1,100)&lt;=Settings!$E$23*100,"Lightning",IF(RANDBETWEEN(1,100)&lt;=Settings!$E$25*100,"Hail","")))</f>
        <v>Lightning</v>
      </c>
      <c r="E427" s="5" t="str">
        <f>VLOOKUP($I427,Wind!$A:$D,2,TRUE)</f>
        <v>Fresh breeze</v>
      </c>
      <c r="F427" s="5" t="str">
        <f>VLOOKUP($I427,Wind!$A:$D,3,TRUE)</f>
        <v>19–24</v>
      </c>
      <c r="G427" s="5" t="str">
        <f t="shared" si="1"/>
        <v>SE</v>
      </c>
      <c r="H427" s="5" t="str">
        <f>VLOOKUP($I427,Wind!$A:$D,4,TRUE)</f>
        <v>Small trees sway and small waves form on inland waters</v>
      </c>
      <c r="I427" s="5">
        <f>RANDBETWEEN(10,200)</f>
        <v>101</v>
      </c>
    </row>
    <row r="428">
      <c r="A428" s="9" t="s">
        <v>79</v>
      </c>
      <c r="B428" s="9" t="s">
        <v>80</v>
      </c>
      <c r="C428" s="9" t="s">
        <v>81</v>
      </c>
      <c r="D428" s="5" t="str">
        <f>IF(RANDBETWEEN(1,100)&lt;=Settings!$E$22*100,"Fog","")</f>
        <v/>
      </c>
      <c r="E428" s="5" t="str">
        <f>VLOOKUP($I428,Wind!$A:$D,2,TRUE)</f>
        <v>Light air</v>
      </c>
      <c r="F428" s="5" t="str">
        <f>VLOOKUP($I428,Wind!$A:$D,3,TRUE)</f>
        <v>1–3</v>
      </c>
      <c r="G428" s="5" t="str">
        <f t="shared" si="1"/>
        <v>S</v>
      </c>
      <c r="H428" s="5" t="str">
        <f>VLOOKUP($I428,Wind!$A:$D,4,TRUE)</f>
        <v>Wind direction shown by smoke but not wind vanes</v>
      </c>
      <c r="I428" s="5">
        <f>RANDBETWEEN(1,4)*10</f>
        <v>30</v>
      </c>
    </row>
    <row r="429">
      <c r="A429" s="9" t="s">
        <v>82</v>
      </c>
      <c r="B429" s="9" t="s">
        <v>83</v>
      </c>
      <c r="C429" s="9" t="s">
        <v>84</v>
      </c>
      <c r="D429" s="5" t="str">
        <f>IF(RANDBETWEEN(1,100)&lt;=Settings!$E$22*100,"Fog","")</f>
        <v>Fog</v>
      </c>
      <c r="E429" s="5" t="str">
        <f>VLOOKUP($I429,Wind!$A:$D,2,TRUE)</f>
        <v>Gentle breeze</v>
      </c>
      <c r="F429" s="5" t="str">
        <f>VLOOKUP($I429,Wind!$A:$D,3,TRUE)</f>
        <v>8–12</v>
      </c>
      <c r="G429" s="5" t="str">
        <f t="shared" si="1"/>
        <v>NW</v>
      </c>
      <c r="H429" s="5" t="str">
        <f>VLOOKUP($I429,Wind!$A:$D,4,TRUE)</f>
        <v>Leaves and small twigs sway and banners flap</v>
      </c>
      <c r="I429" s="5">
        <f>RANDBETWEEN(1,6)*10</f>
        <v>60</v>
      </c>
    </row>
    <row r="430">
      <c r="A430" s="9" t="s">
        <v>85</v>
      </c>
      <c r="B430" s="9" t="s">
        <v>86</v>
      </c>
      <c r="C430" s="9" t="s">
        <v>87</v>
      </c>
      <c r="D430" s="5" t="str">
        <f>IF(RANDBETWEEN(1,100)&lt;=Settings!$E$24*100,"Hail","")</f>
        <v/>
      </c>
      <c r="E430" s="5" t="str">
        <f>VLOOKUP($I430,Wind!$A:$D,2,TRUE)</f>
        <v>Moderate breeze</v>
      </c>
      <c r="F430" s="5" t="str">
        <f>VLOOKUP($I430,Wind!$A:$D,3,TRUE)</f>
        <v>13–18</v>
      </c>
      <c r="G430" s="5" t="str">
        <f t="shared" si="1"/>
        <v>SE</v>
      </c>
      <c r="H430" s="5" t="str">
        <f>VLOOKUP($I430,Wind!$A:$D,4,TRUE)</f>
        <v>Small branches move, and dust and small branches are raised</v>
      </c>
      <c r="I430" s="5">
        <f>RANDBETWEEN(2,8)*10</f>
        <v>80</v>
      </c>
    </row>
    <row r="431">
      <c r="A431" s="9" t="s">
        <v>88</v>
      </c>
      <c r="B431" s="9" t="s">
        <v>89</v>
      </c>
      <c r="C431" s="9" t="s">
        <v>90</v>
      </c>
      <c r="D431" s="5" t="str">
        <f>IF(RANDBETWEEN(1,100)&lt;=Settings!$E$24*100,"Hail","")</f>
        <v/>
      </c>
      <c r="E431" s="5" t="str">
        <f>VLOOKUP($I431,Wind!$A:$D,2,TRUE)</f>
        <v>Moderate breeze</v>
      </c>
      <c r="F431" s="5" t="str">
        <f>VLOOKUP($I431,Wind!$A:$D,3,TRUE)</f>
        <v>13–18</v>
      </c>
      <c r="G431" s="5" t="str">
        <f t="shared" si="1"/>
        <v>N</v>
      </c>
      <c r="H431" s="5" t="str">
        <f>VLOOKUP($I431,Wind!$A:$D,4,TRUE)</f>
        <v>Small branches move, and dust and small branches are raised</v>
      </c>
      <c r="I431" s="5">
        <f>RANDBETWEEN(2,12)*10</f>
        <v>90</v>
      </c>
    </row>
    <row r="432">
      <c r="A432" s="9" t="s">
        <v>91</v>
      </c>
      <c r="B432" s="9" t="s">
        <v>92</v>
      </c>
      <c r="C432" s="9" t="s">
        <v>93</v>
      </c>
      <c r="D432" s="5" t="str">
        <f>IF(RANDBETWEEN(1,1000)&lt;=Settings!$E$23*Settings!$E$25*1000,"Lightning, hail",IF(RANDBETWEEN(1,100)&lt;=Settings!$E$23*100,"Lightning",IF(RANDBETWEEN(1,100)&lt;=Settings!$E$25*100,"Hail","")))</f>
        <v>Lightning</v>
      </c>
      <c r="E432" s="5" t="str">
        <f>VLOOKUP($I432,Wind!$A:$D,2,TRUE)</f>
        <v>Light air</v>
      </c>
      <c r="F432" s="5" t="str">
        <f>VLOOKUP($I432,Wind!$A:$D,3,TRUE)</f>
        <v>1–3</v>
      </c>
      <c r="G432" s="5" t="str">
        <f t="shared" si="1"/>
        <v>NE</v>
      </c>
      <c r="H432" s="5" t="str">
        <f>VLOOKUP($I432,Wind!$A:$D,4,TRUE)</f>
        <v>Wind direction shown by smoke but not wind vanes</v>
      </c>
      <c r="I432" s="5">
        <f>RANDBETWEEN(2,16)*10</f>
        <v>30</v>
      </c>
    </row>
    <row r="433">
      <c r="A433" s="9" t="s">
        <v>94</v>
      </c>
      <c r="B433" s="9" t="s">
        <v>95</v>
      </c>
      <c r="C433" s="9" t="s">
        <v>93</v>
      </c>
      <c r="D433" s="5" t="str">
        <f>IF(RANDBETWEEN(1,1000)&lt;=Settings!$E$23*Settings!$E$25*1000,"Lightning, hail",IF(RANDBETWEEN(1,100)&lt;=Settings!$E$23*100,"Lightning",IF(RANDBETWEEN(1,100)&lt;=Settings!$E$25*100,"Hail","")))</f>
        <v/>
      </c>
      <c r="E433" s="5" t="str">
        <f>VLOOKUP($I433,Wind!$A:$D,2,TRUE)</f>
        <v>Fresh breeze</v>
      </c>
      <c r="F433" s="5" t="str">
        <f>VLOOKUP($I433,Wind!$A:$D,3,TRUE)</f>
        <v>19–24</v>
      </c>
      <c r="G433" s="5" t="str">
        <f t="shared" si="1"/>
        <v>NE</v>
      </c>
      <c r="H433" s="5" t="str">
        <f>VLOOKUP($I433,Wind!$A:$D,4,TRUE)</f>
        <v>Small trees sway and small waves form on inland waters</v>
      </c>
      <c r="I433" s="5">
        <f>RANDBETWEEN(10,200)</f>
        <v>106</v>
      </c>
    </row>
    <row r="434">
      <c r="A434" s="9" t="s">
        <v>79</v>
      </c>
      <c r="B434" s="9" t="s">
        <v>80</v>
      </c>
      <c r="C434" s="9" t="s">
        <v>81</v>
      </c>
      <c r="D434" s="5" t="str">
        <f>IF(RANDBETWEEN(1,100)&lt;=Settings!$E$22*100,"Fog","")</f>
        <v/>
      </c>
      <c r="E434" s="5" t="str">
        <f>VLOOKUP($I434,Wind!$A:$D,2,TRUE)</f>
        <v>Calm</v>
      </c>
      <c r="F434" s="5" t="str">
        <f>VLOOKUP($I434,Wind!$A:$D,3,TRUE)</f>
        <v>&lt;1</v>
      </c>
      <c r="G434" s="5" t="str">
        <f t="shared" si="1"/>
        <v>S</v>
      </c>
      <c r="H434" s="5" t="str">
        <f>VLOOKUP($I434,Wind!$A:$D,4,TRUE)</f>
        <v>Smoke rises vertically</v>
      </c>
      <c r="I434" s="5">
        <f>RANDBETWEEN(1,4)*10</f>
        <v>10</v>
      </c>
    </row>
    <row r="435">
      <c r="A435" s="9" t="s">
        <v>82</v>
      </c>
      <c r="B435" s="9" t="s">
        <v>83</v>
      </c>
      <c r="C435" s="9" t="s">
        <v>84</v>
      </c>
      <c r="D435" s="5" t="str">
        <f>IF(RANDBETWEEN(1,100)&lt;=Settings!$E$22*100,"Fog","")</f>
        <v/>
      </c>
      <c r="E435" s="5" t="str">
        <f>VLOOKUP($I435,Wind!$A:$D,2,TRUE)</f>
        <v>Light breeze</v>
      </c>
      <c r="F435" s="5" t="str">
        <f>VLOOKUP($I435,Wind!$A:$D,3,TRUE)</f>
        <v>4–7</v>
      </c>
      <c r="G435" s="5" t="str">
        <f t="shared" si="1"/>
        <v>N</v>
      </c>
      <c r="H435" s="5" t="str">
        <f>VLOOKUP($I435,Wind!$A:$D,4,TRUE)</f>
        <v>Wind felt on face, leaves rustle, vanes move</v>
      </c>
      <c r="I435" s="5">
        <f>RANDBETWEEN(1,6)*10</f>
        <v>50</v>
      </c>
    </row>
    <row r="436">
      <c r="A436" s="9" t="s">
        <v>85</v>
      </c>
      <c r="B436" s="9" t="s">
        <v>86</v>
      </c>
      <c r="C436" s="9" t="s">
        <v>87</v>
      </c>
      <c r="D436" s="5" t="str">
        <f>IF(RANDBETWEEN(1,100)&lt;=Settings!$E$24*100,"Hail","")</f>
        <v/>
      </c>
      <c r="E436" s="5" t="str">
        <f>VLOOKUP($I436,Wind!$A:$D,2,TRUE)</f>
        <v>Moderate breeze</v>
      </c>
      <c r="F436" s="5" t="str">
        <f>VLOOKUP($I436,Wind!$A:$D,3,TRUE)</f>
        <v>13–18</v>
      </c>
      <c r="G436" s="5" t="str">
        <f t="shared" si="1"/>
        <v>NE</v>
      </c>
      <c r="H436" s="5" t="str">
        <f>VLOOKUP($I436,Wind!$A:$D,4,TRUE)</f>
        <v>Small branches move, and dust and small branches are raised</v>
      </c>
      <c r="I436" s="5">
        <f>RANDBETWEEN(2,8)*10</f>
        <v>80</v>
      </c>
    </row>
    <row r="437">
      <c r="A437" s="9" t="s">
        <v>88</v>
      </c>
      <c r="B437" s="9" t="s">
        <v>89</v>
      </c>
      <c r="C437" s="9" t="s">
        <v>90</v>
      </c>
      <c r="D437" s="5" t="str">
        <f>IF(RANDBETWEEN(1,100)&lt;=Settings!$E$24*100,"Hail","")</f>
        <v/>
      </c>
      <c r="E437" s="5" t="str">
        <f>VLOOKUP($I437,Wind!$A:$D,2,TRUE)</f>
        <v>Fresh breeze</v>
      </c>
      <c r="F437" s="5" t="str">
        <f>VLOOKUP($I437,Wind!$A:$D,3,TRUE)</f>
        <v>19–24</v>
      </c>
      <c r="G437" s="5" t="str">
        <f t="shared" si="1"/>
        <v>SE</v>
      </c>
      <c r="H437" s="5" t="str">
        <f>VLOOKUP($I437,Wind!$A:$D,4,TRUE)</f>
        <v>Small trees sway and small waves form on inland waters</v>
      </c>
      <c r="I437" s="5">
        <f>RANDBETWEEN(2,12)*10</f>
        <v>100</v>
      </c>
    </row>
    <row r="438">
      <c r="A438" s="9" t="s">
        <v>91</v>
      </c>
      <c r="B438" s="9" t="s">
        <v>92</v>
      </c>
      <c r="C438" s="9" t="s">
        <v>93</v>
      </c>
      <c r="D438" s="5" t="str">
        <f>IF(RANDBETWEEN(1,1000)&lt;=Settings!$E$23*Settings!$E$25*1000,"Lightning, hail",IF(RANDBETWEEN(1,100)&lt;=Settings!$E$23*100,"Lightning",IF(RANDBETWEEN(1,100)&lt;=Settings!$E$25*100,"Hail","")))</f>
        <v>Lightning, hail</v>
      </c>
      <c r="E438" s="5" t="str">
        <f>VLOOKUP($I438,Wind!$A:$D,2,TRUE)</f>
        <v>Fresh breeze</v>
      </c>
      <c r="F438" s="5" t="str">
        <f>VLOOKUP($I438,Wind!$A:$D,3,TRUE)</f>
        <v>19–24</v>
      </c>
      <c r="G438" s="5" t="str">
        <f t="shared" si="1"/>
        <v>E</v>
      </c>
      <c r="H438" s="5" t="str">
        <f>VLOOKUP($I438,Wind!$A:$D,4,TRUE)</f>
        <v>Small trees sway and small waves form on inland waters</v>
      </c>
      <c r="I438" s="5">
        <f>RANDBETWEEN(2,16)*10</f>
        <v>100</v>
      </c>
    </row>
    <row r="439">
      <c r="A439" s="9" t="s">
        <v>94</v>
      </c>
      <c r="B439" s="9" t="s">
        <v>95</v>
      </c>
      <c r="C439" s="9" t="s">
        <v>93</v>
      </c>
      <c r="D439" s="5" t="str">
        <f>IF(RANDBETWEEN(1,1000)&lt;=Settings!$E$23*Settings!$E$25*1000,"Lightning, hail",IF(RANDBETWEEN(1,100)&lt;=Settings!$E$23*100,"Lightning",IF(RANDBETWEEN(1,100)&lt;=Settings!$E$25*100,"Hail","")))</f>
        <v>Hail</v>
      </c>
      <c r="E439" s="5" t="str">
        <f>VLOOKUP($I439,Wind!$A:$D,2,TRUE)</f>
        <v>Moderate breeze</v>
      </c>
      <c r="F439" s="5" t="str">
        <f>VLOOKUP($I439,Wind!$A:$D,3,TRUE)</f>
        <v>13–18</v>
      </c>
      <c r="G439" s="5" t="str">
        <f t="shared" si="1"/>
        <v>E</v>
      </c>
      <c r="H439" s="5" t="str">
        <f>VLOOKUP($I439,Wind!$A:$D,4,TRUE)</f>
        <v>Small branches move, and dust and small branches are raised</v>
      </c>
      <c r="I439" s="5">
        <f>RANDBETWEEN(10,200)</f>
        <v>87</v>
      </c>
    </row>
    <row r="440">
      <c r="A440" s="9" t="s">
        <v>79</v>
      </c>
      <c r="B440" s="9" t="s">
        <v>80</v>
      </c>
      <c r="C440" s="9" t="s">
        <v>81</v>
      </c>
      <c r="D440" s="5" t="str">
        <f>IF(RANDBETWEEN(1,100)&lt;=Settings!$E$22*100,"Fog","")</f>
        <v/>
      </c>
      <c r="E440" s="5" t="str">
        <f>VLOOKUP($I440,Wind!$A:$D,2,TRUE)</f>
        <v>Light air</v>
      </c>
      <c r="F440" s="5" t="str">
        <f>VLOOKUP($I440,Wind!$A:$D,3,TRUE)</f>
        <v>1–3</v>
      </c>
      <c r="G440" s="5" t="str">
        <f t="shared" si="1"/>
        <v>E</v>
      </c>
      <c r="H440" s="5" t="str">
        <f>VLOOKUP($I440,Wind!$A:$D,4,TRUE)</f>
        <v>Wind direction shown by smoke but not wind vanes</v>
      </c>
      <c r="I440" s="5">
        <f>RANDBETWEEN(1,4)*10</f>
        <v>20</v>
      </c>
    </row>
    <row r="441">
      <c r="A441" s="9" t="s">
        <v>82</v>
      </c>
      <c r="B441" s="9" t="s">
        <v>83</v>
      </c>
      <c r="C441" s="9" t="s">
        <v>84</v>
      </c>
      <c r="D441" s="5" t="str">
        <f>IF(RANDBETWEEN(1,100)&lt;=Settings!$E$22*100,"Fog","")</f>
        <v/>
      </c>
      <c r="E441" s="5" t="str">
        <f>VLOOKUP($I441,Wind!$A:$D,2,TRUE)</f>
        <v>Light air</v>
      </c>
      <c r="F441" s="5" t="str">
        <f>VLOOKUP($I441,Wind!$A:$D,3,TRUE)</f>
        <v>1–3</v>
      </c>
      <c r="G441" s="5" t="str">
        <f t="shared" si="1"/>
        <v>E</v>
      </c>
      <c r="H441" s="5" t="str">
        <f>VLOOKUP($I441,Wind!$A:$D,4,TRUE)</f>
        <v>Wind direction shown by smoke but not wind vanes</v>
      </c>
      <c r="I441" s="5">
        <f>RANDBETWEEN(1,6)*10</f>
        <v>20</v>
      </c>
    </row>
    <row r="442">
      <c r="A442" s="9" t="s">
        <v>85</v>
      </c>
      <c r="B442" s="9" t="s">
        <v>86</v>
      </c>
      <c r="C442" s="9" t="s">
        <v>87</v>
      </c>
      <c r="D442" s="5" t="str">
        <f>IF(RANDBETWEEN(1,100)&lt;=Settings!$E$24*100,"Hail","")</f>
        <v/>
      </c>
      <c r="E442" s="5" t="str">
        <f>VLOOKUP($I442,Wind!$A:$D,2,TRUE)</f>
        <v>Light air</v>
      </c>
      <c r="F442" s="5" t="str">
        <f>VLOOKUP($I442,Wind!$A:$D,3,TRUE)</f>
        <v>1–3</v>
      </c>
      <c r="G442" s="5" t="str">
        <f t="shared" si="1"/>
        <v>E</v>
      </c>
      <c r="H442" s="5" t="str">
        <f>VLOOKUP($I442,Wind!$A:$D,4,TRUE)</f>
        <v>Wind direction shown by smoke but not wind vanes</v>
      </c>
      <c r="I442" s="5">
        <f>RANDBETWEEN(2,8)*10</f>
        <v>30</v>
      </c>
    </row>
    <row r="443">
      <c r="A443" s="9" t="s">
        <v>88</v>
      </c>
      <c r="B443" s="9" t="s">
        <v>89</v>
      </c>
      <c r="C443" s="9" t="s">
        <v>90</v>
      </c>
      <c r="D443" s="5" t="str">
        <f>IF(RANDBETWEEN(1,100)&lt;=Settings!$E$24*100,"Hail","")</f>
        <v/>
      </c>
      <c r="E443" s="5" t="str">
        <f>VLOOKUP($I443,Wind!$A:$D,2,TRUE)</f>
        <v>Moderate breeze</v>
      </c>
      <c r="F443" s="5" t="str">
        <f>VLOOKUP($I443,Wind!$A:$D,3,TRUE)</f>
        <v>13–18</v>
      </c>
      <c r="G443" s="5" t="str">
        <f t="shared" si="1"/>
        <v>SW</v>
      </c>
      <c r="H443" s="5" t="str">
        <f>VLOOKUP($I443,Wind!$A:$D,4,TRUE)</f>
        <v>Small branches move, and dust and small branches are raised</v>
      </c>
      <c r="I443" s="5">
        <f>RANDBETWEEN(2,12)*10</f>
        <v>80</v>
      </c>
    </row>
    <row r="444">
      <c r="A444" s="9" t="s">
        <v>91</v>
      </c>
      <c r="B444" s="9" t="s">
        <v>92</v>
      </c>
      <c r="C444" s="9" t="s">
        <v>93</v>
      </c>
      <c r="D444" s="5" t="str">
        <f>IF(RANDBETWEEN(1,1000)&lt;=Settings!$E$23*Settings!$E$25*1000,"Lightning, hail",IF(RANDBETWEEN(1,100)&lt;=Settings!$E$23*100,"Lightning",IF(RANDBETWEEN(1,100)&lt;=Settings!$E$25*100,"Hail","")))</f>
        <v>Hail</v>
      </c>
      <c r="E444" s="5" t="str">
        <f>VLOOKUP($I444,Wind!$A:$D,2,TRUE)</f>
        <v>Light breeze</v>
      </c>
      <c r="F444" s="5" t="str">
        <f>VLOOKUP($I444,Wind!$A:$D,3,TRUE)</f>
        <v>4–7</v>
      </c>
      <c r="G444" s="5" t="str">
        <f t="shared" si="1"/>
        <v>N</v>
      </c>
      <c r="H444" s="5" t="str">
        <f>VLOOKUP($I444,Wind!$A:$D,4,TRUE)</f>
        <v>Wind felt on face, leaves rustle, vanes move</v>
      </c>
      <c r="I444" s="5">
        <f>RANDBETWEEN(2,16)*10</f>
        <v>40</v>
      </c>
    </row>
    <row r="445">
      <c r="A445" s="9" t="s">
        <v>94</v>
      </c>
      <c r="B445" s="9" t="s">
        <v>95</v>
      </c>
      <c r="C445" s="9" t="s">
        <v>93</v>
      </c>
      <c r="D445" s="5" t="str">
        <f>IF(RANDBETWEEN(1,1000)&lt;=Settings!$E$23*Settings!$E$25*1000,"Lightning, hail",IF(RANDBETWEEN(1,100)&lt;=Settings!$E$23*100,"Lightning",IF(RANDBETWEEN(1,100)&lt;=Settings!$E$25*100,"Hail","")))</f>
        <v>Lightning</v>
      </c>
      <c r="E445" s="5" t="str">
        <f>VLOOKUP($I445,Wind!$A:$D,2,TRUE)</f>
        <v>Strong breeze</v>
      </c>
      <c r="F445" s="5" t="str">
        <f>VLOOKUP($I445,Wind!$A:$D,3,TRUE)</f>
        <v>25–31</v>
      </c>
      <c r="G445" s="5" t="str">
        <f t="shared" si="1"/>
        <v>E</v>
      </c>
      <c r="H445" s="5" t="str">
        <f>VLOOKUP($I445,Wind!$A:$D,4,TRUE)</f>
        <v>Large branches move</v>
      </c>
      <c r="I445" s="5">
        <f>RANDBETWEEN(10,200)</f>
        <v>137</v>
      </c>
    </row>
    <row r="446">
      <c r="A446" s="9" t="s">
        <v>79</v>
      </c>
      <c r="B446" s="9" t="s">
        <v>80</v>
      </c>
      <c r="C446" s="9" t="s">
        <v>81</v>
      </c>
      <c r="D446" s="5" t="str">
        <f>IF(RANDBETWEEN(1,100)&lt;=Settings!$E$22*100,"Fog","")</f>
        <v/>
      </c>
      <c r="E446" s="5" t="str">
        <f>VLOOKUP($I446,Wind!$A:$D,2,TRUE)</f>
        <v>Light breeze</v>
      </c>
      <c r="F446" s="5" t="str">
        <f>VLOOKUP($I446,Wind!$A:$D,3,TRUE)</f>
        <v>4–7</v>
      </c>
      <c r="G446" s="5" t="str">
        <f t="shared" si="1"/>
        <v>NW</v>
      </c>
      <c r="H446" s="5" t="str">
        <f>VLOOKUP($I446,Wind!$A:$D,4,TRUE)</f>
        <v>Wind felt on face, leaves rustle, vanes move</v>
      </c>
      <c r="I446" s="5">
        <f>RANDBETWEEN(1,4)*10</f>
        <v>40</v>
      </c>
    </row>
    <row r="447">
      <c r="A447" s="9" t="s">
        <v>82</v>
      </c>
      <c r="B447" s="9" t="s">
        <v>83</v>
      </c>
      <c r="C447" s="9" t="s">
        <v>84</v>
      </c>
      <c r="D447" s="5" t="str">
        <f>IF(RANDBETWEEN(1,100)&lt;=Settings!$E$22*100,"Fog","")</f>
        <v/>
      </c>
      <c r="E447" s="5" t="str">
        <f>VLOOKUP($I447,Wind!$A:$D,2,TRUE)</f>
        <v>Gentle breeze</v>
      </c>
      <c r="F447" s="5" t="str">
        <f>VLOOKUP($I447,Wind!$A:$D,3,TRUE)</f>
        <v>8–12</v>
      </c>
      <c r="G447" s="5" t="str">
        <f t="shared" si="1"/>
        <v>SW</v>
      </c>
      <c r="H447" s="5" t="str">
        <f>VLOOKUP($I447,Wind!$A:$D,4,TRUE)</f>
        <v>Leaves and small twigs sway and banners flap</v>
      </c>
      <c r="I447" s="5">
        <f>RANDBETWEEN(1,6)*10</f>
        <v>60</v>
      </c>
    </row>
    <row r="448">
      <c r="A448" s="9" t="s">
        <v>85</v>
      </c>
      <c r="B448" s="9" t="s">
        <v>86</v>
      </c>
      <c r="C448" s="9" t="s">
        <v>87</v>
      </c>
      <c r="D448" s="5" t="str">
        <f>IF(RANDBETWEEN(1,100)&lt;=Settings!$E$24*100,"Hail","")</f>
        <v/>
      </c>
      <c r="E448" s="5" t="str">
        <f>VLOOKUP($I448,Wind!$A:$D,2,TRUE)</f>
        <v>Gentle breeze</v>
      </c>
      <c r="F448" s="5" t="str">
        <f>VLOOKUP($I448,Wind!$A:$D,3,TRUE)</f>
        <v>8–12</v>
      </c>
      <c r="G448" s="5" t="str">
        <f t="shared" si="1"/>
        <v>E</v>
      </c>
      <c r="H448" s="5" t="str">
        <f>VLOOKUP($I448,Wind!$A:$D,4,TRUE)</f>
        <v>Leaves and small twigs sway and banners flap</v>
      </c>
      <c r="I448" s="5">
        <f>RANDBETWEEN(2,8)*10</f>
        <v>70</v>
      </c>
    </row>
    <row r="449">
      <c r="A449" s="9" t="s">
        <v>88</v>
      </c>
      <c r="B449" s="9" t="s">
        <v>89</v>
      </c>
      <c r="C449" s="9" t="s">
        <v>90</v>
      </c>
      <c r="D449" s="5" t="str">
        <f>IF(RANDBETWEEN(1,100)&lt;=Settings!$E$24*100,"Hail","")</f>
        <v/>
      </c>
      <c r="E449" s="5" t="str">
        <f>VLOOKUP($I449,Wind!$A:$D,2,TRUE)</f>
        <v>Moderate breeze</v>
      </c>
      <c r="F449" s="5" t="str">
        <f>VLOOKUP($I449,Wind!$A:$D,3,TRUE)</f>
        <v>13–18</v>
      </c>
      <c r="G449" s="5" t="str">
        <f t="shared" si="1"/>
        <v>W</v>
      </c>
      <c r="H449" s="5" t="str">
        <f>VLOOKUP($I449,Wind!$A:$D,4,TRUE)</f>
        <v>Small branches move, and dust and small branches are raised</v>
      </c>
      <c r="I449" s="5">
        <f>RANDBETWEEN(2,12)*10</f>
        <v>90</v>
      </c>
    </row>
    <row r="450">
      <c r="A450" s="9" t="s">
        <v>91</v>
      </c>
      <c r="B450" s="9" t="s">
        <v>92</v>
      </c>
      <c r="C450" s="9" t="s">
        <v>93</v>
      </c>
      <c r="D450" s="5" t="str">
        <f>IF(RANDBETWEEN(1,1000)&lt;=Settings!$E$23*Settings!$E$25*1000,"Lightning, hail",IF(RANDBETWEEN(1,100)&lt;=Settings!$E$23*100,"Lightning",IF(RANDBETWEEN(1,100)&lt;=Settings!$E$25*100,"Hail","")))</f>
        <v>Lightning</v>
      </c>
      <c r="E450" s="5" t="str">
        <f>VLOOKUP($I450,Wind!$A:$D,2,TRUE)</f>
        <v>Light breeze</v>
      </c>
      <c r="F450" s="5" t="str">
        <f>VLOOKUP($I450,Wind!$A:$D,3,TRUE)</f>
        <v>4–7</v>
      </c>
      <c r="G450" s="5" t="str">
        <f t="shared" si="1"/>
        <v>SW</v>
      </c>
      <c r="H450" s="5" t="str">
        <f>VLOOKUP($I450,Wind!$A:$D,4,TRUE)</f>
        <v>Wind felt on face, leaves rustle, vanes move</v>
      </c>
      <c r="I450" s="5">
        <f>RANDBETWEEN(2,16)*10</f>
        <v>40</v>
      </c>
    </row>
    <row r="451">
      <c r="A451" s="9" t="s">
        <v>94</v>
      </c>
      <c r="B451" s="9" t="s">
        <v>95</v>
      </c>
      <c r="C451" s="9" t="s">
        <v>93</v>
      </c>
      <c r="D451" s="5" t="str">
        <f>IF(RANDBETWEEN(1,1000)&lt;=Settings!$E$23*Settings!$E$25*1000,"Lightning, hail",IF(RANDBETWEEN(1,100)&lt;=Settings!$E$23*100,"Lightning",IF(RANDBETWEEN(1,100)&lt;=Settings!$E$25*100,"Hail","")))</f>
        <v/>
      </c>
      <c r="E451" s="5" t="str">
        <f>VLOOKUP($I451,Wind!$A:$D,2,TRUE)</f>
        <v>Fresh breeze</v>
      </c>
      <c r="F451" s="5" t="str">
        <f>VLOOKUP($I451,Wind!$A:$D,3,TRUE)</f>
        <v>19–24</v>
      </c>
      <c r="G451" s="5" t="str">
        <f t="shared" si="1"/>
        <v>SW</v>
      </c>
      <c r="H451" s="5" t="str">
        <f>VLOOKUP($I451,Wind!$A:$D,4,TRUE)</f>
        <v>Small trees sway and small waves form on inland waters</v>
      </c>
      <c r="I451" s="5">
        <f>RANDBETWEEN(10,200)</f>
        <v>118</v>
      </c>
    </row>
    <row r="452">
      <c r="A452" s="9" t="s">
        <v>79</v>
      </c>
      <c r="B452" s="9" t="s">
        <v>80</v>
      </c>
      <c r="C452" s="9" t="s">
        <v>81</v>
      </c>
      <c r="D452" s="5" t="str">
        <f>IF(RANDBETWEEN(1,100)&lt;=Settings!$E$22*100,"Fog","")</f>
        <v/>
      </c>
      <c r="E452" s="5" t="str">
        <f>VLOOKUP($I452,Wind!$A:$D,2,TRUE)</f>
        <v>Light air</v>
      </c>
      <c r="F452" s="5" t="str">
        <f>VLOOKUP($I452,Wind!$A:$D,3,TRUE)</f>
        <v>1–3</v>
      </c>
      <c r="G452" s="5" t="str">
        <f t="shared" si="1"/>
        <v>SE</v>
      </c>
      <c r="H452" s="5" t="str">
        <f>VLOOKUP($I452,Wind!$A:$D,4,TRUE)</f>
        <v>Wind direction shown by smoke but not wind vanes</v>
      </c>
      <c r="I452" s="5">
        <f>RANDBETWEEN(1,4)*10</f>
        <v>30</v>
      </c>
    </row>
    <row r="453">
      <c r="A453" s="9" t="s">
        <v>82</v>
      </c>
      <c r="B453" s="9" t="s">
        <v>83</v>
      </c>
      <c r="C453" s="9" t="s">
        <v>84</v>
      </c>
      <c r="D453" s="5" t="str">
        <f>IF(RANDBETWEEN(1,100)&lt;=Settings!$E$22*100,"Fog","")</f>
        <v/>
      </c>
      <c r="E453" s="5" t="str">
        <f>VLOOKUP($I453,Wind!$A:$D,2,TRUE)</f>
        <v>Light air</v>
      </c>
      <c r="F453" s="5" t="str">
        <f>VLOOKUP($I453,Wind!$A:$D,3,TRUE)</f>
        <v>1–3</v>
      </c>
      <c r="G453" s="5" t="str">
        <f t="shared" si="1"/>
        <v>NE</v>
      </c>
      <c r="H453" s="5" t="str">
        <f>VLOOKUP($I453,Wind!$A:$D,4,TRUE)</f>
        <v>Wind direction shown by smoke but not wind vanes</v>
      </c>
      <c r="I453" s="5">
        <f>RANDBETWEEN(1,6)*10</f>
        <v>30</v>
      </c>
    </row>
    <row r="454">
      <c r="A454" s="9" t="s">
        <v>85</v>
      </c>
      <c r="B454" s="9" t="s">
        <v>86</v>
      </c>
      <c r="C454" s="9" t="s">
        <v>87</v>
      </c>
      <c r="D454" s="5" t="str">
        <f>IF(RANDBETWEEN(1,100)&lt;=Settings!$E$24*100,"Hail","")</f>
        <v/>
      </c>
      <c r="E454" s="5" t="str">
        <f>VLOOKUP($I454,Wind!$A:$D,2,TRUE)</f>
        <v>Light air</v>
      </c>
      <c r="F454" s="5" t="str">
        <f>VLOOKUP($I454,Wind!$A:$D,3,TRUE)</f>
        <v>1–3</v>
      </c>
      <c r="G454" s="5" t="str">
        <f t="shared" si="1"/>
        <v>E</v>
      </c>
      <c r="H454" s="5" t="str">
        <f>VLOOKUP($I454,Wind!$A:$D,4,TRUE)</f>
        <v>Wind direction shown by smoke but not wind vanes</v>
      </c>
      <c r="I454" s="5">
        <f>RANDBETWEEN(2,8)*10</f>
        <v>30</v>
      </c>
    </row>
    <row r="455">
      <c r="A455" s="9" t="s">
        <v>88</v>
      </c>
      <c r="B455" s="9" t="s">
        <v>89</v>
      </c>
      <c r="C455" s="9" t="s">
        <v>90</v>
      </c>
      <c r="D455" s="5" t="str">
        <f>IF(RANDBETWEEN(1,100)&lt;=Settings!$E$24*100,"Hail","")</f>
        <v/>
      </c>
      <c r="E455" s="5" t="str">
        <f>VLOOKUP($I455,Wind!$A:$D,2,TRUE)</f>
        <v>Gentle breeze</v>
      </c>
      <c r="F455" s="5" t="str">
        <f>VLOOKUP($I455,Wind!$A:$D,3,TRUE)</f>
        <v>8–12</v>
      </c>
      <c r="G455" s="5" t="str">
        <f t="shared" si="1"/>
        <v>E</v>
      </c>
      <c r="H455" s="5" t="str">
        <f>VLOOKUP($I455,Wind!$A:$D,4,TRUE)</f>
        <v>Leaves and small twigs sway and banners flap</v>
      </c>
      <c r="I455" s="5">
        <f>RANDBETWEEN(2,12)*10</f>
        <v>60</v>
      </c>
    </row>
    <row r="456">
      <c r="A456" s="9" t="s">
        <v>91</v>
      </c>
      <c r="B456" s="9" t="s">
        <v>92</v>
      </c>
      <c r="C456" s="9" t="s">
        <v>93</v>
      </c>
      <c r="D456" s="5" t="str">
        <f>IF(RANDBETWEEN(1,1000)&lt;=Settings!$E$23*Settings!$E$25*1000,"Lightning, hail",IF(RANDBETWEEN(1,100)&lt;=Settings!$E$23*100,"Lightning",IF(RANDBETWEEN(1,100)&lt;=Settings!$E$25*100,"Hail","")))</f>
        <v/>
      </c>
      <c r="E456" s="5" t="str">
        <f>VLOOKUP($I456,Wind!$A:$D,2,TRUE)</f>
        <v>Light breeze</v>
      </c>
      <c r="F456" s="5" t="str">
        <f>VLOOKUP($I456,Wind!$A:$D,3,TRUE)</f>
        <v>4–7</v>
      </c>
      <c r="G456" s="5" t="str">
        <f t="shared" si="1"/>
        <v>E</v>
      </c>
      <c r="H456" s="5" t="str">
        <f>VLOOKUP($I456,Wind!$A:$D,4,TRUE)</f>
        <v>Wind felt on face, leaves rustle, vanes move</v>
      </c>
      <c r="I456" s="5">
        <f>RANDBETWEEN(2,16)*10</f>
        <v>50</v>
      </c>
    </row>
    <row r="457">
      <c r="A457" s="9" t="s">
        <v>94</v>
      </c>
      <c r="B457" s="9" t="s">
        <v>95</v>
      </c>
      <c r="C457" s="9" t="s">
        <v>93</v>
      </c>
      <c r="D457" s="5" t="str">
        <f>IF(RANDBETWEEN(1,1000)&lt;=Settings!$E$23*Settings!$E$25*1000,"Lightning, hail",IF(RANDBETWEEN(1,100)&lt;=Settings!$E$23*100,"Lightning",IF(RANDBETWEEN(1,100)&lt;=Settings!$E$25*100,"Hail","")))</f>
        <v/>
      </c>
      <c r="E457" s="5" t="str">
        <f>VLOOKUP($I457,Wind!$A:$D,2,TRUE)</f>
        <v>Moderate gale</v>
      </c>
      <c r="F457" s="5" t="str">
        <f>VLOOKUP($I457,Wind!$A:$D,3,TRUE)</f>
        <v>32–38</v>
      </c>
      <c r="G457" s="5" t="str">
        <f t="shared" si="1"/>
        <v>E</v>
      </c>
      <c r="H457" s="5" t="str">
        <f>VLOOKUP($I457,Wind!$A:$D,4,TRUE)</f>
        <v>Whole trees sway and walking against wind takes some effort</v>
      </c>
      <c r="I457" s="5">
        <f>RANDBETWEEN(10,200)</f>
        <v>154</v>
      </c>
    </row>
    <row r="458">
      <c r="A458" s="9" t="s">
        <v>79</v>
      </c>
      <c r="B458" s="9" t="s">
        <v>80</v>
      </c>
      <c r="C458" s="9" t="s">
        <v>81</v>
      </c>
      <c r="D458" s="5" t="str">
        <f>IF(RANDBETWEEN(1,100)&lt;=Settings!$E$22*100,"Fog","")</f>
        <v/>
      </c>
      <c r="E458" s="5" t="str">
        <f>VLOOKUP($I458,Wind!$A:$D,2,TRUE)</f>
        <v>Light air</v>
      </c>
      <c r="F458" s="5" t="str">
        <f>VLOOKUP($I458,Wind!$A:$D,3,TRUE)</f>
        <v>1–3</v>
      </c>
      <c r="G458" s="5" t="str">
        <f t="shared" si="1"/>
        <v>NW</v>
      </c>
      <c r="H458" s="5" t="str">
        <f>VLOOKUP($I458,Wind!$A:$D,4,TRUE)</f>
        <v>Wind direction shown by smoke but not wind vanes</v>
      </c>
      <c r="I458" s="5">
        <f>RANDBETWEEN(1,4)*10</f>
        <v>20</v>
      </c>
    </row>
    <row r="459">
      <c r="A459" s="9" t="s">
        <v>82</v>
      </c>
      <c r="B459" s="9" t="s">
        <v>83</v>
      </c>
      <c r="C459" s="9" t="s">
        <v>84</v>
      </c>
      <c r="D459" s="5" t="str">
        <f>IF(RANDBETWEEN(1,100)&lt;=Settings!$E$22*100,"Fog","")</f>
        <v/>
      </c>
      <c r="E459" s="5" t="str">
        <f>VLOOKUP($I459,Wind!$A:$D,2,TRUE)</f>
        <v>Light air</v>
      </c>
      <c r="F459" s="5" t="str">
        <f>VLOOKUP($I459,Wind!$A:$D,3,TRUE)</f>
        <v>1–3</v>
      </c>
      <c r="G459" s="5" t="str">
        <f t="shared" si="1"/>
        <v>SE</v>
      </c>
      <c r="H459" s="5" t="str">
        <f>VLOOKUP($I459,Wind!$A:$D,4,TRUE)</f>
        <v>Wind direction shown by smoke but not wind vanes</v>
      </c>
      <c r="I459" s="5">
        <f>RANDBETWEEN(1,6)*10</f>
        <v>20</v>
      </c>
    </row>
    <row r="460">
      <c r="A460" s="9" t="s">
        <v>85</v>
      </c>
      <c r="B460" s="9" t="s">
        <v>86</v>
      </c>
      <c r="C460" s="9" t="s">
        <v>87</v>
      </c>
      <c r="D460" s="5" t="str">
        <f>IF(RANDBETWEEN(1,100)&lt;=Settings!$E$24*100,"Hail","")</f>
        <v/>
      </c>
      <c r="E460" s="5" t="str">
        <f>VLOOKUP($I460,Wind!$A:$D,2,TRUE)</f>
        <v>Light breeze</v>
      </c>
      <c r="F460" s="5" t="str">
        <f>VLOOKUP($I460,Wind!$A:$D,3,TRUE)</f>
        <v>4–7</v>
      </c>
      <c r="G460" s="5" t="str">
        <f t="shared" si="1"/>
        <v>W</v>
      </c>
      <c r="H460" s="5" t="str">
        <f>VLOOKUP($I460,Wind!$A:$D,4,TRUE)</f>
        <v>Wind felt on face, leaves rustle, vanes move</v>
      </c>
      <c r="I460" s="5">
        <f>RANDBETWEEN(2,8)*10</f>
        <v>50</v>
      </c>
    </row>
    <row r="461">
      <c r="A461" s="9" t="s">
        <v>88</v>
      </c>
      <c r="B461" s="9" t="s">
        <v>89</v>
      </c>
      <c r="C461" s="9" t="s">
        <v>90</v>
      </c>
      <c r="D461" s="5" t="str">
        <f>IF(RANDBETWEEN(1,100)&lt;=Settings!$E$24*100,"Hail","")</f>
        <v/>
      </c>
      <c r="E461" s="5" t="str">
        <f>VLOOKUP($I461,Wind!$A:$D,2,TRUE)</f>
        <v>Moderate breeze</v>
      </c>
      <c r="F461" s="5" t="str">
        <f>VLOOKUP($I461,Wind!$A:$D,3,TRUE)</f>
        <v>13–18</v>
      </c>
      <c r="G461" s="5" t="str">
        <f t="shared" si="1"/>
        <v>SE</v>
      </c>
      <c r="H461" s="5" t="str">
        <f>VLOOKUP($I461,Wind!$A:$D,4,TRUE)</f>
        <v>Small branches move, and dust and small branches are raised</v>
      </c>
      <c r="I461" s="5">
        <f>RANDBETWEEN(2,12)*10</f>
        <v>80</v>
      </c>
    </row>
    <row r="462">
      <c r="A462" s="9" t="s">
        <v>91</v>
      </c>
      <c r="B462" s="9" t="s">
        <v>92</v>
      </c>
      <c r="C462" s="9" t="s">
        <v>93</v>
      </c>
      <c r="D462" s="5" t="str">
        <f>IF(RANDBETWEEN(1,1000)&lt;=Settings!$E$23*Settings!$E$25*1000,"Lightning, hail",IF(RANDBETWEEN(1,100)&lt;=Settings!$E$23*100,"Lightning",IF(RANDBETWEEN(1,100)&lt;=Settings!$E$25*100,"Hail","")))</f>
        <v>Lightning</v>
      </c>
      <c r="E462" s="5" t="str">
        <f>VLOOKUP($I462,Wind!$A:$D,2,TRUE)</f>
        <v>Strong breeze</v>
      </c>
      <c r="F462" s="5" t="str">
        <f>VLOOKUP($I462,Wind!$A:$D,3,TRUE)</f>
        <v>25–31</v>
      </c>
      <c r="G462" s="5" t="str">
        <f t="shared" si="1"/>
        <v>SW</v>
      </c>
      <c r="H462" s="5" t="str">
        <f>VLOOKUP($I462,Wind!$A:$D,4,TRUE)</f>
        <v>Large branches move</v>
      </c>
      <c r="I462" s="5">
        <f>RANDBETWEEN(2,16)*10</f>
        <v>130</v>
      </c>
    </row>
    <row r="463">
      <c r="A463" s="9" t="s">
        <v>94</v>
      </c>
      <c r="B463" s="9" t="s">
        <v>95</v>
      </c>
      <c r="C463" s="9" t="s">
        <v>93</v>
      </c>
      <c r="D463" s="5" t="str">
        <f>IF(RANDBETWEEN(1,1000)&lt;=Settings!$E$23*Settings!$E$25*1000,"Lightning, hail",IF(RANDBETWEEN(1,100)&lt;=Settings!$E$23*100,"Lightning",IF(RANDBETWEEN(1,100)&lt;=Settings!$E$25*100,"Hail","")))</f>
        <v>Lightning</v>
      </c>
      <c r="E463" s="5" t="str">
        <f>VLOOKUP($I463,Wind!$A:$D,2,TRUE)</f>
        <v>Storm</v>
      </c>
      <c r="F463" s="5" t="str">
        <f>VLOOKUP($I463,Wind!$A:$D,3,TRUE)</f>
        <v>55–63</v>
      </c>
      <c r="G463" s="5" t="str">
        <f t="shared" si="1"/>
        <v>W</v>
      </c>
      <c r="H463" s="5" t="str">
        <f>VLOOKUP($I463,Wind!$A:$D,4,TRUE)</f>
        <v>Trees are uprooted and considerable structural damage occurs</v>
      </c>
      <c r="I463" s="5">
        <f>RANDBETWEEN(10,200)</f>
        <v>188</v>
      </c>
    </row>
    <row r="464">
      <c r="A464" s="9" t="s">
        <v>79</v>
      </c>
      <c r="B464" s="9" t="s">
        <v>80</v>
      </c>
      <c r="C464" s="9" t="s">
        <v>81</v>
      </c>
      <c r="D464" s="5" t="str">
        <f>IF(RANDBETWEEN(1,100)&lt;=Settings!$E$22*100,"Fog","")</f>
        <v/>
      </c>
      <c r="E464" s="5" t="str">
        <f>VLOOKUP($I464,Wind!$A:$D,2,TRUE)</f>
        <v>Light breeze</v>
      </c>
      <c r="F464" s="5" t="str">
        <f>VLOOKUP($I464,Wind!$A:$D,3,TRUE)</f>
        <v>4–7</v>
      </c>
      <c r="G464" s="5" t="str">
        <f t="shared" si="1"/>
        <v>NW</v>
      </c>
      <c r="H464" s="5" t="str">
        <f>VLOOKUP($I464,Wind!$A:$D,4,TRUE)</f>
        <v>Wind felt on face, leaves rustle, vanes move</v>
      </c>
      <c r="I464" s="5">
        <f>RANDBETWEEN(1,4)*10</f>
        <v>40</v>
      </c>
    </row>
    <row r="465">
      <c r="A465" s="9" t="s">
        <v>82</v>
      </c>
      <c r="B465" s="9" t="s">
        <v>83</v>
      </c>
      <c r="C465" s="9" t="s">
        <v>84</v>
      </c>
      <c r="D465" s="5" t="str">
        <f>IF(RANDBETWEEN(1,100)&lt;=Settings!$E$22*100,"Fog","")</f>
        <v/>
      </c>
      <c r="E465" s="5" t="str">
        <f>VLOOKUP($I465,Wind!$A:$D,2,TRUE)</f>
        <v>Calm</v>
      </c>
      <c r="F465" s="5" t="str">
        <f>VLOOKUP($I465,Wind!$A:$D,3,TRUE)</f>
        <v>&lt;1</v>
      </c>
      <c r="G465" s="5" t="str">
        <f t="shared" si="1"/>
        <v>SW</v>
      </c>
      <c r="H465" s="5" t="str">
        <f>VLOOKUP($I465,Wind!$A:$D,4,TRUE)</f>
        <v>Smoke rises vertically</v>
      </c>
      <c r="I465" s="5">
        <f>RANDBETWEEN(1,6)*10</f>
        <v>10</v>
      </c>
    </row>
    <row r="466">
      <c r="A466" s="9" t="s">
        <v>85</v>
      </c>
      <c r="B466" s="9" t="s">
        <v>86</v>
      </c>
      <c r="C466" s="9" t="s">
        <v>87</v>
      </c>
      <c r="D466" s="5" t="str">
        <f>IF(RANDBETWEEN(1,100)&lt;=Settings!$E$24*100,"Hail","")</f>
        <v/>
      </c>
      <c r="E466" s="5" t="str">
        <f>VLOOKUP($I466,Wind!$A:$D,2,TRUE)</f>
        <v>Moderate breeze</v>
      </c>
      <c r="F466" s="5" t="str">
        <f>VLOOKUP($I466,Wind!$A:$D,3,TRUE)</f>
        <v>13–18</v>
      </c>
      <c r="G466" s="5" t="str">
        <f t="shared" si="1"/>
        <v>NW</v>
      </c>
      <c r="H466" s="5" t="str">
        <f>VLOOKUP($I466,Wind!$A:$D,4,TRUE)</f>
        <v>Small branches move, and dust and small branches are raised</v>
      </c>
      <c r="I466" s="5">
        <f>RANDBETWEEN(2,8)*10</f>
        <v>80</v>
      </c>
    </row>
    <row r="467">
      <c r="A467" s="9" t="s">
        <v>88</v>
      </c>
      <c r="B467" s="9" t="s">
        <v>89</v>
      </c>
      <c r="C467" s="9" t="s">
        <v>90</v>
      </c>
      <c r="D467" s="5" t="str">
        <f>IF(RANDBETWEEN(1,100)&lt;=Settings!$E$24*100,"Hail","")</f>
        <v/>
      </c>
      <c r="E467" s="5" t="str">
        <f>VLOOKUP($I467,Wind!$A:$D,2,TRUE)</f>
        <v>Light breeze</v>
      </c>
      <c r="F467" s="5" t="str">
        <f>VLOOKUP($I467,Wind!$A:$D,3,TRUE)</f>
        <v>4–7</v>
      </c>
      <c r="G467" s="5" t="str">
        <f t="shared" si="1"/>
        <v>N</v>
      </c>
      <c r="H467" s="5" t="str">
        <f>VLOOKUP($I467,Wind!$A:$D,4,TRUE)</f>
        <v>Wind felt on face, leaves rustle, vanes move</v>
      </c>
      <c r="I467" s="5">
        <f>RANDBETWEEN(2,12)*10</f>
        <v>40</v>
      </c>
    </row>
    <row r="468">
      <c r="A468" s="9" t="s">
        <v>91</v>
      </c>
      <c r="B468" s="9" t="s">
        <v>92</v>
      </c>
      <c r="C468" s="9" t="s">
        <v>93</v>
      </c>
      <c r="D468" s="5" t="str">
        <f>IF(RANDBETWEEN(1,1000)&lt;=Settings!$E$23*Settings!$E$25*1000,"Lightning, hail",IF(RANDBETWEEN(1,100)&lt;=Settings!$E$23*100,"Lightning",IF(RANDBETWEEN(1,100)&lt;=Settings!$E$25*100,"Hail","")))</f>
        <v>Lightning</v>
      </c>
      <c r="E468" s="5" t="str">
        <f>VLOOKUP($I468,Wind!$A:$D,2,TRUE)</f>
        <v>Fresh breeze</v>
      </c>
      <c r="F468" s="5" t="str">
        <f>VLOOKUP($I468,Wind!$A:$D,3,TRUE)</f>
        <v>19–24</v>
      </c>
      <c r="G468" s="5" t="str">
        <f t="shared" si="1"/>
        <v>E</v>
      </c>
      <c r="H468" s="5" t="str">
        <f>VLOOKUP($I468,Wind!$A:$D,4,TRUE)</f>
        <v>Small trees sway and small waves form on inland waters</v>
      </c>
      <c r="I468" s="5">
        <f>RANDBETWEEN(2,16)*10</f>
        <v>100</v>
      </c>
    </row>
    <row r="469">
      <c r="A469" s="9" t="s">
        <v>94</v>
      </c>
      <c r="B469" s="9" t="s">
        <v>95</v>
      </c>
      <c r="C469" s="9" t="s">
        <v>93</v>
      </c>
      <c r="D469" s="5" t="str">
        <f>IF(RANDBETWEEN(1,1000)&lt;=Settings!$E$23*Settings!$E$25*1000,"Lightning, hail",IF(RANDBETWEEN(1,100)&lt;=Settings!$E$23*100,"Lightning",IF(RANDBETWEEN(1,100)&lt;=Settings!$E$25*100,"Hail","")))</f>
        <v>Lightning</v>
      </c>
      <c r="E469" s="5" t="str">
        <f>VLOOKUP($I469,Wind!$A:$D,2,TRUE)</f>
        <v>Fresh gale</v>
      </c>
      <c r="F469" s="5" t="str">
        <f>VLOOKUP($I469,Wind!$A:$D,3,TRUE)</f>
        <v>39–46</v>
      </c>
      <c r="G469" s="5" t="str">
        <f t="shared" si="1"/>
        <v>W</v>
      </c>
      <c r="H469" s="5" t="str">
        <f>VLOOKUP($I469,Wind!$A:$D,4,TRUE)</f>
        <v>Twigs break off trees and general progress is impeded</v>
      </c>
      <c r="I469" s="5">
        <f>RANDBETWEEN(10,200)</f>
        <v>161</v>
      </c>
    </row>
    <row r="470">
      <c r="A470" s="9" t="s">
        <v>79</v>
      </c>
      <c r="B470" s="9" t="s">
        <v>80</v>
      </c>
      <c r="C470" s="9" t="s">
        <v>81</v>
      </c>
      <c r="D470" s="5" t="str">
        <f>IF(RANDBETWEEN(1,100)&lt;=Settings!$E$22*100,"Fog","")</f>
        <v/>
      </c>
      <c r="E470" s="5" t="str">
        <f>VLOOKUP($I470,Wind!$A:$D,2,TRUE)</f>
        <v>Calm</v>
      </c>
      <c r="F470" s="5" t="str">
        <f>VLOOKUP($I470,Wind!$A:$D,3,TRUE)</f>
        <v>&lt;1</v>
      </c>
      <c r="G470" s="5" t="str">
        <f t="shared" si="1"/>
        <v>N</v>
      </c>
      <c r="H470" s="5" t="str">
        <f>VLOOKUP($I470,Wind!$A:$D,4,TRUE)</f>
        <v>Smoke rises vertically</v>
      </c>
      <c r="I470" s="5">
        <f>RANDBETWEEN(1,4)*10</f>
        <v>10</v>
      </c>
    </row>
    <row r="471">
      <c r="A471" s="9" t="s">
        <v>82</v>
      </c>
      <c r="B471" s="9" t="s">
        <v>83</v>
      </c>
      <c r="C471" s="9" t="s">
        <v>84</v>
      </c>
      <c r="D471" s="5" t="str">
        <f>IF(RANDBETWEEN(1,100)&lt;=Settings!$E$22*100,"Fog","")</f>
        <v/>
      </c>
      <c r="E471" s="5" t="str">
        <f>VLOOKUP($I471,Wind!$A:$D,2,TRUE)</f>
        <v>Light breeze</v>
      </c>
      <c r="F471" s="5" t="str">
        <f>VLOOKUP($I471,Wind!$A:$D,3,TRUE)</f>
        <v>4–7</v>
      </c>
      <c r="G471" s="5" t="str">
        <f t="shared" si="1"/>
        <v>SW</v>
      </c>
      <c r="H471" s="5" t="str">
        <f>VLOOKUP($I471,Wind!$A:$D,4,TRUE)</f>
        <v>Wind felt on face, leaves rustle, vanes move</v>
      </c>
      <c r="I471" s="5">
        <f>RANDBETWEEN(1,6)*10</f>
        <v>40</v>
      </c>
    </row>
    <row r="472">
      <c r="A472" s="9" t="s">
        <v>85</v>
      </c>
      <c r="B472" s="9" t="s">
        <v>86</v>
      </c>
      <c r="C472" s="9" t="s">
        <v>87</v>
      </c>
      <c r="D472" s="5" t="str">
        <f>IF(RANDBETWEEN(1,100)&lt;=Settings!$E$24*100,"Hail","")</f>
        <v/>
      </c>
      <c r="E472" s="5" t="str">
        <f>VLOOKUP($I472,Wind!$A:$D,2,TRUE)</f>
        <v>Moderate breeze</v>
      </c>
      <c r="F472" s="5" t="str">
        <f>VLOOKUP($I472,Wind!$A:$D,3,TRUE)</f>
        <v>13–18</v>
      </c>
      <c r="G472" s="5" t="str">
        <f t="shared" si="1"/>
        <v>N</v>
      </c>
      <c r="H472" s="5" t="str">
        <f>VLOOKUP($I472,Wind!$A:$D,4,TRUE)</f>
        <v>Small branches move, and dust and small branches are raised</v>
      </c>
      <c r="I472" s="5">
        <f>RANDBETWEEN(2,8)*10</f>
        <v>80</v>
      </c>
    </row>
    <row r="473">
      <c r="A473" s="9" t="s">
        <v>88</v>
      </c>
      <c r="B473" s="9" t="s">
        <v>89</v>
      </c>
      <c r="C473" s="9" t="s">
        <v>90</v>
      </c>
      <c r="D473" s="5" t="str">
        <f>IF(RANDBETWEEN(1,100)&lt;=Settings!$E$24*100,"Hail","")</f>
        <v/>
      </c>
      <c r="E473" s="5" t="str">
        <f>VLOOKUP($I473,Wind!$A:$D,2,TRUE)</f>
        <v>Light breeze</v>
      </c>
      <c r="F473" s="5" t="str">
        <f>VLOOKUP($I473,Wind!$A:$D,3,TRUE)</f>
        <v>4–7</v>
      </c>
      <c r="G473" s="5" t="str">
        <f t="shared" si="1"/>
        <v>S</v>
      </c>
      <c r="H473" s="5" t="str">
        <f>VLOOKUP($I473,Wind!$A:$D,4,TRUE)</f>
        <v>Wind felt on face, leaves rustle, vanes move</v>
      </c>
      <c r="I473" s="5">
        <f>RANDBETWEEN(2,12)*10</f>
        <v>40</v>
      </c>
    </row>
    <row r="474">
      <c r="A474" s="9" t="s">
        <v>91</v>
      </c>
      <c r="B474" s="9" t="s">
        <v>92</v>
      </c>
      <c r="C474" s="9" t="s">
        <v>93</v>
      </c>
      <c r="D474" s="5" t="str">
        <f>IF(RANDBETWEEN(1,1000)&lt;=Settings!$E$23*Settings!$E$25*1000,"Lightning, hail",IF(RANDBETWEEN(1,100)&lt;=Settings!$E$23*100,"Lightning",IF(RANDBETWEEN(1,100)&lt;=Settings!$E$25*100,"Hail","")))</f>
        <v/>
      </c>
      <c r="E474" s="5" t="str">
        <f>VLOOKUP($I474,Wind!$A:$D,2,TRUE)</f>
        <v>Light breeze</v>
      </c>
      <c r="F474" s="5" t="str">
        <f>VLOOKUP($I474,Wind!$A:$D,3,TRUE)</f>
        <v>4–7</v>
      </c>
      <c r="G474" s="5" t="str">
        <f t="shared" si="1"/>
        <v>W</v>
      </c>
      <c r="H474" s="5" t="str">
        <f>VLOOKUP($I474,Wind!$A:$D,4,TRUE)</f>
        <v>Wind felt on face, leaves rustle, vanes move</v>
      </c>
      <c r="I474" s="5">
        <f>RANDBETWEEN(2,16)*10</f>
        <v>40</v>
      </c>
    </row>
    <row r="475">
      <c r="A475" s="9" t="s">
        <v>94</v>
      </c>
      <c r="B475" s="9" t="s">
        <v>95</v>
      </c>
      <c r="C475" s="9" t="s">
        <v>93</v>
      </c>
      <c r="D475" s="5" t="str">
        <f>IF(RANDBETWEEN(1,1000)&lt;=Settings!$E$23*Settings!$E$25*1000,"Lightning, hail",IF(RANDBETWEEN(1,100)&lt;=Settings!$E$23*100,"Lightning",IF(RANDBETWEEN(1,100)&lt;=Settings!$E$25*100,"Hail","")))</f>
        <v>Lightning, hail</v>
      </c>
      <c r="E475" s="5" t="str">
        <f>VLOOKUP($I475,Wind!$A:$D,2,TRUE)</f>
        <v>Moderate breeze</v>
      </c>
      <c r="F475" s="5" t="str">
        <f>VLOOKUP($I475,Wind!$A:$D,3,TRUE)</f>
        <v>13–18</v>
      </c>
      <c r="G475" s="5" t="str">
        <f t="shared" si="1"/>
        <v>SE</v>
      </c>
      <c r="H475" s="5" t="str">
        <f>VLOOKUP($I475,Wind!$A:$D,4,TRUE)</f>
        <v>Small branches move, and dust and small branches are raised</v>
      </c>
      <c r="I475" s="5">
        <f>RANDBETWEEN(10,200)</f>
        <v>80</v>
      </c>
    </row>
    <row r="476">
      <c r="A476" s="9" t="s">
        <v>79</v>
      </c>
      <c r="B476" s="9" t="s">
        <v>80</v>
      </c>
      <c r="C476" s="9" t="s">
        <v>81</v>
      </c>
      <c r="D476" s="5" t="str">
        <f>IF(RANDBETWEEN(1,100)&lt;=Settings!$E$22*100,"Fog","")</f>
        <v/>
      </c>
      <c r="E476" s="5" t="str">
        <f>VLOOKUP($I476,Wind!$A:$D,2,TRUE)</f>
        <v>Light air</v>
      </c>
      <c r="F476" s="5" t="str">
        <f>VLOOKUP($I476,Wind!$A:$D,3,TRUE)</f>
        <v>1–3</v>
      </c>
      <c r="G476" s="5" t="str">
        <f t="shared" si="1"/>
        <v>S</v>
      </c>
      <c r="H476" s="5" t="str">
        <f>VLOOKUP($I476,Wind!$A:$D,4,TRUE)</f>
        <v>Wind direction shown by smoke but not wind vanes</v>
      </c>
      <c r="I476" s="5">
        <f>RANDBETWEEN(1,4)*10</f>
        <v>20</v>
      </c>
    </row>
    <row r="477">
      <c r="A477" s="9" t="s">
        <v>82</v>
      </c>
      <c r="B477" s="9" t="s">
        <v>83</v>
      </c>
      <c r="C477" s="9" t="s">
        <v>84</v>
      </c>
      <c r="D477" s="5" t="str">
        <f>IF(RANDBETWEEN(1,100)&lt;=Settings!$E$22*100,"Fog","")</f>
        <v>Fog</v>
      </c>
      <c r="E477" s="5" t="str">
        <f>VLOOKUP($I477,Wind!$A:$D,2,TRUE)</f>
        <v>Calm</v>
      </c>
      <c r="F477" s="5" t="str">
        <f>VLOOKUP($I477,Wind!$A:$D,3,TRUE)</f>
        <v>&lt;1</v>
      </c>
      <c r="G477" s="5" t="str">
        <f t="shared" si="1"/>
        <v>NW</v>
      </c>
      <c r="H477" s="5" t="str">
        <f>VLOOKUP($I477,Wind!$A:$D,4,TRUE)</f>
        <v>Smoke rises vertically</v>
      </c>
      <c r="I477" s="5">
        <f>RANDBETWEEN(1,6)*10</f>
        <v>10</v>
      </c>
    </row>
    <row r="478">
      <c r="A478" s="9" t="s">
        <v>85</v>
      </c>
      <c r="B478" s="9" t="s">
        <v>86</v>
      </c>
      <c r="C478" s="9" t="s">
        <v>87</v>
      </c>
      <c r="D478" s="5" t="str">
        <f>IF(RANDBETWEEN(1,100)&lt;=Settings!$E$24*100,"Hail","")</f>
        <v/>
      </c>
      <c r="E478" s="5" t="str">
        <f>VLOOKUP($I478,Wind!$A:$D,2,TRUE)</f>
        <v>Light breeze</v>
      </c>
      <c r="F478" s="5" t="str">
        <f>VLOOKUP($I478,Wind!$A:$D,3,TRUE)</f>
        <v>4–7</v>
      </c>
      <c r="G478" s="5" t="str">
        <f t="shared" si="1"/>
        <v>NE</v>
      </c>
      <c r="H478" s="5" t="str">
        <f>VLOOKUP($I478,Wind!$A:$D,4,TRUE)</f>
        <v>Wind felt on face, leaves rustle, vanes move</v>
      </c>
      <c r="I478" s="5">
        <f>RANDBETWEEN(2,8)*10</f>
        <v>50</v>
      </c>
    </row>
    <row r="479">
      <c r="A479" s="9" t="s">
        <v>88</v>
      </c>
      <c r="B479" s="9" t="s">
        <v>89</v>
      </c>
      <c r="C479" s="9" t="s">
        <v>90</v>
      </c>
      <c r="D479" s="5" t="str">
        <f>IF(RANDBETWEEN(1,100)&lt;=Settings!$E$24*100,"Hail","")</f>
        <v/>
      </c>
      <c r="E479" s="5" t="str">
        <f>VLOOKUP($I479,Wind!$A:$D,2,TRUE)</f>
        <v>Light air</v>
      </c>
      <c r="F479" s="5" t="str">
        <f>VLOOKUP($I479,Wind!$A:$D,3,TRUE)</f>
        <v>1–3</v>
      </c>
      <c r="G479" s="5" t="str">
        <f t="shared" si="1"/>
        <v>N</v>
      </c>
      <c r="H479" s="5" t="str">
        <f>VLOOKUP($I479,Wind!$A:$D,4,TRUE)</f>
        <v>Wind direction shown by smoke but not wind vanes</v>
      </c>
      <c r="I479" s="5">
        <f>RANDBETWEEN(2,12)*10</f>
        <v>20</v>
      </c>
    </row>
    <row r="480">
      <c r="A480" s="9" t="s">
        <v>91</v>
      </c>
      <c r="B480" s="9" t="s">
        <v>92</v>
      </c>
      <c r="C480" s="9" t="s">
        <v>93</v>
      </c>
      <c r="D480" s="5" t="str">
        <f>IF(RANDBETWEEN(1,1000)&lt;=Settings!$E$23*Settings!$E$25*1000,"Lightning, hail",IF(RANDBETWEEN(1,100)&lt;=Settings!$E$23*100,"Lightning",IF(RANDBETWEEN(1,100)&lt;=Settings!$E$25*100,"Hail","")))</f>
        <v/>
      </c>
      <c r="E480" s="5" t="str">
        <f>VLOOKUP($I480,Wind!$A:$D,2,TRUE)</f>
        <v>Moderate breeze</v>
      </c>
      <c r="F480" s="5" t="str">
        <f>VLOOKUP($I480,Wind!$A:$D,3,TRUE)</f>
        <v>13–18</v>
      </c>
      <c r="G480" s="5" t="str">
        <f t="shared" si="1"/>
        <v>NW</v>
      </c>
      <c r="H480" s="5" t="str">
        <f>VLOOKUP($I480,Wind!$A:$D,4,TRUE)</f>
        <v>Small branches move, and dust and small branches are raised</v>
      </c>
      <c r="I480" s="5">
        <f>RANDBETWEEN(2,16)*10</f>
        <v>80</v>
      </c>
    </row>
    <row r="481">
      <c r="A481" s="9" t="s">
        <v>94</v>
      </c>
      <c r="B481" s="9" t="s">
        <v>95</v>
      </c>
      <c r="C481" s="9" t="s">
        <v>93</v>
      </c>
      <c r="D481" s="5" t="str">
        <f>IF(RANDBETWEEN(1,1000)&lt;=Settings!$E$23*Settings!$E$25*1000,"Lightning, hail",IF(RANDBETWEEN(1,100)&lt;=Settings!$E$23*100,"Lightning",IF(RANDBETWEEN(1,100)&lt;=Settings!$E$25*100,"Hail","")))</f>
        <v>Lightning</v>
      </c>
      <c r="E481" s="5" t="str">
        <f>VLOOKUP($I481,Wind!$A:$D,2,TRUE)</f>
        <v>Light air</v>
      </c>
      <c r="F481" s="5" t="str">
        <f>VLOOKUP($I481,Wind!$A:$D,3,TRUE)</f>
        <v>1–3</v>
      </c>
      <c r="G481" s="5" t="str">
        <f t="shared" si="1"/>
        <v>NE</v>
      </c>
      <c r="H481" s="5" t="str">
        <f>VLOOKUP($I481,Wind!$A:$D,4,TRUE)</f>
        <v>Wind direction shown by smoke but not wind vanes</v>
      </c>
      <c r="I481" s="5">
        <f>RANDBETWEEN(10,200)</f>
        <v>28</v>
      </c>
    </row>
    <row r="482">
      <c r="A482" s="9" t="s">
        <v>79</v>
      </c>
      <c r="B482" s="9" t="s">
        <v>80</v>
      </c>
      <c r="C482" s="9" t="s">
        <v>81</v>
      </c>
      <c r="D482" s="5" t="str">
        <f>IF(RANDBETWEEN(1,100)&lt;=Settings!$E$22*100,"Fog","")</f>
        <v/>
      </c>
      <c r="E482" s="5" t="str">
        <f>VLOOKUP($I482,Wind!$A:$D,2,TRUE)</f>
        <v>Light air</v>
      </c>
      <c r="F482" s="5" t="str">
        <f>VLOOKUP($I482,Wind!$A:$D,3,TRUE)</f>
        <v>1–3</v>
      </c>
      <c r="G482" s="5" t="str">
        <f t="shared" si="1"/>
        <v>E</v>
      </c>
      <c r="H482" s="5" t="str">
        <f>VLOOKUP($I482,Wind!$A:$D,4,TRUE)</f>
        <v>Wind direction shown by smoke but not wind vanes</v>
      </c>
      <c r="I482" s="5">
        <f>RANDBETWEEN(1,4)*10</f>
        <v>30</v>
      </c>
    </row>
    <row r="483">
      <c r="A483" s="9" t="s">
        <v>82</v>
      </c>
      <c r="B483" s="9" t="s">
        <v>83</v>
      </c>
      <c r="C483" s="9" t="s">
        <v>84</v>
      </c>
      <c r="D483" s="5" t="str">
        <f>IF(RANDBETWEEN(1,100)&lt;=Settings!$E$22*100,"Fog","")</f>
        <v/>
      </c>
      <c r="E483" s="5" t="str">
        <f>VLOOKUP($I483,Wind!$A:$D,2,TRUE)</f>
        <v>Calm</v>
      </c>
      <c r="F483" s="5" t="str">
        <f>VLOOKUP($I483,Wind!$A:$D,3,TRUE)</f>
        <v>&lt;1</v>
      </c>
      <c r="G483" s="5" t="str">
        <f t="shared" si="1"/>
        <v>N</v>
      </c>
      <c r="H483" s="5" t="str">
        <f>VLOOKUP($I483,Wind!$A:$D,4,TRUE)</f>
        <v>Smoke rises vertically</v>
      </c>
      <c r="I483" s="5">
        <f>RANDBETWEEN(1,6)*10</f>
        <v>10</v>
      </c>
    </row>
    <row r="484">
      <c r="A484" s="9" t="s">
        <v>85</v>
      </c>
      <c r="B484" s="9" t="s">
        <v>86</v>
      </c>
      <c r="C484" s="9" t="s">
        <v>87</v>
      </c>
      <c r="D484" s="5" t="str">
        <f>IF(RANDBETWEEN(1,100)&lt;=Settings!$E$24*100,"Hail","")</f>
        <v/>
      </c>
      <c r="E484" s="5" t="str">
        <f>VLOOKUP($I484,Wind!$A:$D,2,TRUE)</f>
        <v>Light breeze</v>
      </c>
      <c r="F484" s="5" t="str">
        <f>VLOOKUP($I484,Wind!$A:$D,3,TRUE)</f>
        <v>4–7</v>
      </c>
      <c r="G484" s="5" t="str">
        <f t="shared" si="1"/>
        <v>SW</v>
      </c>
      <c r="H484" s="5" t="str">
        <f>VLOOKUP($I484,Wind!$A:$D,4,TRUE)</f>
        <v>Wind felt on face, leaves rustle, vanes move</v>
      </c>
      <c r="I484" s="5">
        <f>RANDBETWEEN(2,8)*10</f>
        <v>50</v>
      </c>
    </row>
    <row r="485">
      <c r="A485" s="9" t="s">
        <v>88</v>
      </c>
      <c r="B485" s="9" t="s">
        <v>89</v>
      </c>
      <c r="C485" s="9" t="s">
        <v>90</v>
      </c>
      <c r="D485" s="5" t="str">
        <f>IF(RANDBETWEEN(1,100)&lt;=Settings!$E$24*100,"Hail","")</f>
        <v/>
      </c>
      <c r="E485" s="5" t="str">
        <f>VLOOKUP($I485,Wind!$A:$D,2,TRUE)</f>
        <v>Light air</v>
      </c>
      <c r="F485" s="5" t="str">
        <f>VLOOKUP($I485,Wind!$A:$D,3,TRUE)</f>
        <v>1–3</v>
      </c>
      <c r="G485" s="5" t="str">
        <f t="shared" si="1"/>
        <v>S</v>
      </c>
      <c r="H485" s="5" t="str">
        <f>VLOOKUP($I485,Wind!$A:$D,4,TRUE)</f>
        <v>Wind direction shown by smoke but not wind vanes</v>
      </c>
      <c r="I485" s="5">
        <f>RANDBETWEEN(2,12)*10</f>
        <v>20</v>
      </c>
    </row>
    <row r="486">
      <c r="A486" s="9" t="s">
        <v>91</v>
      </c>
      <c r="B486" s="9" t="s">
        <v>92</v>
      </c>
      <c r="C486" s="9" t="s">
        <v>93</v>
      </c>
      <c r="D486" s="5" t="str">
        <f>IF(RANDBETWEEN(1,1000)&lt;=Settings!$E$23*Settings!$E$25*1000,"Lightning, hail",IF(RANDBETWEEN(1,100)&lt;=Settings!$E$23*100,"Lightning",IF(RANDBETWEEN(1,100)&lt;=Settings!$E$25*100,"Hail","")))</f>
        <v/>
      </c>
      <c r="E486" s="5" t="str">
        <f>VLOOKUP($I486,Wind!$A:$D,2,TRUE)</f>
        <v>Gentle breeze</v>
      </c>
      <c r="F486" s="5" t="str">
        <f>VLOOKUP($I486,Wind!$A:$D,3,TRUE)</f>
        <v>8–12</v>
      </c>
      <c r="G486" s="5" t="str">
        <f t="shared" si="1"/>
        <v>NW</v>
      </c>
      <c r="H486" s="5" t="str">
        <f>VLOOKUP($I486,Wind!$A:$D,4,TRUE)</f>
        <v>Leaves and small twigs sway and banners flap</v>
      </c>
      <c r="I486" s="5">
        <f>RANDBETWEEN(2,16)*10</f>
        <v>70</v>
      </c>
    </row>
    <row r="487">
      <c r="A487" s="9" t="s">
        <v>94</v>
      </c>
      <c r="B487" s="9" t="s">
        <v>95</v>
      </c>
      <c r="C487" s="9" t="s">
        <v>93</v>
      </c>
      <c r="D487" s="5" t="str">
        <f>IF(RANDBETWEEN(1,1000)&lt;=Settings!$E$23*Settings!$E$25*1000,"Lightning, hail",IF(RANDBETWEEN(1,100)&lt;=Settings!$E$23*100,"Lightning",IF(RANDBETWEEN(1,100)&lt;=Settings!$E$25*100,"Hail","")))</f>
        <v>Hail</v>
      </c>
      <c r="E487" s="5" t="str">
        <f>VLOOKUP($I487,Wind!$A:$D,2,TRUE)</f>
        <v>Storm</v>
      </c>
      <c r="F487" s="5" t="str">
        <f>VLOOKUP($I487,Wind!$A:$D,3,TRUE)</f>
        <v>55–63</v>
      </c>
      <c r="G487" s="5" t="str">
        <f t="shared" si="1"/>
        <v>E</v>
      </c>
      <c r="H487" s="5" t="str">
        <f>VLOOKUP($I487,Wind!$A:$D,4,TRUE)</f>
        <v>Trees are uprooted and considerable structural damage occurs</v>
      </c>
      <c r="I487" s="5">
        <f>RANDBETWEEN(10,200)</f>
        <v>182</v>
      </c>
    </row>
    <row r="488">
      <c r="A488" s="9" t="s">
        <v>79</v>
      </c>
      <c r="B488" s="9" t="s">
        <v>80</v>
      </c>
      <c r="C488" s="9" t="s">
        <v>81</v>
      </c>
      <c r="D488" s="5" t="str">
        <f>IF(RANDBETWEEN(1,100)&lt;=Settings!$E$22*100,"Fog","")</f>
        <v/>
      </c>
      <c r="E488" s="5" t="str">
        <f>VLOOKUP($I488,Wind!$A:$D,2,TRUE)</f>
        <v>Light air</v>
      </c>
      <c r="F488" s="5" t="str">
        <f>VLOOKUP($I488,Wind!$A:$D,3,TRUE)</f>
        <v>1–3</v>
      </c>
      <c r="G488" s="5" t="str">
        <f t="shared" si="1"/>
        <v>SW</v>
      </c>
      <c r="H488" s="5" t="str">
        <f>VLOOKUP($I488,Wind!$A:$D,4,TRUE)</f>
        <v>Wind direction shown by smoke but not wind vanes</v>
      </c>
      <c r="I488" s="5">
        <f>RANDBETWEEN(1,4)*10</f>
        <v>20</v>
      </c>
    </row>
    <row r="489">
      <c r="A489" s="9" t="s">
        <v>82</v>
      </c>
      <c r="B489" s="9" t="s">
        <v>83</v>
      </c>
      <c r="C489" s="9" t="s">
        <v>84</v>
      </c>
      <c r="D489" s="5" t="str">
        <f>IF(RANDBETWEEN(1,100)&lt;=Settings!$E$22*100,"Fog","")</f>
        <v/>
      </c>
      <c r="E489" s="5" t="str">
        <f>VLOOKUP($I489,Wind!$A:$D,2,TRUE)</f>
        <v>Light air</v>
      </c>
      <c r="F489" s="5" t="str">
        <f>VLOOKUP($I489,Wind!$A:$D,3,TRUE)</f>
        <v>1–3</v>
      </c>
      <c r="G489" s="5" t="str">
        <f t="shared" si="1"/>
        <v>SE</v>
      </c>
      <c r="H489" s="5" t="str">
        <f>VLOOKUP($I489,Wind!$A:$D,4,TRUE)</f>
        <v>Wind direction shown by smoke but not wind vanes</v>
      </c>
      <c r="I489" s="5">
        <f>RANDBETWEEN(1,6)*10</f>
        <v>20</v>
      </c>
    </row>
    <row r="490">
      <c r="A490" s="9" t="s">
        <v>85</v>
      </c>
      <c r="B490" s="9" t="s">
        <v>86</v>
      </c>
      <c r="C490" s="9" t="s">
        <v>87</v>
      </c>
      <c r="D490" s="5" t="str">
        <f>IF(RANDBETWEEN(1,100)&lt;=Settings!$E$24*100,"Hail","")</f>
        <v/>
      </c>
      <c r="E490" s="5" t="str">
        <f>VLOOKUP($I490,Wind!$A:$D,2,TRUE)</f>
        <v>Gentle breeze</v>
      </c>
      <c r="F490" s="5" t="str">
        <f>VLOOKUP($I490,Wind!$A:$D,3,TRUE)</f>
        <v>8–12</v>
      </c>
      <c r="G490" s="5" t="str">
        <f t="shared" si="1"/>
        <v>NE</v>
      </c>
      <c r="H490" s="5" t="str">
        <f>VLOOKUP($I490,Wind!$A:$D,4,TRUE)</f>
        <v>Leaves and small twigs sway and banners flap</v>
      </c>
      <c r="I490" s="5">
        <f>RANDBETWEEN(2,8)*10</f>
        <v>70</v>
      </c>
    </row>
    <row r="491">
      <c r="A491" s="9" t="s">
        <v>88</v>
      </c>
      <c r="B491" s="9" t="s">
        <v>89</v>
      </c>
      <c r="C491" s="9" t="s">
        <v>90</v>
      </c>
      <c r="D491" s="5" t="str">
        <f>IF(RANDBETWEEN(1,100)&lt;=Settings!$E$24*100,"Hail","")</f>
        <v/>
      </c>
      <c r="E491" s="5" t="str">
        <f>VLOOKUP($I491,Wind!$A:$D,2,TRUE)</f>
        <v>Moderate breeze</v>
      </c>
      <c r="F491" s="5" t="str">
        <f>VLOOKUP($I491,Wind!$A:$D,3,TRUE)</f>
        <v>13–18</v>
      </c>
      <c r="G491" s="5" t="str">
        <f t="shared" si="1"/>
        <v>N</v>
      </c>
      <c r="H491" s="5" t="str">
        <f>VLOOKUP($I491,Wind!$A:$D,4,TRUE)</f>
        <v>Small branches move, and dust and small branches are raised</v>
      </c>
      <c r="I491" s="5">
        <f>RANDBETWEEN(2,12)*10</f>
        <v>90</v>
      </c>
    </row>
    <row r="492">
      <c r="A492" s="9" t="s">
        <v>91</v>
      </c>
      <c r="B492" s="9" t="s">
        <v>92</v>
      </c>
      <c r="C492" s="9" t="s">
        <v>93</v>
      </c>
      <c r="D492" s="5" t="str">
        <f>IF(RANDBETWEEN(1,1000)&lt;=Settings!$E$23*Settings!$E$25*1000,"Lightning, hail",IF(RANDBETWEEN(1,100)&lt;=Settings!$E$23*100,"Lightning",IF(RANDBETWEEN(1,100)&lt;=Settings!$E$25*100,"Hail","")))</f>
        <v/>
      </c>
      <c r="E492" s="5" t="str">
        <f>VLOOKUP($I492,Wind!$A:$D,2,TRUE)</f>
        <v>Moderate gale</v>
      </c>
      <c r="F492" s="5" t="str">
        <f>VLOOKUP($I492,Wind!$A:$D,3,TRUE)</f>
        <v>32–38</v>
      </c>
      <c r="G492" s="5" t="str">
        <f t="shared" si="1"/>
        <v>SE</v>
      </c>
      <c r="H492" s="5" t="str">
        <f>VLOOKUP($I492,Wind!$A:$D,4,TRUE)</f>
        <v>Whole trees sway and walking against wind takes some effort</v>
      </c>
      <c r="I492" s="5">
        <f>RANDBETWEEN(2,16)*10</f>
        <v>150</v>
      </c>
    </row>
    <row r="493">
      <c r="A493" s="9" t="s">
        <v>94</v>
      </c>
      <c r="B493" s="9" t="s">
        <v>95</v>
      </c>
      <c r="C493" s="9" t="s">
        <v>93</v>
      </c>
      <c r="D493" s="5" t="str">
        <f>IF(RANDBETWEEN(1,1000)&lt;=Settings!$E$23*Settings!$E$25*1000,"Lightning, hail",IF(RANDBETWEEN(1,100)&lt;=Settings!$E$23*100,"Lightning",IF(RANDBETWEEN(1,100)&lt;=Settings!$E$25*100,"Hail","")))</f>
        <v>Lightning</v>
      </c>
      <c r="E493" s="5" t="str">
        <f>VLOOKUP($I493,Wind!$A:$D,2,TRUE)</f>
        <v>Gentle breeze</v>
      </c>
      <c r="F493" s="5" t="str">
        <f>VLOOKUP($I493,Wind!$A:$D,3,TRUE)</f>
        <v>8–12</v>
      </c>
      <c r="G493" s="5" t="str">
        <f t="shared" si="1"/>
        <v>N</v>
      </c>
      <c r="H493" s="5" t="str">
        <f>VLOOKUP($I493,Wind!$A:$D,4,TRUE)</f>
        <v>Leaves and small twigs sway and banners flap</v>
      </c>
      <c r="I493" s="5">
        <f>RANDBETWEEN(10,200)</f>
        <v>66</v>
      </c>
    </row>
    <row r="494">
      <c r="A494" s="9" t="s">
        <v>79</v>
      </c>
      <c r="B494" s="9" t="s">
        <v>80</v>
      </c>
      <c r="C494" s="9" t="s">
        <v>81</v>
      </c>
      <c r="D494" s="5" t="str">
        <f>IF(RANDBETWEEN(1,100)&lt;=Settings!$E$22*100,"Fog","")</f>
        <v/>
      </c>
      <c r="E494" s="5" t="str">
        <f>VLOOKUP($I494,Wind!$A:$D,2,TRUE)</f>
        <v>Light breeze</v>
      </c>
      <c r="F494" s="5" t="str">
        <f>VLOOKUP($I494,Wind!$A:$D,3,TRUE)</f>
        <v>4–7</v>
      </c>
      <c r="G494" s="5" t="str">
        <f t="shared" si="1"/>
        <v>E</v>
      </c>
      <c r="H494" s="5" t="str">
        <f>VLOOKUP($I494,Wind!$A:$D,4,TRUE)</f>
        <v>Wind felt on face, leaves rustle, vanes move</v>
      </c>
      <c r="I494" s="5">
        <f>RANDBETWEEN(1,4)*10</f>
        <v>40</v>
      </c>
    </row>
    <row r="495">
      <c r="A495" s="9" t="s">
        <v>82</v>
      </c>
      <c r="B495" s="9" t="s">
        <v>83</v>
      </c>
      <c r="C495" s="9" t="s">
        <v>84</v>
      </c>
      <c r="D495" s="5" t="str">
        <f>IF(RANDBETWEEN(1,100)&lt;=Settings!$E$22*100,"Fog","")</f>
        <v>Fog</v>
      </c>
      <c r="E495" s="5" t="str">
        <f>VLOOKUP($I495,Wind!$A:$D,2,TRUE)</f>
        <v>Calm</v>
      </c>
      <c r="F495" s="5" t="str">
        <f>VLOOKUP($I495,Wind!$A:$D,3,TRUE)</f>
        <v>&lt;1</v>
      </c>
      <c r="G495" s="5" t="str">
        <f t="shared" si="1"/>
        <v>SE</v>
      </c>
      <c r="H495" s="5" t="str">
        <f>VLOOKUP($I495,Wind!$A:$D,4,TRUE)</f>
        <v>Smoke rises vertically</v>
      </c>
      <c r="I495" s="5">
        <f>RANDBETWEEN(1,6)*10</f>
        <v>10</v>
      </c>
    </row>
    <row r="496">
      <c r="A496" s="9" t="s">
        <v>85</v>
      </c>
      <c r="B496" s="9" t="s">
        <v>86</v>
      </c>
      <c r="C496" s="9" t="s">
        <v>87</v>
      </c>
      <c r="D496" s="5" t="str">
        <f>IF(RANDBETWEEN(1,100)&lt;=Settings!$E$24*100,"Hail","")</f>
        <v>Hail</v>
      </c>
      <c r="E496" s="5" t="str">
        <f>VLOOKUP($I496,Wind!$A:$D,2,TRUE)</f>
        <v>Moderate breeze</v>
      </c>
      <c r="F496" s="5" t="str">
        <f>VLOOKUP($I496,Wind!$A:$D,3,TRUE)</f>
        <v>13–18</v>
      </c>
      <c r="G496" s="5" t="str">
        <f t="shared" si="1"/>
        <v>NE</v>
      </c>
      <c r="H496" s="5" t="str">
        <f>VLOOKUP($I496,Wind!$A:$D,4,TRUE)</f>
        <v>Small branches move, and dust and small branches are raised</v>
      </c>
      <c r="I496" s="5">
        <f>RANDBETWEEN(2,8)*10</f>
        <v>80</v>
      </c>
    </row>
    <row r="497">
      <c r="A497" s="9" t="s">
        <v>88</v>
      </c>
      <c r="B497" s="9" t="s">
        <v>89</v>
      </c>
      <c r="C497" s="9" t="s">
        <v>90</v>
      </c>
      <c r="D497" s="5" t="str">
        <f>IF(RANDBETWEEN(1,100)&lt;=Settings!$E$24*100,"Hail","")</f>
        <v/>
      </c>
      <c r="E497" s="5" t="str">
        <f>VLOOKUP($I497,Wind!$A:$D,2,TRUE)</f>
        <v>Light breeze</v>
      </c>
      <c r="F497" s="5" t="str">
        <f>VLOOKUP($I497,Wind!$A:$D,3,TRUE)</f>
        <v>4–7</v>
      </c>
      <c r="G497" s="5" t="str">
        <f t="shared" si="1"/>
        <v>N</v>
      </c>
      <c r="H497" s="5" t="str">
        <f>VLOOKUP($I497,Wind!$A:$D,4,TRUE)</f>
        <v>Wind felt on face, leaves rustle, vanes move</v>
      </c>
      <c r="I497" s="5">
        <f>RANDBETWEEN(2,12)*10</f>
        <v>50</v>
      </c>
    </row>
    <row r="498">
      <c r="A498" s="9" t="s">
        <v>91</v>
      </c>
      <c r="B498" s="9" t="s">
        <v>92</v>
      </c>
      <c r="C498" s="9" t="s">
        <v>93</v>
      </c>
      <c r="D498" s="5" t="str">
        <f>IF(RANDBETWEEN(1,1000)&lt;=Settings!$E$23*Settings!$E$25*1000,"Lightning, hail",IF(RANDBETWEEN(1,100)&lt;=Settings!$E$23*100,"Lightning",IF(RANDBETWEEN(1,100)&lt;=Settings!$E$25*100,"Hail","")))</f>
        <v/>
      </c>
      <c r="E498" s="5" t="str">
        <f>VLOOKUP($I498,Wind!$A:$D,2,TRUE)</f>
        <v>Moderate gale</v>
      </c>
      <c r="F498" s="5" t="str">
        <f>VLOOKUP($I498,Wind!$A:$D,3,TRUE)</f>
        <v>32–38</v>
      </c>
      <c r="G498" s="5" t="str">
        <f t="shared" si="1"/>
        <v>NE</v>
      </c>
      <c r="H498" s="5" t="str">
        <f>VLOOKUP($I498,Wind!$A:$D,4,TRUE)</f>
        <v>Whole trees sway and walking against wind takes some effort</v>
      </c>
      <c r="I498" s="5">
        <f>RANDBETWEEN(2,16)*10</f>
        <v>140</v>
      </c>
    </row>
    <row r="499">
      <c r="A499" s="9" t="s">
        <v>94</v>
      </c>
      <c r="B499" s="9" t="s">
        <v>95</v>
      </c>
      <c r="C499" s="9" t="s">
        <v>93</v>
      </c>
      <c r="D499" s="5" t="str">
        <f>IF(RANDBETWEEN(1,1000)&lt;=Settings!$E$23*Settings!$E$25*1000,"Lightning, hail",IF(RANDBETWEEN(1,100)&lt;=Settings!$E$23*100,"Lightning",IF(RANDBETWEEN(1,100)&lt;=Settings!$E$25*100,"Hail","")))</f>
        <v/>
      </c>
      <c r="E499" s="5" t="str">
        <f>VLOOKUP($I499,Wind!$A:$D,2,TRUE)</f>
        <v>Fresh breeze</v>
      </c>
      <c r="F499" s="5" t="str">
        <f>VLOOKUP($I499,Wind!$A:$D,3,TRUE)</f>
        <v>19–24</v>
      </c>
      <c r="G499" s="5" t="str">
        <f t="shared" si="1"/>
        <v>NW</v>
      </c>
      <c r="H499" s="5" t="str">
        <f>VLOOKUP($I499,Wind!$A:$D,4,TRUE)</f>
        <v>Small trees sway and small waves form on inland waters</v>
      </c>
      <c r="I499" s="5">
        <f>RANDBETWEEN(10,200)</f>
        <v>111</v>
      </c>
    </row>
    <row r="500">
      <c r="A500" s="9" t="s">
        <v>79</v>
      </c>
      <c r="B500" s="9" t="s">
        <v>80</v>
      </c>
      <c r="C500" s="9" t="s">
        <v>81</v>
      </c>
      <c r="D500" s="5" t="str">
        <f>IF(RANDBETWEEN(1,100)&lt;=Settings!$E$22*100,"Fog","")</f>
        <v/>
      </c>
      <c r="E500" s="5" t="str">
        <f>VLOOKUP($I500,Wind!$A:$D,2,TRUE)</f>
        <v>Light air</v>
      </c>
      <c r="F500" s="5" t="str">
        <f>VLOOKUP($I500,Wind!$A:$D,3,TRUE)</f>
        <v>1–3</v>
      </c>
      <c r="G500" s="5" t="str">
        <f t="shared" si="1"/>
        <v>N</v>
      </c>
      <c r="H500" s="5" t="str">
        <f>VLOOKUP($I500,Wind!$A:$D,4,TRUE)</f>
        <v>Wind direction shown by smoke but not wind vanes</v>
      </c>
      <c r="I500" s="5">
        <f>RANDBETWEEN(1,4)*10</f>
        <v>30</v>
      </c>
    </row>
    <row r="501">
      <c r="A501" s="9" t="s">
        <v>82</v>
      </c>
      <c r="B501" s="9" t="s">
        <v>83</v>
      </c>
      <c r="C501" s="9" t="s">
        <v>84</v>
      </c>
      <c r="D501" s="5" t="str">
        <f>IF(RANDBETWEEN(1,100)&lt;=Settings!$E$22*100,"Fog","")</f>
        <v/>
      </c>
      <c r="E501" s="5" t="str">
        <f>VLOOKUP($I501,Wind!$A:$D,2,TRUE)</f>
        <v>Light breeze</v>
      </c>
      <c r="F501" s="5" t="str">
        <f>VLOOKUP($I501,Wind!$A:$D,3,TRUE)</f>
        <v>4–7</v>
      </c>
      <c r="G501" s="5" t="str">
        <f t="shared" si="1"/>
        <v>SE</v>
      </c>
      <c r="H501" s="5" t="str">
        <f>VLOOKUP($I501,Wind!$A:$D,4,TRUE)</f>
        <v>Wind felt on face, leaves rustle, vanes move</v>
      </c>
      <c r="I501" s="5">
        <f>RANDBETWEEN(1,6)*10</f>
        <v>40</v>
      </c>
    </row>
    <row r="502">
      <c r="A502" s="9" t="s">
        <v>85</v>
      </c>
      <c r="B502" s="9" t="s">
        <v>86</v>
      </c>
      <c r="C502" s="9" t="s">
        <v>87</v>
      </c>
      <c r="D502" s="5" t="str">
        <f>IF(RANDBETWEEN(1,100)&lt;=Settings!$E$24*100,"Hail","")</f>
        <v/>
      </c>
      <c r="E502" s="5" t="str">
        <f>VLOOKUP($I502,Wind!$A:$D,2,TRUE)</f>
        <v>Light breeze</v>
      </c>
      <c r="F502" s="5" t="str">
        <f>VLOOKUP($I502,Wind!$A:$D,3,TRUE)</f>
        <v>4–7</v>
      </c>
      <c r="G502" s="5" t="str">
        <f t="shared" si="1"/>
        <v>N</v>
      </c>
      <c r="H502" s="5" t="str">
        <f>VLOOKUP($I502,Wind!$A:$D,4,TRUE)</f>
        <v>Wind felt on face, leaves rustle, vanes move</v>
      </c>
      <c r="I502" s="5">
        <f>RANDBETWEEN(2,8)*10</f>
        <v>40</v>
      </c>
    </row>
    <row r="503">
      <c r="A503" s="9" t="s">
        <v>88</v>
      </c>
      <c r="B503" s="9" t="s">
        <v>89</v>
      </c>
      <c r="C503" s="9" t="s">
        <v>90</v>
      </c>
      <c r="D503" s="5" t="str">
        <f>IF(RANDBETWEEN(1,100)&lt;=Settings!$E$24*100,"Hail","")</f>
        <v/>
      </c>
      <c r="E503" s="5" t="str">
        <f>VLOOKUP($I503,Wind!$A:$D,2,TRUE)</f>
        <v>Fresh breeze</v>
      </c>
      <c r="F503" s="5" t="str">
        <f>VLOOKUP($I503,Wind!$A:$D,3,TRUE)</f>
        <v>19–24</v>
      </c>
      <c r="G503" s="5" t="str">
        <f t="shared" si="1"/>
        <v>S</v>
      </c>
      <c r="H503" s="5" t="str">
        <f>VLOOKUP($I503,Wind!$A:$D,4,TRUE)</f>
        <v>Small trees sway and small waves form on inland waters</v>
      </c>
      <c r="I503" s="5">
        <f>RANDBETWEEN(2,12)*10</f>
        <v>110</v>
      </c>
    </row>
    <row r="504">
      <c r="A504" s="9" t="s">
        <v>91</v>
      </c>
      <c r="B504" s="9" t="s">
        <v>92</v>
      </c>
      <c r="C504" s="9" t="s">
        <v>93</v>
      </c>
      <c r="D504" s="5" t="str">
        <f>IF(RANDBETWEEN(1,1000)&lt;=Settings!$E$23*Settings!$E$25*1000,"Lightning, hail",IF(RANDBETWEEN(1,100)&lt;=Settings!$E$23*100,"Lightning",IF(RANDBETWEEN(1,100)&lt;=Settings!$E$25*100,"Hail","")))</f>
        <v/>
      </c>
      <c r="E504" s="5" t="str">
        <f>VLOOKUP($I504,Wind!$A:$D,2,TRUE)</f>
        <v>Fresh gale</v>
      </c>
      <c r="F504" s="5" t="str">
        <f>VLOOKUP($I504,Wind!$A:$D,3,TRUE)</f>
        <v>39–46</v>
      </c>
      <c r="G504" s="5" t="str">
        <f t="shared" si="1"/>
        <v>E</v>
      </c>
      <c r="H504" s="5" t="str">
        <f>VLOOKUP($I504,Wind!$A:$D,4,TRUE)</f>
        <v>Twigs break off trees and general progress is impeded</v>
      </c>
      <c r="I504" s="5">
        <f>RANDBETWEEN(2,16)*10</f>
        <v>160</v>
      </c>
    </row>
    <row r="505">
      <c r="A505" s="9" t="s">
        <v>94</v>
      </c>
      <c r="B505" s="9" t="s">
        <v>95</v>
      </c>
      <c r="C505" s="9" t="s">
        <v>93</v>
      </c>
      <c r="D505" s="5" t="str">
        <f>IF(RANDBETWEEN(1,1000)&lt;=Settings!$E$23*Settings!$E$25*1000,"Lightning, hail",IF(RANDBETWEEN(1,100)&lt;=Settings!$E$23*100,"Lightning",IF(RANDBETWEEN(1,100)&lt;=Settings!$E$25*100,"Hail","")))</f>
        <v>Hail</v>
      </c>
      <c r="E505" s="5" t="str">
        <f>VLOOKUP($I505,Wind!$A:$D,2,TRUE)</f>
        <v>Fresh breeze</v>
      </c>
      <c r="F505" s="5" t="str">
        <f>VLOOKUP($I505,Wind!$A:$D,3,TRUE)</f>
        <v>19–24</v>
      </c>
      <c r="G505" s="5" t="str">
        <f t="shared" si="1"/>
        <v>NW</v>
      </c>
      <c r="H505" s="5" t="str">
        <f>VLOOKUP($I505,Wind!$A:$D,4,TRUE)</f>
        <v>Small trees sway and small waves form on inland waters</v>
      </c>
      <c r="I505" s="5">
        <f>RANDBETWEEN(10,200)</f>
        <v>109</v>
      </c>
    </row>
    <row r="506">
      <c r="A506" s="9" t="s">
        <v>79</v>
      </c>
      <c r="B506" s="9" t="s">
        <v>80</v>
      </c>
      <c r="C506" s="9" t="s">
        <v>81</v>
      </c>
      <c r="D506" s="5" t="str">
        <f>IF(RANDBETWEEN(1,100)&lt;=Settings!$E$22*100,"Fog","")</f>
        <v/>
      </c>
      <c r="E506" s="5" t="str">
        <f>VLOOKUP($I506,Wind!$A:$D,2,TRUE)</f>
        <v>Calm</v>
      </c>
      <c r="F506" s="5" t="str">
        <f>VLOOKUP($I506,Wind!$A:$D,3,TRUE)</f>
        <v>&lt;1</v>
      </c>
      <c r="G506" s="5" t="str">
        <f t="shared" si="1"/>
        <v>W</v>
      </c>
      <c r="H506" s="5" t="str">
        <f>VLOOKUP($I506,Wind!$A:$D,4,TRUE)</f>
        <v>Smoke rises vertically</v>
      </c>
      <c r="I506" s="5">
        <f>RANDBETWEEN(1,4)*10</f>
        <v>10</v>
      </c>
    </row>
    <row r="507">
      <c r="A507" s="9" t="s">
        <v>82</v>
      </c>
      <c r="B507" s="9" t="s">
        <v>83</v>
      </c>
      <c r="C507" s="9" t="s">
        <v>84</v>
      </c>
      <c r="D507" s="5" t="str">
        <f>IF(RANDBETWEEN(1,100)&lt;=Settings!$E$22*100,"Fog","")</f>
        <v/>
      </c>
      <c r="E507" s="5" t="str">
        <f>VLOOKUP($I507,Wind!$A:$D,2,TRUE)</f>
        <v>Calm</v>
      </c>
      <c r="F507" s="5" t="str">
        <f>VLOOKUP($I507,Wind!$A:$D,3,TRUE)</f>
        <v>&lt;1</v>
      </c>
      <c r="G507" s="5" t="str">
        <f t="shared" si="1"/>
        <v>NE</v>
      </c>
      <c r="H507" s="5" t="str">
        <f>VLOOKUP($I507,Wind!$A:$D,4,TRUE)</f>
        <v>Smoke rises vertically</v>
      </c>
      <c r="I507" s="5">
        <f>RANDBETWEEN(1,6)*10</f>
        <v>10</v>
      </c>
    </row>
    <row r="508">
      <c r="A508" s="9" t="s">
        <v>85</v>
      </c>
      <c r="B508" s="9" t="s">
        <v>86</v>
      </c>
      <c r="C508" s="9" t="s">
        <v>87</v>
      </c>
      <c r="D508" s="5" t="str">
        <f>IF(RANDBETWEEN(1,100)&lt;=Settings!$E$24*100,"Hail","")</f>
        <v/>
      </c>
      <c r="E508" s="5" t="str">
        <f>VLOOKUP($I508,Wind!$A:$D,2,TRUE)</f>
        <v>Light air</v>
      </c>
      <c r="F508" s="5" t="str">
        <f>VLOOKUP($I508,Wind!$A:$D,3,TRUE)</f>
        <v>1–3</v>
      </c>
      <c r="G508" s="5" t="str">
        <f t="shared" si="1"/>
        <v>W</v>
      </c>
      <c r="H508" s="5" t="str">
        <f>VLOOKUP($I508,Wind!$A:$D,4,TRUE)</f>
        <v>Wind direction shown by smoke but not wind vanes</v>
      </c>
      <c r="I508" s="5">
        <f>RANDBETWEEN(2,8)*10</f>
        <v>20</v>
      </c>
    </row>
    <row r="509">
      <c r="A509" s="9" t="s">
        <v>88</v>
      </c>
      <c r="B509" s="9" t="s">
        <v>89</v>
      </c>
      <c r="C509" s="9" t="s">
        <v>90</v>
      </c>
      <c r="D509" s="5" t="str">
        <f>IF(RANDBETWEEN(1,100)&lt;=Settings!$E$24*100,"Hail","")</f>
        <v/>
      </c>
      <c r="E509" s="5" t="str">
        <f>VLOOKUP($I509,Wind!$A:$D,2,TRUE)</f>
        <v>Moderate breeze</v>
      </c>
      <c r="F509" s="5" t="str">
        <f>VLOOKUP($I509,Wind!$A:$D,3,TRUE)</f>
        <v>13–18</v>
      </c>
      <c r="G509" s="5" t="str">
        <f t="shared" si="1"/>
        <v>S</v>
      </c>
      <c r="H509" s="5" t="str">
        <f>VLOOKUP($I509,Wind!$A:$D,4,TRUE)</f>
        <v>Small branches move, and dust and small branches are raised</v>
      </c>
      <c r="I509" s="5">
        <f>RANDBETWEEN(2,12)*10</f>
        <v>80</v>
      </c>
    </row>
    <row r="510">
      <c r="A510" s="9" t="s">
        <v>91</v>
      </c>
      <c r="B510" s="9" t="s">
        <v>92</v>
      </c>
      <c r="C510" s="9" t="s">
        <v>93</v>
      </c>
      <c r="D510" s="5" t="str">
        <f>IF(RANDBETWEEN(1,1000)&lt;=Settings!$E$23*Settings!$E$25*1000,"Lightning, hail",IF(RANDBETWEEN(1,100)&lt;=Settings!$E$23*100,"Lightning",IF(RANDBETWEEN(1,100)&lt;=Settings!$E$25*100,"Hail","")))</f>
        <v/>
      </c>
      <c r="E510" s="5" t="str">
        <f>VLOOKUP($I510,Wind!$A:$D,2,TRUE)</f>
        <v>Moderate gale</v>
      </c>
      <c r="F510" s="5" t="str">
        <f>VLOOKUP($I510,Wind!$A:$D,3,TRUE)</f>
        <v>32–38</v>
      </c>
      <c r="G510" s="5" t="str">
        <f t="shared" si="1"/>
        <v>E</v>
      </c>
      <c r="H510" s="5" t="str">
        <f>VLOOKUP($I510,Wind!$A:$D,4,TRUE)</f>
        <v>Whole trees sway and walking against wind takes some effort</v>
      </c>
      <c r="I510" s="5">
        <f>RANDBETWEEN(2,16)*10</f>
        <v>140</v>
      </c>
    </row>
    <row r="511">
      <c r="A511" s="9" t="s">
        <v>94</v>
      </c>
      <c r="B511" s="9" t="s">
        <v>95</v>
      </c>
      <c r="C511" s="9" t="s">
        <v>93</v>
      </c>
      <c r="D511" s="5" t="str">
        <f>IF(RANDBETWEEN(1,1000)&lt;=Settings!$E$23*Settings!$E$25*1000,"Lightning, hail",IF(RANDBETWEEN(1,100)&lt;=Settings!$E$23*100,"Lightning",IF(RANDBETWEEN(1,100)&lt;=Settings!$E$25*100,"Hail","")))</f>
        <v/>
      </c>
      <c r="E511" s="5" t="str">
        <f>VLOOKUP($I511,Wind!$A:$D,2,TRUE)</f>
        <v>Moderate breeze</v>
      </c>
      <c r="F511" s="5" t="str">
        <f>VLOOKUP($I511,Wind!$A:$D,3,TRUE)</f>
        <v>13–18</v>
      </c>
      <c r="G511" s="5" t="str">
        <f t="shared" si="1"/>
        <v>N</v>
      </c>
      <c r="H511" s="5" t="str">
        <f>VLOOKUP($I511,Wind!$A:$D,4,TRUE)</f>
        <v>Small branches move, and dust and small branches are raised</v>
      </c>
      <c r="I511" s="5">
        <f>RANDBETWEEN(10,200)</f>
        <v>87</v>
      </c>
    </row>
    <row r="512">
      <c r="A512" s="9" t="s">
        <v>79</v>
      </c>
      <c r="B512" s="9" t="s">
        <v>80</v>
      </c>
      <c r="C512" s="9" t="s">
        <v>81</v>
      </c>
      <c r="D512" s="5" t="str">
        <f>IF(RANDBETWEEN(1,100)&lt;=Settings!$E$22*100,"Fog","")</f>
        <v/>
      </c>
      <c r="E512" s="5" t="str">
        <f>VLOOKUP($I512,Wind!$A:$D,2,TRUE)</f>
        <v>Calm</v>
      </c>
      <c r="F512" s="5" t="str">
        <f>VLOOKUP($I512,Wind!$A:$D,3,TRUE)</f>
        <v>&lt;1</v>
      </c>
      <c r="G512" s="5" t="str">
        <f t="shared" si="1"/>
        <v>NE</v>
      </c>
      <c r="H512" s="5" t="str">
        <f>VLOOKUP($I512,Wind!$A:$D,4,TRUE)</f>
        <v>Smoke rises vertically</v>
      </c>
      <c r="I512" s="5">
        <f>RANDBETWEEN(1,4)*10</f>
        <v>10</v>
      </c>
    </row>
    <row r="513">
      <c r="A513" s="9" t="s">
        <v>82</v>
      </c>
      <c r="B513" s="9" t="s">
        <v>83</v>
      </c>
      <c r="C513" s="9" t="s">
        <v>84</v>
      </c>
      <c r="D513" s="5" t="str">
        <f>IF(RANDBETWEEN(1,100)&lt;=Settings!$E$22*100,"Fog","")</f>
        <v/>
      </c>
      <c r="E513" s="5" t="str">
        <f>VLOOKUP($I513,Wind!$A:$D,2,TRUE)</f>
        <v>Light air</v>
      </c>
      <c r="F513" s="5" t="str">
        <f>VLOOKUP($I513,Wind!$A:$D,3,TRUE)</f>
        <v>1–3</v>
      </c>
      <c r="G513" s="5" t="str">
        <f t="shared" si="1"/>
        <v>NW</v>
      </c>
      <c r="H513" s="5" t="str">
        <f>VLOOKUP($I513,Wind!$A:$D,4,TRUE)</f>
        <v>Wind direction shown by smoke but not wind vanes</v>
      </c>
      <c r="I513" s="5">
        <f>RANDBETWEEN(1,6)*10</f>
        <v>20</v>
      </c>
    </row>
    <row r="514">
      <c r="A514" s="9" t="s">
        <v>85</v>
      </c>
      <c r="B514" s="9" t="s">
        <v>86</v>
      </c>
      <c r="C514" s="9" t="s">
        <v>87</v>
      </c>
      <c r="D514" s="5" t="str">
        <f>IF(RANDBETWEEN(1,100)&lt;=Settings!$E$24*100,"Hail","")</f>
        <v/>
      </c>
      <c r="E514" s="5" t="str">
        <f>VLOOKUP($I514,Wind!$A:$D,2,TRUE)</f>
        <v>Light breeze</v>
      </c>
      <c r="F514" s="5" t="str">
        <f>VLOOKUP($I514,Wind!$A:$D,3,TRUE)</f>
        <v>4–7</v>
      </c>
      <c r="G514" s="5" t="str">
        <f t="shared" si="1"/>
        <v>NW</v>
      </c>
      <c r="H514" s="5" t="str">
        <f>VLOOKUP($I514,Wind!$A:$D,4,TRUE)</f>
        <v>Wind felt on face, leaves rustle, vanes move</v>
      </c>
      <c r="I514" s="5">
        <f>RANDBETWEEN(2,8)*10</f>
        <v>40</v>
      </c>
    </row>
    <row r="515">
      <c r="A515" s="9" t="s">
        <v>88</v>
      </c>
      <c r="B515" s="9" t="s">
        <v>89</v>
      </c>
      <c r="C515" s="9" t="s">
        <v>90</v>
      </c>
      <c r="D515" s="5" t="str">
        <f>IF(RANDBETWEEN(1,100)&lt;=Settings!$E$24*100,"Hail","")</f>
        <v/>
      </c>
      <c r="E515" s="5" t="str">
        <f>VLOOKUP($I515,Wind!$A:$D,2,TRUE)</f>
        <v>Gentle breeze</v>
      </c>
      <c r="F515" s="5" t="str">
        <f>VLOOKUP($I515,Wind!$A:$D,3,TRUE)</f>
        <v>8–12</v>
      </c>
      <c r="G515" s="5" t="str">
        <f t="shared" si="1"/>
        <v>S</v>
      </c>
      <c r="H515" s="5" t="str">
        <f>VLOOKUP($I515,Wind!$A:$D,4,TRUE)</f>
        <v>Leaves and small twigs sway and banners flap</v>
      </c>
      <c r="I515" s="5">
        <f>RANDBETWEEN(2,12)*10</f>
        <v>70</v>
      </c>
    </row>
    <row r="516">
      <c r="A516" s="9" t="s">
        <v>91</v>
      </c>
      <c r="B516" s="9" t="s">
        <v>92</v>
      </c>
      <c r="C516" s="9" t="s">
        <v>93</v>
      </c>
      <c r="D516" s="5" t="str">
        <f>IF(RANDBETWEEN(1,1000)&lt;=Settings!$E$23*Settings!$E$25*1000,"Lightning, hail",IF(RANDBETWEEN(1,100)&lt;=Settings!$E$23*100,"Lightning",IF(RANDBETWEEN(1,100)&lt;=Settings!$E$25*100,"Hail","")))</f>
        <v/>
      </c>
      <c r="E516" s="5" t="str">
        <f>VLOOKUP($I516,Wind!$A:$D,2,TRUE)</f>
        <v>Fresh gale</v>
      </c>
      <c r="F516" s="5" t="str">
        <f>VLOOKUP($I516,Wind!$A:$D,3,TRUE)</f>
        <v>39–46</v>
      </c>
      <c r="G516" s="5" t="str">
        <f t="shared" si="1"/>
        <v>SW</v>
      </c>
      <c r="H516" s="5" t="str">
        <f>VLOOKUP($I516,Wind!$A:$D,4,TRUE)</f>
        <v>Twigs break off trees and general progress is impeded</v>
      </c>
      <c r="I516" s="5">
        <f>RANDBETWEEN(2,16)*10</f>
        <v>160</v>
      </c>
    </row>
    <row r="517">
      <c r="A517" s="9" t="s">
        <v>94</v>
      </c>
      <c r="B517" s="9" t="s">
        <v>95</v>
      </c>
      <c r="C517" s="9" t="s">
        <v>93</v>
      </c>
      <c r="D517" s="5" t="str">
        <f>IF(RANDBETWEEN(1,1000)&lt;=Settings!$E$23*Settings!$E$25*1000,"Lightning, hail",IF(RANDBETWEEN(1,100)&lt;=Settings!$E$23*100,"Lightning",IF(RANDBETWEEN(1,100)&lt;=Settings!$E$25*100,"Hail","")))</f>
        <v/>
      </c>
      <c r="E517" s="5" t="str">
        <f>VLOOKUP($I517,Wind!$A:$D,2,TRUE)</f>
        <v>Fresh breeze</v>
      </c>
      <c r="F517" s="5" t="str">
        <f>VLOOKUP($I517,Wind!$A:$D,3,TRUE)</f>
        <v>19–24</v>
      </c>
      <c r="G517" s="5" t="str">
        <f t="shared" si="1"/>
        <v>N</v>
      </c>
      <c r="H517" s="5" t="str">
        <f>VLOOKUP($I517,Wind!$A:$D,4,TRUE)</f>
        <v>Small trees sway and small waves form on inland waters</v>
      </c>
      <c r="I517" s="5">
        <f>RANDBETWEEN(10,200)</f>
        <v>104</v>
      </c>
    </row>
    <row r="518">
      <c r="A518" s="9" t="s">
        <v>79</v>
      </c>
      <c r="B518" s="9" t="s">
        <v>80</v>
      </c>
      <c r="C518" s="9" t="s">
        <v>81</v>
      </c>
      <c r="D518" s="5" t="str">
        <f>IF(RANDBETWEEN(1,100)&lt;=Settings!$E$22*100,"Fog","")</f>
        <v/>
      </c>
      <c r="E518" s="5" t="str">
        <f>VLOOKUP($I518,Wind!$A:$D,2,TRUE)</f>
        <v>Light air</v>
      </c>
      <c r="F518" s="5" t="str">
        <f>VLOOKUP($I518,Wind!$A:$D,3,TRUE)</f>
        <v>1–3</v>
      </c>
      <c r="G518" s="5" t="str">
        <f t="shared" si="1"/>
        <v>NE</v>
      </c>
      <c r="H518" s="5" t="str">
        <f>VLOOKUP($I518,Wind!$A:$D,4,TRUE)</f>
        <v>Wind direction shown by smoke but not wind vanes</v>
      </c>
      <c r="I518" s="5">
        <f>RANDBETWEEN(1,4)*10</f>
        <v>30</v>
      </c>
    </row>
    <row r="519">
      <c r="A519" s="9" t="s">
        <v>82</v>
      </c>
      <c r="B519" s="9" t="s">
        <v>83</v>
      </c>
      <c r="C519" s="9" t="s">
        <v>84</v>
      </c>
      <c r="D519" s="5" t="str">
        <f>IF(RANDBETWEEN(1,100)&lt;=Settings!$E$22*100,"Fog","")</f>
        <v/>
      </c>
      <c r="E519" s="5" t="str">
        <f>VLOOKUP($I519,Wind!$A:$D,2,TRUE)</f>
        <v>Light breeze</v>
      </c>
      <c r="F519" s="5" t="str">
        <f>VLOOKUP($I519,Wind!$A:$D,3,TRUE)</f>
        <v>4–7</v>
      </c>
      <c r="G519" s="5" t="str">
        <f t="shared" si="1"/>
        <v>SW</v>
      </c>
      <c r="H519" s="5" t="str">
        <f>VLOOKUP($I519,Wind!$A:$D,4,TRUE)</f>
        <v>Wind felt on face, leaves rustle, vanes move</v>
      </c>
      <c r="I519" s="5">
        <f>RANDBETWEEN(1,6)*10</f>
        <v>50</v>
      </c>
    </row>
    <row r="520">
      <c r="A520" s="9" t="s">
        <v>85</v>
      </c>
      <c r="B520" s="9" t="s">
        <v>86</v>
      </c>
      <c r="C520" s="9" t="s">
        <v>87</v>
      </c>
      <c r="D520" s="5" t="str">
        <f>IF(RANDBETWEEN(1,100)&lt;=Settings!$E$24*100,"Hail","")</f>
        <v/>
      </c>
      <c r="E520" s="5" t="str">
        <f>VLOOKUP($I520,Wind!$A:$D,2,TRUE)</f>
        <v>Light breeze</v>
      </c>
      <c r="F520" s="5" t="str">
        <f>VLOOKUP($I520,Wind!$A:$D,3,TRUE)</f>
        <v>4–7</v>
      </c>
      <c r="G520" s="5" t="str">
        <f t="shared" si="1"/>
        <v>NW</v>
      </c>
      <c r="H520" s="5" t="str">
        <f>VLOOKUP($I520,Wind!$A:$D,4,TRUE)</f>
        <v>Wind felt on face, leaves rustle, vanes move</v>
      </c>
      <c r="I520" s="5">
        <f>RANDBETWEEN(2,8)*10</f>
        <v>40</v>
      </c>
    </row>
    <row r="521">
      <c r="A521" s="9" t="s">
        <v>88</v>
      </c>
      <c r="B521" s="9" t="s">
        <v>89</v>
      </c>
      <c r="C521" s="9" t="s">
        <v>90</v>
      </c>
      <c r="D521" s="5" t="str">
        <f>IF(RANDBETWEEN(1,100)&lt;=Settings!$E$24*100,"Hail","")</f>
        <v/>
      </c>
      <c r="E521" s="5" t="str">
        <f>VLOOKUP($I521,Wind!$A:$D,2,TRUE)</f>
        <v>Strong breeze</v>
      </c>
      <c r="F521" s="5" t="str">
        <f>VLOOKUP($I521,Wind!$A:$D,3,TRUE)</f>
        <v>25–31</v>
      </c>
      <c r="G521" s="5" t="str">
        <f t="shared" si="1"/>
        <v>NE</v>
      </c>
      <c r="H521" s="5" t="str">
        <f>VLOOKUP($I521,Wind!$A:$D,4,TRUE)</f>
        <v>Large branches move</v>
      </c>
      <c r="I521" s="5">
        <f>RANDBETWEEN(2,12)*10</f>
        <v>120</v>
      </c>
    </row>
    <row r="522">
      <c r="A522" s="9" t="s">
        <v>91</v>
      </c>
      <c r="B522" s="9" t="s">
        <v>92</v>
      </c>
      <c r="C522" s="9" t="s">
        <v>93</v>
      </c>
      <c r="D522" s="5" t="str">
        <f>IF(RANDBETWEEN(1,1000)&lt;=Settings!$E$23*Settings!$E$25*1000,"Lightning, hail",IF(RANDBETWEEN(1,100)&lt;=Settings!$E$23*100,"Lightning",IF(RANDBETWEEN(1,100)&lt;=Settings!$E$25*100,"Hail","")))</f>
        <v>Hail</v>
      </c>
      <c r="E522" s="5" t="str">
        <f>VLOOKUP($I522,Wind!$A:$D,2,TRUE)</f>
        <v>Moderate gale</v>
      </c>
      <c r="F522" s="5" t="str">
        <f>VLOOKUP($I522,Wind!$A:$D,3,TRUE)</f>
        <v>32–38</v>
      </c>
      <c r="G522" s="5" t="str">
        <f t="shared" si="1"/>
        <v>NE</v>
      </c>
      <c r="H522" s="5" t="str">
        <f>VLOOKUP($I522,Wind!$A:$D,4,TRUE)</f>
        <v>Whole trees sway and walking against wind takes some effort</v>
      </c>
      <c r="I522" s="5">
        <f>RANDBETWEEN(2,16)*10</f>
        <v>140</v>
      </c>
    </row>
    <row r="523">
      <c r="A523" s="9" t="s">
        <v>94</v>
      </c>
      <c r="B523" s="9" t="s">
        <v>95</v>
      </c>
      <c r="C523" s="9" t="s">
        <v>93</v>
      </c>
      <c r="D523" s="5" t="str">
        <f>IF(RANDBETWEEN(1,1000)&lt;=Settings!$E$23*Settings!$E$25*1000,"Lightning, hail",IF(RANDBETWEEN(1,100)&lt;=Settings!$E$23*100,"Lightning",IF(RANDBETWEEN(1,100)&lt;=Settings!$E$25*100,"Hail","")))</f>
        <v>Lightning, hail</v>
      </c>
      <c r="E523" s="5" t="str">
        <f>VLOOKUP($I523,Wind!$A:$D,2,TRUE)</f>
        <v>Fresh breeze</v>
      </c>
      <c r="F523" s="5" t="str">
        <f>VLOOKUP($I523,Wind!$A:$D,3,TRUE)</f>
        <v>19–24</v>
      </c>
      <c r="G523" s="5" t="str">
        <f t="shared" si="1"/>
        <v>N</v>
      </c>
      <c r="H523" s="5" t="str">
        <f>VLOOKUP($I523,Wind!$A:$D,4,TRUE)</f>
        <v>Small trees sway and small waves form on inland waters</v>
      </c>
      <c r="I523" s="5">
        <f>RANDBETWEEN(10,200)</f>
        <v>105</v>
      </c>
    </row>
    <row r="524">
      <c r="A524" s="9" t="s">
        <v>79</v>
      </c>
      <c r="B524" s="9" t="s">
        <v>80</v>
      </c>
      <c r="C524" s="9" t="s">
        <v>81</v>
      </c>
      <c r="D524" s="5" t="str">
        <f>IF(RANDBETWEEN(1,100)&lt;=Settings!$E$22*100,"Fog","")</f>
        <v/>
      </c>
      <c r="E524" s="5" t="str">
        <f>VLOOKUP($I524,Wind!$A:$D,2,TRUE)</f>
        <v>Light air</v>
      </c>
      <c r="F524" s="5" t="str">
        <f>VLOOKUP($I524,Wind!$A:$D,3,TRUE)</f>
        <v>1–3</v>
      </c>
      <c r="G524" s="5" t="str">
        <f t="shared" si="1"/>
        <v>NE</v>
      </c>
      <c r="H524" s="5" t="str">
        <f>VLOOKUP($I524,Wind!$A:$D,4,TRUE)</f>
        <v>Wind direction shown by smoke but not wind vanes</v>
      </c>
      <c r="I524" s="5">
        <f>RANDBETWEEN(1,4)*10</f>
        <v>30</v>
      </c>
    </row>
    <row r="525">
      <c r="A525" s="9" t="s">
        <v>82</v>
      </c>
      <c r="B525" s="9" t="s">
        <v>83</v>
      </c>
      <c r="C525" s="9" t="s">
        <v>84</v>
      </c>
      <c r="D525" s="5" t="str">
        <f>IF(RANDBETWEEN(1,100)&lt;=Settings!$E$22*100,"Fog","")</f>
        <v>Fog</v>
      </c>
      <c r="E525" s="5" t="str">
        <f>VLOOKUP($I525,Wind!$A:$D,2,TRUE)</f>
        <v>Light air</v>
      </c>
      <c r="F525" s="5" t="str">
        <f>VLOOKUP($I525,Wind!$A:$D,3,TRUE)</f>
        <v>1–3</v>
      </c>
      <c r="G525" s="5" t="str">
        <f t="shared" si="1"/>
        <v>NE</v>
      </c>
      <c r="H525" s="5" t="str">
        <f>VLOOKUP($I525,Wind!$A:$D,4,TRUE)</f>
        <v>Wind direction shown by smoke but not wind vanes</v>
      </c>
      <c r="I525" s="5">
        <f>RANDBETWEEN(1,6)*10</f>
        <v>30</v>
      </c>
    </row>
    <row r="526">
      <c r="A526" s="9" t="s">
        <v>85</v>
      </c>
      <c r="B526" s="9" t="s">
        <v>86</v>
      </c>
      <c r="C526" s="9" t="s">
        <v>87</v>
      </c>
      <c r="D526" s="5" t="str">
        <f>IF(RANDBETWEEN(1,100)&lt;=Settings!$E$24*100,"Hail","")</f>
        <v/>
      </c>
      <c r="E526" s="5" t="str">
        <f>VLOOKUP($I526,Wind!$A:$D,2,TRUE)</f>
        <v>Gentle breeze</v>
      </c>
      <c r="F526" s="5" t="str">
        <f>VLOOKUP($I526,Wind!$A:$D,3,TRUE)</f>
        <v>8–12</v>
      </c>
      <c r="G526" s="5" t="str">
        <f t="shared" si="1"/>
        <v>NE</v>
      </c>
      <c r="H526" s="5" t="str">
        <f>VLOOKUP($I526,Wind!$A:$D,4,TRUE)</f>
        <v>Leaves and small twigs sway and banners flap</v>
      </c>
      <c r="I526" s="5">
        <f>RANDBETWEEN(2,8)*10</f>
        <v>60</v>
      </c>
    </row>
    <row r="527">
      <c r="A527" s="9" t="s">
        <v>88</v>
      </c>
      <c r="B527" s="9" t="s">
        <v>89</v>
      </c>
      <c r="C527" s="9" t="s">
        <v>90</v>
      </c>
      <c r="D527" s="5" t="str">
        <f>IF(RANDBETWEEN(1,100)&lt;=Settings!$E$24*100,"Hail","")</f>
        <v/>
      </c>
      <c r="E527" s="5" t="str">
        <f>VLOOKUP($I527,Wind!$A:$D,2,TRUE)</f>
        <v>Light air</v>
      </c>
      <c r="F527" s="5" t="str">
        <f>VLOOKUP($I527,Wind!$A:$D,3,TRUE)</f>
        <v>1–3</v>
      </c>
      <c r="G527" s="5" t="str">
        <f t="shared" si="1"/>
        <v>NW</v>
      </c>
      <c r="H527" s="5" t="str">
        <f>VLOOKUP($I527,Wind!$A:$D,4,TRUE)</f>
        <v>Wind direction shown by smoke but not wind vanes</v>
      </c>
      <c r="I527" s="5">
        <f>RANDBETWEEN(2,12)*10</f>
        <v>30</v>
      </c>
    </row>
    <row r="528">
      <c r="A528" s="9" t="s">
        <v>91</v>
      </c>
      <c r="B528" s="9" t="s">
        <v>92</v>
      </c>
      <c r="C528" s="9" t="s">
        <v>93</v>
      </c>
      <c r="D528" s="5" t="str">
        <f>IF(RANDBETWEEN(1,1000)&lt;=Settings!$E$23*Settings!$E$25*1000,"Lightning, hail",IF(RANDBETWEEN(1,100)&lt;=Settings!$E$23*100,"Lightning",IF(RANDBETWEEN(1,100)&lt;=Settings!$E$25*100,"Hail","")))</f>
        <v>Lightning</v>
      </c>
      <c r="E528" s="5" t="str">
        <f>VLOOKUP($I528,Wind!$A:$D,2,TRUE)</f>
        <v>Moderate gale</v>
      </c>
      <c r="F528" s="5" t="str">
        <f>VLOOKUP($I528,Wind!$A:$D,3,TRUE)</f>
        <v>32–38</v>
      </c>
      <c r="G528" s="5" t="str">
        <f t="shared" si="1"/>
        <v>N</v>
      </c>
      <c r="H528" s="5" t="str">
        <f>VLOOKUP($I528,Wind!$A:$D,4,TRUE)</f>
        <v>Whole trees sway and walking against wind takes some effort</v>
      </c>
      <c r="I528" s="5">
        <f>RANDBETWEEN(2,16)*10</f>
        <v>150</v>
      </c>
    </row>
    <row r="529">
      <c r="A529" s="9" t="s">
        <v>94</v>
      </c>
      <c r="B529" s="9" t="s">
        <v>95</v>
      </c>
      <c r="C529" s="9" t="s">
        <v>93</v>
      </c>
      <c r="D529" s="5" t="str">
        <f>IF(RANDBETWEEN(1,1000)&lt;=Settings!$E$23*Settings!$E$25*1000,"Lightning, hail",IF(RANDBETWEEN(1,100)&lt;=Settings!$E$23*100,"Lightning",IF(RANDBETWEEN(1,100)&lt;=Settings!$E$25*100,"Hail","")))</f>
        <v/>
      </c>
      <c r="E529" s="5" t="str">
        <f>VLOOKUP($I529,Wind!$A:$D,2,TRUE)</f>
        <v>Light breeze</v>
      </c>
      <c r="F529" s="5" t="str">
        <f>VLOOKUP($I529,Wind!$A:$D,3,TRUE)</f>
        <v>4–7</v>
      </c>
      <c r="G529" s="5" t="str">
        <f t="shared" si="1"/>
        <v>N</v>
      </c>
      <c r="H529" s="5" t="str">
        <f>VLOOKUP($I529,Wind!$A:$D,4,TRUE)</f>
        <v>Wind felt on face, leaves rustle, vanes move</v>
      </c>
      <c r="I529" s="5">
        <f>RANDBETWEEN(10,200)</f>
        <v>45</v>
      </c>
    </row>
    <row r="530">
      <c r="A530" s="9" t="s">
        <v>79</v>
      </c>
      <c r="B530" s="9" t="s">
        <v>80</v>
      </c>
      <c r="C530" s="9" t="s">
        <v>81</v>
      </c>
      <c r="D530" s="5" t="str">
        <f>IF(RANDBETWEEN(1,100)&lt;=Settings!$E$22*100,"Fog","")</f>
        <v>Fog</v>
      </c>
      <c r="E530" s="5" t="str">
        <f>VLOOKUP($I530,Wind!$A:$D,2,TRUE)</f>
        <v>Light air</v>
      </c>
      <c r="F530" s="5" t="str">
        <f>VLOOKUP($I530,Wind!$A:$D,3,TRUE)</f>
        <v>1–3</v>
      </c>
      <c r="G530" s="5" t="str">
        <f t="shared" si="1"/>
        <v>NE</v>
      </c>
      <c r="H530" s="5" t="str">
        <f>VLOOKUP($I530,Wind!$A:$D,4,TRUE)</f>
        <v>Wind direction shown by smoke but not wind vanes</v>
      </c>
      <c r="I530" s="5">
        <f>RANDBETWEEN(1,4)*10</f>
        <v>20</v>
      </c>
    </row>
    <row r="531">
      <c r="A531" s="9" t="s">
        <v>82</v>
      </c>
      <c r="B531" s="9" t="s">
        <v>83</v>
      </c>
      <c r="C531" s="9" t="s">
        <v>84</v>
      </c>
      <c r="D531" s="5" t="str">
        <f>IF(RANDBETWEEN(1,100)&lt;=Settings!$E$22*100,"Fog","")</f>
        <v/>
      </c>
      <c r="E531" s="5" t="str">
        <f>VLOOKUP($I531,Wind!$A:$D,2,TRUE)</f>
        <v>Gentle breeze</v>
      </c>
      <c r="F531" s="5" t="str">
        <f>VLOOKUP($I531,Wind!$A:$D,3,TRUE)</f>
        <v>8–12</v>
      </c>
      <c r="G531" s="5" t="str">
        <f t="shared" si="1"/>
        <v>NW</v>
      </c>
      <c r="H531" s="5" t="str">
        <f>VLOOKUP($I531,Wind!$A:$D,4,TRUE)</f>
        <v>Leaves and small twigs sway and banners flap</v>
      </c>
      <c r="I531" s="5">
        <f>RANDBETWEEN(1,6)*10</f>
        <v>60</v>
      </c>
    </row>
    <row r="532">
      <c r="A532" s="9" t="s">
        <v>85</v>
      </c>
      <c r="B532" s="9" t="s">
        <v>86</v>
      </c>
      <c r="C532" s="9" t="s">
        <v>87</v>
      </c>
      <c r="D532" s="5" t="str">
        <f>IF(RANDBETWEEN(1,100)&lt;=Settings!$E$24*100,"Hail","")</f>
        <v/>
      </c>
      <c r="E532" s="5" t="str">
        <f>VLOOKUP($I532,Wind!$A:$D,2,TRUE)</f>
        <v>Gentle breeze</v>
      </c>
      <c r="F532" s="5" t="str">
        <f>VLOOKUP($I532,Wind!$A:$D,3,TRUE)</f>
        <v>8–12</v>
      </c>
      <c r="G532" s="5" t="str">
        <f t="shared" si="1"/>
        <v>NW</v>
      </c>
      <c r="H532" s="5" t="str">
        <f>VLOOKUP($I532,Wind!$A:$D,4,TRUE)</f>
        <v>Leaves and small twigs sway and banners flap</v>
      </c>
      <c r="I532" s="5">
        <f>RANDBETWEEN(2,8)*10</f>
        <v>70</v>
      </c>
    </row>
    <row r="533">
      <c r="A533" s="9" t="s">
        <v>88</v>
      </c>
      <c r="B533" s="9" t="s">
        <v>89</v>
      </c>
      <c r="C533" s="9" t="s">
        <v>90</v>
      </c>
      <c r="D533" s="5" t="str">
        <f>IF(RANDBETWEEN(1,100)&lt;=Settings!$E$24*100,"Hail","")</f>
        <v/>
      </c>
      <c r="E533" s="5" t="str">
        <f>VLOOKUP($I533,Wind!$A:$D,2,TRUE)</f>
        <v>Fresh breeze</v>
      </c>
      <c r="F533" s="5" t="str">
        <f>VLOOKUP($I533,Wind!$A:$D,3,TRUE)</f>
        <v>19–24</v>
      </c>
      <c r="G533" s="5" t="str">
        <f t="shared" si="1"/>
        <v>NE</v>
      </c>
      <c r="H533" s="5" t="str">
        <f>VLOOKUP($I533,Wind!$A:$D,4,TRUE)</f>
        <v>Small trees sway and small waves form on inland waters</v>
      </c>
      <c r="I533" s="5">
        <f>RANDBETWEEN(2,12)*10</f>
        <v>110</v>
      </c>
    </row>
    <row r="534">
      <c r="A534" s="9" t="s">
        <v>91</v>
      </c>
      <c r="B534" s="9" t="s">
        <v>92</v>
      </c>
      <c r="C534" s="9" t="s">
        <v>93</v>
      </c>
      <c r="D534" s="5" t="str">
        <f>IF(RANDBETWEEN(1,1000)&lt;=Settings!$E$23*Settings!$E$25*1000,"Lightning, hail",IF(RANDBETWEEN(1,100)&lt;=Settings!$E$23*100,"Lightning",IF(RANDBETWEEN(1,100)&lt;=Settings!$E$25*100,"Hail","")))</f>
        <v/>
      </c>
      <c r="E534" s="5" t="str">
        <f>VLOOKUP($I534,Wind!$A:$D,2,TRUE)</f>
        <v>Light breeze</v>
      </c>
      <c r="F534" s="5" t="str">
        <f>VLOOKUP($I534,Wind!$A:$D,3,TRUE)</f>
        <v>4–7</v>
      </c>
      <c r="G534" s="5" t="str">
        <f t="shared" si="1"/>
        <v>E</v>
      </c>
      <c r="H534" s="5" t="str">
        <f>VLOOKUP($I534,Wind!$A:$D,4,TRUE)</f>
        <v>Wind felt on face, leaves rustle, vanes move</v>
      </c>
      <c r="I534" s="5">
        <f>RANDBETWEEN(2,16)*10</f>
        <v>50</v>
      </c>
    </row>
    <row r="535">
      <c r="A535" s="9" t="s">
        <v>94</v>
      </c>
      <c r="B535" s="9" t="s">
        <v>95</v>
      </c>
      <c r="C535" s="9" t="s">
        <v>93</v>
      </c>
      <c r="D535" s="5" t="str">
        <f>IF(RANDBETWEEN(1,1000)&lt;=Settings!$E$23*Settings!$E$25*1000,"Lightning, hail",IF(RANDBETWEEN(1,100)&lt;=Settings!$E$23*100,"Lightning",IF(RANDBETWEEN(1,100)&lt;=Settings!$E$25*100,"Hail","")))</f>
        <v>Lightning</v>
      </c>
      <c r="E535" s="5" t="str">
        <f>VLOOKUP($I535,Wind!$A:$D,2,TRUE)</f>
        <v>Fresh breeze</v>
      </c>
      <c r="F535" s="5" t="str">
        <f>VLOOKUP($I535,Wind!$A:$D,3,TRUE)</f>
        <v>19–24</v>
      </c>
      <c r="G535" s="5" t="str">
        <f t="shared" si="1"/>
        <v>N</v>
      </c>
      <c r="H535" s="5" t="str">
        <f>VLOOKUP($I535,Wind!$A:$D,4,TRUE)</f>
        <v>Small trees sway and small waves form on inland waters</v>
      </c>
      <c r="I535" s="5">
        <f>RANDBETWEEN(10,200)</f>
        <v>109</v>
      </c>
    </row>
    <row r="536">
      <c r="A536" s="9" t="s">
        <v>79</v>
      </c>
      <c r="B536" s="9" t="s">
        <v>80</v>
      </c>
      <c r="C536" s="9" t="s">
        <v>81</v>
      </c>
      <c r="D536" s="5" t="str">
        <f>IF(RANDBETWEEN(1,100)&lt;=Settings!$E$22*100,"Fog","")</f>
        <v>Fog</v>
      </c>
      <c r="E536" s="5" t="str">
        <f>VLOOKUP($I536,Wind!$A:$D,2,TRUE)</f>
        <v>Light air</v>
      </c>
      <c r="F536" s="5" t="str">
        <f>VLOOKUP($I536,Wind!$A:$D,3,TRUE)</f>
        <v>1–3</v>
      </c>
      <c r="G536" s="5" t="str">
        <f t="shared" si="1"/>
        <v>E</v>
      </c>
      <c r="H536" s="5" t="str">
        <f>VLOOKUP($I536,Wind!$A:$D,4,TRUE)</f>
        <v>Wind direction shown by smoke but not wind vanes</v>
      </c>
      <c r="I536" s="5">
        <f>RANDBETWEEN(1,4)*10</f>
        <v>20</v>
      </c>
    </row>
    <row r="537">
      <c r="A537" s="9" t="s">
        <v>82</v>
      </c>
      <c r="B537" s="9" t="s">
        <v>83</v>
      </c>
      <c r="C537" s="9" t="s">
        <v>84</v>
      </c>
      <c r="D537" s="5" t="str">
        <f>IF(RANDBETWEEN(1,100)&lt;=Settings!$E$22*100,"Fog","")</f>
        <v/>
      </c>
      <c r="E537" s="5" t="str">
        <f>VLOOKUP($I537,Wind!$A:$D,2,TRUE)</f>
        <v>Light breeze</v>
      </c>
      <c r="F537" s="5" t="str">
        <f>VLOOKUP($I537,Wind!$A:$D,3,TRUE)</f>
        <v>4–7</v>
      </c>
      <c r="G537" s="5" t="str">
        <f t="shared" si="1"/>
        <v>N</v>
      </c>
      <c r="H537" s="5" t="str">
        <f>VLOOKUP($I537,Wind!$A:$D,4,TRUE)</f>
        <v>Wind felt on face, leaves rustle, vanes move</v>
      </c>
      <c r="I537" s="5">
        <f>RANDBETWEEN(1,6)*10</f>
        <v>40</v>
      </c>
    </row>
    <row r="538">
      <c r="A538" s="9" t="s">
        <v>85</v>
      </c>
      <c r="B538" s="9" t="s">
        <v>86</v>
      </c>
      <c r="C538" s="9" t="s">
        <v>87</v>
      </c>
      <c r="D538" s="5" t="str">
        <f>IF(RANDBETWEEN(1,100)&lt;=Settings!$E$24*100,"Hail","")</f>
        <v/>
      </c>
      <c r="E538" s="5" t="str">
        <f>VLOOKUP($I538,Wind!$A:$D,2,TRUE)</f>
        <v>Light air</v>
      </c>
      <c r="F538" s="5" t="str">
        <f>VLOOKUP($I538,Wind!$A:$D,3,TRUE)</f>
        <v>1–3</v>
      </c>
      <c r="G538" s="5" t="str">
        <f t="shared" si="1"/>
        <v>S</v>
      </c>
      <c r="H538" s="5" t="str">
        <f>VLOOKUP($I538,Wind!$A:$D,4,TRUE)</f>
        <v>Wind direction shown by smoke but not wind vanes</v>
      </c>
      <c r="I538" s="5">
        <f>RANDBETWEEN(2,8)*10</f>
        <v>20</v>
      </c>
    </row>
    <row r="539">
      <c r="A539" s="9" t="s">
        <v>88</v>
      </c>
      <c r="B539" s="9" t="s">
        <v>89</v>
      </c>
      <c r="C539" s="9" t="s">
        <v>90</v>
      </c>
      <c r="D539" s="5" t="str">
        <f>IF(RANDBETWEEN(1,100)&lt;=Settings!$E$24*100,"Hail","")</f>
        <v/>
      </c>
      <c r="E539" s="5" t="str">
        <f>VLOOKUP($I539,Wind!$A:$D,2,TRUE)</f>
        <v>Light breeze</v>
      </c>
      <c r="F539" s="5" t="str">
        <f>VLOOKUP($I539,Wind!$A:$D,3,TRUE)</f>
        <v>4–7</v>
      </c>
      <c r="G539" s="5" t="str">
        <f t="shared" si="1"/>
        <v>W</v>
      </c>
      <c r="H539" s="5" t="str">
        <f>VLOOKUP($I539,Wind!$A:$D,4,TRUE)</f>
        <v>Wind felt on face, leaves rustle, vanes move</v>
      </c>
      <c r="I539" s="5">
        <f>RANDBETWEEN(2,12)*10</f>
        <v>50</v>
      </c>
    </row>
    <row r="540">
      <c r="A540" s="9" t="s">
        <v>91</v>
      </c>
      <c r="B540" s="9" t="s">
        <v>92</v>
      </c>
      <c r="C540" s="9" t="s">
        <v>93</v>
      </c>
      <c r="D540" s="5" t="str">
        <f>IF(RANDBETWEEN(1,1000)&lt;=Settings!$E$23*Settings!$E$25*1000,"Lightning, hail",IF(RANDBETWEEN(1,100)&lt;=Settings!$E$23*100,"Lightning",IF(RANDBETWEEN(1,100)&lt;=Settings!$E$25*100,"Hail","")))</f>
        <v/>
      </c>
      <c r="E540" s="5" t="str">
        <f>VLOOKUP($I540,Wind!$A:$D,2,TRUE)</f>
        <v>Gentle breeze</v>
      </c>
      <c r="F540" s="5" t="str">
        <f>VLOOKUP($I540,Wind!$A:$D,3,TRUE)</f>
        <v>8–12</v>
      </c>
      <c r="G540" s="5" t="str">
        <f t="shared" si="1"/>
        <v>SE</v>
      </c>
      <c r="H540" s="5" t="str">
        <f>VLOOKUP($I540,Wind!$A:$D,4,TRUE)</f>
        <v>Leaves and small twigs sway and banners flap</v>
      </c>
      <c r="I540" s="5">
        <f>RANDBETWEEN(2,16)*10</f>
        <v>70</v>
      </c>
    </row>
    <row r="541">
      <c r="A541" s="9" t="s">
        <v>94</v>
      </c>
      <c r="B541" s="9" t="s">
        <v>95</v>
      </c>
      <c r="C541" s="9" t="s">
        <v>93</v>
      </c>
      <c r="D541" s="5" t="str">
        <f>IF(RANDBETWEEN(1,1000)&lt;=Settings!$E$23*Settings!$E$25*1000,"Lightning, hail",IF(RANDBETWEEN(1,100)&lt;=Settings!$E$23*100,"Lightning",IF(RANDBETWEEN(1,100)&lt;=Settings!$E$25*100,"Hail","")))</f>
        <v/>
      </c>
      <c r="E541" s="5" t="str">
        <f>VLOOKUP($I541,Wind!$A:$D,2,TRUE)</f>
        <v>Light air</v>
      </c>
      <c r="F541" s="5" t="str">
        <f>VLOOKUP($I541,Wind!$A:$D,3,TRUE)</f>
        <v>1–3</v>
      </c>
      <c r="G541" s="5" t="str">
        <f t="shared" si="1"/>
        <v>S</v>
      </c>
      <c r="H541" s="5" t="str">
        <f>VLOOKUP($I541,Wind!$A:$D,4,TRUE)</f>
        <v>Wind direction shown by smoke but not wind vanes</v>
      </c>
      <c r="I541" s="5">
        <f>RANDBETWEEN(10,200)</f>
        <v>27</v>
      </c>
    </row>
    <row r="542">
      <c r="A542" s="9" t="s">
        <v>79</v>
      </c>
      <c r="B542" s="9" t="s">
        <v>80</v>
      </c>
      <c r="C542" s="9" t="s">
        <v>81</v>
      </c>
      <c r="D542" s="5" t="str">
        <f>IF(RANDBETWEEN(1,100)&lt;=Settings!$E$22*100,"Fog","")</f>
        <v>Fog</v>
      </c>
      <c r="E542" s="5" t="str">
        <f>VLOOKUP($I542,Wind!$A:$D,2,TRUE)</f>
        <v>Light breeze</v>
      </c>
      <c r="F542" s="5" t="str">
        <f>VLOOKUP($I542,Wind!$A:$D,3,TRUE)</f>
        <v>4–7</v>
      </c>
      <c r="G542" s="5" t="str">
        <f t="shared" si="1"/>
        <v>S</v>
      </c>
      <c r="H542" s="5" t="str">
        <f>VLOOKUP($I542,Wind!$A:$D,4,TRUE)</f>
        <v>Wind felt on face, leaves rustle, vanes move</v>
      </c>
      <c r="I542" s="5">
        <f>RANDBETWEEN(1,4)*10</f>
        <v>40</v>
      </c>
    </row>
    <row r="543">
      <c r="A543" s="9" t="s">
        <v>82</v>
      </c>
      <c r="B543" s="9" t="s">
        <v>83</v>
      </c>
      <c r="C543" s="9" t="s">
        <v>84</v>
      </c>
      <c r="D543" s="5" t="str">
        <f>IF(RANDBETWEEN(1,100)&lt;=Settings!$E$22*100,"Fog","")</f>
        <v/>
      </c>
      <c r="E543" s="5" t="str">
        <f>VLOOKUP($I543,Wind!$A:$D,2,TRUE)</f>
        <v>Light air</v>
      </c>
      <c r="F543" s="5" t="str">
        <f>VLOOKUP($I543,Wind!$A:$D,3,TRUE)</f>
        <v>1–3</v>
      </c>
      <c r="G543" s="5" t="str">
        <f t="shared" si="1"/>
        <v>NE</v>
      </c>
      <c r="H543" s="5" t="str">
        <f>VLOOKUP($I543,Wind!$A:$D,4,TRUE)</f>
        <v>Wind direction shown by smoke but not wind vanes</v>
      </c>
      <c r="I543" s="5">
        <f>RANDBETWEEN(1,6)*10</f>
        <v>20</v>
      </c>
    </row>
    <row r="544">
      <c r="A544" s="9" t="s">
        <v>85</v>
      </c>
      <c r="B544" s="9" t="s">
        <v>86</v>
      </c>
      <c r="C544" s="9" t="s">
        <v>87</v>
      </c>
      <c r="D544" s="5" t="str">
        <f>IF(RANDBETWEEN(1,100)&lt;=Settings!$E$24*100,"Hail","")</f>
        <v/>
      </c>
      <c r="E544" s="5" t="str">
        <f>VLOOKUP($I544,Wind!$A:$D,2,TRUE)</f>
        <v>Light breeze</v>
      </c>
      <c r="F544" s="5" t="str">
        <f>VLOOKUP($I544,Wind!$A:$D,3,TRUE)</f>
        <v>4–7</v>
      </c>
      <c r="G544" s="5" t="str">
        <f t="shared" si="1"/>
        <v>NE</v>
      </c>
      <c r="H544" s="5" t="str">
        <f>VLOOKUP($I544,Wind!$A:$D,4,TRUE)</f>
        <v>Wind felt on face, leaves rustle, vanes move</v>
      </c>
      <c r="I544" s="5">
        <f>RANDBETWEEN(2,8)*10</f>
        <v>50</v>
      </c>
    </row>
    <row r="545">
      <c r="A545" s="9" t="s">
        <v>88</v>
      </c>
      <c r="B545" s="9" t="s">
        <v>89</v>
      </c>
      <c r="C545" s="9" t="s">
        <v>90</v>
      </c>
      <c r="D545" s="5" t="str">
        <f>IF(RANDBETWEEN(1,100)&lt;=Settings!$E$24*100,"Hail","")</f>
        <v/>
      </c>
      <c r="E545" s="5" t="str">
        <f>VLOOKUP($I545,Wind!$A:$D,2,TRUE)</f>
        <v>Moderate breeze</v>
      </c>
      <c r="F545" s="5" t="str">
        <f>VLOOKUP($I545,Wind!$A:$D,3,TRUE)</f>
        <v>13–18</v>
      </c>
      <c r="G545" s="5" t="str">
        <f t="shared" si="1"/>
        <v>SW</v>
      </c>
      <c r="H545" s="5" t="str">
        <f>VLOOKUP($I545,Wind!$A:$D,4,TRUE)</f>
        <v>Small branches move, and dust and small branches are raised</v>
      </c>
      <c r="I545" s="5">
        <f>RANDBETWEEN(2,12)*10</f>
        <v>80</v>
      </c>
    </row>
    <row r="546">
      <c r="A546" s="9" t="s">
        <v>91</v>
      </c>
      <c r="B546" s="9" t="s">
        <v>92</v>
      </c>
      <c r="C546" s="9" t="s">
        <v>93</v>
      </c>
      <c r="D546" s="5" t="str">
        <f>IF(RANDBETWEEN(1,1000)&lt;=Settings!$E$23*Settings!$E$25*1000,"Lightning, hail",IF(RANDBETWEEN(1,100)&lt;=Settings!$E$23*100,"Lightning",IF(RANDBETWEEN(1,100)&lt;=Settings!$E$25*100,"Hail","")))</f>
        <v/>
      </c>
      <c r="E546" s="5" t="str">
        <f>VLOOKUP($I546,Wind!$A:$D,2,TRUE)</f>
        <v>Gentle breeze</v>
      </c>
      <c r="F546" s="5" t="str">
        <f>VLOOKUP($I546,Wind!$A:$D,3,TRUE)</f>
        <v>8–12</v>
      </c>
      <c r="G546" s="5" t="str">
        <f t="shared" si="1"/>
        <v>S</v>
      </c>
      <c r="H546" s="5" t="str">
        <f>VLOOKUP($I546,Wind!$A:$D,4,TRUE)</f>
        <v>Leaves and small twigs sway and banners flap</v>
      </c>
      <c r="I546" s="5">
        <f>RANDBETWEEN(2,16)*10</f>
        <v>70</v>
      </c>
    </row>
    <row r="547">
      <c r="A547" s="9" t="s">
        <v>94</v>
      </c>
      <c r="B547" s="9" t="s">
        <v>95</v>
      </c>
      <c r="C547" s="9" t="s">
        <v>93</v>
      </c>
      <c r="D547" s="5" t="str">
        <f>IF(RANDBETWEEN(1,1000)&lt;=Settings!$E$23*Settings!$E$25*1000,"Lightning, hail",IF(RANDBETWEEN(1,100)&lt;=Settings!$E$23*100,"Lightning",IF(RANDBETWEEN(1,100)&lt;=Settings!$E$25*100,"Hail","")))</f>
        <v>Hail</v>
      </c>
      <c r="E547" s="5" t="str">
        <f>VLOOKUP($I547,Wind!$A:$D,2,TRUE)</f>
        <v>Strong breeze</v>
      </c>
      <c r="F547" s="5" t="str">
        <f>VLOOKUP($I547,Wind!$A:$D,3,TRUE)</f>
        <v>25–31</v>
      </c>
      <c r="G547" s="5" t="str">
        <f t="shared" si="1"/>
        <v>E</v>
      </c>
      <c r="H547" s="5" t="str">
        <f>VLOOKUP($I547,Wind!$A:$D,4,TRUE)</f>
        <v>Large branches move</v>
      </c>
      <c r="I547" s="5">
        <f>RANDBETWEEN(10,200)</f>
        <v>121</v>
      </c>
    </row>
    <row r="548">
      <c r="A548" s="9" t="s">
        <v>79</v>
      </c>
      <c r="B548" s="9" t="s">
        <v>80</v>
      </c>
      <c r="C548" s="9" t="s">
        <v>81</v>
      </c>
      <c r="D548" s="5" t="str">
        <f>IF(RANDBETWEEN(1,100)&lt;=Settings!$E$22*100,"Fog","")</f>
        <v/>
      </c>
      <c r="E548" s="5" t="str">
        <f>VLOOKUP($I548,Wind!$A:$D,2,TRUE)</f>
        <v>Light air</v>
      </c>
      <c r="F548" s="5" t="str">
        <f>VLOOKUP($I548,Wind!$A:$D,3,TRUE)</f>
        <v>1–3</v>
      </c>
      <c r="G548" s="5" t="str">
        <f t="shared" si="1"/>
        <v>NE</v>
      </c>
      <c r="H548" s="5" t="str">
        <f>VLOOKUP($I548,Wind!$A:$D,4,TRUE)</f>
        <v>Wind direction shown by smoke but not wind vanes</v>
      </c>
      <c r="I548" s="5">
        <f>RANDBETWEEN(1,4)*10</f>
        <v>30</v>
      </c>
    </row>
    <row r="549">
      <c r="A549" s="9" t="s">
        <v>82</v>
      </c>
      <c r="B549" s="9" t="s">
        <v>83</v>
      </c>
      <c r="C549" s="9" t="s">
        <v>84</v>
      </c>
      <c r="D549" s="5" t="str">
        <f>IF(RANDBETWEEN(1,100)&lt;=Settings!$E$22*100,"Fog","")</f>
        <v/>
      </c>
      <c r="E549" s="5" t="str">
        <f>VLOOKUP($I549,Wind!$A:$D,2,TRUE)</f>
        <v>Gentle breeze</v>
      </c>
      <c r="F549" s="5" t="str">
        <f>VLOOKUP($I549,Wind!$A:$D,3,TRUE)</f>
        <v>8–12</v>
      </c>
      <c r="G549" s="5" t="str">
        <f t="shared" si="1"/>
        <v>NE</v>
      </c>
      <c r="H549" s="5" t="str">
        <f>VLOOKUP($I549,Wind!$A:$D,4,TRUE)</f>
        <v>Leaves and small twigs sway and banners flap</v>
      </c>
      <c r="I549" s="5">
        <f>RANDBETWEEN(1,6)*10</f>
        <v>60</v>
      </c>
    </row>
    <row r="550">
      <c r="A550" s="9" t="s">
        <v>85</v>
      </c>
      <c r="B550" s="9" t="s">
        <v>86</v>
      </c>
      <c r="C550" s="9" t="s">
        <v>87</v>
      </c>
      <c r="D550" s="5" t="str">
        <f>IF(RANDBETWEEN(1,100)&lt;=Settings!$E$24*100,"Hail","")</f>
        <v>Hail</v>
      </c>
      <c r="E550" s="5" t="str">
        <f>VLOOKUP($I550,Wind!$A:$D,2,TRUE)</f>
        <v>Light air</v>
      </c>
      <c r="F550" s="5" t="str">
        <f>VLOOKUP($I550,Wind!$A:$D,3,TRUE)</f>
        <v>1–3</v>
      </c>
      <c r="G550" s="5" t="str">
        <f t="shared" si="1"/>
        <v>SW</v>
      </c>
      <c r="H550" s="5" t="str">
        <f>VLOOKUP($I550,Wind!$A:$D,4,TRUE)</f>
        <v>Wind direction shown by smoke but not wind vanes</v>
      </c>
      <c r="I550" s="5">
        <f>RANDBETWEEN(2,8)*10</f>
        <v>20</v>
      </c>
    </row>
    <row r="551">
      <c r="A551" s="9" t="s">
        <v>88</v>
      </c>
      <c r="B551" s="9" t="s">
        <v>89</v>
      </c>
      <c r="C551" s="9" t="s">
        <v>90</v>
      </c>
      <c r="D551" s="5" t="str">
        <f>IF(RANDBETWEEN(1,100)&lt;=Settings!$E$24*100,"Hail","")</f>
        <v/>
      </c>
      <c r="E551" s="5" t="str">
        <f>VLOOKUP($I551,Wind!$A:$D,2,TRUE)</f>
        <v>Gentle breeze</v>
      </c>
      <c r="F551" s="5" t="str">
        <f>VLOOKUP($I551,Wind!$A:$D,3,TRUE)</f>
        <v>8–12</v>
      </c>
      <c r="G551" s="5" t="str">
        <f t="shared" si="1"/>
        <v>NE</v>
      </c>
      <c r="H551" s="5" t="str">
        <f>VLOOKUP($I551,Wind!$A:$D,4,TRUE)</f>
        <v>Leaves and small twigs sway and banners flap</v>
      </c>
      <c r="I551" s="5">
        <f>RANDBETWEEN(2,12)*10</f>
        <v>70</v>
      </c>
    </row>
    <row r="552">
      <c r="A552" s="9" t="s">
        <v>91</v>
      </c>
      <c r="B552" s="9" t="s">
        <v>92</v>
      </c>
      <c r="C552" s="9" t="s">
        <v>93</v>
      </c>
      <c r="D552" s="5" t="str">
        <f>IF(RANDBETWEEN(1,1000)&lt;=Settings!$E$23*Settings!$E$25*1000,"Lightning, hail",IF(RANDBETWEEN(1,100)&lt;=Settings!$E$23*100,"Lightning",IF(RANDBETWEEN(1,100)&lt;=Settings!$E$25*100,"Hail","")))</f>
        <v>Hail</v>
      </c>
      <c r="E552" s="5" t="str">
        <f>VLOOKUP($I552,Wind!$A:$D,2,TRUE)</f>
        <v>Strong breeze</v>
      </c>
      <c r="F552" s="5" t="str">
        <f>VLOOKUP($I552,Wind!$A:$D,3,TRUE)</f>
        <v>25–31</v>
      </c>
      <c r="G552" s="5" t="str">
        <f t="shared" si="1"/>
        <v>S</v>
      </c>
      <c r="H552" s="5" t="str">
        <f>VLOOKUP($I552,Wind!$A:$D,4,TRUE)</f>
        <v>Large branches move</v>
      </c>
      <c r="I552" s="5">
        <f>RANDBETWEEN(2,16)*10</f>
        <v>130</v>
      </c>
    </row>
    <row r="553">
      <c r="A553" s="9" t="s">
        <v>94</v>
      </c>
      <c r="B553" s="9" t="s">
        <v>95</v>
      </c>
      <c r="C553" s="9" t="s">
        <v>93</v>
      </c>
      <c r="D553" s="5" t="str">
        <f>IF(RANDBETWEEN(1,1000)&lt;=Settings!$E$23*Settings!$E$25*1000,"Lightning, hail",IF(RANDBETWEEN(1,100)&lt;=Settings!$E$23*100,"Lightning",IF(RANDBETWEEN(1,100)&lt;=Settings!$E$25*100,"Hail","")))</f>
        <v>Lightning</v>
      </c>
      <c r="E553" s="5" t="str">
        <f>VLOOKUP($I553,Wind!$A:$D,2,TRUE)</f>
        <v>Moderate gale</v>
      </c>
      <c r="F553" s="5" t="str">
        <f>VLOOKUP($I553,Wind!$A:$D,3,TRUE)</f>
        <v>32–38</v>
      </c>
      <c r="G553" s="5" t="str">
        <f t="shared" si="1"/>
        <v>SW</v>
      </c>
      <c r="H553" s="5" t="str">
        <f>VLOOKUP($I553,Wind!$A:$D,4,TRUE)</f>
        <v>Whole trees sway and walking against wind takes some effort</v>
      </c>
      <c r="I553" s="5">
        <f>RANDBETWEEN(10,200)</f>
        <v>146</v>
      </c>
    </row>
    <row r="554">
      <c r="A554" s="9" t="s">
        <v>79</v>
      </c>
      <c r="B554" s="9" t="s">
        <v>80</v>
      </c>
      <c r="C554" s="9" t="s">
        <v>81</v>
      </c>
      <c r="D554" s="5" t="str">
        <f>IF(RANDBETWEEN(1,100)&lt;=Settings!$E$22*100,"Fog","")</f>
        <v>Fog</v>
      </c>
      <c r="E554" s="5" t="str">
        <f>VLOOKUP($I554,Wind!$A:$D,2,TRUE)</f>
        <v>Calm</v>
      </c>
      <c r="F554" s="5" t="str">
        <f>VLOOKUP($I554,Wind!$A:$D,3,TRUE)</f>
        <v>&lt;1</v>
      </c>
      <c r="G554" s="5" t="str">
        <f t="shared" si="1"/>
        <v>SW</v>
      </c>
      <c r="H554" s="5" t="str">
        <f>VLOOKUP($I554,Wind!$A:$D,4,TRUE)</f>
        <v>Smoke rises vertically</v>
      </c>
      <c r="I554" s="5">
        <f>RANDBETWEEN(1,4)*10</f>
        <v>10</v>
      </c>
    </row>
    <row r="555">
      <c r="A555" s="9" t="s">
        <v>82</v>
      </c>
      <c r="B555" s="9" t="s">
        <v>83</v>
      </c>
      <c r="C555" s="9" t="s">
        <v>84</v>
      </c>
      <c r="D555" s="5" t="str">
        <f>IF(RANDBETWEEN(1,100)&lt;=Settings!$E$22*100,"Fog","")</f>
        <v/>
      </c>
      <c r="E555" s="5" t="str">
        <f>VLOOKUP($I555,Wind!$A:$D,2,TRUE)</f>
        <v>Light breeze</v>
      </c>
      <c r="F555" s="5" t="str">
        <f>VLOOKUP($I555,Wind!$A:$D,3,TRUE)</f>
        <v>4–7</v>
      </c>
      <c r="G555" s="5" t="str">
        <f t="shared" si="1"/>
        <v>S</v>
      </c>
      <c r="H555" s="5" t="str">
        <f>VLOOKUP($I555,Wind!$A:$D,4,TRUE)</f>
        <v>Wind felt on face, leaves rustle, vanes move</v>
      </c>
      <c r="I555" s="5">
        <f>RANDBETWEEN(1,6)*10</f>
        <v>50</v>
      </c>
    </row>
    <row r="556">
      <c r="A556" s="9" t="s">
        <v>85</v>
      </c>
      <c r="B556" s="9" t="s">
        <v>86</v>
      </c>
      <c r="C556" s="9" t="s">
        <v>87</v>
      </c>
      <c r="D556" s="5" t="str">
        <f>IF(RANDBETWEEN(1,100)&lt;=Settings!$E$24*100,"Hail","")</f>
        <v/>
      </c>
      <c r="E556" s="5" t="str">
        <f>VLOOKUP($I556,Wind!$A:$D,2,TRUE)</f>
        <v>Gentle breeze</v>
      </c>
      <c r="F556" s="5" t="str">
        <f>VLOOKUP($I556,Wind!$A:$D,3,TRUE)</f>
        <v>8–12</v>
      </c>
      <c r="G556" s="5" t="str">
        <f t="shared" si="1"/>
        <v>NW</v>
      </c>
      <c r="H556" s="5" t="str">
        <f>VLOOKUP($I556,Wind!$A:$D,4,TRUE)</f>
        <v>Leaves and small twigs sway and banners flap</v>
      </c>
      <c r="I556" s="5">
        <f>RANDBETWEEN(2,8)*10</f>
        <v>70</v>
      </c>
    </row>
    <row r="557">
      <c r="A557" s="9" t="s">
        <v>88</v>
      </c>
      <c r="B557" s="9" t="s">
        <v>89</v>
      </c>
      <c r="C557" s="9" t="s">
        <v>90</v>
      </c>
      <c r="D557" s="5" t="str">
        <f>IF(RANDBETWEEN(1,100)&lt;=Settings!$E$24*100,"Hail","")</f>
        <v/>
      </c>
      <c r="E557" s="5" t="str">
        <f>VLOOKUP($I557,Wind!$A:$D,2,TRUE)</f>
        <v>Gentle breeze</v>
      </c>
      <c r="F557" s="5" t="str">
        <f>VLOOKUP($I557,Wind!$A:$D,3,TRUE)</f>
        <v>8–12</v>
      </c>
      <c r="G557" s="5" t="str">
        <f t="shared" si="1"/>
        <v>SE</v>
      </c>
      <c r="H557" s="5" t="str">
        <f>VLOOKUP($I557,Wind!$A:$D,4,TRUE)</f>
        <v>Leaves and small twigs sway and banners flap</v>
      </c>
      <c r="I557" s="5">
        <f>RANDBETWEEN(2,12)*10</f>
        <v>60</v>
      </c>
    </row>
    <row r="558">
      <c r="A558" s="9" t="s">
        <v>91</v>
      </c>
      <c r="B558" s="9" t="s">
        <v>92</v>
      </c>
      <c r="C558" s="9" t="s">
        <v>93</v>
      </c>
      <c r="D558" s="5" t="str">
        <f>IF(RANDBETWEEN(1,1000)&lt;=Settings!$E$23*Settings!$E$25*1000,"Lightning, hail",IF(RANDBETWEEN(1,100)&lt;=Settings!$E$23*100,"Lightning",IF(RANDBETWEEN(1,100)&lt;=Settings!$E$25*100,"Hail","")))</f>
        <v>Lightning</v>
      </c>
      <c r="E558" s="5" t="str">
        <f>VLOOKUP($I558,Wind!$A:$D,2,TRUE)</f>
        <v>Strong breeze</v>
      </c>
      <c r="F558" s="5" t="str">
        <f>VLOOKUP($I558,Wind!$A:$D,3,TRUE)</f>
        <v>25–31</v>
      </c>
      <c r="G558" s="5" t="str">
        <f t="shared" si="1"/>
        <v>N</v>
      </c>
      <c r="H558" s="5" t="str">
        <f>VLOOKUP($I558,Wind!$A:$D,4,TRUE)</f>
        <v>Large branches move</v>
      </c>
      <c r="I558" s="5">
        <f>RANDBETWEEN(2,16)*10</f>
        <v>130</v>
      </c>
    </row>
    <row r="559">
      <c r="A559" s="9" t="s">
        <v>94</v>
      </c>
      <c r="B559" s="9" t="s">
        <v>95</v>
      </c>
      <c r="C559" s="9" t="s">
        <v>93</v>
      </c>
      <c r="D559" s="5" t="str">
        <f>IF(RANDBETWEEN(1,1000)&lt;=Settings!$E$23*Settings!$E$25*1000,"Lightning, hail",IF(RANDBETWEEN(1,100)&lt;=Settings!$E$23*100,"Lightning",IF(RANDBETWEEN(1,100)&lt;=Settings!$E$25*100,"Hail","")))</f>
        <v/>
      </c>
      <c r="E559" s="5" t="str">
        <f>VLOOKUP($I559,Wind!$A:$D,2,TRUE)</f>
        <v>Light breeze</v>
      </c>
      <c r="F559" s="5" t="str">
        <f>VLOOKUP($I559,Wind!$A:$D,3,TRUE)</f>
        <v>4–7</v>
      </c>
      <c r="G559" s="5" t="str">
        <f t="shared" si="1"/>
        <v>NE</v>
      </c>
      <c r="H559" s="5" t="str">
        <f>VLOOKUP($I559,Wind!$A:$D,4,TRUE)</f>
        <v>Wind felt on face, leaves rustle, vanes move</v>
      </c>
      <c r="I559" s="5">
        <f>RANDBETWEEN(10,200)</f>
        <v>44</v>
      </c>
    </row>
    <row r="560">
      <c r="A560" s="9" t="s">
        <v>79</v>
      </c>
      <c r="B560" s="9" t="s">
        <v>80</v>
      </c>
      <c r="C560" s="9" t="s">
        <v>81</v>
      </c>
      <c r="D560" s="5" t="str">
        <f>IF(RANDBETWEEN(1,100)&lt;=Settings!$E$22*100,"Fog","")</f>
        <v/>
      </c>
      <c r="E560" s="5" t="str">
        <f>VLOOKUP($I560,Wind!$A:$D,2,TRUE)</f>
        <v>Light air</v>
      </c>
      <c r="F560" s="5" t="str">
        <f>VLOOKUP($I560,Wind!$A:$D,3,TRUE)</f>
        <v>1–3</v>
      </c>
      <c r="G560" s="5" t="str">
        <f t="shared" si="1"/>
        <v>SE</v>
      </c>
      <c r="H560" s="5" t="str">
        <f>VLOOKUP($I560,Wind!$A:$D,4,TRUE)</f>
        <v>Wind direction shown by smoke but not wind vanes</v>
      </c>
      <c r="I560" s="5">
        <f>RANDBETWEEN(1,4)*10</f>
        <v>20</v>
      </c>
    </row>
    <row r="561">
      <c r="A561" s="9" t="s">
        <v>82</v>
      </c>
      <c r="B561" s="9" t="s">
        <v>83</v>
      </c>
      <c r="C561" s="9" t="s">
        <v>84</v>
      </c>
      <c r="D561" s="5" t="str">
        <f>IF(RANDBETWEEN(1,100)&lt;=Settings!$E$22*100,"Fog","")</f>
        <v/>
      </c>
      <c r="E561" s="5" t="str">
        <f>VLOOKUP($I561,Wind!$A:$D,2,TRUE)</f>
        <v>Calm</v>
      </c>
      <c r="F561" s="5" t="str">
        <f>VLOOKUP($I561,Wind!$A:$D,3,TRUE)</f>
        <v>&lt;1</v>
      </c>
      <c r="G561" s="5" t="str">
        <f t="shared" si="1"/>
        <v>E</v>
      </c>
      <c r="H561" s="5" t="str">
        <f>VLOOKUP($I561,Wind!$A:$D,4,TRUE)</f>
        <v>Smoke rises vertically</v>
      </c>
      <c r="I561" s="5">
        <f>RANDBETWEEN(1,6)*10</f>
        <v>10</v>
      </c>
    </row>
    <row r="562">
      <c r="A562" s="9" t="s">
        <v>85</v>
      </c>
      <c r="B562" s="9" t="s">
        <v>86</v>
      </c>
      <c r="C562" s="9" t="s">
        <v>87</v>
      </c>
      <c r="D562" s="5" t="str">
        <f>IF(RANDBETWEEN(1,100)&lt;=Settings!$E$24*100,"Hail","")</f>
        <v/>
      </c>
      <c r="E562" s="5" t="str">
        <f>VLOOKUP($I562,Wind!$A:$D,2,TRUE)</f>
        <v>Light air</v>
      </c>
      <c r="F562" s="5" t="str">
        <f>VLOOKUP($I562,Wind!$A:$D,3,TRUE)</f>
        <v>1–3</v>
      </c>
      <c r="G562" s="5" t="str">
        <f t="shared" si="1"/>
        <v>N</v>
      </c>
      <c r="H562" s="5" t="str">
        <f>VLOOKUP($I562,Wind!$A:$D,4,TRUE)</f>
        <v>Wind direction shown by smoke but not wind vanes</v>
      </c>
      <c r="I562" s="5">
        <f>RANDBETWEEN(2,8)*10</f>
        <v>20</v>
      </c>
    </row>
    <row r="563">
      <c r="A563" s="9" t="s">
        <v>88</v>
      </c>
      <c r="B563" s="9" t="s">
        <v>89</v>
      </c>
      <c r="C563" s="9" t="s">
        <v>90</v>
      </c>
      <c r="D563" s="5" t="str">
        <f>IF(RANDBETWEEN(1,100)&lt;=Settings!$E$24*100,"Hail","")</f>
        <v/>
      </c>
      <c r="E563" s="5" t="str">
        <f>VLOOKUP($I563,Wind!$A:$D,2,TRUE)</f>
        <v>Light breeze</v>
      </c>
      <c r="F563" s="5" t="str">
        <f>VLOOKUP($I563,Wind!$A:$D,3,TRUE)</f>
        <v>4–7</v>
      </c>
      <c r="G563" s="5" t="str">
        <f t="shared" si="1"/>
        <v>E</v>
      </c>
      <c r="H563" s="5" t="str">
        <f>VLOOKUP($I563,Wind!$A:$D,4,TRUE)</f>
        <v>Wind felt on face, leaves rustle, vanes move</v>
      </c>
      <c r="I563" s="5">
        <f>RANDBETWEEN(2,12)*10</f>
        <v>50</v>
      </c>
    </row>
    <row r="564">
      <c r="A564" s="9" t="s">
        <v>91</v>
      </c>
      <c r="B564" s="9" t="s">
        <v>92</v>
      </c>
      <c r="C564" s="9" t="s">
        <v>93</v>
      </c>
      <c r="D564" s="5" t="str">
        <f>IF(RANDBETWEEN(1,1000)&lt;=Settings!$E$23*Settings!$E$25*1000,"Lightning, hail",IF(RANDBETWEEN(1,100)&lt;=Settings!$E$23*100,"Lightning",IF(RANDBETWEEN(1,100)&lt;=Settings!$E$25*100,"Hail","")))</f>
        <v>Hail</v>
      </c>
      <c r="E564" s="5" t="str">
        <f>VLOOKUP($I564,Wind!$A:$D,2,TRUE)</f>
        <v>Fresh breeze</v>
      </c>
      <c r="F564" s="5" t="str">
        <f>VLOOKUP($I564,Wind!$A:$D,3,TRUE)</f>
        <v>19–24</v>
      </c>
      <c r="G564" s="5" t="str">
        <f t="shared" si="1"/>
        <v>S</v>
      </c>
      <c r="H564" s="5" t="str">
        <f>VLOOKUP($I564,Wind!$A:$D,4,TRUE)</f>
        <v>Small trees sway and small waves form on inland waters</v>
      </c>
      <c r="I564" s="5">
        <f>RANDBETWEEN(2,16)*10</f>
        <v>100</v>
      </c>
    </row>
    <row r="565">
      <c r="A565" s="9" t="s">
        <v>94</v>
      </c>
      <c r="B565" s="9" t="s">
        <v>95</v>
      </c>
      <c r="C565" s="9" t="s">
        <v>93</v>
      </c>
      <c r="D565" s="5" t="str">
        <f>IF(RANDBETWEEN(1,1000)&lt;=Settings!$E$23*Settings!$E$25*1000,"Lightning, hail",IF(RANDBETWEEN(1,100)&lt;=Settings!$E$23*100,"Lightning",IF(RANDBETWEEN(1,100)&lt;=Settings!$E$25*100,"Hail","")))</f>
        <v/>
      </c>
      <c r="E565" s="5" t="str">
        <f>VLOOKUP($I565,Wind!$A:$D,2,TRUE)</f>
        <v>Strong breeze</v>
      </c>
      <c r="F565" s="5" t="str">
        <f>VLOOKUP($I565,Wind!$A:$D,3,TRUE)</f>
        <v>25–31</v>
      </c>
      <c r="G565" s="5" t="str">
        <f t="shared" si="1"/>
        <v>N</v>
      </c>
      <c r="H565" s="5" t="str">
        <f>VLOOKUP($I565,Wind!$A:$D,4,TRUE)</f>
        <v>Large branches move</v>
      </c>
      <c r="I565" s="5">
        <f>RANDBETWEEN(10,200)</f>
        <v>126</v>
      </c>
    </row>
    <row r="566">
      <c r="A566" s="9" t="s">
        <v>79</v>
      </c>
      <c r="B566" s="9" t="s">
        <v>80</v>
      </c>
      <c r="C566" s="9" t="s">
        <v>81</v>
      </c>
      <c r="D566" s="5" t="str">
        <f>IF(RANDBETWEEN(1,100)&lt;=Settings!$E$22*100,"Fog","")</f>
        <v>Fog</v>
      </c>
      <c r="E566" s="5" t="str">
        <f>VLOOKUP($I566,Wind!$A:$D,2,TRUE)</f>
        <v>Light air</v>
      </c>
      <c r="F566" s="5" t="str">
        <f>VLOOKUP($I566,Wind!$A:$D,3,TRUE)</f>
        <v>1–3</v>
      </c>
      <c r="G566" s="5" t="str">
        <f t="shared" si="1"/>
        <v>NW</v>
      </c>
      <c r="H566" s="5" t="str">
        <f>VLOOKUP($I566,Wind!$A:$D,4,TRUE)</f>
        <v>Wind direction shown by smoke but not wind vanes</v>
      </c>
      <c r="I566" s="5">
        <f>RANDBETWEEN(1,4)*10</f>
        <v>30</v>
      </c>
    </row>
    <row r="567">
      <c r="A567" s="9" t="s">
        <v>82</v>
      </c>
      <c r="B567" s="9" t="s">
        <v>83</v>
      </c>
      <c r="C567" s="9" t="s">
        <v>84</v>
      </c>
      <c r="D567" s="5" t="str">
        <f>IF(RANDBETWEEN(1,100)&lt;=Settings!$E$22*100,"Fog","")</f>
        <v/>
      </c>
      <c r="E567" s="5" t="str">
        <f>VLOOKUP($I567,Wind!$A:$D,2,TRUE)</f>
        <v>Light breeze</v>
      </c>
      <c r="F567" s="5" t="str">
        <f>VLOOKUP($I567,Wind!$A:$D,3,TRUE)</f>
        <v>4–7</v>
      </c>
      <c r="G567" s="5" t="str">
        <f t="shared" si="1"/>
        <v>NE</v>
      </c>
      <c r="H567" s="5" t="str">
        <f>VLOOKUP($I567,Wind!$A:$D,4,TRUE)</f>
        <v>Wind felt on face, leaves rustle, vanes move</v>
      </c>
      <c r="I567" s="5">
        <f>RANDBETWEEN(1,6)*10</f>
        <v>50</v>
      </c>
    </row>
    <row r="568">
      <c r="A568" s="9" t="s">
        <v>85</v>
      </c>
      <c r="B568" s="9" t="s">
        <v>86</v>
      </c>
      <c r="C568" s="9" t="s">
        <v>87</v>
      </c>
      <c r="D568" s="5" t="str">
        <f>IF(RANDBETWEEN(1,100)&lt;=Settings!$E$24*100,"Hail","")</f>
        <v/>
      </c>
      <c r="E568" s="5" t="str">
        <f>VLOOKUP($I568,Wind!$A:$D,2,TRUE)</f>
        <v>Light breeze</v>
      </c>
      <c r="F568" s="5" t="str">
        <f>VLOOKUP($I568,Wind!$A:$D,3,TRUE)</f>
        <v>4–7</v>
      </c>
      <c r="G568" s="5" t="str">
        <f t="shared" si="1"/>
        <v>E</v>
      </c>
      <c r="H568" s="5" t="str">
        <f>VLOOKUP($I568,Wind!$A:$D,4,TRUE)</f>
        <v>Wind felt on face, leaves rustle, vanes move</v>
      </c>
      <c r="I568" s="5">
        <f>RANDBETWEEN(2,8)*10</f>
        <v>50</v>
      </c>
    </row>
    <row r="569">
      <c r="A569" s="9" t="s">
        <v>88</v>
      </c>
      <c r="B569" s="9" t="s">
        <v>89</v>
      </c>
      <c r="C569" s="9" t="s">
        <v>90</v>
      </c>
      <c r="D569" s="5" t="str">
        <f>IF(RANDBETWEEN(1,100)&lt;=Settings!$E$24*100,"Hail","")</f>
        <v/>
      </c>
      <c r="E569" s="5" t="str">
        <f>VLOOKUP($I569,Wind!$A:$D,2,TRUE)</f>
        <v>Light air</v>
      </c>
      <c r="F569" s="5" t="str">
        <f>VLOOKUP($I569,Wind!$A:$D,3,TRUE)</f>
        <v>1–3</v>
      </c>
      <c r="G569" s="5" t="str">
        <f t="shared" si="1"/>
        <v>N</v>
      </c>
      <c r="H569" s="5" t="str">
        <f>VLOOKUP($I569,Wind!$A:$D,4,TRUE)</f>
        <v>Wind direction shown by smoke but not wind vanes</v>
      </c>
      <c r="I569" s="5">
        <f>RANDBETWEEN(2,12)*10</f>
        <v>30</v>
      </c>
    </row>
    <row r="570">
      <c r="A570" s="9" t="s">
        <v>91</v>
      </c>
      <c r="B570" s="9" t="s">
        <v>92</v>
      </c>
      <c r="C570" s="9" t="s">
        <v>93</v>
      </c>
      <c r="D570" s="5" t="str">
        <f>IF(RANDBETWEEN(1,1000)&lt;=Settings!$E$23*Settings!$E$25*1000,"Lightning, hail",IF(RANDBETWEEN(1,100)&lt;=Settings!$E$23*100,"Lightning",IF(RANDBETWEEN(1,100)&lt;=Settings!$E$25*100,"Hail","")))</f>
        <v>Hail</v>
      </c>
      <c r="E570" s="5" t="str">
        <f>VLOOKUP($I570,Wind!$A:$D,2,TRUE)</f>
        <v>Fresh breeze</v>
      </c>
      <c r="F570" s="5" t="str">
        <f>VLOOKUP($I570,Wind!$A:$D,3,TRUE)</f>
        <v>19–24</v>
      </c>
      <c r="G570" s="5" t="str">
        <f t="shared" si="1"/>
        <v>E</v>
      </c>
      <c r="H570" s="5" t="str">
        <f>VLOOKUP($I570,Wind!$A:$D,4,TRUE)</f>
        <v>Small trees sway and small waves form on inland waters</v>
      </c>
      <c r="I570" s="5">
        <f>RANDBETWEEN(2,16)*10</f>
        <v>100</v>
      </c>
    </row>
    <row r="571">
      <c r="A571" s="9" t="s">
        <v>94</v>
      </c>
      <c r="B571" s="9" t="s">
        <v>95</v>
      </c>
      <c r="C571" s="9" t="s">
        <v>93</v>
      </c>
      <c r="D571" s="5" t="str">
        <f>IF(RANDBETWEEN(1,1000)&lt;=Settings!$E$23*Settings!$E$25*1000,"Lightning, hail",IF(RANDBETWEEN(1,100)&lt;=Settings!$E$23*100,"Lightning",IF(RANDBETWEEN(1,100)&lt;=Settings!$E$25*100,"Hail","")))</f>
        <v/>
      </c>
      <c r="E571" s="5" t="str">
        <f>VLOOKUP($I571,Wind!$A:$D,2,TRUE)</f>
        <v>Gentle breeze</v>
      </c>
      <c r="F571" s="5" t="str">
        <f>VLOOKUP($I571,Wind!$A:$D,3,TRUE)</f>
        <v>8–12</v>
      </c>
      <c r="G571" s="5" t="str">
        <f t="shared" si="1"/>
        <v>SE</v>
      </c>
      <c r="H571" s="5" t="str">
        <f>VLOOKUP($I571,Wind!$A:$D,4,TRUE)</f>
        <v>Leaves and small twigs sway and banners flap</v>
      </c>
      <c r="I571" s="5">
        <f>RANDBETWEEN(10,200)</f>
        <v>65</v>
      </c>
    </row>
    <row r="572">
      <c r="A572" s="9" t="s">
        <v>79</v>
      </c>
      <c r="B572" s="9" t="s">
        <v>80</v>
      </c>
      <c r="C572" s="9" t="s">
        <v>81</v>
      </c>
      <c r="D572" s="5" t="str">
        <f>IF(RANDBETWEEN(1,100)&lt;=Settings!$E$22*100,"Fog","")</f>
        <v/>
      </c>
      <c r="E572" s="5" t="str">
        <f>VLOOKUP($I572,Wind!$A:$D,2,TRUE)</f>
        <v>Light air</v>
      </c>
      <c r="F572" s="5" t="str">
        <f>VLOOKUP($I572,Wind!$A:$D,3,TRUE)</f>
        <v>1–3</v>
      </c>
      <c r="G572" s="5" t="str">
        <f t="shared" si="1"/>
        <v>SE</v>
      </c>
      <c r="H572" s="5" t="str">
        <f>VLOOKUP($I572,Wind!$A:$D,4,TRUE)</f>
        <v>Wind direction shown by smoke but not wind vanes</v>
      </c>
      <c r="I572" s="5">
        <f>RANDBETWEEN(1,4)*10</f>
        <v>20</v>
      </c>
    </row>
    <row r="573">
      <c r="A573" s="9" t="s">
        <v>82</v>
      </c>
      <c r="B573" s="9" t="s">
        <v>83</v>
      </c>
      <c r="C573" s="9" t="s">
        <v>84</v>
      </c>
      <c r="D573" s="5" t="str">
        <f>IF(RANDBETWEEN(1,100)&lt;=Settings!$E$22*100,"Fog","")</f>
        <v/>
      </c>
      <c r="E573" s="5" t="str">
        <f>VLOOKUP($I573,Wind!$A:$D,2,TRUE)</f>
        <v>Gentle breeze</v>
      </c>
      <c r="F573" s="5" t="str">
        <f>VLOOKUP($I573,Wind!$A:$D,3,TRUE)</f>
        <v>8–12</v>
      </c>
      <c r="G573" s="5" t="str">
        <f t="shared" si="1"/>
        <v>S</v>
      </c>
      <c r="H573" s="5" t="str">
        <f>VLOOKUP($I573,Wind!$A:$D,4,TRUE)</f>
        <v>Leaves and small twigs sway and banners flap</v>
      </c>
      <c r="I573" s="5">
        <f>RANDBETWEEN(1,6)*10</f>
        <v>60</v>
      </c>
    </row>
    <row r="574">
      <c r="A574" s="9" t="s">
        <v>85</v>
      </c>
      <c r="B574" s="9" t="s">
        <v>86</v>
      </c>
      <c r="C574" s="9" t="s">
        <v>87</v>
      </c>
      <c r="D574" s="5" t="str">
        <f>IF(RANDBETWEEN(1,100)&lt;=Settings!$E$24*100,"Hail","")</f>
        <v/>
      </c>
      <c r="E574" s="5" t="str">
        <f>VLOOKUP($I574,Wind!$A:$D,2,TRUE)</f>
        <v>Light breeze</v>
      </c>
      <c r="F574" s="5" t="str">
        <f>VLOOKUP($I574,Wind!$A:$D,3,TRUE)</f>
        <v>4–7</v>
      </c>
      <c r="G574" s="5" t="str">
        <f t="shared" si="1"/>
        <v>W</v>
      </c>
      <c r="H574" s="5" t="str">
        <f>VLOOKUP($I574,Wind!$A:$D,4,TRUE)</f>
        <v>Wind felt on face, leaves rustle, vanes move</v>
      </c>
      <c r="I574" s="5">
        <f>RANDBETWEEN(2,8)*10</f>
        <v>50</v>
      </c>
    </row>
    <row r="575">
      <c r="A575" s="9" t="s">
        <v>88</v>
      </c>
      <c r="B575" s="9" t="s">
        <v>89</v>
      </c>
      <c r="C575" s="9" t="s">
        <v>90</v>
      </c>
      <c r="D575" s="5" t="str">
        <f>IF(RANDBETWEEN(1,100)&lt;=Settings!$E$24*100,"Hail","")</f>
        <v/>
      </c>
      <c r="E575" s="5" t="str">
        <f>VLOOKUP($I575,Wind!$A:$D,2,TRUE)</f>
        <v>Light breeze</v>
      </c>
      <c r="F575" s="5" t="str">
        <f>VLOOKUP($I575,Wind!$A:$D,3,TRUE)</f>
        <v>4–7</v>
      </c>
      <c r="G575" s="5" t="str">
        <f t="shared" si="1"/>
        <v>SE</v>
      </c>
      <c r="H575" s="5" t="str">
        <f>VLOOKUP($I575,Wind!$A:$D,4,TRUE)</f>
        <v>Wind felt on face, leaves rustle, vanes move</v>
      </c>
      <c r="I575" s="5">
        <f>RANDBETWEEN(2,12)*10</f>
        <v>50</v>
      </c>
    </row>
    <row r="576">
      <c r="A576" s="9" t="s">
        <v>91</v>
      </c>
      <c r="B576" s="9" t="s">
        <v>92</v>
      </c>
      <c r="C576" s="9" t="s">
        <v>93</v>
      </c>
      <c r="D576" s="5" t="str">
        <f>IF(RANDBETWEEN(1,1000)&lt;=Settings!$E$23*Settings!$E$25*1000,"Lightning, hail",IF(RANDBETWEEN(1,100)&lt;=Settings!$E$23*100,"Lightning",IF(RANDBETWEEN(1,100)&lt;=Settings!$E$25*100,"Hail","")))</f>
        <v>Hail</v>
      </c>
      <c r="E576" s="5" t="str">
        <f>VLOOKUP($I576,Wind!$A:$D,2,TRUE)</f>
        <v>Fresh breeze</v>
      </c>
      <c r="F576" s="5" t="str">
        <f>VLOOKUP($I576,Wind!$A:$D,3,TRUE)</f>
        <v>19–24</v>
      </c>
      <c r="G576" s="5" t="str">
        <f t="shared" si="1"/>
        <v>S</v>
      </c>
      <c r="H576" s="5" t="str">
        <f>VLOOKUP($I576,Wind!$A:$D,4,TRUE)</f>
        <v>Small trees sway and small waves form on inland waters</v>
      </c>
      <c r="I576" s="5">
        <f>RANDBETWEEN(2,16)*10</f>
        <v>110</v>
      </c>
    </row>
    <row r="577">
      <c r="A577" s="9" t="s">
        <v>94</v>
      </c>
      <c r="B577" s="9" t="s">
        <v>95</v>
      </c>
      <c r="C577" s="9" t="s">
        <v>93</v>
      </c>
      <c r="D577" s="5" t="str">
        <f>IF(RANDBETWEEN(1,1000)&lt;=Settings!$E$23*Settings!$E$25*1000,"Lightning, hail",IF(RANDBETWEEN(1,100)&lt;=Settings!$E$23*100,"Lightning",IF(RANDBETWEEN(1,100)&lt;=Settings!$E$25*100,"Hail","")))</f>
        <v/>
      </c>
      <c r="E577" s="5" t="str">
        <f>VLOOKUP($I577,Wind!$A:$D,2,TRUE)</f>
        <v>Light breeze</v>
      </c>
      <c r="F577" s="5" t="str">
        <f>VLOOKUP($I577,Wind!$A:$D,3,TRUE)</f>
        <v>4–7</v>
      </c>
      <c r="G577" s="5" t="str">
        <f t="shared" si="1"/>
        <v>NE</v>
      </c>
      <c r="H577" s="5" t="str">
        <f>VLOOKUP($I577,Wind!$A:$D,4,TRUE)</f>
        <v>Wind felt on face, leaves rustle, vanes move</v>
      </c>
      <c r="I577" s="5">
        <f>RANDBETWEEN(10,200)</f>
        <v>54</v>
      </c>
    </row>
    <row r="578">
      <c r="A578" s="9" t="s">
        <v>79</v>
      </c>
      <c r="B578" s="9" t="s">
        <v>80</v>
      </c>
      <c r="C578" s="9" t="s">
        <v>81</v>
      </c>
      <c r="D578" s="5" t="str">
        <f>IF(RANDBETWEEN(1,100)&lt;=Settings!$E$22*100,"Fog","")</f>
        <v/>
      </c>
      <c r="E578" s="5" t="str">
        <f>VLOOKUP($I578,Wind!$A:$D,2,TRUE)</f>
        <v>Light breeze</v>
      </c>
      <c r="F578" s="5" t="str">
        <f>VLOOKUP($I578,Wind!$A:$D,3,TRUE)</f>
        <v>4–7</v>
      </c>
      <c r="G578" s="5" t="str">
        <f t="shared" si="1"/>
        <v>SW</v>
      </c>
      <c r="H578" s="5" t="str">
        <f>VLOOKUP($I578,Wind!$A:$D,4,TRUE)</f>
        <v>Wind felt on face, leaves rustle, vanes move</v>
      </c>
      <c r="I578" s="5">
        <f>RANDBETWEEN(1,4)*10</f>
        <v>40</v>
      </c>
    </row>
    <row r="579">
      <c r="A579" s="9" t="s">
        <v>82</v>
      </c>
      <c r="B579" s="9" t="s">
        <v>83</v>
      </c>
      <c r="C579" s="9" t="s">
        <v>84</v>
      </c>
      <c r="D579" s="5" t="str">
        <f>IF(RANDBETWEEN(1,100)&lt;=Settings!$E$22*100,"Fog","")</f>
        <v/>
      </c>
      <c r="E579" s="5" t="str">
        <f>VLOOKUP($I579,Wind!$A:$D,2,TRUE)</f>
        <v>Calm</v>
      </c>
      <c r="F579" s="5" t="str">
        <f>VLOOKUP($I579,Wind!$A:$D,3,TRUE)</f>
        <v>&lt;1</v>
      </c>
      <c r="G579" s="5" t="str">
        <f t="shared" si="1"/>
        <v>SE</v>
      </c>
      <c r="H579" s="5" t="str">
        <f>VLOOKUP($I579,Wind!$A:$D,4,TRUE)</f>
        <v>Smoke rises vertically</v>
      </c>
      <c r="I579" s="5">
        <f>RANDBETWEEN(1,6)*10</f>
        <v>10</v>
      </c>
    </row>
    <row r="580">
      <c r="A580" s="9" t="s">
        <v>85</v>
      </c>
      <c r="B580" s="9" t="s">
        <v>86</v>
      </c>
      <c r="C580" s="9" t="s">
        <v>87</v>
      </c>
      <c r="D580" s="5" t="str">
        <f>IF(RANDBETWEEN(1,100)&lt;=Settings!$E$24*100,"Hail","")</f>
        <v/>
      </c>
      <c r="E580" s="5" t="str">
        <f>VLOOKUP($I580,Wind!$A:$D,2,TRUE)</f>
        <v>Gentle breeze</v>
      </c>
      <c r="F580" s="5" t="str">
        <f>VLOOKUP($I580,Wind!$A:$D,3,TRUE)</f>
        <v>8–12</v>
      </c>
      <c r="G580" s="5" t="str">
        <f t="shared" si="1"/>
        <v>NE</v>
      </c>
      <c r="H580" s="5" t="str">
        <f>VLOOKUP($I580,Wind!$A:$D,4,TRUE)</f>
        <v>Leaves and small twigs sway and banners flap</v>
      </c>
      <c r="I580" s="5">
        <f>RANDBETWEEN(2,8)*10</f>
        <v>70</v>
      </c>
    </row>
    <row r="581">
      <c r="A581" s="9" t="s">
        <v>88</v>
      </c>
      <c r="B581" s="9" t="s">
        <v>89</v>
      </c>
      <c r="C581" s="9" t="s">
        <v>90</v>
      </c>
      <c r="D581" s="5" t="str">
        <f>IF(RANDBETWEEN(1,100)&lt;=Settings!$E$24*100,"Hail","")</f>
        <v/>
      </c>
      <c r="E581" s="5" t="str">
        <f>VLOOKUP($I581,Wind!$A:$D,2,TRUE)</f>
        <v>Light air</v>
      </c>
      <c r="F581" s="5" t="str">
        <f>VLOOKUP($I581,Wind!$A:$D,3,TRUE)</f>
        <v>1–3</v>
      </c>
      <c r="G581" s="5" t="str">
        <f t="shared" si="1"/>
        <v>E</v>
      </c>
      <c r="H581" s="5" t="str">
        <f>VLOOKUP($I581,Wind!$A:$D,4,TRUE)</f>
        <v>Wind direction shown by smoke but not wind vanes</v>
      </c>
      <c r="I581" s="5">
        <f>RANDBETWEEN(2,12)*10</f>
        <v>30</v>
      </c>
    </row>
    <row r="582">
      <c r="A582" s="9" t="s">
        <v>91</v>
      </c>
      <c r="B582" s="9" t="s">
        <v>92</v>
      </c>
      <c r="C582" s="9" t="s">
        <v>93</v>
      </c>
      <c r="D582" s="5" t="str">
        <f>IF(RANDBETWEEN(1,1000)&lt;=Settings!$E$23*Settings!$E$25*1000,"Lightning, hail",IF(RANDBETWEEN(1,100)&lt;=Settings!$E$23*100,"Lightning",IF(RANDBETWEEN(1,100)&lt;=Settings!$E$25*100,"Hail","")))</f>
        <v>Lightning</v>
      </c>
      <c r="E582" s="5" t="str">
        <f>VLOOKUP($I582,Wind!$A:$D,2,TRUE)</f>
        <v>Moderate breeze</v>
      </c>
      <c r="F582" s="5" t="str">
        <f>VLOOKUP($I582,Wind!$A:$D,3,TRUE)</f>
        <v>13–18</v>
      </c>
      <c r="G582" s="5" t="str">
        <f t="shared" si="1"/>
        <v>SW</v>
      </c>
      <c r="H582" s="5" t="str">
        <f>VLOOKUP($I582,Wind!$A:$D,4,TRUE)</f>
        <v>Small branches move, and dust and small branches are raised</v>
      </c>
      <c r="I582" s="5">
        <f>RANDBETWEEN(2,16)*10</f>
        <v>90</v>
      </c>
    </row>
    <row r="583">
      <c r="A583" s="9" t="s">
        <v>94</v>
      </c>
      <c r="B583" s="9" t="s">
        <v>95</v>
      </c>
      <c r="C583" s="9" t="s">
        <v>93</v>
      </c>
      <c r="D583" s="5" t="str">
        <f>IF(RANDBETWEEN(1,1000)&lt;=Settings!$E$23*Settings!$E$25*1000,"Lightning, hail",IF(RANDBETWEEN(1,100)&lt;=Settings!$E$23*100,"Lightning",IF(RANDBETWEEN(1,100)&lt;=Settings!$E$25*100,"Hail","")))</f>
        <v>Lightning</v>
      </c>
      <c r="E583" s="5" t="str">
        <f>VLOOKUP($I583,Wind!$A:$D,2,TRUE)</f>
        <v>Fresh gale</v>
      </c>
      <c r="F583" s="5" t="str">
        <f>VLOOKUP($I583,Wind!$A:$D,3,TRUE)</f>
        <v>39–46</v>
      </c>
      <c r="G583" s="5" t="str">
        <f t="shared" si="1"/>
        <v>SE</v>
      </c>
      <c r="H583" s="5" t="str">
        <f>VLOOKUP($I583,Wind!$A:$D,4,TRUE)</f>
        <v>Twigs break off trees and general progress is impeded</v>
      </c>
      <c r="I583" s="5">
        <f>RANDBETWEEN(10,200)</f>
        <v>169</v>
      </c>
    </row>
    <row r="584">
      <c r="A584" s="9" t="s">
        <v>79</v>
      </c>
      <c r="B584" s="9" t="s">
        <v>80</v>
      </c>
      <c r="C584" s="9" t="s">
        <v>81</v>
      </c>
      <c r="D584" s="5" t="str">
        <f>IF(RANDBETWEEN(1,100)&lt;=Settings!$E$22*100,"Fog","")</f>
        <v/>
      </c>
      <c r="E584" s="5" t="str">
        <f>VLOOKUP($I584,Wind!$A:$D,2,TRUE)</f>
        <v>Calm</v>
      </c>
      <c r="F584" s="5" t="str">
        <f>VLOOKUP($I584,Wind!$A:$D,3,TRUE)</f>
        <v>&lt;1</v>
      </c>
      <c r="G584" s="5" t="str">
        <f t="shared" si="1"/>
        <v>NW</v>
      </c>
      <c r="H584" s="5" t="str">
        <f>VLOOKUP($I584,Wind!$A:$D,4,TRUE)</f>
        <v>Smoke rises vertically</v>
      </c>
      <c r="I584" s="5">
        <f>RANDBETWEEN(1,4)*10</f>
        <v>10</v>
      </c>
    </row>
    <row r="585">
      <c r="A585" s="9" t="s">
        <v>82</v>
      </c>
      <c r="B585" s="9" t="s">
        <v>83</v>
      </c>
      <c r="C585" s="9" t="s">
        <v>84</v>
      </c>
      <c r="D585" s="5" t="str">
        <f>IF(RANDBETWEEN(1,100)&lt;=Settings!$E$22*100,"Fog","")</f>
        <v/>
      </c>
      <c r="E585" s="5" t="str">
        <f>VLOOKUP($I585,Wind!$A:$D,2,TRUE)</f>
        <v>Light breeze</v>
      </c>
      <c r="F585" s="5" t="str">
        <f>VLOOKUP($I585,Wind!$A:$D,3,TRUE)</f>
        <v>4–7</v>
      </c>
      <c r="G585" s="5" t="str">
        <f t="shared" si="1"/>
        <v>S</v>
      </c>
      <c r="H585" s="5" t="str">
        <f>VLOOKUP($I585,Wind!$A:$D,4,TRUE)</f>
        <v>Wind felt on face, leaves rustle, vanes move</v>
      </c>
      <c r="I585" s="5">
        <f>RANDBETWEEN(1,6)*10</f>
        <v>50</v>
      </c>
    </row>
    <row r="586">
      <c r="A586" s="9" t="s">
        <v>85</v>
      </c>
      <c r="B586" s="9" t="s">
        <v>86</v>
      </c>
      <c r="C586" s="9" t="s">
        <v>87</v>
      </c>
      <c r="D586" s="5" t="str">
        <f>IF(RANDBETWEEN(1,100)&lt;=Settings!$E$24*100,"Hail","")</f>
        <v/>
      </c>
      <c r="E586" s="5" t="str">
        <f>VLOOKUP($I586,Wind!$A:$D,2,TRUE)</f>
        <v>Light breeze</v>
      </c>
      <c r="F586" s="5" t="str">
        <f>VLOOKUP($I586,Wind!$A:$D,3,TRUE)</f>
        <v>4–7</v>
      </c>
      <c r="G586" s="5" t="str">
        <f t="shared" si="1"/>
        <v>SE</v>
      </c>
      <c r="H586" s="5" t="str">
        <f>VLOOKUP($I586,Wind!$A:$D,4,TRUE)</f>
        <v>Wind felt on face, leaves rustle, vanes move</v>
      </c>
      <c r="I586" s="5">
        <f>RANDBETWEEN(2,8)*10</f>
        <v>40</v>
      </c>
    </row>
    <row r="587">
      <c r="A587" s="9" t="s">
        <v>88</v>
      </c>
      <c r="B587" s="9" t="s">
        <v>89</v>
      </c>
      <c r="C587" s="9" t="s">
        <v>90</v>
      </c>
      <c r="D587" s="5" t="str">
        <f>IF(RANDBETWEEN(1,100)&lt;=Settings!$E$24*100,"Hail","")</f>
        <v/>
      </c>
      <c r="E587" s="5" t="str">
        <f>VLOOKUP($I587,Wind!$A:$D,2,TRUE)</f>
        <v>Fresh breeze</v>
      </c>
      <c r="F587" s="5" t="str">
        <f>VLOOKUP($I587,Wind!$A:$D,3,TRUE)</f>
        <v>19–24</v>
      </c>
      <c r="G587" s="5" t="str">
        <f t="shared" si="1"/>
        <v>S</v>
      </c>
      <c r="H587" s="5" t="str">
        <f>VLOOKUP($I587,Wind!$A:$D,4,TRUE)</f>
        <v>Small trees sway and small waves form on inland waters</v>
      </c>
      <c r="I587" s="5">
        <f>RANDBETWEEN(2,12)*10</f>
        <v>110</v>
      </c>
    </row>
    <row r="588">
      <c r="A588" s="9" t="s">
        <v>91</v>
      </c>
      <c r="B588" s="9" t="s">
        <v>92</v>
      </c>
      <c r="C588" s="9" t="s">
        <v>93</v>
      </c>
      <c r="D588" s="5" t="str">
        <f>IF(RANDBETWEEN(1,1000)&lt;=Settings!$E$23*Settings!$E$25*1000,"Lightning, hail",IF(RANDBETWEEN(1,100)&lt;=Settings!$E$23*100,"Lightning",IF(RANDBETWEEN(1,100)&lt;=Settings!$E$25*100,"Hail","")))</f>
        <v/>
      </c>
      <c r="E588" s="5" t="str">
        <f>VLOOKUP($I588,Wind!$A:$D,2,TRUE)</f>
        <v>Moderate breeze</v>
      </c>
      <c r="F588" s="5" t="str">
        <f>VLOOKUP($I588,Wind!$A:$D,3,TRUE)</f>
        <v>13–18</v>
      </c>
      <c r="G588" s="5" t="str">
        <f t="shared" si="1"/>
        <v>S</v>
      </c>
      <c r="H588" s="5" t="str">
        <f>VLOOKUP($I588,Wind!$A:$D,4,TRUE)</f>
        <v>Small branches move, and dust and small branches are raised</v>
      </c>
      <c r="I588" s="5">
        <f>RANDBETWEEN(2,16)*10</f>
        <v>80</v>
      </c>
    </row>
    <row r="589">
      <c r="A589" s="9" t="s">
        <v>94</v>
      </c>
      <c r="B589" s="9" t="s">
        <v>95</v>
      </c>
      <c r="C589" s="9" t="s">
        <v>93</v>
      </c>
      <c r="D589" s="5" t="str">
        <f>IF(RANDBETWEEN(1,1000)&lt;=Settings!$E$23*Settings!$E$25*1000,"Lightning, hail",IF(RANDBETWEEN(1,100)&lt;=Settings!$E$23*100,"Lightning",IF(RANDBETWEEN(1,100)&lt;=Settings!$E$25*100,"Hail","")))</f>
        <v>Lightning</v>
      </c>
      <c r="E589" s="5" t="str">
        <f>VLOOKUP($I589,Wind!$A:$D,2,TRUE)</f>
        <v>Light air</v>
      </c>
      <c r="F589" s="5" t="str">
        <f>VLOOKUP($I589,Wind!$A:$D,3,TRUE)</f>
        <v>1–3</v>
      </c>
      <c r="G589" s="5" t="str">
        <f t="shared" si="1"/>
        <v>N</v>
      </c>
      <c r="H589" s="5" t="str">
        <f>VLOOKUP($I589,Wind!$A:$D,4,TRUE)</f>
        <v>Wind direction shown by smoke but not wind vanes</v>
      </c>
      <c r="I589" s="5">
        <f>RANDBETWEEN(10,200)</f>
        <v>39</v>
      </c>
    </row>
    <row r="590">
      <c r="A590" s="9" t="s">
        <v>79</v>
      </c>
      <c r="B590" s="9" t="s">
        <v>80</v>
      </c>
      <c r="C590" s="9" t="s">
        <v>81</v>
      </c>
      <c r="D590" s="5" t="str">
        <f>IF(RANDBETWEEN(1,100)&lt;=Settings!$E$22*100,"Fog","")</f>
        <v/>
      </c>
      <c r="E590" s="5" t="str">
        <f>VLOOKUP($I590,Wind!$A:$D,2,TRUE)</f>
        <v>Light air</v>
      </c>
      <c r="F590" s="5" t="str">
        <f>VLOOKUP($I590,Wind!$A:$D,3,TRUE)</f>
        <v>1–3</v>
      </c>
      <c r="G590" s="5" t="str">
        <f t="shared" si="1"/>
        <v>NE</v>
      </c>
      <c r="H590" s="5" t="str">
        <f>VLOOKUP($I590,Wind!$A:$D,4,TRUE)</f>
        <v>Wind direction shown by smoke but not wind vanes</v>
      </c>
      <c r="I590" s="5">
        <f>RANDBETWEEN(1,4)*10</f>
        <v>20</v>
      </c>
    </row>
    <row r="591">
      <c r="A591" s="9" t="s">
        <v>82</v>
      </c>
      <c r="B591" s="9" t="s">
        <v>83</v>
      </c>
      <c r="C591" s="9" t="s">
        <v>84</v>
      </c>
      <c r="D591" s="5" t="str">
        <f>IF(RANDBETWEEN(1,100)&lt;=Settings!$E$22*100,"Fog","")</f>
        <v/>
      </c>
      <c r="E591" s="5" t="str">
        <f>VLOOKUP($I591,Wind!$A:$D,2,TRUE)</f>
        <v>Calm</v>
      </c>
      <c r="F591" s="5" t="str">
        <f>VLOOKUP($I591,Wind!$A:$D,3,TRUE)</f>
        <v>&lt;1</v>
      </c>
      <c r="G591" s="5" t="str">
        <f t="shared" si="1"/>
        <v>NW</v>
      </c>
      <c r="H591" s="5" t="str">
        <f>VLOOKUP($I591,Wind!$A:$D,4,TRUE)</f>
        <v>Smoke rises vertically</v>
      </c>
      <c r="I591" s="5">
        <f>RANDBETWEEN(1,6)*10</f>
        <v>10</v>
      </c>
    </row>
    <row r="592">
      <c r="A592" s="9" t="s">
        <v>85</v>
      </c>
      <c r="B592" s="9" t="s">
        <v>86</v>
      </c>
      <c r="C592" s="9" t="s">
        <v>87</v>
      </c>
      <c r="D592" s="5" t="str">
        <f>IF(RANDBETWEEN(1,100)&lt;=Settings!$E$24*100,"Hail","")</f>
        <v/>
      </c>
      <c r="E592" s="5" t="str">
        <f>VLOOKUP($I592,Wind!$A:$D,2,TRUE)</f>
        <v>Light air</v>
      </c>
      <c r="F592" s="5" t="str">
        <f>VLOOKUP($I592,Wind!$A:$D,3,TRUE)</f>
        <v>1–3</v>
      </c>
      <c r="G592" s="5" t="str">
        <f t="shared" si="1"/>
        <v>W</v>
      </c>
      <c r="H592" s="5" t="str">
        <f>VLOOKUP($I592,Wind!$A:$D,4,TRUE)</f>
        <v>Wind direction shown by smoke but not wind vanes</v>
      </c>
      <c r="I592" s="5">
        <f>RANDBETWEEN(2,8)*10</f>
        <v>20</v>
      </c>
    </row>
    <row r="593">
      <c r="A593" s="9" t="s">
        <v>88</v>
      </c>
      <c r="B593" s="9" t="s">
        <v>89</v>
      </c>
      <c r="C593" s="9" t="s">
        <v>90</v>
      </c>
      <c r="D593" s="5" t="str">
        <f>IF(RANDBETWEEN(1,100)&lt;=Settings!$E$24*100,"Hail","")</f>
        <v/>
      </c>
      <c r="E593" s="5" t="str">
        <f>VLOOKUP($I593,Wind!$A:$D,2,TRUE)</f>
        <v>Gentle breeze</v>
      </c>
      <c r="F593" s="5" t="str">
        <f>VLOOKUP($I593,Wind!$A:$D,3,TRUE)</f>
        <v>8–12</v>
      </c>
      <c r="G593" s="5" t="str">
        <f t="shared" si="1"/>
        <v>SW</v>
      </c>
      <c r="H593" s="5" t="str">
        <f>VLOOKUP($I593,Wind!$A:$D,4,TRUE)</f>
        <v>Leaves and small twigs sway and banners flap</v>
      </c>
      <c r="I593" s="5">
        <f>RANDBETWEEN(2,12)*10</f>
        <v>60</v>
      </c>
    </row>
    <row r="594">
      <c r="A594" s="9" t="s">
        <v>91</v>
      </c>
      <c r="B594" s="9" t="s">
        <v>92</v>
      </c>
      <c r="C594" s="9" t="s">
        <v>93</v>
      </c>
      <c r="D594" s="5" t="str">
        <f>IF(RANDBETWEEN(1,1000)&lt;=Settings!$E$23*Settings!$E$25*1000,"Lightning, hail",IF(RANDBETWEEN(1,100)&lt;=Settings!$E$23*100,"Lightning",IF(RANDBETWEEN(1,100)&lt;=Settings!$E$25*100,"Hail","")))</f>
        <v>Lightning</v>
      </c>
      <c r="E594" s="5" t="str">
        <f>VLOOKUP($I594,Wind!$A:$D,2,TRUE)</f>
        <v>Moderate gale</v>
      </c>
      <c r="F594" s="5" t="str">
        <f>VLOOKUP($I594,Wind!$A:$D,3,TRUE)</f>
        <v>32–38</v>
      </c>
      <c r="G594" s="5" t="str">
        <f t="shared" si="1"/>
        <v>NE</v>
      </c>
      <c r="H594" s="5" t="str">
        <f>VLOOKUP($I594,Wind!$A:$D,4,TRUE)</f>
        <v>Whole trees sway and walking against wind takes some effort</v>
      </c>
      <c r="I594" s="5">
        <f>RANDBETWEEN(2,16)*10</f>
        <v>150</v>
      </c>
    </row>
    <row r="595">
      <c r="A595" s="9" t="s">
        <v>94</v>
      </c>
      <c r="B595" s="9" t="s">
        <v>95</v>
      </c>
      <c r="C595" s="9" t="s">
        <v>93</v>
      </c>
      <c r="D595" s="5" t="str">
        <f>IF(RANDBETWEEN(1,1000)&lt;=Settings!$E$23*Settings!$E$25*1000,"Lightning, hail",IF(RANDBETWEEN(1,100)&lt;=Settings!$E$23*100,"Lightning",IF(RANDBETWEEN(1,100)&lt;=Settings!$E$25*100,"Hail","")))</f>
        <v>Lightning</v>
      </c>
      <c r="E595" s="5" t="str">
        <f>VLOOKUP($I595,Wind!$A:$D,2,TRUE)</f>
        <v>Moderate breeze</v>
      </c>
      <c r="F595" s="5" t="str">
        <f>VLOOKUP($I595,Wind!$A:$D,3,TRUE)</f>
        <v>13–18</v>
      </c>
      <c r="G595" s="5" t="str">
        <f t="shared" si="1"/>
        <v>SE</v>
      </c>
      <c r="H595" s="5" t="str">
        <f>VLOOKUP($I595,Wind!$A:$D,4,TRUE)</f>
        <v>Small branches move, and dust and small branches are raised</v>
      </c>
      <c r="I595" s="5">
        <f>RANDBETWEEN(10,200)</f>
        <v>87</v>
      </c>
    </row>
    <row r="596">
      <c r="A596" s="9" t="s">
        <v>79</v>
      </c>
      <c r="B596" s="9" t="s">
        <v>80</v>
      </c>
      <c r="C596" s="9" t="s">
        <v>81</v>
      </c>
      <c r="D596" s="5" t="str">
        <f>IF(RANDBETWEEN(1,100)&lt;=Settings!$E$22*100,"Fog","")</f>
        <v/>
      </c>
      <c r="E596" s="5" t="str">
        <f>VLOOKUP($I596,Wind!$A:$D,2,TRUE)</f>
        <v>Light air</v>
      </c>
      <c r="F596" s="5" t="str">
        <f>VLOOKUP($I596,Wind!$A:$D,3,TRUE)</f>
        <v>1–3</v>
      </c>
      <c r="G596" s="5" t="str">
        <f t="shared" si="1"/>
        <v>N</v>
      </c>
      <c r="H596" s="5" t="str">
        <f>VLOOKUP($I596,Wind!$A:$D,4,TRUE)</f>
        <v>Wind direction shown by smoke but not wind vanes</v>
      </c>
      <c r="I596" s="5">
        <f>RANDBETWEEN(1,4)*10</f>
        <v>30</v>
      </c>
    </row>
    <row r="597">
      <c r="A597" s="9" t="s">
        <v>82</v>
      </c>
      <c r="B597" s="9" t="s">
        <v>83</v>
      </c>
      <c r="C597" s="9" t="s">
        <v>84</v>
      </c>
      <c r="D597" s="5" t="str">
        <f>IF(RANDBETWEEN(1,100)&lt;=Settings!$E$22*100,"Fog","")</f>
        <v/>
      </c>
      <c r="E597" s="5" t="str">
        <f>VLOOKUP($I597,Wind!$A:$D,2,TRUE)</f>
        <v>Calm</v>
      </c>
      <c r="F597" s="5" t="str">
        <f>VLOOKUP($I597,Wind!$A:$D,3,TRUE)</f>
        <v>&lt;1</v>
      </c>
      <c r="G597" s="5" t="str">
        <f t="shared" si="1"/>
        <v>E</v>
      </c>
      <c r="H597" s="5" t="str">
        <f>VLOOKUP($I597,Wind!$A:$D,4,TRUE)</f>
        <v>Smoke rises vertically</v>
      </c>
      <c r="I597" s="5">
        <f>RANDBETWEEN(1,6)*10</f>
        <v>10</v>
      </c>
    </row>
    <row r="598">
      <c r="A598" s="9" t="s">
        <v>85</v>
      </c>
      <c r="B598" s="9" t="s">
        <v>86</v>
      </c>
      <c r="C598" s="9" t="s">
        <v>87</v>
      </c>
      <c r="D598" s="5" t="str">
        <f>IF(RANDBETWEEN(1,100)&lt;=Settings!$E$24*100,"Hail","")</f>
        <v/>
      </c>
      <c r="E598" s="5" t="str">
        <f>VLOOKUP($I598,Wind!$A:$D,2,TRUE)</f>
        <v>Gentle breeze</v>
      </c>
      <c r="F598" s="5" t="str">
        <f>VLOOKUP($I598,Wind!$A:$D,3,TRUE)</f>
        <v>8–12</v>
      </c>
      <c r="G598" s="5" t="str">
        <f t="shared" si="1"/>
        <v>N</v>
      </c>
      <c r="H598" s="5" t="str">
        <f>VLOOKUP($I598,Wind!$A:$D,4,TRUE)</f>
        <v>Leaves and small twigs sway and banners flap</v>
      </c>
      <c r="I598" s="5">
        <f>RANDBETWEEN(2,8)*10</f>
        <v>70</v>
      </c>
    </row>
    <row r="599">
      <c r="A599" s="9" t="s">
        <v>88</v>
      </c>
      <c r="B599" s="9" t="s">
        <v>89</v>
      </c>
      <c r="C599" s="9" t="s">
        <v>90</v>
      </c>
      <c r="D599" s="5" t="str">
        <f>IF(RANDBETWEEN(1,100)&lt;=Settings!$E$24*100,"Hail","")</f>
        <v/>
      </c>
      <c r="E599" s="5" t="str">
        <f>VLOOKUP($I599,Wind!$A:$D,2,TRUE)</f>
        <v>Moderate breeze</v>
      </c>
      <c r="F599" s="5" t="str">
        <f>VLOOKUP($I599,Wind!$A:$D,3,TRUE)</f>
        <v>13–18</v>
      </c>
      <c r="G599" s="5" t="str">
        <f t="shared" si="1"/>
        <v>SE</v>
      </c>
      <c r="H599" s="5" t="str">
        <f>VLOOKUP($I599,Wind!$A:$D,4,TRUE)</f>
        <v>Small branches move, and dust and small branches are raised</v>
      </c>
      <c r="I599" s="5">
        <f>RANDBETWEEN(2,12)*10</f>
        <v>80</v>
      </c>
    </row>
    <row r="600">
      <c r="A600" s="9" t="s">
        <v>91</v>
      </c>
      <c r="B600" s="9" t="s">
        <v>92</v>
      </c>
      <c r="C600" s="9" t="s">
        <v>93</v>
      </c>
      <c r="D600" s="5" t="str">
        <f>IF(RANDBETWEEN(1,1000)&lt;=Settings!$E$23*Settings!$E$25*1000,"Lightning, hail",IF(RANDBETWEEN(1,100)&lt;=Settings!$E$23*100,"Lightning",IF(RANDBETWEEN(1,100)&lt;=Settings!$E$25*100,"Hail","")))</f>
        <v>Lightning, hail</v>
      </c>
      <c r="E600" s="5" t="str">
        <f>VLOOKUP($I600,Wind!$A:$D,2,TRUE)</f>
        <v>Light breeze</v>
      </c>
      <c r="F600" s="5" t="str">
        <f>VLOOKUP($I600,Wind!$A:$D,3,TRUE)</f>
        <v>4–7</v>
      </c>
      <c r="G600" s="5" t="str">
        <f t="shared" si="1"/>
        <v>W</v>
      </c>
      <c r="H600" s="5" t="str">
        <f>VLOOKUP($I600,Wind!$A:$D,4,TRUE)</f>
        <v>Wind felt on face, leaves rustle, vanes move</v>
      </c>
      <c r="I600" s="5">
        <f>RANDBETWEEN(2,16)*10</f>
        <v>40</v>
      </c>
    </row>
    <row r="601">
      <c r="A601" s="9" t="s">
        <v>94</v>
      </c>
      <c r="B601" s="9" t="s">
        <v>95</v>
      </c>
      <c r="C601" s="9" t="s">
        <v>93</v>
      </c>
      <c r="D601" s="5" t="str">
        <f>IF(RANDBETWEEN(1,1000)&lt;=Settings!$E$23*Settings!$E$25*1000,"Lightning, hail",IF(RANDBETWEEN(1,100)&lt;=Settings!$E$23*100,"Lightning",IF(RANDBETWEEN(1,100)&lt;=Settings!$E$25*100,"Hail","")))</f>
        <v/>
      </c>
      <c r="E601" s="5" t="str">
        <f>VLOOKUP($I601,Wind!$A:$D,2,TRUE)</f>
        <v>Fresh breeze</v>
      </c>
      <c r="F601" s="5" t="str">
        <f>VLOOKUP($I601,Wind!$A:$D,3,TRUE)</f>
        <v>19–24</v>
      </c>
      <c r="G601" s="5" t="str">
        <f t="shared" si="1"/>
        <v>NE</v>
      </c>
      <c r="H601" s="5" t="str">
        <f>VLOOKUP($I601,Wind!$A:$D,4,TRUE)</f>
        <v>Small trees sway and small waves form on inland waters</v>
      </c>
      <c r="I601" s="5">
        <f>RANDBETWEEN(10,200)</f>
        <v>107</v>
      </c>
    </row>
    <row r="602">
      <c r="A602" s="9" t="s">
        <v>79</v>
      </c>
      <c r="B602" s="9" t="s">
        <v>80</v>
      </c>
      <c r="C602" s="9" t="s">
        <v>81</v>
      </c>
      <c r="D602" s="5" t="str">
        <f>IF(RANDBETWEEN(1,100)&lt;=Settings!$E$22*100,"Fog","")</f>
        <v/>
      </c>
      <c r="E602" s="5" t="str">
        <f>VLOOKUP($I602,Wind!$A:$D,2,TRUE)</f>
        <v>Light breeze</v>
      </c>
      <c r="F602" s="5" t="str">
        <f>VLOOKUP($I602,Wind!$A:$D,3,TRUE)</f>
        <v>4–7</v>
      </c>
      <c r="G602" s="5" t="str">
        <f t="shared" si="1"/>
        <v>E</v>
      </c>
      <c r="H602" s="5" t="str">
        <f>VLOOKUP($I602,Wind!$A:$D,4,TRUE)</f>
        <v>Wind felt on face, leaves rustle, vanes move</v>
      </c>
      <c r="I602" s="5">
        <f>RANDBETWEEN(1,4)*10</f>
        <v>40</v>
      </c>
    </row>
    <row r="603">
      <c r="A603" s="9" t="s">
        <v>82</v>
      </c>
      <c r="B603" s="9" t="s">
        <v>83</v>
      </c>
      <c r="C603" s="9" t="s">
        <v>84</v>
      </c>
      <c r="D603" s="5" t="str">
        <f>IF(RANDBETWEEN(1,100)&lt;=Settings!$E$22*100,"Fog","")</f>
        <v/>
      </c>
      <c r="E603" s="5" t="str">
        <f>VLOOKUP($I603,Wind!$A:$D,2,TRUE)</f>
        <v>Gentle breeze</v>
      </c>
      <c r="F603" s="5" t="str">
        <f>VLOOKUP($I603,Wind!$A:$D,3,TRUE)</f>
        <v>8–12</v>
      </c>
      <c r="G603" s="5" t="str">
        <f t="shared" si="1"/>
        <v>W</v>
      </c>
      <c r="H603" s="5" t="str">
        <f>VLOOKUP($I603,Wind!$A:$D,4,TRUE)</f>
        <v>Leaves and small twigs sway and banners flap</v>
      </c>
      <c r="I603" s="5">
        <f>RANDBETWEEN(1,6)*10</f>
        <v>60</v>
      </c>
    </row>
    <row r="604">
      <c r="A604" s="9" t="s">
        <v>85</v>
      </c>
      <c r="B604" s="9" t="s">
        <v>86</v>
      </c>
      <c r="C604" s="9" t="s">
        <v>87</v>
      </c>
      <c r="D604" s="5" t="str">
        <f>IF(RANDBETWEEN(1,100)&lt;=Settings!$E$24*100,"Hail","")</f>
        <v/>
      </c>
      <c r="E604" s="5" t="str">
        <f>VLOOKUP($I604,Wind!$A:$D,2,TRUE)</f>
        <v>Light breeze</v>
      </c>
      <c r="F604" s="5" t="str">
        <f>VLOOKUP($I604,Wind!$A:$D,3,TRUE)</f>
        <v>4–7</v>
      </c>
      <c r="G604" s="5" t="str">
        <f t="shared" si="1"/>
        <v>W</v>
      </c>
      <c r="H604" s="5" t="str">
        <f>VLOOKUP($I604,Wind!$A:$D,4,TRUE)</f>
        <v>Wind felt on face, leaves rustle, vanes move</v>
      </c>
      <c r="I604" s="5">
        <f>RANDBETWEEN(2,8)*10</f>
        <v>50</v>
      </c>
    </row>
    <row r="605">
      <c r="A605" s="9" t="s">
        <v>88</v>
      </c>
      <c r="B605" s="9" t="s">
        <v>89</v>
      </c>
      <c r="C605" s="9" t="s">
        <v>90</v>
      </c>
      <c r="D605" s="5" t="str">
        <f>IF(RANDBETWEEN(1,100)&lt;=Settings!$E$24*100,"Hail","")</f>
        <v>Hail</v>
      </c>
      <c r="E605" s="5" t="str">
        <f>VLOOKUP($I605,Wind!$A:$D,2,TRUE)</f>
        <v>Fresh breeze</v>
      </c>
      <c r="F605" s="5" t="str">
        <f>VLOOKUP($I605,Wind!$A:$D,3,TRUE)</f>
        <v>19–24</v>
      </c>
      <c r="G605" s="5" t="str">
        <f t="shared" si="1"/>
        <v>SW</v>
      </c>
      <c r="H605" s="5" t="str">
        <f>VLOOKUP($I605,Wind!$A:$D,4,TRUE)</f>
        <v>Small trees sway and small waves form on inland waters</v>
      </c>
      <c r="I605" s="5">
        <f>RANDBETWEEN(2,12)*10</f>
        <v>110</v>
      </c>
    </row>
    <row r="606">
      <c r="A606" s="9" t="s">
        <v>91</v>
      </c>
      <c r="B606" s="9" t="s">
        <v>92</v>
      </c>
      <c r="C606" s="9" t="s">
        <v>93</v>
      </c>
      <c r="D606" s="5" t="str">
        <f>IF(RANDBETWEEN(1,1000)&lt;=Settings!$E$23*Settings!$E$25*1000,"Lightning, hail",IF(RANDBETWEEN(1,100)&lt;=Settings!$E$23*100,"Lightning",IF(RANDBETWEEN(1,100)&lt;=Settings!$E$25*100,"Hail","")))</f>
        <v>Lightning</v>
      </c>
      <c r="E606" s="5" t="str">
        <f>VLOOKUP($I606,Wind!$A:$D,2,TRUE)</f>
        <v>Light breeze</v>
      </c>
      <c r="F606" s="5" t="str">
        <f>VLOOKUP($I606,Wind!$A:$D,3,TRUE)</f>
        <v>4–7</v>
      </c>
      <c r="G606" s="5" t="str">
        <f t="shared" si="1"/>
        <v>NE</v>
      </c>
      <c r="H606" s="5" t="str">
        <f>VLOOKUP($I606,Wind!$A:$D,4,TRUE)</f>
        <v>Wind felt on face, leaves rustle, vanes move</v>
      </c>
      <c r="I606" s="5">
        <f>RANDBETWEEN(2,16)*10</f>
        <v>50</v>
      </c>
    </row>
    <row r="607">
      <c r="A607" s="9" t="s">
        <v>94</v>
      </c>
      <c r="B607" s="9" t="s">
        <v>95</v>
      </c>
      <c r="C607" s="9" t="s">
        <v>93</v>
      </c>
      <c r="D607" s="5" t="str">
        <f>IF(RANDBETWEEN(1,1000)&lt;=Settings!$E$23*Settings!$E$25*1000,"Lightning, hail",IF(RANDBETWEEN(1,100)&lt;=Settings!$E$23*100,"Lightning",IF(RANDBETWEEN(1,100)&lt;=Settings!$E$25*100,"Hail","")))</f>
        <v>Lightning</v>
      </c>
      <c r="E607" s="5" t="str">
        <f>VLOOKUP($I607,Wind!$A:$D,2,TRUE)</f>
        <v>Light air</v>
      </c>
      <c r="F607" s="5" t="str">
        <f>VLOOKUP($I607,Wind!$A:$D,3,TRUE)</f>
        <v>1–3</v>
      </c>
      <c r="G607" s="5" t="str">
        <f t="shared" si="1"/>
        <v>NW</v>
      </c>
      <c r="H607" s="5" t="str">
        <f>VLOOKUP($I607,Wind!$A:$D,4,TRUE)</f>
        <v>Wind direction shown by smoke but not wind vanes</v>
      </c>
      <c r="I607" s="5">
        <f>RANDBETWEEN(10,200)</f>
        <v>31</v>
      </c>
    </row>
    <row r="608">
      <c r="A608" s="9" t="s">
        <v>79</v>
      </c>
      <c r="B608" s="9" t="s">
        <v>80</v>
      </c>
      <c r="C608" s="9" t="s">
        <v>81</v>
      </c>
      <c r="D608" s="5" t="str">
        <f>IF(RANDBETWEEN(1,100)&lt;=Settings!$E$22*100,"Fog","")</f>
        <v>Fog</v>
      </c>
      <c r="E608" s="5" t="str">
        <f>VLOOKUP($I608,Wind!$A:$D,2,TRUE)</f>
        <v>Calm</v>
      </c>
      <c r="F608" s="5" t="str">
        <f>VLOOKUP($I608,Wind!$A:$D,3,TRUE)</f>
        <v>&lt;1</v>
      </c>
      <c r="G608" s="5" t="str">
        <f t="shared" si="1"/>
        <v>N</v>
      </c>
      <c r="H608" s="5" t="str">
        <f>VLOOKUP($I608,Wind!$A:$D,4,TRUE)</f>
        <v>Smoke rises vertically</v>
      </c>
      <c r="I608" s="5">
        <f>RANDBETWEEN(1,4)*10</f>
        <v>10</v>
      </c>
    </row>
    <row r="609">
      <c r="A609" s="9" t="s">
        <v>82</v>
      </c>
      <c r="B609" s="9" t="s">
        <v>83</v>
      </c>
      <c r="C609" s="9" t="s">
        <v>84</v>
      </c>
      <c r="D609" s="5" t="str">
        <f>IF(RANDBETWEEN(1,100)&lt;=Settings!$E$22*100,"Fog","")</f>
        <v/>
      </c>
      <c r="E609" s="5" t="str">
        <f>VLOOKUP($I609,Wind!$A:$D,2,TRUE)</f>
        <v>Light air</v>
      </c>
      <c r="F609" s="5" t="str">
        <f>VLOOKUP($I609,Wind!$A:$D,3,TRUE)</f>
        <v>1–3</v>
      </c>
      <c r="G609" s="5" t="str">
        <f t="shared" si="1"/>
        <v>W</v>
      </c>
      <c r="H609" s="5" t="str">
        <f>VLOOKUP($I609,Wind!$A:$D,4,TRUE)</f>
        <v>Wind direction shown by smoke but not wind vanes</v>
      </c>
      <c r="I609" s="5">
        <f>RANDBETWEEN(1,6)*10</f>
        <v>20</v>
      </c>
    </row>
    <row r="610">
      <c r="A610" s="9" t="s">
        <v>85</v>
      </c>
      <c r="B610" s="9" t="s">
        <v>86</v>
      </c>
      <c r="C610" s="9" t="s">
        <v>87</v>
      </c>
      <c r="D610" s="5" t="str">
        <f>IF(RANDBETWEEN(1,100)&lt;=Settings!$E$24*100,"Hail","")</f>
        <v/>
      </c>
      <c r="E610" s="5" t="str">
        <f>VLOOKUP($I610,Wind!$A:$D,2,TRUE)</f>
        <v>Moderate breeze</v>
      </c>
      <c r="F610" s="5" t="str">
        <f>VLOOKUP($I610,Wind!$A:$D,3,TRUE)</f>
        <v>13–18</v>
      </c>
      <c r="G610" s="5" t="str">
        <f t="shared" si="1"/>
        <v>NW</v>
      </c>
      <c r="H610" s="5" t="str">
        <f>VLOOKUP($I610,Wind!$A:$D,4,TRUE)</f>
        <v>Small branches move, and dust and small branches are raised</v>
      </c>
      <c r="I610" s="5">
        <f>RANDBETWEEN(2,8)*10</f>
        <v>80</v>
      </c>
    </row>
    <row r="611">
      <c r="A611" s="9" t="s">
        <v>88</v>
      </c>
      <c r="B611" s="9" t="s">
        <v>89</v>
      </c>
      <c r="C611" s="9" t="s">
        <v>90</v>
      </c>
      <c r="D611" s="5" t="str">
        <f>IF(RANDBETWEEN(1,100)&lt;=Settings!$E$24*100,"Hail","")</f>
        <v/>
      </c>
      <c r="E611" s="5" t="str">
        <f>VLOOKUP($I611,Wind!$A:$D,2,TRUE)</f>
        <v>Light air</v>
      </c>
      <c r="F611" s="5" t="str">
        <f>VLOOKUP($I611,Wind!$A:$D,3,TRUE)</f>
        <v>1–3</v>
      </c>
      <c r="G611" s="5" t="str">
        <f t="shared" si="1"/>
        <v>E</v>
      </c>
      <c r="H611" s="5" t="str">
        <f>VLOOKUP($I611,Wind!$A:$D,4,TRUE)</f>
        <v>Wind direction shown by smoke but not wind vanes</v>
      </c>
      <c r="I611" s="5">
        <f>RANDBETWEEN(2,12)*10</f>
        <v>20</v>
      </c>
    </row>
    <row r="612">
      <c r="A612" s="9" t="s">
        <v>91</v>
      </c>
      <c r="B612" s="9" t="s">
        <v>92</v>
      </c>
      <c r="C612" s="9" t="s">
        <v>93</v>
      </c>
      <c r="D612" s="5" t="str">
        <f>IF(RANDBETWEEN(1,1000)&lt;=Settings!$E$23*Settings!$E$25*1000,"Lightning, hail",IF(RANDBETWEEN(1,100)&lt;=Settings!$E$23*100,"Lightning",IF(RANDBETWEEN(1,100)&lt;=Settings!$E$25*100,"Hail","")))</f>
        <v>Lightning</v>
      </c>
      <c r="E612" s="5" t="str">
        <f>VLOOKUP($I612,Wind!$A:$D,2,TRUE)</f>
        <v>Light breeze</v>
      </c>
      <c r="F612" s="5" t="str">
        <f>VLOOKUP($I612,Wind!$A:$D,3,TRUE)</f>
        <v>4–7</v>
      </c>
      <c r="G612" s="5" t="str">
        <f t="shared" si="1"/>
        <v>N</v>
      </c>
      <c r="H612" s="5" t="str">
        <f>VLOOKUP($I612,Wind!$A:$D,4,TRUE)</f>
        <v>Wind felt on face, leaves rustle, vanes move</v>
      </c>
      <c r="I612" s="5">
        <f>RANDBETWEEN(2,16)*10</f>
        <v>50</v>
      </c>
    </row>
    <row r="613">
      <c r="A613" s="9" t="s">
        <v>94</v>
      </c>
      <c r="B613" s="9" t="s">
        <v>95</v>
      </c>
      <c r="C613" s="9" t="s">
        <v>93</v>
      </c>
      <c r="D613" s="5" t="str">
        <f>IF(RANDBETWEEN(1,1000)&lt;=Settings!$E$23*Settings!$E$25*1000,"Lightning, hail",IF(RANDBETWEEN(1,100)&lt;=Settings!$E$23*100,"Lightning",IF(RANDBETWEEN(1,100)&lt;=Settings!$E$25*100,"Hail","")))</f>
        <v/>
      </c>
      <c r="E613" s="5" t="str">
        <f>VLOOKUP($I613,Wind!$A:$D,2,TRUE)</f>
        <v>Light breeze</v>
      </c>
      <c r="F613" s="5" t="str">
        <f>VLOOKUP($I613,Wind!$A:$D,3,TRUE)</f>
        <v>4–7</v>
      </c>
      <c r="G613" s="5" t="str">
        <f t="shared" si="1"/>
        <v>S</v>
      </c>
      <c r="H613" s="5" t="str">
        <f>VLOOKUP($I613,Wind!$A:$D,4,TRUE)</f>
        <v>Wind felt on face, leaves rustle, vanes move</v>
      </c>
      <c r="I613" s="5">
        <f>RANDBETWEEN(10,200)</f>
        <v>59</v>
      </c>
    </row>
    <row r="614">
      <c r="A614" s="9" t="s">
        <v>79</v>
      </c>
      <c r="B614" s="9" t="s">
        <v>80</v>
      </c>
      <c r="C614" s="9" t="s">
        <v>81</v>
      </c>
      <c r="D614" s="5" t="str">
        <f>IF(RANDBETWEEN(1,100)&lt;=Settings!$E$22*100,"Fog","")</f>
        <v/>
      </c>
      <c r="E614" s="5" t="str">
        <f>VLOOKUP($I614,Wind!$A:$D,2,TRUE)</f>
        <v>Light breeze</v>
      </c>
      <c r="F614" s="5" t="str">
        <f>VLOOKUP($I614,Wind!$A:$D,3,TRUE)</f>
        <v>4–7</v>
      </c>
      <c r="G614" s="5" t="str">
        <f t="shared" si="1"/>
        <v>SW</v>
      </c>
      <c r="H614" s="5" t="str">
        <f>VLOOKUP($I614,Wind!$A:$D,4,TRUE)</f>
        <v>Wind felt on face, leaves rustle, vanes move</v>
      </c>
      <c r="I614" s="5">
        <f>RANDBETWEEN(1,4)*10</f>
        <v>40</v>
      </c>
    </row>
    <row r="615">
      <c r="A615" s="9" t="s">
        <v>82</v>
      </c>
      <c r="B615" s="9" t="s">
        <v>83</v>
      </c>
      <c r="C615" s="9" t="s">
        <v>84</v>
      </c>
      <c r="D615" s="5" t="str">
        <f>IF(RANDBETWEEN(1,100)&lt;=Settings!$E$22*100,"Fog","")</f>
        <v/>
      </c>
      <c r="E615" s="5" t="str">
        <f>VLOOKUP($I615,Wind!$A:$D,2,TRUE)</f>
        <v>Light air</v>
      </c>
      <c r="F615" s="5" t="str">
        <f>VLOOKUP($I615,Wind!$A:$D,3,TRUE)</f>
        <v>1–3</v>
      </c>
      <c r="G615" s="5" t="str">
        <f t="shared" si="1"/>
        <v>W</v>
      </c>
      <c r="H615" s="5" t="str">
        <f>VLOOKUP($I615,Wind!$A:$D,4,TRUE)</f>
        <v>Wind direction shown by smoke but not wind vanes</v>
      </c>
      <c r="I615" s="5">
        <f>RANDBETWEEN(1,6)*10</f>
        <v>30</v>
      </c>
    </row>
    <row r="616">
      <c r="A616" s="9" t="s">
        <v>85</v>
      </c>
      <c r="B616" s="9" t="s">
        <v>86</v>
      </c>
      <c r="C616" s="9" t="s">
        <v>87</v>
      </c>
      <c r="D616" s="5" t="str">
        <f>IF(RANDBETWEEN(1,100)&lt;=Settings!$E$24*100,"Hail","")</f>
        <v/>
      </c>
      <c r="E616" s="5" t="str">
        <f>VLOOKUP($I616,Wind!$A:$D,2,TRUE)</f>
        <v>Light breeze</v>
      </c>
      <c r="F616" s="5" t="str">
        <f>VLOOKUP($I616,Wind!$A:$D,3,TRUE)</f>
        <v>4–7</v>
      </c>
      <c r="G616" s="5" t="str">
        <f t="shared" si="1"/>
        <v>W</v>
      </c>
      <c r="H616" s="5" t="str">
        <f>VLOOKUP($I616,Wind!$A:$D,4,TRUE)</f>
        <v>Wind felt on face, leaves rustle, vanes move</v>
      </c>
      <c r="I616" s="5">
        <f>RANDBETWEEN(2,8)*10</f>
        <v>50</v>
      </c>
    </row>
    <row r="617">
      <c r="A617" s="9" t="s">
        <v>88</v>
      </c>
      <c r="B617" s="9" t="s">
        <v>89</v>
      </c>
      <c r="C617" s="9" t="s">
        <v>90</v>
      </c>
      <c r="D617" s="5" t="str">
        <f>IF(RANDBETWEEN(1,100)&lt;=Settings!$E$24*100,"Hail","")</f>
        <v>Hail</v>
      </c>
      <c r="E617" s="5" t="str">
        <f>VLOOKUP($I617,Wind!$A:$D,2,TRUE)</f>
        <v>Fresh breeze</v>
      </c>
      <c r="F617" s="5" t="str">
        <f>VLOOKUP($I617,Wind!$A:$D,3,TRUE)</f>
        <v>19–24</v>
      </c>
      <c r="G617" s="5" t="str">
        <f t="shared" si="1"/>
        <v>NE</v>
      </c>
      <c r="H617" s="5" t="str">
        <f>VLOOKUP($I617,Wind!$A:$D,4,TRUE)</f>
        <v>Small trees sway and small waves form on inland waters</v>
      </c>
      <c r="I617" s="5">
        <f>RANDBETWEEN(2,12)*10</f>
        <v>100</v>
      </c>
    </row>
    <row r="618">
      <c r="A618" s="9" t="s">
        <v>91</v>
      </c>
      <c r="B618" s="9" t="s">
        <v>92</v>
      </c>
      <c r="C618" s="9" t="s">
        <v>93</v>
      </c>
      <c r="D618" s="5" t="str">
        <f>IF(RANDBETWEEN(1,1000)&lt;=Settings!$E$23*Settings!$E$25*1000,"Lightning, hail",IF(RANDBETWEEN(1,100)&lt;=Settings!$E$23*100,"Lightning",IF(RANDBETWEEN(1,100)&lt;=Settings!$E$25*100,"Hail","")))</f>
        <v>Hail</v>
      </c>
      <c r="E618" s="5" t="str">
        <f>VLOOKUP($I618,Wind!$A:$D,2,TRUE)</f>
        <v>Gentle breeze</v>
      </c>
      <c r="F618" s="5" t="str">
        <f>VLOOKUP($I618,Wind!$A:$D,3,TRUE)</f>
        <v>8–12</v>
      </c>
      <c r="G618" s="5" t="str">
        <f t="shared" si="1"/>
        <v>E</v>
      </c>
      <c r="H618" s="5" t="str">
        <f>VLOOKUP($I618,Wind!$A:$D,4,TRUE)</f>
        <v>Leaves and small twigs sway and banners flap</v>
      </c>
      <c r="I618" s="5">
        <f>RANDBETWEEN(2,16)*10</f>
        <v>60</v>
      </c>
    </row>
    <row r="619">
      <c r="A619" s="9" t="s">
        <v>94</v>
      </c>
      <c r="B619" s="9" t="s">
        <v>95</v>
      </c>
      <c r="C619" s="9" t="s">
        <v>93</v>
      </c>
      <c r="D619" s="5" t="str">
        <f>IF(RANDBETWEEN(1,1000)&lt;=Settings!$E$23*Settings!$E$25*1000,"Lightning, hail",IF(RANDBETWEEN(1,100)&lt;=Settings!$E$23*100,"Lightning",IF(RANDBETWEEN(1,100)&lt;=Settings!$E$25*100,"Hail","")))</f>
        <v/>
      </c>
      <c r="E619" s="5" t="str">
        <f>VLOOKUP($I619,Wind!$A:$D,2,TRUE)</f>
        <v>Fresh breeze</v>
      </c>
      <c r="F619" s="5" t="str">
        <f>VLOOKUP($I619,Wind!$A:$D,3,TRUE)</f>
        <v>19–24</v>
      </c>
      <c r="G619" s="5" t="str">
        <f t="shared" si="1"/>
        <v>N</v>
      </c>
      <c r="H619" s="5" t="str">
        <f>VLOOKUP($I619,Wind!$A:$D,4,TRUE)</f>
        <v>Small trees sway and small waves form on inland waters</v>
      </c>
      <c r="I619" s="5">
        <f>RANDBETWEEN(10,200)</f>
        <v>100</v>
      </c>
    </row>
    <row r="620">
      <c r="A620" s="9" t="s">
        <v>79</v>
      </c>
      <c r="B620" s="9" t="s">
        <v>80</v>
      </c>
      <c r="C620" s="9" t="s">
        <v>81</v>
      </c>
      <c r="D620" s="5" t="str">
        <f>IF(RANDBETWEEN(1,100)&lt;=Settings!$E$22*100,"Fog","")</f>
        <v>Fog</v>
      </c>
      <c r="E620" s="5" t="str">
        <f>VLOOKUP($I620,Wind!$A:$D,2,TRUE)</f>
        <v>Light air</v>
      </c>
      <c r="F620" s="5" t="str">
        <f>VLOOKUP($I620,Wind!$A:$D,3,TRUE)</f>
        <v>1–3</v>
      </c>
      <c r="G620" s="5" t="str">
        <f t="shared" si="1"/>
        <v>W</v>
      </c>
      <c r="H620" s="5" t="str">
        <f>VLOOKUP($I620,Wind!$A:$D,4,TRUE)</f>
        <v>Wind direction shown by smoke but not wind vanes</v>
      </c>
      <c r="I620" s="5">
        <f>RANDBETWEEN(1,4)*10</f>
        <v>20</v>
      </c>
    </row>
    <row r="621">
      <c r="A621" s="9" t="s">
        <v>82</v>
      </c>
      <c r="B621" s="9" t="s">
        <v>83</v>
      </c>
      <c r="C621" s="9" t="s">
        <v>84</v>
      </c>
      <c r="D621" s="5" t="str">
        <f>IF(RANDBETWEEN(1,100)&lt;=Settings!$E$22*100,"Fog","")</f>
        <v/>
      </c>
      <c r="E621" s="5" t="str">
        <f>VLOOKUP($I621,Wind!$A:$D,2,TRUE)</f>
        <v>Calm</v>
      </c>
      <c r="F621" s="5" t="str">
        <f>VLOOKUP($I621,Wind!$A:$D,3,TRUE)</f>
        <v>&lt;1</v>
      </c>
      <c r="G621" s="5" t="str">
        <f t="shared" si="1"/>
        <v>SW</v>
      </c>
      <c r="H621" s="5" t="str">
        <f>VLOOKUP($I621,Wind!$A:$D,4,TRUE)</f>
        <v>Smoke rises vertically</v>
      </c>
      <c r="I621" s="5">
        <f>RANDBETWEEN(1,6)*10</f>
        <v>10</v>
      </c>
    </row>
    <row r="622">
      <c r="A622" s="9" t="s">
        <v>85</v>
      </c>
      <c r="B622" s="9" t="s">
        <v>86</v>
      </c>
      <c r="C622" s="9" t="s">
        <v>87</v>
      </c>
      <c r="D622" s="5" t="str">
        <f>IF(RANDBETWEEN(1,100)&lt;=Settings!$E$24*100,"Hail","")</f>
        <v/>
      </c>
      <c r="E622" s="5" t="str">
        <f>VLOOKUP($I622,Wind!$A:$D,2,TRUE)</f>
        <v>Light air</v>
      </c>
      <c r="F622" s="5" t="str">
        <f>VLOOKUP($I622,Wind!$A:$D,3,TRUE)</f>
        <v>1–3</v>
      </c>
      <c r="G622" s="5" t="str">
        <f t="shared" si="1"/>
        <v>SW</v>
      </c>
      <c r="H622" s="5" t="str">
        <f>VLOOKUP($I622,Wind!$A:$D,4,TRUE)</f>
        <v>Wind direction shown by smoke but not wind vanes</v>
      </c>
      <c r="I622" s="5">
        <f>RANDBETWEEN(2,8)*10</f>
        <v>20</v>
      </c>
    </row>
    <row r="623">
      <c r="A623" s="9" t="s">
        <v>88</v>
      </c>
      <c r="B623" s="9" t="s">
        <v>89</v>
      </c>
      <c r="C623" s="9" t="s">
        <v>90</v>
      </c>
      <c r="D623" s="5" t="str">
        <f>IF(RANDBETWEEN(1,100)&lt;=Settings!$E$24*100,"Hail","")</f>
        <v/>
      </c>
      <c r="E623" s="5" t="str">
        <f>VLOOKUP($I623,Wind!$A:$D,2,TRUE)</f>
        <v>Light breeze</v>
      </c>
      <c r="F623" s="5" t="str">
        <f>VLOOKUP($I623,Wind!$A:$D,3,TRUE)</f>
        <v>4–7</v>
      </c>
      <c r="G623" s="5" t="str">
        <f t="shared" si="1"/>
        <v>W</v>
      </c>
      <c r="H623" s="5" t="str">
        <f>VLOOKUP($I623,Wind!$A:$D,4,TRUE)</f>
        <v>Wind felt on face, leaves rustle, vanes move</v>
      </c>
      <c r="I623" s="5">
        <f>RANDBETWEEN(2,12)*10</f>
        <v>40</v>
      </c>
    </row>
    <row r="624">
      <c r="A624" s="9" t="s">
        <v>91</v>
      </c>
      <c r="B624" s="9" t="s">
        <v>92</v>
      </c>
      <c r="C624" s="9" t="s">
        <v>93</v>
      </c>
      <c r="D624" s="5" t="str">
        <f>IF(RANDBETWEEN(1,1000)&lt;=Settings!$E$23*Settings!$E$25*1000,"Lightning, hail",IF(RANDBETWEEN(1,100)&lt;=Settings!$E$23*100,"Lightning",IF(RANDBETWEEN(1,100)&lt;=Settings!$E$25*100,"Hail","")))</f>
        <v>Hail</v>
      </c>
      <c r="E624" s="5" t="str">
        <f>VLOOKUP($I624,Wind!$A:$D,2,TRUE)</f>
        <v>Light air</v>
      </c>
      <c r="F624" s="5" t="str">
        <f>VLOOKUP($I624,Wind!$A:$D,3,TRUE)</f>
        <v>1–3</v>
      </c>
      <c r="G624" s="5" t="str">
        <f t="shared" si="1"/>
        <v>NW</v>
      </c>
      <c r="H624" s="5" t="str">
        <f>VLOOKUP($I624,Wind!$A:$D,4,TRUE)</f>
        <v>Wind direction shown by smoke but not wind vanes</v>
      </c>
      <c r="I624" s="5">
        <f>RANDBETWEEN(2,16)*10</f>
        <v>30</v>
      </c>
    </row>
    <row r="625">
      <c r="A625" s="9" t="s">
        <v>94</v>
      </c>
      <c r="B625" s="9" t="s">
        <v>95</v>
      </c>
      <c r="C625" s="9" t="s">
        <v>93</v>
      </c>
      <c r="D625" s="5" t="str">
        <f>IF(RANDBETWEEN(1,1000)&lt;=Settings!$E$23*Settings!$E$25*1000,"Lightning, hail",IF(RANDBETWEEN(1,100)&lt;=Settings!$E$23*100,"Lightning",IF(RANDBETWEEN(1,100)&lt;=Settings!$E$25*100,"Hail","")))</f>
        <v>Lightning, hail</v>
      </c>
      <c r="E625" s="5" t="str">
        <f>VLOOKUP($I625,Wind!$A:$D,2,TRUE)</f>
        <v>Strong breeze</v>
      </c>
      <c r="F625" s="5" t="str">
        <f>VLOOKUP($I625,Wind!$A:$D,3,TRUE)</f>
        <v>25–31</v>
      </c>
      <c r="G625" s="5" t="str">
        <f t="shared" si="1"/>
        <v>SE</v>
      </c>
      <c r="H625" s="5" t="str">
        <f>VLOOKUP($I625,Wind!$A:$D,4,TRUE)</f>
        <v>Large branches move</v>
      </c>
      <c r="I625" s="5">
        <f>RANDBETWEEN(10,200)</f>
        <v>121</v>
      </c>
    </row>
    <row r="626">
      <c r="A626" s="9" t="s">
        <v>79</v>
      </c>
      <c r="B626" s="9" t="s">
        <v>80</v>
      </c>
      <c r="C626" s="9" t="s">
        <v>81</v>
      </c>
      <c r="D626" s="5" t="str">
        <f>IF(RANDBETWEEN(1,100)&lt;=Settings!$E$22*100,"Fog","")</f>
        <v/>
      </c>
      <c r="E626" s="5" t="str">
        <f>VLOOKUP($I626,Wind!$A:$D,2,TRUE)</f>
        <v>Light breeze</v>
      </c>
      <c r="F626" s="5" t="str">
        <f>VLOOKUP($I626,Wind!$A:$D,3,TRUE)</f>
        <v>4–7</v>
      </c>
      <c r="G626" s="5" t="str">
        <f t="shared" si="1"/>
        <v>N</v>
      </c>
      <c r="H626" s="5" t="str">
        <f>VLOOKUP($I626,Wind!$A:$D,4,TRUE)</f>
        <v>Wind felt on face, leaves rustle, vanes move</v>
      </c>
      <c r="I626" s="5">
        <f>RANDBETWEEN(1,4)*10</f>
        <v>40</v>
      </c>
    </row>
    <row r="627">
      <c r="A627" s="9" t="s">
        <v>82</v>
      </c>
      <c r="B627" s="9" t="s">
        <v>83</v>
      </c>
      <c r="C627" s="9" t="s">
        <v>84</v>
      </c>
      <c r="D627" s="5" t="str">
        <f>IF(RANDBETWEEN(1,100)&lt;=Settings!$E$22*100,"Fog","")</f>
        <v/>
      </c>
      <c r="E627" s="5" t="str">
        <f>VLOOKUP($I627,Wind!$A:$D,2,TRUE)</f>
        <v>Gentle breeze</v>
      </c>
      <c r="F627" s="5" t="str">
        <f>VLOOKUP($I627,Wind!$A:$D,3,TRUE)</f>
        <v>8–12</v>
      </c>
      <c r="G627" s="5" t="str">
        <f t="shared" si="1"/>
        <v>SE</v>
      </c>
      <c r="H627" s="5" t="str">
        <f>VLOOKUP($I627,Wind!$A:$D,4,TRUE)</f>
        <v>Leaves and small twigs sway and banners flap</v>
      </c>
      <c r="I627" s="5">
        <f>RANDBETWEEN(1,6)*10</f>
        <v>60</v>
      </c>
    </row>
    <row r="628">
      <c r="A628" s="9" t="s">
        <v>85</v>
      </c>
      <c r="B628" s="9" t="s">
        <v>86</v>
      </c>
      <c r="C628" s="9" t="s">
        <v>87</v>
      </c>
      <c r="D628" s="5" t="str">
        <f>IF(RANDBETWEEN(1,100)&lt;=Settings!$E$24*100,"Hail","")</f>
        <v/>
      </c>
      <c r="E628" s="5" t="str">
        <f>VLOOKUP($I628,Wind!$A:$D,2,TRUE)</f>
        <v>Gentle breeze</v>
      </c>
      <c r="F628" s="5" t="str">
        <f>VLOOKUP($I628,Wind!$A:$D,3,TRUE)</f>
        <v>8–12</v>
      </c>
      <c r="G628" s="5" t="str">
        <f t="shared" si="1"/>
        <v>W</v>
      </c>
      <c r="H628" s="5" t="str">
        <f>VLOOKUP($I628,Wind!$A:$D,4,TRUE)</f>
        <v>Leaves and small twigs sway and banners flap</v>
      </c>
      <c r="I628" s="5">
        <f>RANDBETWEEN(2,8)*10</f>
        <v>70</v>
      </c>
    </row>
    <row r="629">
      <c r="A629" s="9" t="s">
        <v>88</v>
      </c>
      <c r="B629" s="9" t="s">
        <v>89</v>
      </c>
      <c r="C629" s="9" t="s">
        <v>90</v>
      </c>
      <c r="D629" s="5" t="str">
        <f>IF(RANDBETWEEN(1,100)&lt;=Settings!$E$24*100,"Hail","")</f>
        <v/>
      </c>
      <c r="E629" s="5" t="str">
        <f>VLOOKUP($I629,Wind!$A:$D,2,TRUE)</f>
        <v>Moderate breeze</v>
      </c>
      <c r="F629" s="5" t="str">
        <f>VLOOKUP($I629,Wind!$A:$D,3,TRUE)</f>
        <v>13–18</v>
      </c>
      <c r="G629" s="5" t="str">
        <f t="shared" si="1"/>
        <v>SW</v>
      </c>
      <c r="H629" s="5" t="str">
        <f>VLOOKUP($I629,Wind!$A:$D,4,TRUE)</f>
        <v>Small branches move, and dust and small branches are raised</v>
      </c>
      <c r="I629" s="5">
        <f>RANDBETWEEN(2,12)*10</f>
        <v>90</v>
      </c>
    </row>
    <row r="630">
      <c r="A630" s="9" t="s">
        <v>91</v>
      </c>
      <c r="B630" s="9" t="s">
        <v>92</v>
      </c>
      <c r="C630" s="9" t="s">
        <v>93</v>
      </c>
      <c r="D630" s="5" t="str">
        <f>IF(RANDBETWEEN(1,1000)&lt;=Settings!$E$23*Settings!$E$25*1000,"Lightning, hail",IF(RANDBETWEEN(1,100)&lt;=Settings!$E$23*100,"Lightning",IF(RANDBETWEEN(1,100)&lt;=Settings!$E$25*100,"Hail","")))</f>
        <v/>
      </c>
      <c r="E630" s="5" t="str">
        <f>VLOOKUP($I630,Wind!$A:$D,2,TRUE)</f>
        <v>Fresh breeze</v>
      </c>
      <c r="F630" s="5" t="str">
        <f>VLOOKUP($I630,Wind!$A:$D,3,TRUE)</f>
        <v>19–24</v>
      </c>
      <c r="G630" s="5" t="str">
        <f t="shared" si="1"/>
        <v>NE</v>
      </c>
      <c r="H630" s="5" t="str">
        <f>VLOOKUP($I630,Wind!$A:$D,4,TRUE)</f>
        <v>Small trees sway and small waves form on inland waters</v>
      </c>
      <c r="I630" s="5">
        <f>RANDBETWEEN(2,16)*10</f>
        <v>110</v>
      </c>
    </row>
    <row r="631">
      <c r="A631" s="9" t="s">
        <v>94</v>
      </c>
      <c r="B631" s="9" t="s">
        <v>95</v>
      </c>
      <c r="C631" s="9" t="s">
        <v>93</v>
      </c>
      <c r="D631" s="5" t="str">
        <f>IF(RANDBETWEEN(1,1000)&lt;=Settings!$E$23*Settings!$E$25*1000,"Lightning, hail",IF(RANDBETWEEN(1,100)&lt;=Settings!$E$23*100,"Lightning",IF(RANDBETWEEN(1,100)&lt;=Settings!$E$25*100,"Hail","")))</f>
        <v/>
      </c>
      <c r="E631" s="5" t="str">
        <f>VLOOKUP($I631,Wind!$A:$D,2,TRUE)</f>
        <v>Strong breeze</v>
      </c>
      <c r="F631" s="5" t="str">
        <f>VLOOKUP($I631,Wind!$A:$D,3,TRUE)</f>
        <v>25–31</v>
      </c>
      <c r="G631" s="5" t="str">
        <f t="shared" si="1"/>
        <v>NW</v>
      </c>
      <c r="H631" s="5" t="str">
        <f>VLOOKUP($I631,Wind!$A:$D,4,TRUE)</f>
        <v>Large branches move</v>
      </c>
      <c r="I631" s="5">
        <f>RANDBETWEEN(10,200)</f>
        <v>129</v>
      </c>
    </row>
    <row r="632">
      <c r="A632" s="9" t="s">
        <v>79</v>
      </c>
      <c r="B632" s="9" t="s">
        <v>80</v>
      </c>
      <c r="C632" s="9" t="s">
        <v>81</v>
      </c>
      <c r="D632" s="5" t="str">
        <f>IF(RANDBETWEEN(1,100)&lt;=Settings!$E$22*100,"Fog","")</f>
        <v/>
      </c>
      <c r="E632" s="5" t="str">
        <f>VLOOKUP($I632,Wind!$A:$D,2,TRUE)</f>
        <v>Light breeze</v>
      </c>
      <c r="F632" s="5" t="str">
        <f>VLOOKUP($I632,Wind!$A:$D,3,TRUE)</f>
        <v>4–7</v>
      </c>
      <c r="G632" s="5" t="str">
        <f t="shared" si="1"/>
        <v>SW</v>
      </c>
      <c r="H632" s="5" t="str">
        <f>VLOOKUP($I632,Wind!$A:$D,4,TRUE)</f>
        <v>Wind felt on face, leaves rustle, vanes move</v>
      </c>
      <c r="I632" s="5">
        <f>RANDBETWEEN(1,4)*10</f>
        <v>40</v>
      </c>
    </row>
    <row r="633">
      <c r="A633" s="9" t="s">
        <v>82</v>
      </c>
      <c r="B633" s="9" t="s">
        <v>83</v>
      </c>
      <c r="C633" s="9" t="s">
        <v>84</v>
      </c>
      <c r="D633" s="5" t="str">
        <f>IF(RANDBETWEEN(1,100)&lt;=Settings!$E$22*100,"Fog","")</f>
        <v/>
      </c>
      <c r="E633" s="5" t="str">
        <f>VLOOKUP($I633,Wind!$A:$D,2,TRUE)</f>
        <v>Light breeze</v>
      </c>
      <c r="F633" s="5" t="str">
        <f>VLOOKUP($I633,Wind!$A:$D,3,TRUE)</f>
        <v>4–7</v>
      </c>
      <c r="G633" s="5" t="str">
        <f t="shared" si="1"/>
        <v>E</v>
      </c>
      <c r="H633" s="5" t="str">
        <f>VLOOKUP($I633,Wind!$A:$D,4,TRUE)</f>
        <v>Wind felt on face, leaves rustle, vanes move</v>
      </c>
      <c r="I633" s="5">
        <f>RANDBETWEEN(1,6)*10</f>
        <v>40</v>
      </c>
    </row>
    <row r="634">
      <c r="A634" s="9" t="s">
        <v>85</v>
      </c>
      <c r="B634" s="9" t="s">
        <v>86</v>
      </c>
      <c r="C634" s="9" t="s">
        <v>87</v>
      </c>
      <c r="D634" s="5" t="str">
        <f>IF(RANDBETWEEN(1,100)&lt;=Settings!$E$24*100,"Hail","")</f>
        <v/>
      </c>
      <c r="E634" s="5" t="str">
        <f>VLOOKUP($I634,Wind!$A:$D,2,TRUE)</f>
        <v>Light air</v>
      </c>
      <c r="F634" s="5" t="str">
        <f>VLOOKUP($I634,Wind!$A:$D,3,TRUE)</f>
        <v>1–3</v>
      </c>
      <c r="G634" s="5" t="str">
        <f t="shared" si="1"/>
        <v>N</v>
      </c>
      <c r="H634" s="5" t="str">
        <f>VLOOKUP($I634,Wind!$A:$D,4,TRUE)</f>
        <v>Wind direction shown by smoke but not wind vanes</v>
      </c>
      <c r="I634" s="5">
        <f>RANDBETWEEN(2,8)*10</f>
        <v>20</v>
      </c>
    </row>
    <row r="635">
      <c r="A635" s="9" t="s">
        <v>88</v>
      </c>
      <c r="B635" s="9" t="s">
        <v>89</v>
      </c>
      <c r="C635" s="9" t="s">
        <v>90</v>
      </c>
      <c r="D635" s="5" t="str">
        <f>IF(RANDBETWEEN(1,100)&lt;=Settings!$E$24*100,"Hail","")</f>
        <v/>
      </c>
      <c r="E635" s="5" t="str">
        <f>VLOOKUP($I635,Wind!$A:$D,2,TRUE)</f>
        <v>Strong breeze</v>
      </c>
      <c r="F635" s="5" t="str">
        <f>VLOOKUP($I635,Wind!$A:$D,3,TRUE)</f>
        <v>25–31</v>
      </c>
      <c r="G635" s="5" t="str">
        <f t="shared" si="1"/>
        <v>SW</v>
      </c>
      <c r="H635" s="5" t="str">
        <f>VLOOKUP($I635,Wind!$A:$D,4,TRUE)</f>
        <v>Large branches move</v>
      </c>
      <c r="I635" s="5">
        <f>RANDBETWEEN(2,12)*10</f>
        <v>120</v>
      </c>
    </row>
    <row r="636">
      <c r="A636" s="9" t="s">
        <v>91</v>
      </c>
      <c r="B636" s="9" t="s">
        <v>92</v>
      </c>
      <c r="C636" s="9" t="s">
        <v>93</v>
      </c>
      <c r="D636" s="5" t="str">
        <f>IF(RANDBETWEEN(1,1000)&lt;=Settings!$E$23*Settings!$E$25*1000,"Lightning, hail",IF(RANDBETWEEN(1,100)&lt;=Settings!$E$23*100,"Lightning",IF(RANDBETWEEN(1,100)&lt;=Settings!$E$25*100,"Hail","")))</f>
        <v>Lightning, hail</v>
      </c>
      <c r="E636" s="5" t="str">
        <f>VLOOKUP($I636,Wind!$A:$D,2,TRUE)</f>
        <v>Moderate gale</v>
      </c>
      <c r="F636" s="5" t="str">
        <f>VLOOKUP($I636,Wind!$A:$D,3,TRUE)</f>
        <v>32–38</v>
      </c>
      <c r="G636" s="5" t="str">
        <f t="shared" si="1"/>
        <v>SE</v>
      </c>
      <c r="H636" s="5" t="str">
        <f>VLOOKUP($I636,Wind!$A:$D,4,TRUE)</f>
        <v>Whole trees sway and walking against wind takes some effort</v>
      </c>
      <c r="I636" s="5">
        <f>RANDBETWEEN(2,16)*10</f>
        <v>150</v>
      </c>
    </row>
    <row r="637">
      <c r="A637" s="9" t="s">
        <v>94</v>
      </c>
      <c r="B637" s="9" t="s">
        <v>95</v>
      </c>
      <c r="C637" s="9" t="s">
        <v>93</v>
      </c>
      <c r="D637" s="5" t="str">
        <f>IF(RANDBETWEEN(1,1000)&lt;=Settings!$E$23*Settings!$E$25*1000,"Lightning, hail",IF(RANDBETWEEN(1,100)&lt;=Settings!$E$23*100,"Lightning",IF(RANDBETWEEN(1,100)&lt;=Settings!$E$25*100,"Hail","")))</f>
        <v/>
      </c>
      <c r="E637" s="5" t="str">
        <f>VLOOKUP($I637,Wind!$A:$D,2,TRUE)</f>
        <v>Hurricane</v>
      </c>
      <c r="F637" s="5" t="str">
        <f>VLOOKUP($I637,Wind!$A:$D,3,TRUE)</f>
        <v>73–136</v>
      </c>
      <c r="G637" s="5" t="str">
        <f t="shared" si="1"/>
        <v>SE</v>
      </c>
      <c r="H637" s="5" t="str">
        <f>VLOOKUP($I637,Wind!$A:$D,4,TRUE)</f>
        <v>Widespread devastation occurs</v>
      </c>
      <c r="I637" s="5">
        <f>RANDBETWEEN(10,200)</f>
        <v>198</v>
      </c>
    </row>
    <row r="638">
      <c r="A638" s="9" t="s">
        <v>79</v>
      </c>
      <c r="B638" s="9" t="s">
        <v>80</v>
      </c>
      <c r="C638" s="9" t="s">
        <v>81</v>
      </c>
      <c r="D638" s="5" t="str">
        <f>IF(RANDBETWEEN(1,100)&lt;=Settings!$E$22*100,"Fog","")</f>
        <v/>
      </c>
      <c r="E638" s="5" t="str">
        <f>VLOOKUP($I638,Wind!$A:$D,2,TRUE)</f>
        <v>Calm</v>
      </c>
      <c r="F638" s="5" t="str">
        <f>VLOOKUP($I638,Wind!$A:$D,3,TRUE)</f>
        <v>&lt;1</v>
      </c>
      <c r="G638" s="5" t="str">
        <f t="shared" si="1"/>
        <v>NE</v>
      </c>
      <c r="H638" s="5" t="str">
        <f>VLOOKUP($I638,Wind!$A:$D,4,TRUE)</f>
        <v>Smoke rises vertically</v>
      </c>
      <c r="I638" s="5">
        <f>RANDBETWEEN(1,4)*10</f>
        <v>10</v>
      </c>
    </row>
    <row r="639">
      <c r="A639" s="9" t="s">
        <v>82</v>
      </c>
      <c r="B639" s="9" t="s">
        <v>83</v>
      </c>
      <c r="C639" s="9" t="s">
        <v>84</v>
      </c>
      <c r="D639" s="5" t="str">
        <f>IF(RANDBETWEEN(1,100)&lt;=Settings!$E$22*100,"Fog","")</f>
        <v>Fog</v>
      </c>
      <c r="E639" s="5" t="str">
        <f>VLOOKUP($I639,Wind!$A:$D,2,TRUE)</f>
        <v>Light air</v>
      </c>
      <c r="F639" s="5" t="str">
        <f>VLOOKUP($I639,Wind!$A:$D,3,TRUE)</f>
        <v>1–3</v>
      </c>
      <c r="G639" s="5" t="str">
        <f t="shared" si="1"/>
        <v>SW</v>
      </c>
      <c r="H639" s="5" t="str">
        <f>VLOOKUP($I639,Wind!$A:$D,4,TRUE)</f>
        <v>Wind direction shown by smoke but not wind vanes</v>
      </c>
      <c r="I639" s="5">
        <f>RANDBETWEEN(1,6)*10</f>
        <v>30</v>
      </c>
    </row>
    <row r="640">
      <c r="A640" s="9" t="s">
        <v>85</v>
      </c>
      <c r="B640" s="9" t="s">
        <v>86</v>
      </c>
      <c r="C640" s="9" t="s">
        <v>87</v>
      </c>
      <c r="D640" s="5" t="str">
        <f>IF(RANDBETWEEN(1,100)&lt;=Settings!$E$24*100,"Hail","")</f>
        <v>Hail</v>
      </c>
      <c r="E640" s="5" t="str">
        <f>VLOOKUP($I640,Wind!$A:$D,2,TRUE)</f>
        <v>Light breeze</v>
      </c>
      <c r="F640" s="5" t="str">
        <f>VLOOKUP($I640,Wind!$A:$D,3,TRUE)</f>
        <v>4–7</v>
      </c>
      <c r="G640" s="5" t="str">
        <f t="shared" si="1"/>
        <v>SE</v>
      </c>
      <c r="H640" s="5" t="str">
        <f>VLOOKUP($I640,Wind!$A:$D,4,TRUE)</f>
        <v>Wind felt on face, leaves rustle, vanes move</v>
      </c>
      <c r="I640" s="5">
        <f>RANDBETWEEN(2,8)*10</f>
        <v>50</v>
      </c>
    </row>
    <row r="641">
      <c r="A641" s="9" t="s">
        <v>88</v>
      </c>
      <c r="B641" s="9" t="s">
        <v>89</v>
      </c>
      <c r="C641" s="9" t="s">
        <v>90</v>
      </c>
      <c r="D641" s="5" t="str">
        <f>IF(RANDBETWEEN(1,100)&lt;=Settings!$E$24*100,"Hail","")</f>
        <v/>
      </c>
      <c r="E641" s="5" t="str">
        <f>VLOOKUP($I641,Wind!$A:$D,2,TRUE)</f>
        <v>Light air</v>
      </c>
      <c r="F641" s="5" t="str">
        <f>VLOOKUP($I641,Wind!$A:$D,3,TRUE)</f>
        <v>1–3</v>
      </c>
      <c r="G641" s="5" t="str">
        <f t="shared" si="1"/>
        <v>NE</v>
      </c>
      <c r="H641" s="5" t="str">
        <f>VLOOKUP($I641,Wind!$A:$D,4,TRUE)</f>
        <v>Wind direction shown by smoke but not wind vanes</v>
      </c>
      <c r="I641" s="5">
        <f>RANDBETWEEN(2,12)*10</f>
        <v>30</v>
      </c>
    </row>
    <row r="642">
      <c r="A642" s="9" t="s">
        <v>91</v>
      </c>
      <c r="B642" s="9" t="s">
        <v>92</v>
      </c>
      <c r="C642" s="9" t="s">
        <v>93</v>
      </c>
      <c r="D642" s="5" t="str">
        <f>IF(RANDBETWEEN(1,1000)&lt;=Settings!$E$23*Settings!$E$25*1000,"Lightning, hail",IF(RANDBETWEEN(1,100)&lt;=Settings!$E$23*100,"Lightning",IF(RANDBETWEEN(1,100)&lt;=Settings!$E$25*100,"Hail","")))</f>
        <v/>
      </c>
      <c r="E642" s="5" t="str">
        <f>VLOOKUP($I642,Wind!$A:$D,2,TRUE)</f>
        <v>Moderate breeze</v>
      </c>
      <c r="F642" s="5" t="str">
        <f>VLOOKUP($I642,Wind!$A:$D,3,TRUE)</f>
        <v>13–18</v>
      </c>
      <c r="G642" s="5" t="str">
        <f t="shared" si="1"/>
        <v>NE</v>
      </c>
      <c r="H642" s="5" t="str">
        <f>VLOOKUP($I642,Wind!$A:$D,4,TRUE)</f>
        <v>Small branches move, and dust and small branches are raised</v>
      </c>
      <c r="I642" s="5">
        <f>RANDBETWEEN(2,16)*10</f>
        <v>90</v>
      </c>
    </row>
    <row r="643">
      <c r="A643" s="9" t="s">
        <v>94</v>
      </c>
      <c r="B643" s="9" t="s">
        <v>95</v>
      </c>
      <c r="C643" s="9" t="s">
        <v>93</v>
      </c>
      <c r="D643" s="5" t="str">
        <f>IF(RANDBETWEEN(1,1000)&lt;=Settings!$E$23*Settings!$E$25*1000,"Lightning, hail",IF(RANDBETWEEN(1,100)&lt;=Settings!$E$23*100,"Lightning",IF(RANDBETWEEN(1,100)&lt;=Settings!$E$25*100,"Hail","")))</f>
        <v>Lightning, hail</v>
      </c>
      <c r="E643" s="5" t="str">
        <f>VLOOKUP($I643,Wind!$A:$D,2,TRUE)</f>
        <v>Strong breeze</v>
      </c>
      <c r="F643" s="5" t="str">
        <f>VLOOKUP($I643,Wind!$A:$D,3,TRUE)</f>
        <v>25–31</v>
      </c>
      <c r="G643" s="5" t="str">
        <f t="shared" si="1"/>
        <v>SE</v>
      </c>
      <c r="H643" s="5" t="str">
        <f>VLOOKUP($I643,Wind!$A:$D,4,TRUE)</f>
        <v>Large branches move</v>
      </c>
      <c r="I643" s="5">
        <f>RANDBETWEEN(10,200)</f>
        <v>134</v>
      </c>
    </row>
    <row r="644">
      <c r="A644" s="9" t="s">
        <v>79</v>
      </c>
      <c r="B644" s="9" t="s">
        <v>80</v>
      </c>
      <c r="C644" s="9" t="s">
        <v>81</v>
      </c>
      <c r="D644" s="5" t="str">
        <f>IF(RANDBETWEEN(1,100)&lt;=Settings!$E$22*100,"Fog","")</f>
        <v/>
      </c>
      <c r="E644" s="5" t="str">
        <f>VLOOKUP($I644,Wind!$A:$D,2,TRUE)</f>
        <v>Light breeze</v>
      </c>
      <c r="F644" s="5" t="str">
        <f>VLOOKUP($I644,Wind!$A:$D,3,TRUE)</f>
        <v>4–7</v>
      </c>
      <c r="G644" s="5" t="str">
        <f t="shared" si="1"/>
        <v>SW</v>
      </c>
      <c r="H644" s="5" t="str">
        <f>VLOOKUP($I644,Wind!$A:$D,4,TRUE)</f>
        <v>Wind felt on face, leaves rustle, vanes move</v>
      </c>
      <c r="I644" s="5">
        <f>RANDBETWEEN(1,4)*10</f>
        <v>40</v>
      </c>
    </row>
    <row r="645">
      <c r="A645" s="9" t="s">
        <v>82</v>
      </c>
      <c r="B645" s="9" t="s">
        <v>83</v>
      </c>
      <c r="C645" s="9" t="s">
        <v>84</v>
      </c>
      <c r="D645" s="5" t="str">
        <f>IF(RANDBETWEEN(1,100)&lt;=Settings!$E$22*100,"Fog","")</f>
        <v/>
      </c>
      <c r="E645" s="5" t="str">
        <f>VLOOKUP($I645,Wind!$A:$D,2,TRUE)</f>
        <v>Light air</v>
      </c>
      <c r="F645" s="5" t="str">
        <f>VLOOKUP($I645,Wind!$A:$D,3,TRUE)</f>
        <v>1–3</v>
      </c>
      <c r="G645" s="5" t="str">
        <f t="shared" si="1"/>
        <v>SE</v>
      </c>
      <c r="H645" s="5" t="str">
        <f>VLOOKUP($I645,Wind!$A:$D,4,TRUE)</f>
        <v>Wind direction shown by smoke but not wind vanes</v>
      </c>
      <c r="I645" s="5">
        <f>RANDBETWEEN(1,6)*10</f>
        <v>30</v>
      </c>
    </row>
    <row r="646">
      <c r="A646" s="9" t="s">
        <v>85</v>
      </c>
      <c r="B646" s="9" t="s">
        <v>86</v>
      </c>
      <c r="C646" s="9" t="s">
        <v>87</v>
      </c>
      <c r="D646" s="5" t="str">
        <f>IF(RANDBETWEEN(1,100)&lt;=Settings!$E$24*100,"Hail","")</f>
        <v/>
      </c>
      <c r="E646" s="5" t="str">
        <f>VLOOKUP($I646,Wind!$A:$D,2,TRUE)</f>
        <v>Gentle breeze</v>
      </c>
      <c r="F646" s="5" t="str">
        <f>VLOOKUP($I646,Wind!$A:$D,3,TRUE)</f>
        <v>8–12</v>
      </c>
      <c r="G646" s="5" t="str">
        <f t="shared" si="1"/>
        <v>W</v>
      </c>
      <c r="H646" s="5" t="str">
        <f>VLOOKUP($I646,Wind!$A:$D,4,TRUE)</f>
        <v>Leaves and small twigs sway and banners flap</v>
      </c>
      <c r="I646" s="5">
        <f>RANDBETWEEN(2,8)*10</f>
        <v>70</v>
      </c>
    </row>
    <row r="647">
      <c r="A647" s="9" t="s">
        <v>88</v>
      </c>
      <c r="B647" s="9" t="s">
        <v>89</v>
      </c>
      <c r="C647" s="9" t="s">
        <v>90</v>
      </c>
      <c r="D647" s="5" t="str">
        <f>IF(RANDBETWEEN(1,100)&lt;=Settings!$E$24*100,"Hail","")</f>
        <v/>
      </c>
      <c r="E647" s="5" t="str">
        <f>VLOOKUP($I647,Wind!$A:$D,2,TRUE)</f>
        <v>Moderate breeze</v>
      </c>
      <c r="F647" s="5" t="str">
        <f>VLOOKUP($I647,Wind!$A:$D,3,TRUE)</f>
        <v>13–18</v>
      </c>
      <c r="G647" s="5" t="str">
        <f t="shared" si="1"/>
        <v>N</v>
      </c>
      <c r="H647" s="5" t="str">
        <f>VLOOKUP($I647,Wind!$A:$D,4,TRUE)</f>
        <v>Small branches move, and dust and small branches are raised</v>
      </c>
      <c r="I647" s="5">
        <f>RANDBETWEEN(2,12)*10</f>
        <v>80</v>
      </c>
    </row>
    <row r="648">
      <c r="A648" s="9" t="s">
        <v>91</v>
      </c>
      <c r="B648" s="9" t="s">
        <v>92</v>
      </c>
      <c r="C648" s="9" t="s">
        <v>93</v>
      </c>
      <c r="D648" s="5" t="str">
        <f>IF(RANDBETWEEN(1,1000)&lt;=Settings!$E$23*Settings!$E$25*1000,"Lightning, hail",IF(RANDBETWEEN(1,100)&lt;=Settings!$E$23*100,"Lightning",IF(RANDBETWEEN(1,100)&lt;=Settings!$E$25*100,"Hail","")))</f>
        <v>Lightning</v>
      </c>
      <c r="E648" s="5" t="str">
        <f>VLOOKUP($I648,Wind!$A:$D,2,TRUE)</f>
        <v>Light breeze</v>
      </c>
      <c r="F648" s="5" t="str">
        <f>VLOOKUP($I648,Wind!$A:$D,3,TRUE)</f>
        <v>4–7</v>
      </c>
      <c r="G648" s="5" t="str">
        <f t="shared" si="1"/>
        <v>NE</v>
      </c>
      <c r="H648" s="5" t="str">
        <f>VLOOKUP($I648,Wind!$A:$D,4,TRUE)</f>
        <v>Wind felt on face, leaves rustle, vanes move</v>
      </c>
      <c r="I648" s="5">
        <f>RANDBETWEEN(2,16)*10</f>
        <v>50</v>
      </c>
    </row>
    <row r="649">
      <c r="A649" s="9" t="s">
        <v>94</v>
      </c>
      <c r="B649" s="9" t="s">
        <v>95</v>
      </c>
      <c r="C649" s="9" t="s">
        <v>93</v>
      </c>
      <c r="D649" s="5" t="str">
        <f>IF(RANDBETWEEN(1,1000)&lt;=Settings!$E$23*Settings!$E$25*1000,"Lightning, hail",IF(RANDBETWEEN(1,100)&lt;=Settings!$E$23*100,"Lightning",IF(RANDBETWEEN(1,100)&lt;=Settings!$E$25*100,"Hail","")))</f>
        <v/>
      </c>
      <c r="E649" s="5" t="str">
        <f>VLOOKUP($I649,Wind!$A:$D,2,TRUE)</f>
        <v>Strong breeze</v>
      </c>
      <c r="F649" s="5" t="str">
        <f>VLOOKUP($I649,Wind!$A:$D,3,TRUE)</f>
        <v>25–31</v>
      </c>
      <c r="G649" s="5" t="str">
        <f t="shared" si="1"/>
        <v>N</v>
      </c>
      <c r="H649" s="5" t="str">
        <f>VLOOKUP($I649,Wind!$A:$D,4,TRUE)</f>
        <v>Large branches move</v>
      </c>
      <c r="I649" s="5">
        <f>RANDBETWEEN(10,200)</f>
        <v>137</v>
      </c>
    </row>
    <row r="650">
      <c r="A650" s="9" t="s">
        <v>79</v>
      </c>
      <c r="B650" s="9" t="s">
        <v>80</v>
      </c>
      <c r="C650" s="9" t="s">
        <v>81</v>
      </c>
      <c r="D650" s="5" t="str">
        <f>IF(RANDBETWEEN(1,100)&lt;=Settings!$E$22*100,"Fog","")</f>
        <v/>
      </c>
      <c r="E650" s="5" t="str">
        <f>VLOOKUP($I650,Wind!$A:$D,2,TRUE)</f>
        <v>Light air</v>
      </c>
      <c r="F650" s="5" t="str">
        <f>VLOOKUP($I650,Wind!$A:$D,3,TRUE)</f>
        <v>1–3</v>
      </c>
      <c r="G650" s="5" t="str">
        <f t="shared" si="1"/>
        <v>N</v>
      </c>
      <c r="H650" s="5" t="str">
        <f>VLOOKUP($I650,Wind!$A:$D,4,TRUE)</f>
        <v>Wind direction shown by smoke but not wind vanes</v>
      </c>
      <c r="I650" s="5">
        <f>RANDBETWEEN(1,4)*10</f>
        <v>20</v>
      </c>
    </row>
    <row r="651">
      <c r="A651" s="9" t="s">
        <v>82</v>
      </c>
      <c r="B651" s="9" t="s">
        <v>83</v>
      </c>
      <c r="C651" s="9" t="s">
        <v>84</v>
      </c>
      <c r="D651" s="5" t="str">
        <f>IF(RANDBETWEEN(1,100)&lt;=Settings!$E$22*100,"Fog","")</f>
        <v/>
      </c>
      <c r="E651" s="5" t="str">
        <f>VLOOKUP($I651,Wind!$A:$D,2,TRUE)</f>
        <v>Light air</v>
      </c>
      <c r="F651" s="5" t="str">
        <f>VLOOKUP($I651,Wind!$A:$D,3,TRUE)</f>
        <v>1–3</v>
      </c>
      <c r="G651" s="5" t="str">
        <f t="shared" si="1"/>
        <v>SW</v>
      </c>
      <c r="H651" s="5" t="str">
        <f>VLOOKUP($I651,Wind!$A:$D,4,TRUE)</f>
        <v>Wind direction shown by smoke but not wind vanes</v>
      </c>
      <c r="I651" s="5">
        <f>RANDBETWEEN(1,6)*10</f>
        <v>20</v>
      </c>
    </row>
    <row r="652">
      <c r="A652" s="9" t="s">
        <v>85</v>
      </c>
      <c r="B652" s="9" t="s">
        <v>86</v>
      </c>
      <c r="C652" s="9" t="s">
        <v>87</v>
      </c>
      <c r="D652" s="5" t="str">
        <f>IF(RANDBETWEEN(1,100)&lt;=Settings!$E$24*100,"Hail","")</f>
        <v/>
      </c>
      <c r="E652" s="5" t="str">
        <f>VLOOKUP($I652,Wind!$A:$D,2,TRUE)</f>
        <v>Light air</v>
      </c>
      <c r="F652" s="5" t="str">
        <f>VLOOKUP($I652,Wind!$A:$D,3,TRUE)</f>
        <v>1–3</v>
      </c>
      <c r="G652" s="5" t="str">
        <f t="shared" si="1"/>
        <v>SW</v>
      </c>
      <c r="H652" s="5" t="str">
        <f>VLOOKUP($I652,Wind!$A:$D,4,TRUE)</f>
        <v>Wind direction shown by smoke but not wind vanes</v>
      </c>
      <c r="I652" s="5">
        <f>RANDBETWEEN(2,8)*10</f>
        <v>20</v>
      </c>
    </row>
    <row r="653">
      <c r="A653" s="9" t="s">
        <v>88</v>
      </c>
      <c r="B653" s="9" t="s">
        <v>89</v>
      </c>
      <c r="C653" s="9" t="s">
        <v>90</v>
      </c>
      <c r="D653" s="5" t="str">
        <f>IF(RANDBETWEEN(1,100)&lt;=Settings!$E$24*100,"Hail","")</f>
        <v/>
      </c>
      <c r="E653" s="5" t="str">
        <f>VLOOKUP($I653,Wind!$A:$D,2,TRUE)</f>
        <v>Strong breeze</v>
      </c>
      <c r="F653" s="5" t="str">
        <f>VLOOKUP($I653,Wind!$A:$D,3,TRUE)</f>
        <v>25–31</v>
      </c>
      <c r="G653" s="5" t="str">
        <f t="shared" si="1"/>
        <v>N</v>
      </c>
      <c r="H653" s="5" t="str">
        <f>VLOOKUP($I653,Wind!$A:$D,4,TRUE)</f>
        <v>Large branches move</v>
      </c>
      <c r="I653" s="5">
        <f>RANDBETWEEN(2,12)*10</f>
        <v>120</v>
      </c>
    </row>
    <row r="654">
      <c r="A654" s="9" t="s">
        <v>91</v>
      </c>
      <c r="B654" s="9" t="s">
        <v>92</v>
      </c>
      <c r="C654" s="9" t="s">
        <v>93</v>
      </c>
      <c r="D654" s="5" t="str">
        <f>IF(RANDBETWEEN(1,1000)&lt;=Settings!$E$23*Settings!$E$25*1000,"Lightning, hail",IF(RANDBETWEEN(1,100)&lt;=Settings!$E$23*100,"Lightning",IF(RANDBETWEEN(1,100)&lt;=Settings!$E$25*100,"Hail","")))</f>
        <v/>
      </c>
      <c r="E654" s="5" t="str">
        <f>VLOOKUP($I654,Wind!$A:$D,2,TRUE)</f>
        <v>Strong breeze</v>
      </c>
      <c r="F654" s="5" t="str">
        <f>VLOOKUP($I654,Wind!$A:$D,3,TRUE)</f>
        <v>25–31</v>
      </c>
      <c r="G654" s="5" t="str">
        <f t="shared" si="1"/>
        <v>N</v>
      </c>
      <c r="H654" s="5" t="str">
        <f>VLOOKUP($I654,Wind!$A:$D,4,TRUE)</f>
        <v>Large branches move</v>
      </c>
      <c r="I654" s="5">
        <f>RANDBETWEEN(2,16)*10</f>
        <v>130</v>
      </c>
    </row>
    <row r="655">
      <c r="A655" s="9" t="s">
        <v>94</v>
      </c>
      <c r="B655" s="9" t="s">
        <v>95</v>
      </c>
      <c r="C655" s="9" t="s">
        <v>93</v>
      </c>
      <c r="D655" s="5" t="str">
        <f>IF(RANDBETWEEN(1,1000)&lt;=Settings!$E$23*Settings!$E$25*1000,"Lightning, hail",IF(RANDBETWEEN(1,100)&lt;=Settings!$E$23*100,"Lightning",IF(RANDBETWEEN(1,100)&lt;=Settings!$E$25*100,"Hail","")))</f>
        <v/>
      </c>
      <c r="E655" s="5" t="str">
        <f>VLOOKUP($I655,Wind!$A:$D,2,TRUE)</f>
        <v>Strong breeze</v>
      </c>
      <c r="F655" s="5" t="str">
        <f>VLOOKUP($I655,Wind!$A:$D,3,TRUE)</f>
        <v>25–31</v>
      </c>
      <c r="G655" s="5" t="str">
        <f t="shared" si="1"/>
        <v>E</v>
      </c>
      <c r="H655" s="5" t="str">
        <f>VLOOKUP($I655,Wind!$A:$D,4,TRUE)</f>
        <v>Large branches move</v>
      </c>
      <c r="I655" s="5">
        <f>RANDBETWEEN(10,200)</f>
        <v>132</v>
      </c>
    </row>
    <row r="656">
      <c r="A656" s="9" t="s">
        <v>79</v>
      </c>
      <c r="B656" s="9" t="s">
        <v>80</v>
      </c>
      <c r="C656" s="9" t="s">
        <v>81</v>
      </c>
      <c r="D656" s="5" t="str">
        <f>IF(RANDBETWEEN(1,100)&lt;=Settings!$E$22*100,"Fog","")</f>
        <v/>
      </c>
      <c r="E656" s="5" t="str">
        <f>VLOOKUP($I656,Wind!$A:$D,2,TRUE)</f>
        <v>Calm</v>
      </c>
      <c r="F656" s="5" t="str">
        <f>VLOOKUP($I656,Wind!$A:$D,3,TRUE)</f>
        <v>&lt;1</v>
      </c>
      <c r="G656" s="5" t="str">
        <f t="shared" si="1"/>
        <v>SW</v>
      </c>
      <c r="H656" s="5" t="str">
        <f>VLOOKUP($I656,Wind!$A:$D,4,TRUE)</f>
        <v>Smoke rises vertically</v>
      </c>
      <c r="I656" s="5">
        <f>RANDBETWEEN(1,4)*10</f>
        <v>10</v>
      </c>
    </row>
    <row r="657">
      <c r="A657" s="9" t="s">
        <v>82</v>
      </c>
      <c r="B657" s="9" t="s">
        <v>83</v>
      </c>
      <c r="C657" s="9" t="s">
        <v>84</v>
      </c>
      <c r="D657" s="5" t="str">
        <f>IF(RANDBETWEEN(1,100)&lt;=Settings!$E$22*100,"Fog","")</f>
        <v/>
      </c>
      <c r="E657" s="5" t="str">
        <f>VLOOKUP($I657,Wind!$A:$D,2,TRUE)</f>
        <v>Light air</v>
      </c>
      <c r="F657" s="5" t="str">
        <f>VLOOKUP($I657,Wind!$A:$D,3,TRUE)</f>
        <v>1–3</v>
      </c>
      <c r="G657" s="5" t="str">
        <f t="shared" si="1"/>
        <v>NW</v>
      </c>
      <c r="H657" s="5" t="str">
        <f>VLOOKUP($I657,Wind!$A:$D,4,TRUE)</f>
        <v>Wind direction shown by smoke but not wind vanes</v>
      </c>
      <c r="I657" s="5">
        <f>RANDBETWEEN(1,6)*10</f>
        <v>20</v>
      </c>
    </row>
    <row r="658">
      <c r="A658" s="9" t="s">
        <v>85</v>
      </c>
      <c r="B658" s="9" t="s">
        <v>86</v>
      </c>
      <c r="C658" s="9" t="s">
        <v>87</v>
      </c>
      <c r="D658" s="5" t="str">
        <f>IF(RANDBETWEEN(1,100)&lt;=Settings!$E$24*100,"Hail","")</f>
        <v/>
      </c>
      <c r="E658" s="5" t="str">
        <f>VLOOKUP($I658,Wind!$A:$D,2,TRUE)</f>
        <v>Gentle breeze</v>
      </c>
      <c r="F658" s="5" t="str">
        <f>VLOOKUP($I658,Wind!$A:$D,3,TRUE)</f>
        <v>8–12</v>
      </c>
      <c r="G658" s="5" t="str">
        <f t="shared" si="1"/>
        <v>SW</v>
      </c>
      <c r="H658" s="5" t="str">
        <f>VLOOKUP($I658,Wind!$A:$D,4,TRUE)</f>
        <v>Leaves and small twigs sway and banners flap</v>
      </c>
      <c r="I658" s="5">
        <f>RANDBETWEEN(2,8)*10</f>
        <v>70</v>
      </c>
    </row>
    <row r="659">
      <c r="A659" s="9" t="s">
        <v>88</v>
      </c>
      <c r="B659" s="9" t="s">
        <v>89</v>
      </c>
      <c r="C659" s="9" t="s">
        <v>90</v>
      </c>
      <c r="D659" s="5" t="str">
        <f>IF(RANDBETWEEN(1,100)&lt;=Settings!$E$24*100,"Hail","")</f>
        <v/>
      </c>
      <c r="E659" s="5" t="str">
        <f>VLOOKUP($I659,Wind!$A:$D,2,TRUE)</f>
        <v>Light breeze</v>
      </c>
      <c r="F659" s="5" t="str">
        <f>VLOOKUP($I659,Wind!$A:$D,3,TRUE)</f>
        <v>4–7</v>
      </c>
      <c r="G659" s="5" t="str">
        <f t="shared" si="1"/>
        <v>NW</v>
      </c>
      <c r="H659" s="5" t="str">
        <f>VLOOKUP($I659,Wind!$A:$D,4,TRUE)</f>
        <v>Wind felt on face, leaves rustle, vanes move</v>
      </c>
      <c r="I659" s="5">
        <f>RANDBETWEEN(2,12)*10</f>
        <v>40</v>
      </c>
    </row>
    <row r="660">
      <c r="A660" s="9" t="s">
        <v>91</v>
      </c>
      <c r="B660" s="9" t="s">
        <v>92</v>
      </c>
      <c r="C660" s="9" t="s">
        <v>93</v>
      </c>
      <c r="D660" s="5" t="str">
        <f>IF(RANDBETWEEN(1,1000)&lt;=Settings!$E$23*Settings!$E$25*1000,"Lightning, hail",IF(RANDBETWEEN(1,100)&lt;=Settings!$E$23*100,"Lightning",IF(RANDBETWEEN(1,100)&lt;=Settings!$E$25*100,"Hail","")))</f>
        <v/>
      </c>
      <c r="E660" s="5" t="str">
        <f>VLOOKUP($I660,Wind!$A:$D,2,TRUE)</f>
        <v>Strong breeze</v>
      </c>
      <c r="F660" s="5" t="str">
        <f>VLOOKUP($I660,Wind!$A:$D,3,TRUE)</f>
        <v>25–31</v>
      </c>
      <c r="G660" s="5" t="str">
        <f t="shared" si="1"/>
        <v>W</v>
      </c>
      <c r="H660" s="5" t="str">
        <f>VLOOKUP($I660,Wind!$A:$D,4,TRUE)</f>
        <v>Large branches move</v>
      </c>
      <c r="I660" s="5">
        <f>RANDBETWEEN(2,16)*10</f>
        <v>120</v>
      </c>
    </row>
    <row r="661">
      <c r="A661" s="9" t="s">
        <v>94</v>
      </c>
      <c r="B661" s="9" t="s">
        <v>95</v>
      </c>
      <c r="C661" s="9" t="s">
        <v>93</v>
      </c>
      <c r="D661" s="5" t="str">
        <f>IF(RANDBETWEEN(1,1000)&lt;=Settings!$E$23*Settings!$E$25*1000,"Lightning, hail",IF(RANDBETWEEN(1,100)&lt;=Settings!$E$23*100,"Lightning",IF(RANDBETWEEN(1,100)&lt;=Settings!$E$25*100,"Hail","")))</f>
        <v>Hail</v>
      </c>
      <c r="E661" s="5" t="str">
        <f>VLOOKUP($I661,Wind!$A:$D,2,TRUE)</f>
        <v>Strong breeze</v>
      </c>
      <c r="F661" s="5" t="str">
        <f>VLOOKUP($I661,Wind!$A:$D,3,TRUE)</f>
        <v>25–31</v>
      </c>
      <c r="G661" s="5" t="str">
        <f t="shared" si="1"/>
        <v>S</v>
      </c>
      <c r="H661" s="5" t="str">
        <f>VLOOKUP($I661,Wind!$A:$D,4,TRUE)</f>
        <v>Large branches move</v>
      </c>
      <c r="I661" s="5">
        <f>RANDBETWEEN(10,200)</f>
        <v>132</v>
      </c>
    </row>
    <row r="662">
      <c r="A662" s="9" t="s">
        <v>79</v>
      </c>
      <c r="B662" s="9" t="s">
        <v>80</v>
      </c>
      <c r="C662" s="9" t="s">
        <v>81</v>
      </c>
      <c r="D662" s="5" t="str">
        <f>IF(RANDBETWEEN(1,100)&lt;=Settings!$E$22*100,"Fog","")</f>
        <v>Fog</v>
      </c>
      <c r="E662" s="5" t="str">
        <f>VLOOKUP($I662,Wind!$A:$D,2,TRUE)</f>
        <v>Light air</v>
      </c>
      <c r="F662" s="5" t="str">
        <f>VLOOKUP($I662,Wind!$A:$D,3,TRUE)</f>
        <v>1–3</v>
      </c>
      <c r="G662" s="5" t="str">
        <f t="shared" si="1"/>
        <v>E</v>
      </c>
      <c r="H662" s="5" t="str">
        <f>VLOOKUP($I662,Wind!$A:$D,4,TRUE)</f>
        <v>Wind direction shown by smoke but not wind vanes</v>
      </c>
      <c r="I662" s="5">
        <f>RANDBETWEEN(1,4)*10</f>
        <v>30</v>
      </c>
    </row>
    <row r="663">
      <c r="A663" s="9" t="s">
        <v>82</v>
      </c>
      <c r="B663" s="9" t="s">
        <v>83</v>
      </c>
      <c r="C663" s="9" t="s">
        <v>84</v>
      </c>
      <c r="D663" s="5" t="str">
        <f>IF(RANDBETWEEN(1,100)&lt;=Settings!$E$22*100,"Fog","")</f>
        <v/>
      </c>
      <c r="E663" s="5" t="str">
        <f>VLOOKUP($I663,Wind!$A:$D,2,TRUE)</f>
        <v>Gentle breeze</v>
      </c>
      <c r="F663" s="5" t="str">
        <f>VLOOKUP($I663,Wind!$A:$D,3,TRUE)</f>
        <v>8–12</v>
      </c>
      <c r="G663" s="5" t="str">
        <f t="shared" si="1"/>
        <v>W</v>
      </c>
      <c r="H663" s="5" t="str">
        <f>VLOOKUP($I663,Wind!$A:$D,4,TRUE)</f>
        <v>Leaves and small twigs sway and banners flap</v>
      </c>
      <c r="I663" s="5">
        <f>RANDBETWEEN(1,6)*10</f>
        <v>60</v>
      </c>
    </row>
    <row r="664">
      <c r="A664" s="9" t="s">
        <v>85</v>
      </c>
      <c r="B664" s="9" t="s">
        <v>86</v>
      </c>
      <c r="C664" s="9" t="s">
        <v>87</v>
      </c>
      <c r="D664" s="5" t="str">
        <f>IF(RANDBETWEEN(1,100)&lt;=Settings!$E$24*100,"Hail","")</f>
        <v/>
      </c>
      <c r="E664" s="5" t="str">
        <f>VLOOKUP($I664,Wind!$A:$D,2,TRUE)</f>
        <v>Light air</v>
      </c>
      <c r="F664" s="5" t="str">
        <f>VLOOKUP($I664,Wind!$A:$D,3,TRUE)</f>
        <v>1–3</v>
      </c>
      <c r="G664" s="5" t="str">
        <f t="shared" si="1"/>
        <v>N</v>
      </c>
      <c r="H664" s="5" t="str">
        <f>VLOOKUP($I664,Wind!$A:$D,4,TRUE)</f>
        <v>Wind direction shown by smoke but not wind vanes</v>
      </c>
      <c r="I664" s="5">
        <f>RANDBETWEEN(2,8)*10</f>
        <v>30</v>
      </c>
    </row>
    <row r="665">
      <c r="A665" s="9" t="s">
        <v>88</v>
      </c>
      <c r="B665" s="9" t="s">
        <v>89</v>
      </c>
      <c r="C665" s="9" t="s">
        <v>90</v>
      </c>
      <c r="D665" s="5" t="str">
        <f>IF(RANDBETWEEN(1,100)&lt;=Settings!$E$24*100,"Hail","")</f>
        <v/>
      </c>
      <c r="E665" s="5" t="str">
        <f>VLOOKUP($I665,Wind!$A:$D,2,TRUE)</f>
        <v>Light breeze</v>
      </c>
      <c r="F665" s="5" t="str">
        <f>VLOOKUP($I665,Wind!$A:$D,3,TRUE)</f>
        <v>4–7</v>
      </c>
      <c r="G665" s="5" t="str">
        <f t="shared" si="1"/>
        <v>SE</v>
      </c>
      <c r="H665" s="5" t="str">
        <f>VLOOKUP($I665,Wind!$A:$D,4,TRUE)</f>
        <v>Wind felt on face, leaves rustle, vanes move</v>
      </c>
      <c r="I665" s="5">
        <f>RANDBETWEEN(2,12)*10</f>
        <v>50</v>
      </c>
    </row>
    <row r="666">
      <c r="A666" s="9" t="s">
        <v>91</v>
      </c>
      <c r="B666" s="9" t="s">
        <v>92</v>
      </c>
      <c r="C666" s="9" t="s">
        <v>93</v>
      </c>
      <c r="D666" s="5" t="str">
        <f>IF(RANDBETWEEN(1,1000)&lt;=Settings!$E$23*Settings!$E$25*1000,"Lightning, hail",IF(RANDBETWEEN(1,100)&lt;=Settings!$E$23*100,"Lightning",IF(RANDBETWEEN(1,100)&lt;=Settings!$E$25*100,"Hail","")))</f>
        <v>Hail</v>
      </c>
      <c r="E666" s="5" t="str">
        <f>VLOOKUP($I666,Wind!$A:$D,2,TRUE)</f>
        <v>Gentle breeze</v>
      </c>
      <c r="F666" s="5" t="str">
        <f>VLOOKUP($I666,Wind!$A:$D,3,TRUE)</f>
        <v>8–12</v>
      </c>
      <c r="G666" s="5" t="str">
        <f t="shared" si="1"/>
        <v>E</v>
      </c>
      <c r="H666" s="5" t="str">
        <f>VLOOKUP($I666,Wind!$A:$D,4,TRUE)</f>
        <v>Leaves and small twigs sway and banners flap</v>
      </c>
      <c r="I666" s="5">
        <f>RANDBETWEEN(2,16)*10</f>
        <v>70</v>
      </c>
    </row>
    <row r="667">
      <c r="A667" s="9" t="s">
        <v>94</v>
      </c>
      <c r="B667" s="9" t="s">
        <v>95</v>
      </c>
      <c r="C667" s="9" t="s">
        <v>93</v>
      </c>
      <c r="D667" s="5" t="str">
        <f>IF(RANDBETWEEN(1,1000)&lt;=Settings!$E$23*Settings!$E$25*1000,"Lightning, hail",IF(RANDBETWEEN(1,100)&lt;=Settings!$E$23*100,"Lightning",IF(RANDBETWEEN(1,100)&lt;=Settings!$E$25*100,"Hail","")))</f>
        <v/>
      </c>
      <c r="E667" s="5" t="str">
        <f>VLOOKUP($I667,Wind!$A:$D,2,TRUE)</f>
        <v>Light air</v>
      </c>
      <c r="F667" s="5" t="str">
        <f>VLOOKUP($I667,Wind!$A:$D,3,TRUE)</f>
        <v>1–3</v>
      </c>
      <c r="G667" s="5" t="str">
        <f t="shared" si="1"/>
        <v>NE</v>
      </c>
      <c r="H667" s="5" t="str">
        <f>VLOOKUP($I667,Wind!$A:$D,4,TRUE)</f>
        <v>Wind direction shown by smoke but not wind vanes</v>
      </c>
      <c r="I667" s="5">
        <f>RANDBETWEEN(10,200)</f>
        <v>23</v>
      </c>
    </row>
    <row r="668">
      <c r="A668" s="9" t="s">
        <v>79</v>
      </c>
      <c r="B668" s="9" t="s">
        <v>80</v>
      </c>
      <c r="C668" s="9" t="s">
        <v>81</v>
      </c>
      <c r="D668" s="5" t="str">
        <f>IF(RANDBETWEEN(1,100)&lt;=Settings!$E$22*100,"Fog","")</f>
        <v/>
      </c>
      <c r="E668" s="5" t="str">
        <f>VLOOKUP($I668,Wind!$A:$D,2,TRUE)</f>
        <v>Light air</v>
      </c>
      <c r="F668" s="5" t="str">
        <f>VLOOKUP($I668,Wind!$A:$D,3,TRUE)</f>
        <v>1–3</v>
      </c>
      <c r="G668" s="5" t="str">
        <f t="shared" si="1"/>
        <v>NW</v>
      </c>
      <c r="H668" s="5" t="str">
        <f>VLOOKUP($I668,Wind!$A:$D,4,TRUE)</f>
        <v>Wind direction shown by smoke but not wind vanes</v>
      </c>
      <c r="I668" s="5">
        <f>RANDBETWEEN(1,4)*10</f>
        <v>20</v>
      </c>
    </row>
    <row r="669">
      <c r="A669" s="9" t="s">
        <v>82</v>
      </c>
      <c r="B669" s="9" t="s">
        <v>83</v>
      </c>
      <c r="C669" s="9" t="s">
        <v>84</v>
      </c>
      <c r="D669" s="5" t="str">
        <f>IF(RANDBETWEEN(1,100)&lt;=Settings!$E$22*100,"Fog","")</f>
        <v/>
      </c>
      <c r="E669" s="5" t="str">
        <f>VLOOKUP($I669,Wind!$A:$D,2,TRUE)</f>
        <v>Calm</v>
      </c>
      <c r="F669" s="5" t="str">
        <f>VLOOKUP($I669,Wind!$A:$D,3,TRUE)</f>
        <v>&lt;1</v>
      </c>
      <c r="G669" s="5" t="str">
        <f t="shared" si="1"/>
        <v>E</v>
      </c>
      <c r="H669" s="5" t="str">
        <f>VLOOKUP($I669,Wind!$A:$D,4,TRUE)</f>
        <v>Smoke rises vertically</v>
      </c>
      <c r="I669" s="5">
        <f>RANDBETWEEN(1,6)*10</f>
        <v>10</v>
      </c>
    </row>
    <row r="670">
      <c r="A670" s="9" t="s">
        <v>85</v>
      </c>
      <c r="B670" s="9" t="s">
        <v>86</v>
      </c>
      <c r="C670" s="9" t="s">
        <v>87</v>
      </c>
      <c r="D670" s="5" t="str">
        <f>IF(RANDBETWEEN(1,100)&lt;=Settings!$E$24*100,"Hail","")</f>
        <v/>
      </c>
      <c r="E670" s="5" t="str">
        <f>VLOOKUP($I670,Wind!$A:$D,2,TRUE)</f>
        <v>Gentle breeze</v>
      </c>
      <c r="F670" s="5" t="str">
        <f>VLOOKUP($I670,Wind!$A:$D,3,TRUE)</f>
        <v>8–12</v>
      </c>
      <c r="G670" s="5" t="str">
        <f t="shared" si="1"/>
        <v>W</v>
      </c>
      <c r="H670" s="5" t="str">
        <f>VLOOKUP($I670,Wind!$A:$D,4,TRUE)</f>
        <v>Leaves and small twigs sway and banners flap</v>
      </c>
      <c r="I670" s="5">
        <f>RANDBETWEEN(2,8)*10</f>
        <v>70</v>
      </c>
    </row>
    <row r="671">
      <c r="A671" s="9" t="s">
        <v>88</v>
      </c>
      <c r="B671" s="9" t="s">
        <v>89</v>
      </c>
      <c r="C671" s="9" t="s">
        <v>90</v>
      </c>
      <c r="D671" s="5" t="str">
        <f>IF(RANDBETWEEN(1,100)&lt;=Settings!$E$24*100,"Hail","")</f>
        <v/>
      </c>
      <c r="E671" s="5" t="str">
        <f>VLOOKUP($I671,Wind!$A:$D,2,TRUE)</f>
        <v>Moderate breeze</v>
      </c>
      <c r="F671" s="5" t="str">
        <f>VLOOKUP($I671,Wind!$A:$D,3,TRUE)</f>
        <v>13–18</v>
      </c>
      <c r="G671" s="5" t="str">
        <f t="shared" si="1"/>
        <v>S</v>
      </c>
      <c r="H671" s="5" t="str">
        <f>VLOOKUP($I671,Wind!$A:$D,4,TRUE)</f>
        <v>Small branches move, and dust and small branches are raised</v>
      </c>
      <c r="I671" s="5">
        <f>RANDBETWEEN(2,12)*10</f>
        <v>80</v>
      </c>
    </row>
    <row r="672">
      <c r="A672" s="9" t="s">
        <v>91</v>
      </c>
      <c r="B672" s="9" t="s">
        <v>92</v>
      </c>
      <c r="C672" s="9" t="s">
        <v>93</v>
      </c>
      <c r="D672" s="5" t="str">
        <f>IF(RANDBETWEEN(1,1000)&lt;=Settings!$E$23*Settings!$E$25*1000,"Lightning, hail",IF(RANDBETWEEN(1,100)&lt;=Settings!$E$23*100,"Lightning",IF(RANDBETWEEN(1,100)&lt;=Settings!$E$25*100,"Hail","")))</f>
        <v/>
      </c>
      <c r="E672" s="5" t="str">
        <f>VLOOKUP($I672,Wind!$A:$D,2,TRUE)</f>
        <v>Fresh gale</v>
      </c>
      <c r="F672" s="5" t="str">
        <f>VLOOKUP($I672,Wind!$A:$D,3,TRUE)</f>
        <v>39–46</v>
      </c>
      <c r="G672" s="5" t="str">
        <f t="shared" si="1"/>
        <v>N</v>
      </c>
      <c r="H672" s="5" t="str">
        <f>VLOOKUP($I672,Wind!$A:$D,4,TRUE)</f>
        <v>Twigs break off trees and general progress is impeded</v>
      </c>
      <c r="I672" s="5">
        <f>RANDBETWEEN(2,16)*10</f>
        <v>160</v>
      </c>
    </row>
    <row r="673">
      <c r="A673" s="9" t="s">
        <v>94</v>
      </c>
      <c r="B673" s="9" t="s">
        <v>95</v>
      </c>
      <c r="C673" s="9" t="s">
        <v>93</v>
      </c>
      <c r="D673" s="5" t="str">
        <f>IF(RANDBETWEEN(1,1000)&lt;=Settings!$E$23*Settings!$E$25*1000,"Lightning, hail",IF(RANDBETWEEN(1,100)&lt;=Settings!$E$23*100,"Lightning",IF(RANDBETWEEN(1,100)&lt;=Settings!$E$25*100,"Hail","")))</f>
        <v/>
      </c>
      <c r="E673" s="5" t="str">
        <f>VLOOKUP($I673,Wind!$A:$D,2,TRUE)</f>
        <v>Gentle breeze</v>
      </c>
      <c r="F673" s="5" t="str">
        <f>VLOOKUP($I673,Wind!$A:$D,3,TRUE)</f>
        <v>8–12</v>
      </c>
      <c r="G673" s="5" t="str">
        <f t="shared" si="1"/>
        <v>NE</v>
      </c>
      <c r="H673" s="5" t="str">
        <f>VLOOKUP($I673,Wind!$A:$D,4,TRUE)</f>
        <v>Leaves and small twigs sway and banners flap</v>
      </c>
      <c r="I673" s="5">
        <f>RANDBETWEEN(10,200)</f>
        <v>72</v>
      </c>
    </row>
    <row r="674">
      <c r="A674" s="9" t="s">
        <v>79</v>
      </c>
      <c r="B674" s="9" t="s">
        <v>80</v>
      </c>
      <c r="C674" s="9" t="s">
        <v>81</v>
      </c>
      <c r="D674" s="5" t="str">
        <f>IF(RANDBETWEEN(1,100)&lt;=Settings!$E$22*100,"Fog","")</f>
        <v/>
      </c>
      <c r="E674" s="5" t="str">
        <f>VLOOKUP($I674,Wind!$A:$D,2,TRUE)</f>
        <v>Calm</v>
      </c>
      <c r="F674" s="5" t="str">
        <f>VLOOKUP($I674,Wind!$A:$D,3,TRUE)</f>
        <v>&lt;1</v>
      </c>
      <c r="G674" s="5" t="str">
        <f t="shared" si="1"/>
        <v>NW</v>
      </c>
      <c r="H674" s="5" t="str">
        <f>VLOOKUP($I674,Wind!$A:$D,4,TRUE)</f>
        <v>Smoke rises vertically</v>
      </c>
      <c r="I674" s="5">
        <f>RANDBETWEEN(1,4)*10</f>
        <v>10</v>
      </c>
    </row>
    <row r="675">
      <c r="A675" s="9" t="s">
        <v>82</v>
      </c>
      <c r="B675" s="9" t="s">
        <v>83</v>
      </c>
      <c r="C675" s="9" t="s">
        <v>84</v>
      </c>
      <c r="D675" s="5" t="str">
        <f>IF(RANDBETWEEN(1,100)&lt;=Settings!$E$22*100,"Fog","")</f>
        <v/>
      </c>
      <c r="E675" s="5" t="str">
        <f>VLOOKUP($I675,Wind!$A:$D,2,TRUE)</f>
        <v>Gentle breeze</v>
      </c>
      <c r="F675" s="5" t="str">
        <f>VLOOKUP($I675,Wind!$A:$D,3,TRUE)</f>
        <v>8–12</v>
      </c>
      <c r="G675" s="5" t="str">
        <f t="shared" si="1"/>
        <v>E</v>
      </c>
      <c r="H675" s="5" t="str">
        <f>VLOOKUP($I675,Wind!$A:$D,4,TRUE)</f>
        <v>Leaves and small twigs sway and banners flap</v>
      </c>
      <c r="I675" s="5">
        <f>RANDBETWEEN(1,6)*10</f>
        <v>60</v>
      </c>
    </row>
    <row r="676">
      <c r="A676" s="9" t="s">
        <v>85</v>
      </c>
      <c r="B676" s="9" t="s">
        <v>86</v>
      </c>
      <c r="C676" s="9" t="s">
        <v>87</v>
      </c>
      <c r="D676" s="5" t="str">
        <f>IF(RANDBETWEEN(1,100)&lt;=Settings!$E$24*100,"Hail","")</f>
        <v/>
      </c>
      <c r="E676" s="5" t="str">
        <f>VLOOKUP($I676,Wind!$A:$D,2,TRUE)</f>
        <v>Moderate breeze</v>
      </c>
      <c r="F676" s="5" t="str">
        <f>VLOOKUP($I676,Wind!$A:$D,3,TRUE)</f>
        <v>13–18</v>
      </c>
      <c r="G676" s="5" t="str">
        <f t="shared" si="1"/>
        <v>NE</v>
      </c>
      <c r="H676" s="5" t="str">
        <f>VLOOKUP($I676,Wind!$A:$D,4,TRUE)</f>
        <v>Small branches move, and dust and small branches are raised</v>
      </c>
      <c r="I676" s="5">
        <f>RANDBETWEEN(2,8)*10</f>
        <v>80</v>
      </c>
    </row>
    <row r="677">
      <c r="A677" s="9" t="s">
        <v>88</v>
      </c>
      <c r="B677" s="9" t="s">
        <v>89</v>
      </c>
      <c r="C677" s="9" t="s">
        <v>90</v>
      </c>
      <c r="D677" s="5" t="str">
        <f>IF(RANDBETWEEN(1,100)&lt;=Settings!$E$24*100,"Hail","")</f>
        <v>Hail</v>
      </c>
      <c r="E677" s="5" t="str">
        <f>VLOOKUP($I677,Wind!$A:$D,2,TRUE)</f>
        <v>Gentle breeze</v>
      </c>
      <c r="F677" s="5" t="str">
        <f>VLOOKUP($I677,Wind!$A:$D,3,TRUE)</f>
        <v>8–12</v>
      </c>
      <c r="G677" s="5" t="str">
        <f t="shared" si="1"/>
        <v>SE</v>
      </c>
      <c r="H677" s="5" t="str">
        <f>VLOOKUP($I677,Wind!$A:$D,4,TRUE)</f>
        <v>Leaves and small twigs sway and banners flap</v>
      </c>
      <c r="I677" s="5">
        <f>RANDBETWEEN(2,12)*10</f>
        <v>60</v>
      </c>
    </row>
    <row r="678">
      <c r="A678" s="9" t="s">
        <v>91</v>
      </c>
      <c r="B678" s="9" t="s">
        <v>92</v>
      </c>
      <c r="C678" s="9" t="s">
        <v>93</v>
      </c>
      <c r="D678" s="5" t="str">
        <f>IF(RANDBETWEEN(1,1000)&lt;=Settings!$E$23*Settings!$E$25*1000,"Lightning, hail",IF(RANDBETWEEN(1,100)&lt;=Settings!$E$23*100,"Lightning",IF(RANDBETWEEN(1,100)&lt;=Settings!$E$25*100,"Hail","")))</f>
        <v/>
      </c>
      <c r="E678" s="5" t="str">
        <f>VLOOKUP($I678,Wind!$A:$D,2,TRUE)</f>
        <v>Strong breeze</v>
      </c>
      <c r="F678" s="5" t="str">
        <f>VLOOKUP($I678,Wind!$A:$D,3,TRUE)</f>
        <v>25–31</v>
      </c>
      <c r="G678" s="5" t="str">
        <f t="shared" si="1"/>
        <v>W</v>
      </c>
      <c r="H678" s="5" t="str">
        <f>VLOOKUP($I678,Wind!$A:$D,4,TRUE)</f>
        <v>Large branches move</v>
      </c>
      <c r="I678" s="5">
        <f>RANDBETWEEN(2,16)*10</f>
        <v>120</v>
      </c>
    </row>
    <row r="679">
      <c r="A679" s="9" t="s">
        <v>94</v>
      </c>
      <c r="B679" s="9" t="s">
        <v>95</v>
      </c>
      <c r="C679" s="9" t="s">
        <v>93</v>
      </c>
      <c r="D679" s="5" t="str">
        <f>IF(RANDBETWEEN(1,1000)&lt;=Settings!$E$23*Settings!$E$25*1000,"Lightning, hail",IF(RANDBETWEEN(1,100)&lt;=Settings!$E$23*100,"Lightning",IF(RANDBETWEEN(1,100)&lt;=Settings!$E$25*100,"Hail","")))</f>
        <v/>
      </c>
      <c r="E679" s="5" t="str">
        <f>VLOOKUP($I679,Wind!$A:$D,2,TRUE)</f>
        <v>Light breeze</v>
      </c>
      <c r="F679" s="5" t="str">
        <f>VLOOKUP($I679,Wind!$A:$D,3,TRUE)</f>
        <v>4–7</v>
      </c>
      <c r="G679" s="5" t="str">
        <f t="shared" si="1"/>
        <v>S</v>
      </c>
      <c r="H679" s="5" t="str">
        <f>VLOOKUP($I679,Wind!$A:$D,4,TRUE)</f>
        <v>Wind felt on face, leaves rustle, vanes move</v>
      </c>
      <c r="I679" s="5">
        <f>RANDBETWEEN(10,200)</f>
        <v>59</v>
      </c>
    </row>
    <row r="680">
      <c r="A680" s="9" t="s">
        <v>79</v>
      </c>
      <c r="B680" s="9" t="s">
        <v>80</v>
      </c>
      <c r="C680" s="9" t="s">
        <v>81</v>
      </c>
      <c r="D680" s="5" t="str">
        <f>IF(RANDBETWEEN(1,100)&lt;=Settings!$E$22*100,"Fog","")</f>
        <v/>
      </c>
      <c r="E680" s="5" t="str">
        <f>VLOOKUP($I680,Wind!$A:$D,2,TRUE)</f>
        <v>Light air</v>
      </c>
      <c r="F680" s="5" t="str">
        <f>VLOOKUP($I680,Wind!$A:$D,3,TRUE)</f>
        <v>1–3</v>
      </c>
      <c r="G680" s="5" t="str">
        <f t="shared" si="1"/>
        <v>NW</v>
      </c>
      <c r="H680" s="5" t="str">
        <f>VLOOKUP($I680,Wind!$A:$D,4,TRUE)</f>
        <v>Wind direction shown by smoke but not wind vanes</v>
      </c>
      <c r="I680" s="5">
        <f>RANDBETWEEN(1,4)*10</f>
        <v>30</v>
      </c>
    </row>
    <row r="681">
      <c r="A681" s="9" t="s">
        <v>82</v>
      </c>
      <c r="B681" s="9" t="s">
        <v>83</v>
      </c>
      <c r="C681" s="9" t="s">
        <v>84</v>
      </c>
      <c r="D681" s="5" t="str">
        <f>IF(RANDBETWEEN(1,100)&lt;=Settings!$E$22*100,"Fog","")</f>
        <v/>
      </c>
      <c r="E681" s="5" t="str">
        <f>VLOOKUP($I681,Wind!$A:$D,2,TRUE)</f>
        <v>Light breeze</v>
      </c>
      <c r="F681" s="5" t="str">
        <f>VLOOKUP($I681,Wind!$A:$D,3,TRUE)</f>
        <v>4–7</v>
      </c>
      <c r="G681" s="5" t="str">
        <f t="shared" si="1"/>
        <v>NW</v>
      </c>
      <c r="H681" s="5" t="str">
        <f>VLOOKUP($I681,Wind!$A:$D,4,TRUE)</f>
        <v>Wind felt on face, leaves rustle, vanes move</v>
      </c>
      <c r="I681" s="5">
        <f>RANDBETWEEN(1,6)*10</f>
        <v>50</v>
      </c>
    </row>
    <row r="682">
      <c r="A682" s="9" t="s">
        <v>85</v>
      </c>
      <c r="B682" s="9" t="s">
        <v>86</v>
      </c>
      <c r="C682" s="9" t="s">
        <v>87</v>
      </c>
      <c r="D682" s="5" t="str">
        <f>IF(RANDBETWEEN(1,100)&lt;=Settings!$E$24*100,"Hail","")</f>
        <v/>
      </c>
      <c r="E682" s="5" t="str">
        <f>VLOOKUP($I682,Wind!$A:$D,2,TRUE)</f>
        <v>Light breeze</v>
      </c>
      <c r="F682" s="5" t="str">
        <f>VLOOKUP($I682,Wind!$A:$D,3,TRUE)</f>
        <v>4–7</v>
      </c>
      <c r="G682" s="5" t="str">
        <f t="shared" si="1"/>
        <v>E</v>
      </c>
      <c r="H682" s="5" t="str">
        <f>VLOOKUP($I682,Wind!$A:$D,4,TRUE)</f>
        <v>Wind felt on face, leaves rustle, vanes move</v>
      </c>
      <c r="I682" s="5">
        <f>RANDBETWEEN(2,8)*10</f>
        <v>40</v>
      </c>
    </row>
    <row r="683">
      <c r="A683" s="9" t="s">
        <v>88</v>
      </c>
      <c r="B683" s="9" t="s">
        <v>89</v>
      </c>
      <c r="C683" s="9" t="s">
        <v>90</v>
      </c>
      <c r="D683" s="5" t="str">
        <f>IF(RANDBETWEEN(1,100)&lt;=Settings!$E$24*100,"Hail","")</f>
        <v/>
      </c>
      <c r="E683" s="5" t="str">
        <f>VLOOKUP($I683,Wind!$A:$D,2,TRUE)</f>
        <v>Gentle breeze</v>
      </c>
      <c r="F683" s="5" t="str">
        <f>VLOOKUP($I683,Wind!$A:$D,3,TRUE)</f>
        <v>8–12</v>
      </c>
      <c r="G683" s="5" t="str">
        <f t="shared" si="1"/>
        <v>NE</v>
      </c>
      <c r="H683" s="5" t="str">
        <f>VLOOKUP($I683,Wind!$A:$D,4,TRUE)</f>
        <v>Leaves and small twigs sway and banners flap</v>
      </c>
      <c r="I683" s="5">
        <f>RANDBETWEEN(2,12)*10</f>
        <v>60</v>
      </c>
    </row>
    <row r="684">
      <c r="A684" s="9" t="s">
        <v>91</v>
      </c>
      <c r="B684" s="9" t="s">
        <v>92</v>
      </c>
      <c r="C684" s="9" t="s">
        <v>93</v>
      </c>
      <c r="D684" s="5" t="str">
        <f>IF(RANDBETWEEN(1,1000)&lt;=Settings!$E$23*Settings!$E$25*1000,"Lightning, hail",IF(RANDBETWEEN(1,100)&lt;=Settings!$E$23*100,"Lightning",IF(RANDBETWEEN(1,100)&lt;=Settings!$E$25*100,"Hail","")))</f>
        <v/>
      </c>
      <c r="E684" s="5" t="str">
        <f>VLOOKUP($I684,Wind!$A:$D,2,TRUE)</f>
        <v>Moderate breeze</v>
      </c>
      <c r="F684" s="5" t="str">
        <f>VLOOKUP($I684,Wind!$A:$D,3,TRUE)</f>
        <v>13–18</v>
      </c>
      <c r="G684" s="5" t="str">
        <f t="shared" si="1"/>
        <v>E</v>
      </c>
      <c r="H684" s="5" t="str">
        <f>VLOOKUP($I684,Wind!$A:$D,4,TRUE)</f>
        <v>Small branches move, and dust and small branches are raised</v>
      </c>
      <c r="I684" s="5">
        <f>RANDBETWEEN(2,16)*10</f>
        <v>90</v>
      </c>
    </row>
    <row r="685">
      <c r="A685" s="9" t="s">
        <v>94</v>
      </c>
      <c r="B685" s="9" t="s">
        <v>95</v>
      </c>
      <c r="C685" s="9" t="s">
        <v>93</v>
      </c>
      <c r="D685" s="5" t="str">
        <f>IF(RANDBETWEEN(1,1000)&lt;=Settings!$E$23*Settings!$E$25*1000,"Lightning, hail",IF(RANDBETWEEN(1,100)&lt;=Settings!$E$23*100,"Lightning",IF(RANDBETWEEN(1,100)&lt;=Settings!$E$25*100,"Hail","")))</f>
        <v/>
      </c>
      <c r="E685" s="5" t="str">
        <f>VLOOKUP($I685,Wind!$A:$D,2,TRUE)</f>
        <v>Moderate gale</v>
      </c>
      <c r="F685" s="5" t="str">
        <f>VLOOKUP($I685,Wind!$A:$D,3,TRUE)</f>
        <v>32–38</v>
      </c>
      <c r="G685" s="5" t="str">
        <f t="shared" si="1"/>
        <v>W</v>
      </c>
      <c r="H685" s="5" t="str">
        <f>VLOOKUP($I685,Wind!$A:$D,4,TRUE)</f>
        <v>Whole trees sway and walking against wind takes some effort</v>
      </c>
      <c r="I685" s="5">
        <f>RANDBETWEEN(10,200)</f>
        <v>153</v>
      </c>
    </row>
    <row r="686">
      <c r="A686" s="9" t="s">
        <v>79</v>
      </c>
      <c r="B686" s="9" t="s">
        <v>80</v>
      </c>
      <c r="C686" s="9" t="s">
        <v>81</v>
      </c>
      <c r="D686" s="5" t="str">
        <f>IF(RANDBETWEEN(1,100)&lt;=Settings!$E$22*100,"Fog","")</f>
        <v/>
      </c>
      <c r="E686" s="5" t="str">
        <f>VLOOKUP($I686,Wind!$A:$D,2,TRUE)</f>
        <v>Light breeze</v>
      </c>
      <c r="F686" s="5" t="str">
        <f>VLOOKUP($I686,Wind!$A:$D,3,TRUE)</f>
        <v>4–7</v>
      </c>
      <c r="G686" s="5" t="str">
        <f t="shared" si="1"/>
        <v>SE</v>
      </c>
      <c r="H686" s="5" t="str">
        <f>VLOOKUP($I686,Wind!$A:$D,4,TRUE)</f>
        <v>Wind felt on face, leaves rustle, vanes move</v>
      </c>
      <c r="I686" s="5">
        <f>RANDBETWEEN(1,4)*10</f>
        <v>40</v>
      </c>
    </row>
    <row r="687">
      <c r="A687" s="9" t="s">
        <v>82</v>
      </c>
      <c r="B687" s="9" t="s">
        <v>83</v>
      </c>
      <c r="C687" s="9" t="s">
        <v>84</v>
      </c>
      <c r="D687" s="5" t="str">
        <f>IF(RANDBETWEEN(1,100)&lt;=Settings!$E$22*100,"Fog","")</f>
        <v/>
      </c>
      <c r="E687" s="5" t="str">
        <f>VLOOKUP($I687,Wind!$A:$D,2,TRUE)</f>
        <v>Light air</v>
      </c>
      <c r="F687" s="5" t="str">
        <f>VLOOKUP($I687,Wind!$A:$D,3,TRUE)</f>
        <v>1–3</v>
      </c>
      <c r="G687" s="5" t="str">
        <f t="shared" si="1"/>
        <v>SW</v>
      </c>
      <c r="H687" s="5" t="str">
        <f>VLOOKUP($I687,Wind!$A:$D,4,TRUE)</f>
        <v>Wind direction shown by smoke but not wind vanes</v>
      </c>
      <c r="I687" s="5">
        <f>RANDBETWEEN(1,6)*10</f>
        <v>20</v>
      </c>
    </row>
    <row r="688">
      <c r="A688" s="9" t="s">
        <v>85</v>
      </c>
      <c r="B688" s="9" t="s">
        <v>86</v>
      </c>
      <c r="C688" s="9" t="s">
        <v>87</v>
      </c>
      <c r="D688" s="5" t="str">
        <f>IF(RANDBETWEEN(1,100)&lt;=Settings!$E$24*100,"Hail","")</f>
        <v/>
      </c>
      <c r="E688" s="5" t="str">
        <f>VLOOKUP($I688,Wind!$A:$D,2,TRUE)</f>
        <v>Light air</v>
      </c>
      <c r="F688" s="5" t="str">
        <f>VLOOKUP($I688,Wind!$A:$D,3,TRUE)</f>
        <v>1–3</v>
      </c>
      <c r="G688" s="5" t="str">
        <f t="shared" si="1"/>
        <v>S</v>
      </c>
      <c r="H688" s="5" t="str">
        <f>VLOOKUP($I688,Wind!$A:$D,4,TRUE)</f>
        <v>Wind direction shown by smoke but not wind vanes</v>
      </c>
      <c r="I688" s="5">
        <f>RANDBETWEEN(2,8)*10</f>
        <v>20</v>
      </c>
    </row>
    <row r="689">
      <c r="A689" s="9" t="s">
        <v>88</v>
      </c>
      <c r="B689" s="9" t="s">
        <v>89</v>
      </c>
      <c r="C689" s="9" t="s">
        <v>90</v>
      </c>
      <c r="D689" s="5" t="str">
        <f>IF(RANDBETWEEN(1,100)&lt;=Settings!$E$24*100,"Hail","")</f>
        <v/>
      </c>
      <c r="E689" s="5" t="str">
        <f>VLOOKUP($I689,Wind!$A:$D,2,TRUE)</f>
        <v>Moderate breeze</v>
      </c>
      <c r="F689" s="5" t="str">
        <f>VLOOKUP($I689,Wind!$A:$D,3,TRUE)</f>
        <v>13–18</v>
      </c>
      <c r="G689" s="5" t="str">
        <f t="shared" si="1"/>
        <v>W</v>
      </c>
      <c r="H689" s="5" t="str">
        <f>VLOOKUP($I689,Wind!$A:$D,4,TRUE)</f>
        <v>Small branches move, and dust and small branches are raised</v>
      </c>
      <c r="I689" s="5">
        <f>RANDBETWEEN(2,12)*10</f>
        <v>90</v>
      </c>
    </row>
    <row r="690">
      <c r="A690" s="9" t="s">
        <v>91</v>
      </c>
      <c r="B690" s="9" t="s">
        <v>92</v>
      </c>
      <c r="C690" s="9" t="s">
        <v>93</v>
      </c>
      <c r="D690" s="5" t="str">
        <f>IF(RANDBETWEEN(1,1000)&lt;=Settings!$E$23*Settings!$E$25*1000,"Lightning, hail",IF(RANDBETWEEN(1,100)&lt;=Settings!$E$23*100,"Lightning",IF(RANDBETWEEN(1,100)&lt;=Settings!$E$25*100,"Hail","")))</f>
        <v/>
      </c>
      <c r="E690" s="5" t="str">
        <f>VLOOKUP($I690,Wind!$A:$D,2,TRUE)</f>
        <v>Moderate gale</v>
      </c>
      <c r="F690" s="5" t="str">
        <f>VLOOKUP($I690,Wind!$A:$D,3,TRUE)</f>
        <v>32–38</v>
      </c>
      <c r="G690" s="5" t="str">
        <f t="shared" si="1"/>
        <v>E</v>
      </c>
      <c r="H690" s="5" t="str">
        <f>VLOOKUP($I690,Wind!$A:$D,4,TRUE)</f>
        <v>Whole trees sway and walking against wind takes some effort</v>
      </c>
      <c r="I690" s="5">
        <f>RANDBETWEEN(2,16)*10</f>
        <v>140</v>
      </c>
    </row>
    <row r="691">
      <c r="A691" s="9" t="s">
        <v>94</v>
      </c>
      <c r="B691" s="9" t="s">
        <v>95</v>
      </c>
      <c r="C691" s="9" t="s">
        <v>93</v>
      </c>
      <c r="D691" s="5" t="str">
        <f>IF(RANDBETWEEN(1,1000)&lt;=Settings!$E$23*Settings!$E$25*1000,"Lightning, hail",IF(RANDBETWEEN(1,100)&lt;=Settings!$E$23*100,"Lightning",IF(RANDBETWEEN(1,100)&lt;=Settings!$E$25*100,"Hail","")))</f>
        <v>Lightning</v>
      </c>
      <c r="E691" s="5" t="str">
        <f>VLOOKUP($I691,Wind!$A:$D,2,TRUE)</f>
        <v>Light breeze</v>
      </c>
      <c r="F691" s="5" t="str">
        <f>VLOOKUP($I691,Wind!$A:$D,3,TRUE)</f>
        <v>4–7</v>
      </c>
      <c r="G691" s="5" t="str">
        <f t="shared" si="1"/>
        <v>NW</v>
      </c>
      <c r="H691" s="5" t="str">
        <f>VLOOKUP($I691,Wind!$A:$D,4,TRUE)</f>
        <v>Wind felt on face, leaves rustle, vanes move</v>
      </c>
      <c r="I691" s="5">
        <f>RANDBETWEEN(10,200)</f>
        <v>40</v>
      </c>
    </row>
    <row r="692">
      <c r="A692" s="9" t="s">
        <v>79</v>
      </c>
      <c r="B692" s="9" t="s">
        <v>80</v>
      </c>
      <c r="C692" s="9" t="s">
        <v>81</v>
      </c>
      <c r="D692" s="5" t="str">
        <f>IF(RANDBETWEEN(1,100)&lt;=Settings!$E$22*100,"Fog","")</f>
        <v/>
      </c>
      <c r="E692" s="5" t="str">
        <f>VLOOKUP($I692,Wind!$A:$D,2,TRUE)</f>
        <v>Calm</v>
      </c>
      <c r="F692" s="5" t="str">
        <f>VLOOKUP($I692,Wind!$A:$D,3,TRUE)</f>
        <v>&lt;1</v>
      </c>
      <c r="G692" s="5" t="str">
        <f t="shared" si="1"/>
        <v>S</v>
      </c>
      <c r="H692" s="5" t="str">
        <f>VLOOKUP($I692,Wind!$A:$D,4,TRUE)</f>
        <v>Smoke rises vertically</v>
      </c>
      <c r="I692" s="5">
        <f>RANDBETWEEN(1,4)*10</f>
        <v>10</v>
      </c>
    </row>
    <row r="693">
      <c r="A693" s="9" t="s">
        <v>82</v>
      </c>
      <c r="B693" s="9" t="s">
        <v>83</v>
      </c>
      <c r="C693" s="9" t="s">
        <v>84</v>
      </c>
      <c r="D693" s="5" t="str">
        <f>IF(RANDBETWEEN(1,100)&lt;=Settings!$E$22*100,"Fog","")</f>
        <v/>
      </c>
      <c r="E693" s="5" t="str">
        <f>VLOOKUP($I693,Wind!$A:$D,2,TRUE)</f>
        <v>Light breeze</v>
      </c>
      <c r="F693" s="5" t="str">
        <f>VLOOKUP($I693,Wind!$A:$D,3,TRUE)</f>
        <v>4–7</v>
      </c>
      <c r="G693" s="5" t="str">
        <f t="shared" si="1"/>
        <v>SE</v>
      </c>
      <c r="H693" s="5" t="str">
        <f>VLOOKUP($I693,Wind!$A:$D,4,TRUE)</f>
        <v>Wind felt on face, leaves rustle, vanes move</v>
      </c>
      <c r="I693" s="5">
        <f>RANDBETWEEN(1,6)*10</f>
        <v>50</v>
      </c>
    </row>
    <row r="694">
      <c r="A694" s="9" t="s">
        <v>85</v>
      </c>
      <c r="B694" s="9" t="s">
        <v>86</v>
      </c>
      <c r="C694" s="9" t="s">
        <v>87</v>
      </c>
      <c r="D694" s="5" t="str">
        <f>IF(RANDBETWEEN(1,100)&lt;=Settings!$E$24*100,"Hail","")</f>
        <v/>
      </c>
      <c r="E694" s="5" t="str">
        <f>VLOOKUP($I694,Wind!$A:$D,2,TRUE)</f>
        <v>Gentle breeze</v>
      </c>
      <c r="F694" s="5" t="str">
        <f>VLOOKUP($I694,Wind!$A:$D,3,TRUE)</f>
        <v>8–12</v>
      </c>
      <c r="G694" s="5" t="str">
        <f t="shared" si="1"/>
        <v>NE</v>
      </c>
      <c r="H694" s="5" t="str">
        <f>VLOOKUP($I694,Wind!$A:$D,4,TRUE)</f>
        <v>Leaves and small twigs sway and banners flap</v>
      </c>
      <c r="I694" s="5">
        <f>RANDBETWEEN(2,8)*10</f>
        <v>60</v>
      </c>
    </row>
    <row r="695">
      <c r="A695" s="9" t="s">
        <v>88</v>
      </c>
      <c r="B695" s="9" t="s">
        <v>89</v>
      </c>
      <c r="C695" s="9" t="s">
        <v>90</v>
      </c>
      <c r="D695" s="5" t="str">
        <f>IF(RANDBETWEEN(1,100)&lt;=Settings!$E$24*100,"Hail","")</f>
        <v/>
      </c>
      <c r="E695" s="5" t="str">
        <f>VLOOKUP($I695,Wind!$A:$D,2,TRUE)</f>
        <v>Light air</v>
      </c>
      <c r="F695" s="5" t="str">
        <f>VLOOKUP($I695,Wind!$A:$D,3,TRUE)</f>
        <v>1–3</v>
      </c>
      <c r="G695" s="5" t="str">
        <f t="shared" si="1"/>
        <v>SW</v>
      </c>
      <c r="H695" s="5" t="str">
        <f>VLOOKUP($I695,Wind!$A:$D,4,TRUE)</f>
        <v>Wind direction shown by smoke but not wind vanes</v>
      </c>
      <c r="I695" s="5">
        <f>RANDBETWEEN(2,12)*10</f>
        <v>30</v>
      </c>
    </row>
    <row r="696">
      <c r="A696" s="9" t="s">
        <v>91</v>
      </c>
      <c r="B696" s="9" t="s">
        <v>92</v>
      </c>
      <c r="C696" s="9" t="s">
        <v>93</v>
      </c>
      <c r="D696" s="5" t="str">
        <f>IF(RANDBETWEEN(1,1000)&lt;=Settings!$E$23*Settings!$E$25*1000,"Lightning, hail",IF(RANDBETWEEN(1,100)&lt;=Settings!$E$23*100,"Lightning",IF(RANDBETWEEN(1,100)&lt;=Settings!$E$25*100,"Hail","")))</f>
        <v/>
      </c>
      <c r="E696" s="5" t="str">
        <f>VLOOKUP($I696,Wind!$A:$D,2,TRUE)</f>
        <v>Fresh gale</v>
      </c>
      <c r="F696" s="5" t="str">
        <f>VLOOKUP($I696,Wind!$A:$D,3,TRUE)</f>
        <v>39–46</v>
      </c>
      <c r="G696" s="5" t="str">
        <f t="shared" si="1"/>
        <v>W</v>
      </c>
      <c r="H696" s="5" t="str">
        <f>VLOOKUP($I696,Wind!$A:$D,4,TRUE)</f>
        <v>Twigs break off trees and general progress is impeded</v>
      </c>
      <c r="I696" s="5">
        <f>RANDBETWEEN(2,16)*10</f>
        <v>160</v>
      </c>
    </row>
    <row r="697">
      <c r="A697" s="9" t="s">
        <v>94</v>
      </c>
      <c r="B697" s="9" t="s">
        <v>95</v>
      </c>
      <c r="C697" s="9" t="s">
        <v>93</v>
      </c>
      <c r="D697" s="5" t="str">
        <f>IF(RANDBETWEEN(1,1000)&lt;=Settings!$E$23*Settings!$E$25*1000,"Lightning, hail",IF(RANDBETWEEN(1,100)&lt;=Settings!$E$23*100,"Lightning",IF(RANDBETWEEN(1,100)&lt;=Settings!$E$25*100,"Hail","")))</f>
        <v/>
      </c>
      <c r="E697" s="5" t="str">
        <f>VLOOKUP($I697,Wind!$A:$D,2,TRUE)</f>
        <v>Light breeze</v>
      </c>
      <c r="F697" s="5" t="str">
        <f>VLOOKUP($I697,Wind!$A:$D,3,TRUE)</f>
        <v>4–7</v>
      </c>
      <c r="G697" s="5" t="str">
        <f t="shared" si="1"/>
        <v>NW</v>
      </c>
      <c r="H697" s="5" t="str">
        <f>VLOOKUP($I697,Wind!$A:$D,4,TRUE)</f>
        <v>Wind felt on face, leaves rustle, vanes move</v>
      </c>
      <c r="I697" s="5">
        <f>RANDBETWEEN(10,200)</f>
        <v>51</v>
      </c>
    </row>
    <row r="698">
      <c r="A698" s="9" t="s">
        <v>79</v>
      </c>
      <c r="B698" s="9" t="s">
        <v>80</v>
      </c>
      <c r="C698" s="9" t="s">
        <v>81</v>
      </c>
      <c r="D698" s="5" t="str">
        <f>IF(RANDBETWEEN(1,100)&lt;=Settings!$E$22*100,"Fog","")</f>
        <v/>
      </c>
      <c r="E698" s="5" t="str">
        <f>VLOOKUP($I698,Wind!$A:$D,2,TRUE)</f>
        <v>Light air</v>
      </c>
      <c r="F698" s="5" t="str">
        <f>VLOOKUP($I698,Wind!$A:$D,3,TRUE)</f>
        <v>1–3</v>
      </c>
      <c r="G698" s="5" t="str">
        <f t="shared" si="1"/>
        <v>NE</v>
      </c>
      <c r="H698" s="5" t="str">
        <f>VLOOKUP($I698,Wind!$A:$D,4,TRUE)</f>
        <v>Wind direction shown by smoke but not wind vanes</v>
      </c>
      <c r="I698" s="5">
        <f>RANDBETWEEN(1,4)*10</f>
        <v>20</v>
      </c>
    </row>
    <row r="699">
      <c r="A699" s="9" t="s">
        <v>82</v>
      </c>
      <c r="B699" s="9" t="s">
        <v>83</v>
      </c>
      <c r="C699" s="9" t="s">
        <v>84</v>
      </c>
      <c r="D699" s="5" t="str">
        <f>IF(RANDBETWEEN(1,100)&lt;=Settings!$E$22*100,"Fog","")</f>
        <v/>
      </c>
      <c r="E699" s="5" t="str">
        <f>VLOOKUP($I699,Wind!$A:$D,2,TRUE)</f>
        <v>Light breeze</v>
      </c>
      <c r="F699" s="5" t="str">
        <f>VLOOKUP($I699,Wind!$A:$D,3,TRUE)</f>
        <v>4–7</v>
      </c>
      <c r="G699" s="5" t="str">
        <f t="shared" si="1"/>
        <v>S</v>
      </c>
      <c r="H699" s="5" t="str">
        <f>VLOOKUP($I699,Wind!$A:$D,4,TRUE)</f>
        <v>Wind felt on face, leaves rustle, vanes move</v>
      </c>
      <c r="I699" s="5">
        <f>RANDBETWEEN(1,6)*10</f>
        <v>50</v>
      </c>
    </row>
    <row r="700">
      <c r="A700" s="9" t="s">
        <v>85</v>
      </c>
      <c r="B700" s="9" t="s">
        <v>86</v>
      </c>
      <c r="C700" s="9" t="s">
        <v>87</v>
      </c>
      <c r="D700" s="5" t="str">
        <f>IF(RANDBETWEEN(1,100)&lt;=Settings!$E$24*100,"Hail","")</f>
        <v/>
      </c>
      <c r="E700" s="5" t="str">
        <f>VLOOKUP($I700,Wind!$A:$D,2,TRUE)</f>
        <v>Light breeze</v>
      </c>
      <c r="F700" s="5" t="str">
        <f>VLOOKUP($I700,Wind!$A:$D,3,TRUE)</f>
        <v>4–7</v>
      </c>
      <c r="G700" s="5" t="str">
        <f t="shared" si="1"/>
        <v>E</v>
      </c>
      <c r="H700" s="5" t="str">
        <f>VLOOKUP($I700,Wind!$A:$D,4,TRUE)</f>
        <v>Wind felt on face, leaves rustle, vanes move</v>
      </c>
      <c r="I700" s="5">
        <f>RANDBETWEEN(2,8)*10</f>
        <v>50</v>
      </c>
    </row>
    <row r="701">
      <c r="A701" s="9" t="s">
        <v>88</v>
      </c>
      <c r="B701" s="9" t="s">
        <v>89</v>
      </c>
      <c r="C701" s="9" t="s">
        <v>90</v>
      </c>
      <c r="D701" s="5" t="str">
        <f>IF(RANDBETWEEN(1,100)&lt;=Settings!$E$24*100,"Hail","")</f>
        <v/>
      </c>
      <c r="E701" s="5" t="str">
        <f>VLOOKUP($I701,Wind!$A:$D,2,TRUE)</f>
        <v>Fresh breeze</v>
      </c>
      <c r="F701" s="5" t="str">
        <f>VLOOKUP($I701,Wind!$A:$D,3,TRUE)</f>
        <v>19–24</v>
      </c>
      <c r="G701" s="5" t="str">
        <f t="shared" si="1"/>
        <v>SW</v>
      </c>
      <c r="H701" s="5" t="str">
        <f>VLOOKUP($I701,Wind!$A:$D,4,TRUE)</f>
        <v>Small trees sway and small waves form on inland waters</v>
      </c>
      <c r="I701" s="5">
        <f>RANDBETWEEN(2,12)*10</f>
        <v>110</v>
      </c>
    </row>
    <row r="702">
      <c r="A702" s="9" t="s">
        <v>91</v>
      </c>
      <c r="B702" s="9" t="s">
        <v>92</v>
      </c>
      <c r="C702" s="9" t="s">
        <v>93</v>
      </c>
      <c r="D702" s="5" t="str">
        <f>IF(RANDBETWEEN(1,1000)&lt;=Settings!$E$23*Settings!$E$25*1000,"Lightning, hail",IF(RANDBETWEEN(1,100)&lt;=Settings!$E$23*100,"Lightning",IF(RANDBETWEEN(1,100)&lt;=Settings!$E$25*100,"Hail","")))</f>
        <v>Lightning, hail</v>
      </c>
      <c r="E702" s="5" t="str">
        <f>VLOOKUP($I702,Wind!$A:$D,2,TRUE)</f>
        <v>Gentle breeze</v>
      </c>
      <c r="F702" s="5" t="str">
        <f>VLOOKUP($I702,Wind!$A:$D,3,TRUE)</f>
        <v>8–12</v>
      </c>
      <c r="G702" s="5" t="str">
        <f t="shared" si="1"/>
        <v>SW</v>
      </c>
      <c r="H702" s="5" t="str">
        <f>VLOOKUP($I702,Wind!$A:$D,4,TRUE)</f>
        <v>Leaves and small twigs sway and banners flap</v>
      </c>
      <c r="I702" s="5">
        <f>RANDBETWEEN(2,16)*10</f>
        <v>70</v>
      </c>
    </row>
    <row r="703">
      <c r="A703" s="9" t="s">
        <v>94</v>
      </c>
      <c r="B703" s="9" t="s">
        <v>95</v>
      </c>
      <c r="C703" s="9" t="s">
        <v>93</v>
      </c>
      <c r="D703" s="5" t="str">
        <f>IF(RANDBETWEEN(1,1000)&lt;=Settings!$E$23*Settings!$E$25*1000,"Lightning, hail",IF(RANDBETWEEN(1,100)&lt;=Settings!$E$23*100,"Lightning",IF(RANDBETWEEN(1,100)&lt;=Settings!$E$25*100,"Hail","")))</f>
        <v>Lightning</v>
      </c>
      <c r="E703" s="5" t="str">
        <f>VLOOKUP($I703,Wind!$A:$D,2,TRUE)</f>
        <v>Gentle breeze</v>
      </c>
      <c r="F703" s="5" t="str">
        <f>VLOOKUP($I703,Wind!$A:$D,3,TRUE)</f>
        <v>8–12</v>
      </c>
      <c r="G703" s="5" t="str">
        <f t="shared" si="1"/>
        <v>SE</v>
      </c>
      <c r="H703" s="5" t="str">
        <f>VLOOKUP($I703,Wind!$A:$D,4,TRUE)</f>
        <v>Leaves and small twigs sway and banners flap</v>
      </c>
      <c r="I703" s="5">
        <f>RANDBETWEEN(10,200)</f>
        <v>67</v>
      </c>
    </row>
    <row r="704">
      <c r="A704" s="9" t="s">
        <v>79</v>
      </c>
      <c r="B704" s="9" t="s">
        <v>80</v>
      </c>
      <c r="C704" s="9" t="s">
        <v>81</v>
      </c>
      <c r="D704" s="5" t="str">
        <f>IF(RANDBETWEEN(1,100)&lt;=Settings!$E$22*100,"Fog","")</f>
        <v/>
      </c>
      <c r="E704" s="5" t="str">
        <f>VLOOKUP($I704,Wind!$A:$D,2,TRUE)</f>
        <v>Light air</v>
      </c>
      <c r="F704" s="5" t="str">
        <f>VLOOKUP($I704,Wind!$A:$D,3,TRUE)</f>
        <v>1–3</v>
      </c>
      <c r="G704" s="5" t="str">
        <f t="shared" si="1"/>
        <v>SE</v>
      </c>
      <c r="H704" s="5" t="str">
        <f>VLOOKUP($I704,Wind!$A:$D,4,TRUE)</f>
        <v>Wind direction shown by smoke but not wind vanes</v>
      </c>
      <c r="I704" s="5">
        <f>RANDBETWEEN(1,4)*10</f>
        <v>20</v>
      </c>
    </row>
    <row r="705">
      <c r="A705" s="9" t="s">
        <v>82</v>
      </c>
      <c r="B705" s="9" t="s">
        <v>83</v>
      </c>
      <c r="C705" s="9" t="s">
        <v>84</v>
      </c>
      <c r="D705" s="5" t="str">
        <f>IF(RANDBETWEEN(1,100)&lt;=Settings!$E$22*100,"Fog","")</f>
        <v/>
      </c>
      <c r="E705" s="5" t="str">
        <f>VLOOKUP($I705,Wind!$A:$D,2,TRUE)</f>
        <v>Light breeze</v>
      </c>
      <c r="F705" s="5" t="str">
        <f>VLOOKUP($I705,Wind!$A:$D,3,TRUE)</f>
        <v>4–7</v>
      </c>
      <c r="G705" s="5" t="str">
        <f t="shared" si="1"/>
        <v>NE</v>
      </c>
      <c r="H705" s="5" t="str">
        <f>VLOOKUP($I705,Wind!$A:$D,4,TRUE)</f>
        <v>Wind felt on face, leaves rustle, vanes move</v>
      </c>
      <c r="I705" s="5">
        <f>RANDBETWEEN(1,6)*10</f>
        <v>40</v>
      </c>
    </row>
    <row r="706">
      <c r="A706" s="9" t="s">
        <v>85</v>
      </c>
      <c r="B706" s="9" t="s">
        <v>86</v>
      </c>
      <c r="C706" s="9" t="s">
        <v>87</v>
      </c>
      <c r="D706" s="5" t="str">
        <f>IF(RANDBETWEEN(1,100)&lt;=Settings!$E$24*100,"Hail","")</f>
        <v/>
      </c>
      <c r="E706" s="5" t="str">
        <f>VLOOKUP($I706,Wind!$A:$D,2,TRUE)</f>
        <v>Light air</v>
      </c>
      <c r="F706" s="5" t="str">
        <f>VLOOKUP($I706,Wind!$A:$D,3,TRUE)</f>
        <v>1–3</v>
      </c>
      <c r="G706" s="5" t="str">
        <f t="shared" si="1"/>
        <v>NW</v>
      </c>
      <c r="H706" s="5" t="str">
        <f>VLOOKUP($I706,Wind!$A:$D,4,TRUE)</f>
        <v>Wind direction shown by smoke but not wind vanes</v>
      </c>
      <c r="I706" s="5">
        <f>RANDBETWEEN(2,8)*10</f>
        <v>20</v>
      </c>
    </row>
    <row r="707">
      <c r="A707" s="9" t="s">
        <v>88</v>
      </c>
      <c r="B707" s="9" t="s">
        <v>89</v>
      </c>
      <c r="C707" s="9" t="s">
        <v>90</v>
      </c>
      <c r="D707" s="5" t="str">
        <f>IF(RANDBETWEEN(1,100)&lt;=Settings!$E$24*100,"Hail","")</f>
        <v/>
      </c>
      <c r="E707" s="5" t="str">
        <f>VLOOKUP($I707,Wind!$A:$D,2,TRUE)</f>
        <v>Strong breeze</v>
      </c>
      <c r="F707" s="5" t="str">
        <f>VLOOKUP($I707,Wind!$A:$D,3,TRUE)</f>
        <v>25–31</v>
      </c>
      <c r="G707" s="5" t="str">
        <f t="shared" si="1"/>
        <v>W</v>
      </c>
      <c r="H707" s="5" t="str">
        <f>VLOOKUP($I707,Wind!$A:$D,4,TRUE)</f>
        <v>Large branches move</v>
      </c>
      <c r="I707" s="5">
        <f>RANDBETWEEN(2,12)*10</f>
        <v>120</v>
      </c>
    </row>
    <row r="708">
      <c r="A708" s="9" t="s">
        <v>91</v>
      </c>
      <c r="B708" s="9" t="s">
        <v>92</v>
      </c>
      <c r="C708" s="9" t="s">
        <v>93</v>
      </c>
      <c r="D708" s="5" t="str">
        <f>IF(RANDBETWEEN(1,1000)&lt;=Settings!$E$23*Settings!$E$25*1000,"Lightning, hail",IF(RANDBETWEEN(1,100)&lt;=Settings!$E$23*100,"Lightning",IF(RANDBETWEEN(1,100)&lt;=Settings!$E$25*100,"Hail","")))</f>
        <v/>
      </c>
      <c r="E708" s="5" t="str">
        <f>VLOOKUP($I708,Wind!$A:$D,2,TRUE)</f>
        <v>Moderate breeze</v>
      </c>
      <c r="F708" s="5" t="str">
        <f>VLOOKUP($I708,Wind!$A:$D,3,TRUE)</f>
        <v>13–18</v>
      </c>
      <c r="G708" s="5" t="str">
        <f t="shared" si="1"/>
        <v>W</v>
      </c>
      <c r="H708" s="5" t="str">
        <f>VLOOKUP($I708,Wind!$A:$D,4,TRUE)</f>
        <v>Small branches move, and dust and small branches are raised</v>
      </c>
      <c r="I708" s="5">
        <f>RANDBETWEEN(2,16)*10</f>
        <v>80</v>
      </c>
    </row>
    <row r="709">
      <c r="A709" s="9" t="s">
        <v>94</v>
      </c>
      <c r="B709" s="9" t="s">
        <v>95</v>
      </c>
      <c r="C709" s="9" t="s">
        <v>93</v>
      </c>
      <c r="D709" s="5" t="str">
        <f>IF(RANDBETWEEN(1,1000)&lt;=Settings!$E$23*Settings!$E$25*1000,"Lightning, hail",IF(RANDBETWEEN(1,100)&lt;=Settings!$E$23*100,"Lightning",IF(RANDBETWEEN(1,100)&lt;=Settings!$E$25*100,"Hail","")))</f>
        <v/>
      </c>
      <c r="E709" s="5" t="str">
        <f>VLOOKUP($I709,Wind!$A:$D,2,TRUE)</f>
        <v>Light air</v>
      </c>
      <c r="F709" s="5" t="str">
        <f>VLOOKUP($I709,Wind!$A:$D,3,TRUE)</f>
        <v>1–3</v>
      </c>
      <c r="G709" s="5" t="str">
        <f t="shared" si="1"/>
        <v>S</v>
      </c>
      <c r="H709" s="5" t="str">
        <f>VLOOKUP($I709,Wind!$A:$D,4,TRUE)</f>
        <v>Wind direction shown by smoke but not wind vanes</v>
      </c>
      <c r="I709" s="5">
        <f>RANDBETWEEN(10,200)</f>
        <v>33</v>
      </c>
    </row>
    <row r="710">
      <c r="A710" s="9" t="s">
        <v>79</v>
      </c>
      <c r="B710" s="9" t="s">
        <v>80</v>
      </c>
      <c r="C710" s="9" t="s">
        <v>81</v>
      </c>
      <c r="D710" s="5" t="str">
        <f>IF(RANDBETWEEN(1,100)&lt;=Settings!$E$22*100,"Fog","")</f>
        <v/>
      </c>
      <c r="E710" s="5" t="str">
        <f>VLOOKUP($I710,Wind!$A:$D,2,TRUE)</f>
        <v>Calm</v>
      </c>
      <c r="F710" s="5" t="str">
        <f>VLOOKUP($I710,Wind!$A:$D,3,TRUE)</f>
        <v>&lt;1</v>
      </c>
      <c r="G710" s="5" t="str">
        <f t="shared" si="1"/>
        <v>W</v>
      </c>
      <c r="H710" s="5" t="str">
        <f>VLOOKUP($I710,Wind!$A:$D,4,TRUE)</f>
        <v>Smoke rises vertically</v>
      </c>
      <c r="I710" s="5">
        <f>RANDBETWEEN(1,4)*10</f>
        <v>10</v>
      </c>
    </row>
    <row r="711">
      <c r="A711" s="9" t="s">
        <v>82</v>
      </c>
      <c r="B711" s="9" t="s">
        <v>83</v>
      </c>
      <c r="C711" s="9" t="s">
        <v>84</v>
      </c>
      <c r="D711" s="5" t="str">
        <f>IF(RANDBETWEEN(1,100)&lt;=Settings!$E$22*100,"Fog","")</f>
        <v/>
      </c>
      <c r="E711" s="5" t="str">
        <f>VLOOKUP($I711,Wind!$A:$D,2,TRUE)</f>
        <v>Light air</v>
      </c>
      <c r="F711" s="5" t="str">
        <f>VLOOKUP($I711,Wind!$A:$D,3,TRUE)</f>
        <v>1–3</v>
      </c>
      <c r="G711" s="5" t="str">
        <f t="shared" si="1"/>
        <v>W</v>
      </c>
      <c r="H711" s="5" t="str">
        <f>VLOOKUP($I711,Wind!$A:$D,4,TRUE)</f>
        <v>Wind direction shown by smoke but not wind vanes</v>
      </c>
      <c r="I711" s="5">
        <f>RANDBETWEEN(1,6)*10</f>
        <v>20</v>
      </c>
    </row>
    <row r="712">
      <c r="A712" s="9" t="s">
        <v>85</v>
      </c>
      <c r="B712" s="9" t="s">
        <v>86</v>
      </c>
      <c r="C712" s="9" t="s">
        <v>87</v>
      </c>
      <c r="D712" s="5" t="str">
        <f>IF(RANDBETWEEN(1,100)&lt;=Settings!$E$24*100,"Hail","")</f>
        <v/>
      </c>
      <c r="E712" s="5" t="str">
        <f>VLOOKUP($I712,Wind!$A:$D,2,TRUE)</f>
        <v>Gentle breeze</v>
      </c>
      <c r="F712" s="5" t="str">
        <f>VLOOKUP($I712,Wind!$A:$D,3,TRUE)</f>
        <v>8–12</v>
      </c>
      <c r="G712" s="5" t="str">
        <f t="shared" si="1"/>
        <v>NE</v>
      </c>
      <c r="H712" s="5" t="str">
        <f>VLOOKUP($I712,Wind!$A:$D,4,TRUE)</f>
        <v>Leaves and small twigs sway and banners flap</v>
      </c>
      <c r="I712" s="5">
        <f>RANDBETWEEN(2,8)*10</f>
        <v>60</v>
      </c>
    </row>
    <row r="713">
      <c r="A713" s="9" t="s">
        <v>88</v>
      </c>
      <c r="B713" s="9" t="s">
        <v>89</v>
      </c>
      <c r="C713" s="9" t="s">
        <v>90</v>
      </c>
      <c r="D713" s="5" t="str">
        <f>IF(RANDBETWEEN(1,100)&lt;=Settings!$E$24*100,"Hail","")</f>
        <v/>
      </c>
      <c r="E713" s="5" t="str">
        <f>VLOOKUP($I713,Wind!$A:$D,2,TRUE)</f>
        <v>Gentle breeze</v>
      </c>
      <c r="F713" s="5" t="str">
        <f>VLOOKUP($I713,Wind!$A:$D,3,TRUE)</f>
        <v>8–12</v>
      </c>
      <c r="G713" s="5" t="str">
        <f t="shared" si="1"/>
        <v>S</v>
      </c>
      <c r="H713" s="5" t="str">
        <f>VLOOKUP($I713,Wind!$A:$D,4,TRUE)</f>
        <v>Leaves and small twigs sway and banners flap</v>
      </c>
      <c r="I713" s="5">
        <f>RANDBETWEEN(2,12)*10</f>
        <v>60</v>
      </c>
    </row>
    <row r="714">
      <c r="A714" s="9" t="s">
        <v>91</v>
      </c>
      <c r="B714" s="9" t="s">
        <v>92</v>
      </c>
      <c r="C714" s="9" t="s">
        <v>93</v>
      </c>
      <c r="D714" s="5" t="str">
        <f>IF(RANDBETWEEN(1,1000)&lt;=Settings!$E$23*Settings!$E$25*1000,"Lightning, hail",IF(RANDBETWEEN(1,100)&lt;=Settings!$E$23*100,"Lightning",IF(RANDBETWEEN(1,100)&lt;=Settings!$E$25*100,"Hail","")))</f>
        <v/>
      </c>
      <c r="E714" s="5" t="str">
        <f>VLOOKUP($I714,Wind!$A:$D,2,TRUE)</f>
        <v>Moderate breeze</v>
      </c>
      <c r="F714" s="5" t="str">
        <f>VLOOKUP($I714,Wind!$A:$D,3,TRUE)</f>
        <v>13–18</v>
      </c>
      <c r="G714" s="5" t="str">
        <f t="shared" si="1"/>
        <v>SE</v>
      </c>
      <c r="H714" s="5" t="str">
        <f>VLOOKUP($I714,Wind!$A:$D,4,TRUE)</f>
        <v>Small branches move, and dust and small branches are raised</v>
      </c>
      <c r="I714" s="5">
        <f>RANDBETWEEN(2,16)*10</f>
        <v>90</v>
      </c>
    </row>
    <row r="715">
      <c r="A715" s="9" t="s">
        <v>94</v>
      </c>
      <c r="B715" s="9" t="s">
        <v>95</v>
      </c>
      <c r="C715" s="9" t="s">
        <v>93</v>
      </c>
      <c r="D715" s="5" t="str">
        <f>IF(RANDBETWEEN(1,1000)&lt;=Settings!$E$23*Settings!$E$25*1000,"Lightning, hail",IF(RANDBETWEEN(1,100)&lt;=Settings!$E$23*100,"Lightning",IF(RANDBETWEEN(1,100)&lt;=Settings!$E$25*100,"Hail","")))</f>
        <v/>
      </c>
      <c r="E715" s="5" t="str">
        <f>VLOOKUP($I715,Wind!$A:$D,2,TRUE)</f>
        <v>Strong breeze</v>
      </c>
      <c r="F715" s="5" t="str">
        <f>VLOOKUP($I715,Wind!$A:$D,3,TRUE)</f>
        <v>25–31</v>
      </c>
      <c r="G715" s="5" t="str">
        <f t="shared" si="1"/>
        <v>E</v>
      </c>
      <c r="H715" s="5" t="str">
        <f>VLOOKUP($I715,Wind!$A:$D,4,TRUE)</f>
        <v>Large branches move</v>
      </c>
      <c r="I715" s="5">
        <f>RANDBETWEEN(10,200)</f>
        <v>133</v>
      </c>
    </row>
    <row r="716">
      <c r="A716" s="9" t="s">
        <v>79</v>
      </c>
      <c r="B716" s="9" t="s">
        <v>80</v>
      </c>
      <c r="C716" s="9" t="s">
        <v>81</v>
      </c>
      <c r="D716" s="5" t="str">
        <f>IF(RANDBETWEEN(1,100)&lt;=Settings!$E$22*100,"Fog","")</f>
        <v/>
      </c>
      <c r="E716" s="5" t="str">
        <f>VLOOKUP($I716,Wind!$A:$D,2,TRUE)</f>
        <v>Light air</v>
      </c>
      <c r="F716" s="5" t="str">
        <f>VLOOKUP($I716,Wind!$A:$D,3,TRUE)</f>
        <v>1–3</v>
      </c>
      <c r="G716" s="5" t="str">
        <f t="shared" si="1"/>
        <v>N</v>
      </c>
      <c r="H716" s="5" t="str">
        <f>VLOOKUP($I716,Wind!$A:$D,4,TRUE)</f>
        <v>Wind direction shown by smoke but not wind vanes</v>
      </c>
      <c r="I716" s="5">
        <f>RANDBETWEEN(1,4)*10</f>
        <v>20</v>
      </c>
    </row>
    <row r="717">
      <c r="A717" s="9" t="s">
        <v>82</v>
      </c>
      <c r="B717" s="9" t="s">
        <v>83</v>
      </c>
      <c r="C717" s="9" t="s">
        <v>84</v>
      </c>
      <c r="D717" s="5" t="str">
        <f>IF(RANDBETWEEN(1,100)&lt;=Settings!$E$22*100,"Fog","")</f>
        <v/>
      </c>
      <c r="E717" s="5" t="str">
        <f>VLOOKUP($I717,Wind!$A:$D,2,TRUE)</f>
        <v>Light breeze</v>
      </c>
      <c r="F717" s="5" t="str">
        <f>VLOOKUP($I717,Wind!$A:$D,3,TRUE)</f>
        <v>4–7</v>
      </c>
      <c r="G717" s="5" t="str">
        <f t="shared" si="1"/>
        <v>E</v>
      </c>
      <c r="H717" s="5" t="str">
        <f>VLOOKUP($I717,Wind!$A:$D,4,TRUE)</f>
        <v>Wind felt on face, leaves rustle, vanes move</v>
      </c>
      <c r="I717" s="5">
        <f>RANDBETWEEN(1,6)*10</f>
        <v>50</v>
      </c>
    </row>
    <row r="718">
      <c r="A718" s="9" t="s">
        <v>85</v>
      </c>
      <c r="B718" s="9" t="s">
        <v>86</v>
      </c>
      <c r="C718" s="9" t="s">
        <v>87</v>
      </c>
      <c r="D718" s="5" t="str">
        <f>IF(RANDBETWEEN(1,100)&lt;=Settings!$E$24*100,"Hail","")</f>
        <v/>
      </c>
      <c r="E718" s="5" t="str">
        <f>VLOOKUP($I718,Wind!$A:$D,2,TRUE)</f>
        <v>Gentle breeze</v>
      </c>
      <c r="F718" s="5" t="str">
        <f>VLOOKUP($I718,Wind!$A:$D,3,TRUE)</f>
        <v>8–12</v>
      </c>
      <c r="G718" s="5" t="str">
        <f t="shared" si="1"/>
        <v>SW</v>
      </c>
      <c r="H718" s="5" t="str">
        <f>VLOOKUP($I718,Wind!$A:$D,4,TRUE)</f>
        <v>Leaves and small twigs sway and banners flap</v>
      </c>
      <c r="I718" s="5">
        <f>RANDBETWEEN(2,8)*10</f>
        <v>70</v>
      </c>
    </row>
    <row r="719">
      <c r="A719" s="9" t="s">
        <v>88</v>
      </c>
      <c r="B719" s="9" t="s">
        <v>89</v>
      </c>
      <c r="C719" s="9" t="s">
        <v>90</v>
      </c>
      <c r="D719" s="5" t="str">
        <f>IF(RANDBETWEEN(1,100)&lt;=Settings!$E$24*100,"Hail","")</f>
        <v/>
      </c>
      <c r="E719" s="5" t="str">
        <f>VLOOKUP($I719,Wind!$A:$D,2,TRUE)</f>
        <v>Fresh breeze</v>
      </c>
      <c r="F719" s="5" t="str">
        <f>VLOOKUP($I719,Wind!$A:$D,3,TRUE)</f>
        <v>19–24</v>
      </c>
      <c r="G719" s="5" t="str">
        <f t="shared" si="1"/>
        <v>E</v>
      </c>
      <c r="H719" s="5" t="str">
        <f>VLOOKUP($I719,Wind!$A:$D,4,TRUE)</f>
        <v>Small trees sway and small waves form on inland waters</v>
      </c>
      <c r="I719" s="5">
        <f>RANDBETWEEN(2,12)*10</f>
        <v>100</v>
      </c>
    </row>
    <row r="720">
      <c r="A720" s="9" t="s">
        <v>91</v>
      </c>
      <c r="B720" s="9" t="s">
        <v>92</v>
      </c>
      <c r="C720" s="9" t="s">
        <v>93</v>
      </c>
      <c r="D720" s="5" t="str">
        <f>IF(RANDBETWEEN(1,1000)&lt;=Settings!$E$23*Settings!$E$25*1000,"Lightning, hail",IF(RANDBETWEEN(1,100)&lt;=Settings!$E$23*100,"Lightning",IF(RANDBETWEEN(1,100)&lt;=Settings!$E$25*100,"Hail","")))</f>
        <v/>
      </c>
      <c r="E720" s="5" t="str">
        <f>VLOOKUP($I720,Wind!$A:$D,2,TRUE)</f>
        <v>Light air</v>
      </c>
      <c r="F720" s="5" t="str">
        <f>VLOOKUP($I720,Wind!$A:$D,3,TRUE)</f>
        <v>1–3</v>
      </c>
      <c r="G720" s="5" t="str">
        <f t="shared" si="1"/>
        <v>E</v>
      </c>
      <c r="H720" s="5" t="str">
        <f>VLOOKUP($I720,Wind!$A:$D,4,TRUE)</f>
        <v>Wind direction shown by smoke but not wind vanes</v>
      </c>
      <c r="I720" s="5">
        <f>RANDBETWEEN(2,16)*10</f>
        <v>30</v>
      </c>
    </row>
    <row r="721">
      <c r="A721" s="9" t="s">
        <v>94</v>
      </c>
      <c r="B721" s="9" t="s">
        <v>95</v>
      </c>
      <c r="C721" s="9" t="s">
        <v>93</v>
      </c>
      <c r="D721" s="5" t="str">
        <f>IF(RANDBETWEEN(1,1000)&lt;=Settings!$E$23*Settings!$E$25*1000,"Lightning, hail",IF(RANDBETWEEN(1,100)&lt;=Settings!$E$23*100,"Lightning",IF(RANDBETWEEN(1,100)&lt;=Settings!$E$25*100,"Hail","")))</f>
        <v>Hail</v>
      </c>
      <c r="E721" s="5" t="str">
        <f>VLOOKUP($I721,Wind!$A:$D,2,TRUE)</f>
        <v>Moderate gale</v>
      </c>
      <c r="F721" s="5" t="str">
        <f>VLOOKUP($I721,Wind!$A:$D,3,TRUE)</f>
        <v>32–38</v>
      </c>
      <c r="G721" s="5" t="str">
        <f t="shared" si="1"/>
        <v>NW</v>
      </c>
      <c r="H721" s="5" t="str">
        <f>VLOOKUP($I721,Wind!$A:$D,4,TRUE)</f>
        <v>Whole trees sway and walking against wind takes some effort</v>
      </c>
      <c r="I721" s="5">
        <f>RANDBETWEEN(10,200)</f>
        <v>154</v>
      </c>
    </row>
    <row r="722">
      <c r="A722" s="9" t="s">
        <v>79</v>
      </c>
      <c r="B722" s="9" t="s">
        <v>80</v>
      </c>
      <c r="C722" s="9" t="s">
        <v>81</v>
      </c>
      <c r="D722" s="5" t="str">
        <f>IF(RANDBETWEEN(1,100)&lt;=Settings!$E$22*100,"Fog","")</f>
        <v/>
      </c>
      <c r="E722" s="5" t="str">
        <f>VLOOKUP($I722,Wind!$A:$D,2,TRUE)</f>
        <v>Light air</v>
      </c>
      <c r="F722" s="5" t="str">
        <f>VLOOKUP($I722,Wind!$A:$D,3,TRUE)</f>
        <v>1–3</v>
      </c>
      <c r="G722" s="5" t="str">
        <f t="shared" si="1"/>
        <v>SE</v>
      </c>
      <c r="H722" s="5" t="str">
        <f>VLOOKUP($I722,Wind!$A:$D,4,TRUE)</f>
        <v>Wind direction shown by smoke but not wind vanes</v>
      </c>
      <c r="I722" s="5">
        <f>RANDBETWEEN(1,4)*10</f>
        <v>30</v>
      </c>
    </row>
    <row r="723">
      <c r="A723" s="9" t="s">
        <v>82</v>
      </c>
      <c r="B723" s="9" t="s">
        <v>83</v>
      </c>
      <c r="C723" s="9" t="s">
        <v>84</v>
      </c>
      <c r="D723" s="5" t="str">
        <f>IF(RANDBETWEEN(1,100)&lt;=Settings!$E$22*100,"Fog","")</f>
        <v/>
      </c>
      <c r="E723" s="5" t="str">
        <f>VLOOKUP($I723,Wind!$A:$D,2,TRUE)</f>
        <v>Light air</v>
      </c>
      <c r="F723" s="5" t="str">
        <f>VLOOKUP($I723,Wind!$A:$D,3,TRUE)</f>
        <v>1–3</v>
      </c>
      <c r="G723" s="5" t="str">
        <f t="shared" si="1"/>
        <v>SW</v>
      </c>
      <c r="H723" s="5" t="str">
        <f>VLOOKUP($I723,Wind!$A:$D,4,TRUE)</f>
        <v>Wind direction shown by smoke but not wind vanes</v>
      </c>
      <c r="I723" s="5">
        <f>RANDBETWEEN(1,6)*10</f>
        <v>20</v>
      </c>
    </row>
    <row r="724">
      <c r="A724" s="9" t="s">
        <v>85</v>
      </c>
      <c r="B724" s="9" t="s">
        <v>86</v>
      </c>
      <c r="C724" s="9" t="s">
        <v>87</v>
      </c>
      <c r="D724" s="5" t="str">
        <f>IF(RANDBETWEEN(1,100)&lt;=Settings!$E$24*100,"Hail","")</f>
        <v/>
      </c>
      <c r="E724" s="5" t="str">
        <f>VLOOKUP($I724,Wind!$A:$D,2,TRUE)</f>
        <v>Light breeze</v>
      </c>
      <c r="F724" s="5" t="str">
        <f>VLOOKUP($I724,Wind!$A:$D,3,TRUE)</f>
        <v>4–7</v>
      </c>
      <c r="G724" s="5" t="str">
        <f t="shared" si="1"/>
        <v>S</v>
      </c>
      <c r="H724" s="5" t="str">
        <f>VLOOKUP($I724,Wind!$A:$D,4,TRUE)</f>
        <v>Wind felt on face, leaves rustle, vanes move</v>
      </c>
      <c r="I724" s="5">
        <f>RANDBETWEEN(2,8)*10</f>
        <v>50</v>
      </c>
    </row>
    <row r="725">
      <c r="A725" s="9" t="s">
        <v>88</v>
      </c>
      <c r="B725" s="9" t="s">
        <v>89</v>
      </c>
      <c r="C725" s="9" t="s">
        <v>90</v>
      </c>
      <c r="D725" s="5" t="str">
        <f>IF(RANDBETWEEN(1,100)&lt;=Settings!$E$24*100,"Hail","")</f>
        <v/>
      </c>
      <c r="E725" s="5" t="str">
        <f>VLOOKUP($I725,Wind!$A:$D,2,TRUE)</f>
        <v>Light air</v>
      </c>
      <c r="F725" s="5" t="str">
        <f>VLOOKUP($I725,Wind!$A:$D,3,TRUE)</f>
        <v>1–3</v>
      </c>
      <c r="G725" s="5" t="str">
        <f t="shared" si="1"/>
        <v>NE</v>
      </c>
      <c r="H725" s="5" t="str">
        <f>VLOOKUP($I725,Wind!$A:$D,4,TRUE)</f>
        <v>Wind direction shown by smoke but not wind vanes</v>
      </c>
      <c r="I725" s="5">
        <f>RANDBETWEEN(2,12)*10</f>
        <v>30</v>
      </c>
    </row>
    <row r="726">
      <c r="A726" s="9" t="s">
        <v>91</v>
      </c>
      <c r="B726" s="9" t="s">
        <v>92</v>
      </c>
      <c r="C726" s="9" t="s">
        <v>93</v>
      </c>
      <c r="D726" s="5" t="str">
        <f>IF(RANDBETWEEN(1,1000)&lt;=Settings!$E$23*Settings!$E$25*1000,"Lightning, hail",IF(RANDBETWEEN(1,100)&lt;=Settings!$E$23*100,"Lightning",IF(RANDBETWEEN(1,100)&lt;=Settings!$E$25*100,"Hail","")))</f>
        <v/>
      </c>
      <c r="E726" s="5" t="str">
        <f>VLOOKUP($I726,Wind!$A:$D,2,TRUE)</f>
        <v>Moderate gale</v>
      </c>
      <c r="F726" s="5" t="str">
        <f>VLOOKUP($I726,Wind!$A:$D,3,TRUE)</f>
        <v>32–38</v>
      </c>
      <c r="G726" s="5" t="str">
        <f t="shared" si="1"/>
        <v>N</v>
      </c>
      <c r="H726" s="5" t="str">
        <f>VLOOKUP($I726,Wind!$A:$D,4,TRUE)</f>
        <v>Whole trees sway and walking against wind takes some effort</v>
      </c>
      <c r="I726" s="5">
        <f>RANDBETWEEN(2,16)*10</f>
        <v>140</v>
      </c>
    </row>
    <row r="727">
      <c r="A727" s="9" t="s">
        <v>94</v>
      </c>
      <c r="B727" s="9" t="s">
        <v>95</v>
      </c>
      <c r="C727" s="9" t="s">
        <v>93</v>
      </c>
      <c r="D727" s="5" t="str">
        <f>IF(RANDBETWEEN(1,1000)&lt;=Settings!$E$23*Settings!$E$25*1000,"Lightning, hail",IF(RANDBETWEEN(1,100)&lt;=Settings!$E$23*100,"Lightning",IF(RANDBETWEEN(1,100)&lt;=Settings!$E$25*100,"Hail","")))</f>
        <v>Lightning</v>
      </c>
      <c r="E727" s="5" t="str">
        <f>VLOOKUP($I727,Wind!$A:$D,2,TRUE)</f>
        <v>Light air</v>
      </c>
      <c r="F727" s="5" t="str">
        <f>VLOOKUP($I727,Wind!$A:$D,3,TRUE)</f>
        <v>1–3</v>
      </c>
      <c r="G727" s="5" t="str">
        <f t="shared" si="1"/>
        <v>W</v>
      </c>
      <c r="H727" s="5" t="str">
        <f>VLOOKUP($I727,Wind!$A:$D,4,TRUE)</f>
        <v>Wind direction shown by smoke but not wind vanes</v>
      </c>
      <c r="I727" s="5">
        <f>RANDBETWEEN(10,200)</f>
        <v>37</v>
      </c>
    </row>
    <row r="728">
      <c r="A728" s="9" t="s">
        <v>79</v>
      </c>
      <c r="B728" s="9" t="s">
        <v>80</v>
      </c>
      <c r="C728" s="9" t="s">
        <v>81</v>
      </c>
      <c r="D728" s="5" t="str">
        <f>IF(RANDBETWEEN(1,100)&lt;=Settings!$E$22*100,"Fog","")</f>
        <v/>
      </c>
      <c r="E728" s="5" t="str">
        <f>VLOOKUP($I728,Wind!$A:$D,2,TRUE)</f>
        <v>Light air</v>
      </c>
      <c r="F728" s="5" t="str">
        <f>VLOOKUP($I728,Wind!$A:$D,3,TRUE)</f>
        <v>1–3</v>
      </c>
      <c r="G728" s="5" t="str">
        <f t="shared" si="1"/>
        <v>E</v>
      </c>
      <c r="H728" s="5" t="str">
        <f>VLOOKUP($I728,Wind!$A:$D,4,TRUE)</f>
        <v>Wind direction shown by smoke but not wind vanes</v>
      </c>
      <c r="I728" s="5">
        <f>RANDBETWEEN(1,4)*10</f>
        <v>20</v>
      </c>
    </row>
    <row r="729">
      <c r="A729" s="9" t="s">
        <v>82</v>
      </c>
      <c r="B729" s="9" t="s">
        <v>83</v>
      </c>
      <c r="C729" s="9" t="s">
        <v>84</v>
      </c>
      <c r="D729" s="5" t="str">
        <f>IF(RANDBETWEEN(1,100)&lt;=Settings!$E$22*100,"Fog","")</f>
        <v>Fog</v>
      </c>
      <c r="E729" s="5" t="str">
        <f>VLOOKUP($I729,Wind!$A:$D,2,TRUE)</f>
        <v>Gentle breeze</v>
      </c>
      <c r="F729" s="5" t="str">
        <f>VLOOKUP($I729,Wind!$A:$D,3,TRUE)</f>
        <v>8–12</v>
      </c>
      <c r="G729" s="5" t="str">
        <f t="shared" si="1"/>
        <v>NE</v>
      </c>
      <c r="H729" s="5" t="str">
        <f>VLOOKUP($I729,Wind!$A:$D,4,TRUE)</f>
        <v>Leaves and small twigs sway and banners flap</v>
      </c>
      <c r="I729" s="5">
        <f>RANDBETWEEN(1,6)*10</f>
        <v>60</v>
      </c>
    </row>
    <row r="730">
      <c r="A730" s="9" t="s">
        <v>85</v>
      </c>
      <c r="B730" s="9" t="s">
        <v>86</v>
      </c>
      <c r="C730" s="9" t="s">
        <v>87</v>
      </c>
      <c r="D730" s="5" t="str">
        <f>IF(RANDBETWEEN(1,100)&lt;=Settings!$E$24*100,"Hail","")</f>
        <v/>
      </c>
      <c r="E730" s="5" t="str">
        <f>VLOOKUP($I730,Wind!$A:$D,2,TRUE)</f>
        <v>Moderate breeze</v>
      </c>
      <c r="F730" s="5" t="str">
        <f>VLOOKUP($I730,Wind!$A:$D,3,TRUE)</f>
        <v>13–18</v>
      </c>
      <c r="G730" s="5" t="str">
        <f t="shared" si="1"/>
        <v>NW</v>
      </c>
      <c r="H730" s="5" t="str">
        <f>VLOOKUP($I730,Wind!$A:$D,4,TRUE)</f>
        <v>Small branches move, and dust and small branches are raised</v>
      </c>
      <c r="I730" s="5">
        <f>RANDBETWEEN(2,8)*10</f>
        <v>80</v>
      </c>
    </row>
    <row r="731">
      <c r="A731" s="9" t="s">
        <v>88</v>
      </c>
      <c r="B731" s="9" t="s">
        <v>89</v>
      </c>
      <c r="C731" s="9" t="s">
        <v>90</v>
      </c>
      <c r="D731" s="5" t="str">
        <f>IF(RANDBETWEEN(1,100)&lt;=Settings!$E$24*100,"Hail","")</f>
        <v/>
      </c>
      <c r="E731" s="5" t="str">
        <f>VLOOKUP($I731,Wind!$A:$D,2,TRUE)</f>
        <v>Moderate breeze</v>
      </c>
      <c r="F731" s="5" t="str">
        <f>VLOOKUP($I731,Wind!$A:$D,3,TRUE)</f>
        <v>13–18</v>
      </c>
      <c r="G731" s="5" t="str">
        <f t="shared" si="1"/>
        <v>NE</v>
      </c>
      <c r="H731" s="5" t="str">
        <f>VLOOKUP($I731,Wind!$A:$D,4,TRUE)</f>
        <v>Small branches move, and dust and small branches are raised</v>
      </c>
      <c r="I731" s="5">
        <f>RANDBETWEEN(2,12)*10</f>
        <v>80</v>
      </c>
    </row>
    <row r="732">
      <c r="A732" s="9" t="s">
        <v>91</v>
      </c>
      <c r="B732" s="9" t="s">
        <v>92</v>
      </c>
      <c r="C732" s="9" t="s">
        <v>93</v>
      </c>
      <c r="D732" s="5" t="str">
        <f>IF(RANDBETWEEN(1,1000)&lt;=Settings!$E$23*Settings!$E$25*1000,"Lightning, hail",IF(RANDBETWEEN(1,100)&lt;=Settings!$E$23*100,"Lightning",IF(RANDBETWEEN(1,100)&lt;=Settings!$E$25*100,"Hail","")))</f>
        <v>Hail</v>
      </c>
      <c r="E732" s="5" t="str">
        <f>VLOOKUP($I732,Wind!$A:$D,2,TRUE)</f>
        <v>Light air</v>
      </c>
      <c r="F732" s="5" t="str">
        <f>VLOOKUP($I732,Wind!$A:$D,3,TRUE)</f>
        <v>1–3</v>
      </c>
      <c r="G732" s="5" t="str">
        <f t="shared" si="1"/>
        <v>SE</v>
      </c>
      <c r="H732" s="5" t="str">
        <f>VLOOKUP($I732,Wind!$A:$D,4,TRUE)</f>
        <v>Wind direction shown by smoke but not wind vanes</v>
      </c>
      <c r="I732" s="5">
        <f>RANDBETWEEN(2,16)*10</f>
        <v>30</v>
      </c>
    </row>
    <row r="733">
      <c r="A733" s="9" t="s">
        <v>94</v>
      </c>
      <c r="B733" s="9" t="s">
        <v>95</v>
      </c>
      <c r="C733" s="9" t="s">
        <v>93</v>
      </c>
      <c r="D733" s="5" t="str">
        <f>IF(RANDBETWEEN(1,1000)&lt;=Settings!$E$23*Settings!$E$25*1000,"Lightning, hail",IF(RANDBETWEEN(1,100)&lt;=Settings!$E$23*100,"Lightning",IF(RANDBETWEEN(1,100)&lt;=Settings!$E$25*100,"Hail","")))</f>
        <v>Lightning</v>
      </c>
      <c r="E733" s="5" t="str">
        <f>VLOOKUP($I733,Wind!$A:$D,2,TRUE)</f>
        <v>Light air</v>
      </c>
      <c r="F733" s="5" t="str">
        <f>VLOOKUP($I733,Wind!$A:$D,3,TRUE)</f>
        <v>1–3</v>
      </c>
      <c r="G733" s="5" t="str">
        <f t="shared" si="1"/>
        <v>NE</v>
      </c>
      <c r="H733" s="5" t="str">
        <f>VLOOKUP($I733,Wind!$A:$D,4,TRUE)</f>
        <v>Wind direction shown by smoke but not wind vanes</v>
      </c>
      <c r="I733" s="5">
        <f>RANDBETWEEN(10,200)</f>
        <v>37</v>
      </c>
    </row>
    <row r="734">
      <c r="A734" s="9" t="s">
        <v>79</v>
      </c>
      <c r="B734" s="9" t="s">
        <v>80</v>
      </c>
      <c r="C734" s="9" t="s">
        <v>81</v>
      </c>
      <c r="D734" s="5" t="str">
        <f>IF(RANDBETWEEN(1,100)&lt;=Settings!$E$22*100,"Fog","")</f>
        <v/>
      </c>
      <c r="E734" s="5" t="str">
        <f>VLOOKUP($I734,Wind!$A:$D,2,TRUE)</f>
        <v>Light breeze</v>
      </c>
      <c r="F734" s="5" t="str">
        <f>VLOOKUP($I734,Wind!$A:$D,3,TRUE)</f>
        <v>4–7</v>
      </c>
      <c r="G734" s="5" t="str">
        <f t="shared" si="1"/>
        <v>SE</v>
      </c>
      <c r="H734" s="5" t="str">
        <f>VLOOKUP($I734,Wind!$A:$D,4,TRUE)</f>
        <v>Wind felt on face, leaves rustle, vanes move</v>
      </c>
      <c r="I734" s="5">
        <f>RANDBETWEEN(1,4)*10</f>
        <v>40</v>
      </c>
    </row>
    <row r="735">
      <c r="A735" s="9" t="s">
        <v>82</v>
      </c>
      <c r="B735" s="9" t="s">
        <v>83</v>
      </c>
      <c r="C735" s="9" t="s">
        <v>84</v>
      </c>
      <c r="D735" s="5" t="str">
        <f>IF(RANDBETWEEN(1,100)&lt;=Settings!$E$22*100,"Fog","")</f>
        <v/>
      </c>
      <c r="E735" s="5" t="str">
        <f>VLOOKUP($I735,Wind!$A:$D,2,TRUE)</f>
        <v>Gentle breeze</v>
      </c>
      <c r="F735" s="5" t="str">
        <f>VLOOKUP($I735,Wind!$A:$D,3,TRUE)</f>
        <v>8–12</v>
      </c>
      <c r="G735" s="5" t="str">
        <f t="shared" si="1"/>
        <v>NW</v>
      </c>
      <c r="H735" s="5" t="str">
        <f>VLOOKUP($I735,Wind!$A:$D,4,TRUE)</f>
        <v>Leaves and small twigs sway and banners flap</v>
      </c>
      <c r="I735" s="5">
        <f>RANDBETWEEN(1,6)*10</f>
        <v>60</v>
      </c>
    </row>
    <row r="736">
      <c r="A736" s="9" t="s">
        <v>85</v>
      </c>
      <c r="B736" s="9" t="s">
        <v>86</v>
      </c>
      <c r="C736" s="9" t="s">
        <v>87</v>
      </c>
      <c r="D736" s="5" t="str">
        <f>IF(RANDBETWEEN(1,100)&lt;=Settings!$E$24*100,"Hail","")</f>
        <v>Hail</v>
      </c>
      <c r="E736" s="5" t="str">
        <f>VLOOKUP($I736,Wind!$A:$D,2,TRUE)</f>
        <v>Light air</v>
      </c>
      <c r="F736" s="5" t="str">
        <f>VLOOKUP($I736,Wind!$A:$D,3,TRUE)</f>
        <v>1–3</v>
      </c>
      <c r="G736" s="5" t="str">
        <f t="shared" si="1"/>
        <v>N</v>
      </c>
      <c r="H736" s="5" t="str">
        <f>VLOOKUP($I736,Wind!$A:$D,4,TRUE)</f>
        <v>Wind direction shown by smoke but not wind vanes</v>
      </c>
      <c r="I736" s="5">
        <f>RANDBETWEEN(2,8)*10</f>
        <v>30</v>
      </c>
    </row>
    <row r="737">
      <c r="A737" s="9" t="s">
        <v>88</v>
      </c>
      <c r="B737" s="9" t="s">
        <v>89</v>
      </c>
      <c r="C737" s="9" t="s">
        <v>90</v>
      </c>
      <c r="D737" s="5" t="str">
        <f>IF(RANDBETWEEN(1,100)&lt;=Settings!$E$24*100,"Hail","")</f>
        <v/>
      </c>
      <c r="E737" s="5" t="str">
        <f>VLOOKUP($I737,Wind!$A:$D,2,TRUE)</f>
        <v>Light breeze</v>
      </c>
      <c r="F737" s="5" t="str">
        <f>VLOOKUP($I737,Wind!$A:$D,3,TRUE)</f>
        <v>4–7</v>
      </c>
      <c r="G737" s="5" t="str">
        <f t="shared" si="1"/>
        <v>E</v>
      </c>
      <c r="H737" s="5" t="str">
        <f>VLOOKUP($I737,Wind!$A:$D,4,TRUE)</f>
        <v>Wind felt on face, leaves rustle, vanes move</v>
      </c>
      <c r="I737" s="5">
        <f>RANDBETWEEN(2,12)*10</f>
        <v>40</v>
      </c>
    </row>
    <row r="738">
      <c r="A738" s="9" t="s">
        <v>91</v>
      </c>
      <c r="B738" s="9" t="s">
        <v>92</v>
      </c>
      <c r="C738" s="9" t="s">
        <v>93</v>
      </c>
      <c r="D738" s="5" t="str">
        <f>IF(RANDBETWEEN(1,1000)&lt;=Settings!$E$23*Settings!$E$25*1000,"Lightning, hail",IF(RANDBETWEEN(1,100)&lt;=Settings!$E$23*100,"Lightning",IF(RANDBETWEEN(1,100)&lt;=Settings!$E$25*100,"Hail","")))</f>
        <v/>
      </c>
      <c r="E738" s="5" t="str">
        <f>VLOOKUP($I738,Wind!$A:$D,2,TRUE)</f>
        <v>Moderate breeze</v>
      </c>
      <c r="F738" s="5" t="str">
        <f>VLOOKUP($I738,Wind!$A:$D,3,TRUE)</f>
        <v>13–18</v>
      </c>
      <c r="G738" s="5" t="str">
        <f t="shared" si="1"/>
        <v>SW</v>
      </c>
      <c r="H738" s="5" t="str">
        <f>VLOOKUP($I738,Wind!$A:$D,4,TRUE)</f>
        <v>Small branches move, and dust and small branches are raised</v>
      </c>
      <c r="I738" s="5">
        <f>RANDBETWEEN(2,16)*10</f>
        <v>90</v>
      </c>
    </row>
    <row r="739">
      <c r="A739" s="9" t="s">
        <v>94</v>
      </c>
      <c r="B739" s="9" t="s">
        <v>95</v>
      </c>
      <c r="C739" s="9" t="s">
        <v>93</v>
      </c>
      <c r="D739" s="5" t="str">
        <f>IF(RANDBETWEEN(1,1000)&lt;=Settings!$E$23*Settings!$E$25*1000,"Lightning, hail",IF(RANDBETWEEN(1,100)&lt;=Settings!$E$23*100,"Lightning",IF(RANDBETWEEN(1,100)&lt;=Settings!$E$25*100,"Hail","")))</f>
        <v/>
      </c>
      <c r="E739" s="5" t="str">
        <f>VLOOKUP($I739,Wind!$A:$D,2,TRUE)</f>
        <v>Light air</v>
      </c>
      <c r="F739" s="5" t="str">
        <f>VLOOKUP($I739,Wind!$A:$D,3,TRUE)</f>
        <v>1–3</v>
      </c>
      <c r="G739" s="5" t="str">
        <f t="shared" si="1"/>
        <v>S</v>
      </c>
      <c r="H739" s="5" t="str">
        <f>VLOOKUP($I739,Wind!$A:$D,4,TRUE)</f>
        <v>Wind direction shown by smoke but not wind vanes</v>
      </c>
      <c r="I739" s="5">
        <f>RANDBETWEEN(10,200)</f>
        <v>30</v>
      </c>
    </row>
    <row r="740">
      <c r="A740" s="9" t="s">
        <v>79</v>
      </c>
      <c r="B740" s="9" t="s">
        <v>80</v>
      </c>
      <c r="C740" s="9" t="s">
        <v>81</v>
      </c>
      <c r="D740" s="5" t="str">
        <f>IF(RANDBETWEEN(1,100)&lt;=Settings!$E$22*100,"Fog","")</f>
        <v/>
      </c>
      <c r="E740" s="5" t="str">
        <f>VLOOKUP($I740,Wind!$A:$D,2,TRUE)</f>
        <v>Calm</v>
      </c>
      <c r="F740" s="5" t="str">
        <f>VLOOKUP($I740,Wind!$A:$D,3,TRUE)</f>
        <v>&lt;1</v>
      </c>
      <c r="G740" s="5" t="str">
        <f t="shared" si="1"/>
        <v>SE</v>
      </c>
      <c r="H740" s="5" t="str">
        <f>VLOOKUP($I740,Wind!$A:$D,4,TRUE)</f>
        <v>Smoke rises vertically</v>
      </c>
      <c r="I740" s="5">
        <f>RANDBETWEEN(1,4)*10</f>
        <v>10</v>
      </c>
    </row>
    <row r="741">
      <c r="A741" s="9" t="s">
        <v>82</v>
      </c>
      <c r="B741" s="9" t="s">
        <v>83</v>
      </c>
      <c r="C741" s="9" t="s">
        <v>84</v>
      </c>
      <c r="D741" s="5" t="str">
        <f>IF(RANDBETWEEN(1,100)&lt;=Settings!$E$22*100,"Fog","")</f>
        <v/>
      </c>
      <c r="E741" s="5" t="str">
        <f>VLOOKUP($I741,Wind!$A:$D,2,TRUE)</f>
        <v>Gentle breeze</v>
      </c>
      <c r="F741" s="5" t="str">
        <f>VLOOKUP($I741,Wind!$A:$D,3,TRUE)</f>
        <v>8–12</v>
      </c>
      <c r="G741" s="5" t="str">
        <f t="shared" si="1"/>
        <v>W</v>
      </c>
      <c r="H741" s="5" t="str">
        <f>VLOOKUP($I741,Wind!$A:$D,4,TRUE)</f>
        <v>Leaves and small twigs sway and banners flap</v>
      </c>
      <c r="I741" s="5">
        <f>RANDBETWEEN(1,6)*10</f>
        <v>60</v>
      </c>
    </row>
    <row r="742">
      <c r="A742" s="9" t="s">
        <v>85</v>
      </c>
      <c r="B742" s="9" t="s">
        <v>86</v>
      </c>
      <c r="C742" s="9" t="s">
        <v>87</v>
      </c>
      <c r="D742" s="5" t="str">
        <f>IF(RANDBETWEEN(1,100)&lt;=Settings!$E$24*100,"Hail","")</f>
        <v/>
      </c>
      <c r="E742" s="5" t="str">
        <f>VLOOKUP($I742,Wind!$A:$D,2,TRUE)</f>
        <v>Moderate breeze</v>
      </c>
      <c r="F742" s="5" t="str">
        <f>VLOOKUP($I742,Wind!$A:$D,3,TRUE)</f>
        <v>13–18</v>
      </c>
      <c r="G742" s="5" t="str">
        <f t="shared" si="1"/>
        <v>W</v>
      </c>
      <c r="H742" s="5" t="str">
        <f>VLOOKUP($I742,Wind!$A:$D,4,TRUE)</f>
        <v>Small branches move, and dust and small branches are raised</v>
      </c>
      <c r="I742" s="5">
        <f>RANDBETWEEN(2,8)*10</f>
        <v>80</v>
      </c>
    </row>
    <row r="743">
      <c r="A743" s="9" t="s">
        <v>88</v>
      </c>
      <c r="B743" s="9" t="s">
        <v>89</v>
      </c>
      <c r="C743" s="9" t="s">
        <v>90</v>
      </c>
      <c r="D743" s="5" t="str">
        <f>IF(RANDBETWEEN(1,100)&lt;=Settings!$E$24*100,"Hail","")</f>
        <v/>
      </c>
      <c r="E743" s="5" t="str">
        <f>VLOOKUP($I743,Wind!$A:$D,2,TRUE)</f>
        <v>Strong breeze</v>
      </c>
      <c r="F743" s="5" t="str">
        <f>VLOOKUP($I743,Wind!$A:$D,3,TRUE)</f>
        <v>25–31</v>
      </c>
      <c r="G743" s="5" t="str">
        <f t="shared" si="1"/>
        <v>NW</v>
      </c>
      <c r="H743" s="5" t="str">
        <f>VLOOKUP($I743,Wind!$A:$D,4,TRUE)</f>
        <v>Large branches move</v>
      </c>
      <c r="I743" s="5">
        <f>RANDBETWEEN(2,12)*10</f>
        <v>120</v>
      </c>
    </row>
    <row r="744">
      <c r="A744" s="9" t="s">
        <v>91</v>
      </c>
      <c r="B744" s="9" t="s">
        <v>92</v>
      </c>
      <c r="C744" s="9" t="s">
        <v>93</v>
      </c>
      <c r="D744" s="5" t="str">
        <f>IF(RANDBETWEEN(1,1000)&lt;=Settings!$E$23*Settings!$E$25*1000,"Lightning, hail",IF(RANDBETWEEN(1,100)&lt;=Settings!$E$23*100,"Lightning",IF(RANDBETWEEN(1,100)&lt;=Settings!$E$25*100,"Hail","")))</f>
        <v>Lightning</v>
      </c>
      <c r="E744" s="5" t="str">
        <f>VLOOKUP($I744,Wind!$A:$D,2,TRUE)</f>
        <v>Moderate gale</v>
      </c>
      <c r="F744" s="5" t="str">
        <f>VLOOKUP($I744,Wind!$A:$D,3,TRUE)</f>
        <v>32–38</v>
      </c>
      <c r="G744" s="5" t="str">
        <f t="shared" si="1"/>
        <v>NE</v>
      </c>
      <c r="H744" s="5" t="str">
        <f>VLOOKUP($I744,Wind!$A:$D,4,TRUE)</f>
        <v>Whole trees sway and walking against wind takes some effort</v>
      </c>
      <c r="I744" s="5">
        <f>RANDBETWEEN(2,16)*10</f>
        <v>140</v>
      </c>
    </row>
    <row r="745">
      <c r="A745" s="9" t="s">
        <v>94</v>
      </c>
      <c r="B745" s="9" t="s">
        <v>95</v>
      </c>
      <c r="C745" s="9" t="s">
        <v>93</v>
      </c>
      <c r="D745" s="5" t="str">
        <f>IF(RANDBETWEEN(1,1000)&lt;=Settings!$E$23*Settings!$E$25*1000,"Lightning, hail",IF(RANDBETWEEN(1,100)&lt;=Settings!$E$23*100,"Lightning",IF(RANDBETWEEN(1,100)&lt;=Settings!$E$25*100,"Hail","")))</f>
        <v/>
      </c>
      <c r="E745" s="5" t="str">
        <f>VLOOKUP($I745,Wind!$A:$D,2,TRUE)</f>
        <v>Strong breeze</v>
      </c>
      <c r="F745" s="5" t="str">
        <f>VLOOKUP($I745,Wind!$A:$D,3,TRUE)</f>
        <v>25–31</v>
      </c>
      <c r="G745" s="5" t="str">
        <f t="shared" si="1"/>
        <v>NW</v>
      </c>
      <c r="H745" s="5" t="str">
        <f>VLOOKUP($I745,Wind!$A:$D,4,TRUE)</f>
        <v>Large branches move</v>
      </c>
      <c r="I745" s="5">
        <f>RANDBETWEEN(10,200)</f>
        <v>132</v>
      </c>
    </row>
    <row r="746">
      <c r="A746" s="9" t="s">
        <v>79</v>
      </c>
      <c r="B746" s="9" t="s">
        <v>80</v>
      </c>
      <c r="C746" s="9" t="s">
        <v>81</v>
      </c>
      <c r="D746" s="5" t="str">
        <f>IF(RANDBETWEEN(1,100)&lt;=Settings!$E$22*100,"Fog","")</f>
        <v/>
      </c>
      <c r="E746" s="5" t="str">
        <f>VLOOKUP($I746,Wind!$A:$D,2,TRUE)</f>
        <v>Calm</v>
      </c>
      <c r="F746" s="5" t="str">
        <f>VLOOKUP($I746,Wind!$A:$D,3,TRUE)</f>
        <v>&lt;1</v>
      </c>
      <c r="G746" s="5" t="str">
        <f t="shared" si="1"/>
        <v>SE</v>
      </c>
      <c r="H746" s="5" t="str">
        <f>VLOOKUP($I746,Wind!$A:$D,4,TRUE)</f>
        <v>Smoke rises vertically</v>
      </c>
      <c r="I746" s="5">
        <f>RANDBETWEEN(1,4)*10</f>
        <v>10</v>
      </c>
    </row>
    <row r="747">
      <c r="A747" s="9" t="s">
        <v>82</v>
      </c>
      <c r="B747" s="9" t="s">
        <v>83</v>
      </c>
      <c r="C747" s="9" t="s">
        <v>84</v>
      </c>
      <c r="D747" s="5" t="str">
        <f>IF(RANDBETWEEN(1,100)&lt;=Settings!$E$22*100,"Fog","")</f>
        <v/>
      </c>
      <c r="E747" s="5" t="str">
        <f>VLOOKUP($I747,Wind!$A:$D,2,TRUE)</f>
        <v>Light air</v>
      </c>
      <c r="F747" s="5" t="str">
        <f>VLOOKUP($I747,Wind!$A:$D,3,TRUE)</f>
        <v>1–3</v>
      </c>
      <c r="G747" s="5" t="str">
        <f t="shared" si="1"/>
        <v>SW</v>
      </c>
      <c r="H747" s="5" t="str">
        <f>VLOOKUP($I747,Wind!$A:$D,4,TRUE)</f>
        <v>Wind direction shown by smoke but not wind vanes</v>
      </c>
      <c r="I747" s="5">
        <f>RANDBETWEEN(1,6)*10</f>
        <v>30</v>
      </c>
    </row>
    <row r="748">
      <c r="A748" s="9" t="s">
        <v>85</v>
      </c>
      <c r="B748" s="9" t="s">
        <v>86</v>
      </c>
      <c r="C748" s="9" t="s">
        <v>87</v>
      </c>
      <c r="D748" s="5" t="str">
        <f>IF(RANDBETWEEN(1,100)&lt;=Settings!$E$24*100,"Hail","")</f>
        <v>Hail</v>
      </c>
      <c r="E748" s="5" t="str">
        <f>VLOOKUP($I748,Wind!$A:$D,2,TRUE)</f>
        <v>Gentle breeze</v>
      </c>
      <c r="F748" s="5" t="str">
        <f>VLOOKUP($I748,Wind!$A:$D,3,TRUE)</f>
        <v>8–12</v>
      </c>
      <c r="G748" s="5" t="str">
        <f t="shared" si="1"/>
        <v>NE</v>
      </c>
      <c r="H748" s="5" t="str">
        <f>VLOOKUP($I748,Wind!$A:$D,4,TRUE)</f>
        <v>Leaves and small twigs sway and banners flap</v>
      </c>
      <c r="I748" s="5">
        <f>RANDBETWEEN(2,8)*10</f>
        <v>70</v>
      </c>
    </row>
    <row r="749">
      <c r="A749" s="9" t="s">
        <v>88</v>
      </c>
      <c r="B749" s="9" t="s">
        <v>89</v>
      </c>
      <c r="C749" s="9" t="s">
        <v>90</v>
      </c>
      <c r="D749" s="5" t="str">
        <f>IF(RANDBETWEEN(1,100)&lt;=Settings!$E$24*100,"Hail","")</f>
        <v/>
      </c>
      <c r="E749" s="5" t="str">
        <f>VLOOKUP($I749,Wind!$A:$D,2,TRUE)</f>
        <v>Light air</v>
      </c>
      <c r="F749" s="5" t="str">
        <f>VLOOKUP($I749,Wind!$A:$D,3,TRUE)</f>
        <v>1–3</v>
      </c>
      <c r="G749" s="5" t="str">
        <f t="shared" si="1"/>
        <v>E</v>
      </c>
      <c r="H749" s="5" t="str">
        <f>VLOOKUP($I749,Wind!$A:$D,4,TRUE)</f>
        <v>Wind direction shown by smoke but not wind vanes</v>
      </c>
      <c r="I749" s="5">
        <f>RANDBETWEEN(2,12)*10</f>
        <v>30</v>
      </c>
    </row>
    <row r="750">
      <c r="A750" s="9" t="s">
        <v>91</v>
      </c>
      <c r="B750" s="9" t="s">
        <v>92</v>
      </c>
      <c r="C750" s="9" t="s">
        <v>93</v>
      </c>
      <c r="D750" s="5" t="str">
        <f>IF(RANDBETWEEN(1,1000)&lt;=Settings!$E$23*Settings!$E$25*1000,"Lightning, hail",IF(RANDBETWEEN(1,100)&lt;=Settings!$E$23*100,"Lightning",IF(RANDBETWEEN(1,100)&lt;=Settings!$E$25*100,"Hail","")))</f>
        <v>Lightning</v>
      </c>
      <c r="E750" s="5" t="str">
        <f>VLOOKUP($I750,Wind!$A:$D,2,TRUE)</f>
        <v>Fresh breeze</v>
      </c>
      <c r="F750" s="5" t="str">
        <f>VLOOKUP($I750,Wind!$A:$D,3,TRUE)</f>
        <v>19–24</v>
      </c>
      <c r="G750" s="5" t="str">
        <f t="shared" si="1"/>
        <v>S</v>
      </c>
      <c r="H750" s="5" t="str">
        <f>VLOOKUP($I750,Wind!$A:$D,4,TRUE)</f>
        <v>Small trees sway and small waves form on inland waters</v>
      </c>
      <c r="I750" s="5">
        <f>RANDBETWEEN(2,16)*10</f>
        <v>100</v>
      </c>
    </row>
    <row r="751">
      <c r="A751" s="9" t="s">
        <v>94</v>
      </c>
      <c r="B751" s="9" t="s">
        <v>95</v>
      </c>
      <c r="C751" s="9" t="s">
        <v>93</v>
      </c>
      <c r="D751" s="5" t="str">
        <f>IF(RANDBETWEEN(1,1000)&lt;=Settings!$E$23*Settings!$E$25*1000,"Lightning, hail",IF(RANDBETWEEN(1,100)&lt;=Settings!$E$23*100,"Lightning",IF(RANDBETWEEN(1,100)&lt;=Settings!$E$25*100,"Hail","")))</f>
        <v/>
      </c>
      <c r="E751" s="5" t="str">
        <f>VLOOKUP($I751,Wind!$A:$D,2,TRUE)</f>
        <v>Calm</v>
      </c>
      <c r="F751" s="5" t="str">
        <f>VLOOKUP($I751,Wind!$A:$D,3,TRUE)</f>
        <v>&lt;1</v>
      </c>
      <c r="G751" s="5" t="str">
        <f t="shared" si="1"/>
        <v>S</v>
      </c>
      <c r="H751" s="5" t="str">
        <f>VLOOKUP($I751,Wind!$A:$D,4,TRUE)</f>
        <v>Smoke rises vertically</v>
      </c>
      <c r="I751" s="5">
        <f>RANDBETWEEN(10,200)</f>
        <v>19</v>
      </c>
    </row>
    <row r="752">
      <c r="A752" s="9" t="s">
        <v>79</v>
      </c>
      <c r="B752" s="9" t="s">
        <v>80</v>
      </c>
      <c r="C752" s="9" t="s">
        <v>81</v>
      </c>
      <c r="D752" s="5" t="str">
        <f>IF(RANDBETWEEN(1,100)&lt;=Settings!$E$22*100,"Fog","")</f>
        <v>Fog</v>
      </c>
      <c r="E752" s="5" t="str">
        <f>VLOOKUP($I752,Wind!$A:$D,2,TRUE)</f>
        <v>Light air</v>
      </c>
      <c r="F752" s="5" t="str">
        <f>VLOOKUP($I752,Wind!$A:$D,3,TRUE)</f>
        <v>1–3</v>
      </c>
      <c r="G752" s="5" t="str">
        <f t="shared" si="1"/>
        <v>SE</v>
      </c>
      <c r="H752" s="5" t="str">
        <f>VLOOKUP($I752,Wind!$A:$D,4,TRUE)</f>
        <v>Wind direction shown by smoke but not wind vanes</v>
      </c>
      <c r="I752" s="5">
        <f>RANDBETWEEN(1,4)*10</f>
        <v>20</v>
      </c>
    </row>
    <row r="753">
      <c r="A753" s="9" t="s">
        <v>82</v>
      </c>
      <c r="B753" s="9" t="s">
        <v>83</v>
      </c>
      <c r="C753" s="9" t="s">
        <v>84</v>
      </c>
      <c r="D753" s="5" t="str">
        <f>IF(RANDBETWEEN(1,100)&lt;=Settings!$E$22*100,"Fog","")</f>
        <v>Fog</v>
      </c>
      <c r="E753" s="5" t="str">
        <f>VLOOKUP($I753,Wind!$A:$D,2,TRUE)</f>
        <v>Light breeze</v>
      </c>
      <c r="F753" s="5" t="str">
        <f>VLOOKUP($I753,Wind!$A:$D,3,TRUE)</f>
        <v>4–7</v>
      </c>
      <c r="G753" s="5" t="str">
        <f t="shared" si="1"/>
        <v>S</v>
      </c>
      <c r="H753" s="5" t="str">
        <f>VLOOKUP($I753,Wind!$A:$D,4,TRUE)</f>
        <v>Wind felt on face, leaves rustle, vanes move</v>
      </c>
      <c r="I753" s="5">
        <f>RANDBETWEEN(1,6)*10</f>
        <v>50</v>
      </c>
    </row>
    <row r="754">
      <c r="A754" s="9" t="s">
        <v>85</v>
      </c>
      <c r="B754" s="9" t="s">
        <v>86</v>
      </c>
      <c r="C754" s="9" t="s">
        <v>87</v>
      </c>
      <c r="D754" s="5" t="str">
        <f>IF(RANDBETWEEN(1,100)&lt;=Settings!$E$24*100,"Hail","")</f>
        <v/>
      </c>
      <c r="E754" s="5" t="str">
        <f>VLOOKUP($I754,Wind!$A:$D,2,TRUE)</f>
        <v>Light air</v>
      </c>
      <c r="F754" s="5" t="str">
        <f>VLOOKUP($I754,Wind!$A:$D,3,TRUE)</f>
        <v>1–3</v>
      </c>
      <c r="G754" s="5" t="str">
        <f t="shared" si="1"/>
        <v>NW</v>
      </c>
      <c r="H754" s="5" t="str">
        <f>VLOOKUP($I754,Wind!$A:$D,4,TRUE)</f>
        <v>Wind direction shown by smoke but not wind vanes</v>
      </c>
      <c r="I754" s="5">
        <f>RANDBETWEEN(2,8)*10</f>
        <v>30</v>
      </c>
    </row>
    <row r="755">
      <c r="A755" s="9" t="s">
        <v>88</v>
      </c>
      <c r="B755" s="9" t="s">
        <v>89</v>
      </c>
      <c r="C755" s="9" t="s">
        <v>90</v>
      </c>
      <c r="D755" s="5" t="str">
        <f>IF(RANDBETWEEN(1,100)&lt;=Settings!$E$24*100,"Hail","")</f>
        <v/>
      </c>
      <c r="E755" s="5" t="str">
        <f>VLOOKUP($I755,Wind!$A:$D,2,TRUE)</f>
        <v>Gentle breeze</v>
      </c>
      <c r="F755" s="5" t="str">
        <f>VLOOKUP($I755,Wind!$A:$D,3,TRUE)</f>
        <v>8–12</v>
      </c>
      <c r="G755" s="5" t="str">
        <f t="shared" si="1"/>
        <v>NW</v>
      </c>
      <c r="H755" s="5" t="str">
        <f>VLOOKUP($I755,Wind!$A:$D,4,TRUE)</f>
        <v>Leaves and small twigs sway and banners flap</v>
      </c>
      <c r="I755" s="5">
        <f>RANDBETWEEN(2,12)*10</f>
        <v>60</v>
      </c>
    </row>
    <row r="756">
      <c r="A756" s="9" t="s">
        <v>91</v>
      </c>
      <c r="B756" s="9" t="s">
        <v>92</v>
      </c>
      <c r="C756" s="9" t="s">
        <v>93</v>
      </c>
      <c r="D756" s="5" t="str">
        <f>IF(RANDBETWEEN(1,1000)&lt;=Settings!$E$23*Settings!$E$25*1000,"Lightning, hail",IF(RANDBETWEEN(1,100)&lt;=Settings!$E$23*100,"Lightning",IF(RANDBETWEEN(1,100)&lt;=Settings!$E$25*100,"Hail","")))</f>
        <v>Lightning</v>
      </c>
      <c r="E756" s="5" t="str">
        <f>VLOOKUP($I756,Wind!$A:$D,2,TRUE)</f>
        <v>Gentle breeze</v>
      </c>
      <c r="F756" s="5" t="str">
        <f>VLOOKUP($I756,Wind!$A:$D,3,TRUE)</f>
        <v>8–12</v>
      </c>
      <c r="G756" s="5" t="str">
        <f t="shared" si="1"/>
        <v>E</v>
      </c>
      <c r="H756" s="5" t="str">
        <f>VLOOKUP($I756,Wind!$A:$D,4,TRUE)</f>
        <v>Leaves and small twigs sway and banners flap</v>
      </c>
      <c r="I756" s="5">
        <f>RANDBETWEEN(2,16)*10</f>
        <v>60</v>
      </c>
    </row>
    <row r="757">
      <c r="A757" s="9" t="s">
        <v>94</v>
      </c>
      <c r="B757" s="9" t="s">
        <v>95</v>
      </c>
      <c r="C757" s="9" t="s">
        <v>93</v>
      </c>
      <c r="D757" s="5" t="str">
        <f>IF(RANDBETWEEN(1,1000)&lt;=Settings!$E$23*Settings!$E$25*1000,"Lightning, hail",IF(RANDBETWEEN(1,100)&lt;=Settings!$E$23*100,"Lightning",IF(RANDBETWEEN(1,100)&lt;=Settings!$E$25*100,"Hail","")))</f>
        <v/>
      </c>
      <c r="E757" s="5" t="str">
        <f>VLOOKUP($I757,Wind!$A:$D,2,TRUE)</f>
        <v>Moderate gale</v>
      </c>
      <c r="F757" s="5" t="str">
        <f>VLOOKUP($I757,Wind!$A:$D,3,TRUE)</f>
        <v>32–38</v>
      </c>
      <c r="G757" s="5" t="str">
        <f t="shared" si="1"/>
        <v>SE</v>
      </c>
      <c r="H757" s="5" t="str">
        <f>VLOOKUP($I757,Wind!$A:$D,4,TRUE)</f>
        <v>Whole trees sway and walking against wind takes some effort</v>
      </c>
      <c r="I757" s="5">
        <f>RANDBETWEEN(10,200)</f>
        <v>141</v>
      </c>
    </row>
    <row r="758">
      <c r="A758" s="9" t="s">
        <v>79</v>
      </c>
      <c r="B758" s="9" t="s">
        <v>80</v>
      </c>
      <c r="C758" s="9" t="s">
        <v>81</v>
      </c>
      <c r="D758" s="5" t="str">
        <f>IF(RANDBETWEEN(1,100)&lt;=Settings!$E$22*100,"Fog","")</f>
        <v/>
      </c>
      <c r="E758" s="5" t="str">
        <f>VLOOKUP($I758,Wind!$A:$D,2,TRUE)</f>
        <v>Light air</v>
      </c>
      <c r="F758" s="5" t="str">
        <f>VLOOKUP($I758,Wind!$A:$D,3,TRUE)</f>
        <v>1–3</v>
      </c>
      <c r="G758" s="5" t="str">
        <f t="shared" si="1"/>
        <v>W</v>
      </c>
      <c r="H758" s="5" t="str">
        <f>VLOOKUP($I758,Wind!$A:$D,4,TRUE)</f>
        <v>Wind direction shown by smoke but not wind vanes</v>
      </c>
      <c r="I758" s="5">
        <f>RANDBETWEEN(1,4)*10</f>
        <v>20</v>
      </c>
    </row>
    <row r="759">
      <c r="A759" s="9" t="s">
        <v>82</v>
      </c>
      <c r="B759" s="9" t="s">
        <v>83</v>
      </c>
      <c r="C759" s="9" t="s">
        <v>84</v>
      </c>
      <c r="D759" s="5" t="str">
        <f>IF(RANDBETWEEN(1,100)&lt;=Settings!$E$22*100,"Fog","")</f>
        <v/>
      </c>
      <c r="E759" s="5" t="str">
        <f>VLOOKUP($I759,Wind!$A:$D,2,TRUE)</f>
        <v>Light air</v>
      </c>
      <c r="F759" s="5" t="str">
        <f>VLOOKUP($I759,Wind!$A:$D,3,TRUE)</f>
        <v>1–3</v>
      </c>
      <c r="G759" s="5" t="str">
        <f t="shared" si="1"/>
        <v>S</v>
      </c>
      <c r="H759" s="5" t="str">
        <f>VLOOKUP($I759,Wind!$A:$D,4,TRUE)</f>
        <v>Wind direction shown by smoke but not wind vanes</v>
      </c>
      <c r="I759" s="5">
        <f>RANDBETWEEN(1,6)*10</f>
        <v>30</v>
      </c>
    </row>
    <row r="760">
      <c r="A760" s="9" t="s">
        <v>85</v>
      </c>
      <c r="B760" s="9" t="s">
        <v>86</v>
      </c>
      <c r="C760" s="9" t="s">
        <v>87</v>
      </c>
      <c r="D760" s="5" t="str">
        <f>IF(RANDBETWEEN(1,100)&lt;=Settings!$E$24*100,"Hail","")</f>
        <v/>
      </c>
      <c r="E760" s="5" t="str">
        <f>VLOOKUP($I760,Wind!$A:$D,2,TRUE)</f>
        <v>Moderate breeze</v>
      </c>
      <c r="F760" s="5" t="str">
        <f>VLOOKUP($I760,Wind!$A:$D,3,TRUE)</f>
        <v>13–18</v>
      </c>
      <c r="G760" s="5" t="str">
        <f t="shared" si="1"/>
        <v>NE</v>
      </c>
      <c r="H760" s="5" t="str">
        <f>VLOOKUP($I760,Wind!$A:$D,4,TRUE)</f>
        <v>Small branches move, and dust and small branches are raised</v>
      </c>
      <c r="I760" s="5">
        <f>RANDBETWEEN(2,8)*10</f>
        <v>80</v>
      </c>
    </row>
    <row r="761">
      <c r="A761" s="9" t="s">
        <v>88</v>
      </c>
      <c r="B761" s="9" t="s">
        <v>89</v>
      </c>
      <c r="C761" s="9" t="s">
        <v>90</v>
      </c>
      <c r="D761" s="5" t="str">
        <f>IF(RANDBETWEEN(1,100)&lt;=Settings!$E$24*100,"Hail","")</f>
        <v/>
      </c>
      <c r="E761" s="5" t="str">
        <f>VLOOKUP($I761,Wind!$A:$D,2,TRUE)</f>
        <v>Light breeze</v>
      </c>
      <c r="F761" s="5" t="str">
        <f>VLOOKUP($I761,Wind!$A:$D,3,TRUE)</f>
        <v>4–7</v>
      </c>
      <c r="G761" s="5" t="str">
        <f t="shared" si="1"/>
        <v>W</v>
      </c>
      <c r="H761" s="5" t="str">
        <f>VLOOKUP($I761,Wind!$A:$D,4,TRUE)</f>
        <v>Wind felt on face, leaves rustle, vanes move</v>
      </c>
      <c r="I761" s="5">
        <f>RANDBETWEEN(2,12)*10</f>
        <v>40</v>
      </c>
    </row>
    <row r="762">
      <c r="A762" s="9" t="s">
        <v>91</v>
      </c>
      <c r="B762" s="9" t="s">
        <v>92</v>
      </c>
      <c r="C762" s="9" t="s">
        <v>93</v>
      </c>
      <c r="D762" s="5" t="str">
        <f>IF(RANDBETWEEN(1,1000)&lt;=Settings!$E$23*Settings!$E$25*1000,"Lightning, hail",IF(RANDBETWEEN(1,100)&lt;=Settings!$E$23*100,"Lightning",IF(RANDBETWEEN(1,100)&lt;=Settings!$E$25*100,"Hail","")))</f>
        <v/>
      </c>
      <c r="E762" s="5" t="str">
        <f>VLOOKUP($I762,Wind!$A:$D,2,TRUE)</f>
        <v>Fresh gale</v>
      </c>
      <c r="F762" s="5" t="str">
        <f>VLOOKUP($I762,Wind!$A:$D,3,TRUE)</f>
        <v>39–46</v>
      </c>
      <c r="G762" s="5" t="str">
        <f t="shared" si="1"/>
        <v>W</v>
      </c>
      <c r="H762" s="5" t="str">
        <f>VLOOKUP($I762,Wind!$A:$D,4,TRUE)</f>
        <v>Twigs break off trees and general progress is impeded</v>
      </c>
      <c r="I762" s="5">
        <f>RANDBETWEEN(2,16)*10</f>
        <v>160</v>
      </c>
    </row>
    <row r="763">
      <c r="A763" s="9" t="s">
        <v>94</v>
      </c>
      <c r="B763" s="9" t="s">
        <v>95</v>
      </c>
      <c r="C763" s="9" t="s">
        <v>93</v>
      </c>
      <c r="D763" s="5" t="str">
        <f>IF(RANDBETWEEN(1,1000)&lt;=Settings!$E$23*Settings!$E$25*1000,"Lightning, hail",IF(RANDBETWEEN(1,100)&lt;=Settings!$E$23*100,"Lightning",IF(RANDBETWEEN(1,100)&lt;=Settings!$E$25*100,"Hail","")))</f>
        <v/>
      </c>
      <c r="E763" s="5" t="str">
        <f>VLOOKUP($I763,Wind!$A:$D,2,TRUE)</f>
        <v>Gentle breeze</v>
      </c>
      <c r="F763" s="5" t="str">
        <f>VLOOKUP($I763,Wind!$A:$D,3,TRUE)</f>
        <v>8–12</v>
      </c>
      <c r="G763" s="5" t="str">
        <f t="shared" si="1"/>
        <v>NE</v>
      </c>
      <c r="H763" s="5" t="str">
        <f>VLOOKUP($I763,Wind!$A:$D,4,TRUE)</f>
        <v>Leaves and small twigs sway and banners flap</v>
      </c>
      <c r="I763" s="5">
        <f>RANDBETWEEN(10,200)</f>
        <v>69</v>
      </c>
    </row>
    <row r="764">
      <c r="A764" s="9" t="s">
        <v>79</v>
      </c>
      <c r="B764" s="9" t="s">
        <v>80</v>
      </c>
      <c r="C764" s="9" t="s">
        <v>81</v>
      </c>
      <c r="D764" s="5" t="str">
        <f>IF(RANDBETWEEN(1,100)&lt;=Settings!$E$22*100,"Fog","")</f>
        <v/>
      </c>
      <c r="E764" s="5" t="str">
        <f>VLOOKUP($I764,Wind!$A:$D,2,TRUE)</f>
        <v>Light air</v>
      </c>
      <c r="F764" s="5" t="str">
        <f>VLOOKUP($I764,Wind!$A:$D,3,TRUE)</f>
        <v>1–3</v>
      </c>
      <c r="G764" s="5" t="str">
        <f t="shared" si="1"/>
        <v>SE</v>
      </c>
      <c r="H764" s="5" t="str">
        <f>VLOOKUP($I764,Wind!$A:$D,4,TRUE)</f>
        <v>Wind direction shown by smoke but not wind vanes</v>
      </c>
      <c r="I764" s="5">
        <f>RANDBETWEEN(1,4)*10</f>
        <v>30</v>
      </c>
    </row>
    <row r="765">
      <c r="A765" s="9" t="s">
        <v>82</v>
      </c>
      <c r="B765" s="9" t="s">
        <v>83</v>
      </c>
      <c r="C765" s="9" t="s">
        <v>84</v>
      </c>
      <c r="D765" s="5" t="str">
        <f>IF(RANDBETWEEN(1,100)&lt;=Settings!$E$22*100,"Fog","")</f>
        <v/>
      </c>
      <c r="E765" s="5" t="str">
        <f>VLOOKUP($I765,Wind!$A:$D,2,TRUE)</f>
        <v>Light air</v>
      </c>
      <c r="F765" s="5" t="str">
        <f>VLOOKUP($I765,Wind!$A:$D,3,TRUE)</f>
        <v>1–3</v>
      </c>
      <c r="G765" s="5" t="str">
        <f t="shared" si="1"/>
        <v>NW</v>
      </c>
      <c r="H765" s="5" t="str">
        <f>VLOOKUP($I765,Wind!$A:$D,4,TRUE)</f>
        <v>Wind direction shown by smoke but not wind vanes</v>
      </c>
      <c r="I765" s="5">
        <f>RANDBETWEEN(1,6)*10</f>
        <v>20</v>
      </c>
    </row>
    <row r="766">
      <c r="A766" s="9" t="s">
        <v>85</v>
      </c>
      <c r="B766" s="9" t="s">
        <v>86</v>
      </c>
      <c r="C766" s="9" t="s">
        <v>87</v>
      </c>
      <c r="D766" s="5" t="str">
        <f>IF(RANDBETWEEN(1,100)&lt;=Settings!$E$24*100,"Hail","")</f>
        <v/>
      </c>
      <c r="E766" s="5" t="str">
        <f>VLOOKUP($I766,Wind!$A:$D,2,TRUE)</f>
        <v>Moderate breeze</v>
      </c>
      <c r="F766" s="5" t="str">
        <f>VLOOKUP($I766,Wind!$A:$D,3,TRUE)</f>
        <v>13–18</v>
      </c>
      <c r="G766" s="5" t="str">
        <f t="shared" si="1"/>
        <v>S</v>
      </c>
      <c r="H766" s="5" t="str">
        <f>VLOOKUP($I766,Wind!$A:$D,4,TRUE)</f>
        <v>Small branches move, and dust and small branches are raised</v>
      </c>
      <c r="I766" s="5">
        <f>RANDBETWEEN(2,8)*10</f>
        <v>80</v>
      </c>
    </row>
    <row r="767">
      <c r="A767" s="9" t="s">
        <v>88</v>
      </c>
      <c r="B767" s="9" t="s">
        <v>89</v>
      </c>
      <c r="C767" s="9" t="s">
        <v>90</v>
      </c>
      <c r="D767" s="5" t="str">
        <f>IF(RANDBETWEEN(1,100)&lt;=Settings!$E$24*100,"Hail","")</f>
        <v/>
      </c>
      <c r="E767" s="5" t="str">
        <f>VLOOKUP($I767,Wind!$A:$D,2,TRUE)</f>
        <v>Fresh breeze</v>
      </c>
      <c r="F767" s="5" t="str">
        <f>VLOOKUP($I767,Wind!$A:$D,3,TRUE)</f>
        <v>19–24</v>
      </c>
      <c r="G767" s="5" t="str">
        <f t="shared" si="1"/>
        <v>N</v>
      </c>
      <c r="H767" s="5" t="str">
        <f>VLOOKUP($I767,Wind!$A:$D,4,TRUE)</f>
        <v>Small trees sway and small waves form on inland waters</v>
      </c>
      <c r="I767" s="5">
        <f>RANDBETWEEN(2,12)*10</f>
        <v>100</v>
      </c>
    </row>
    <row r="768">
      <c r="A768" s="9" t="s">
        <v>91</v>
      </c>
      <c r="B768" s="9" t="s">
        <v>92</v>
      </c>
      <c r="C768" s="9" t="s">
        <v>93</v>
      </c>
      <c r="D768" s="5" t="str">
        <f>IF(RANDBETWEEN(1,1000)&lt;=Settings!$E$23*Settings!$E$25*1000,"Lightning, hail",IF(RANDBETWEEN(1,100)&lt;=Settings!$E$23*100,"Lightning",IF(RANDBETWEEN(1,100)&lt;=Settings!$E$25*100,"Hail","")))</f>
        <v/>
      </c>
      <c r="E768" s="5" t="str">
        <f>VLOOKUP($I768,Wind!$A:$D,2,TRUE)</f>
        <v>Moderate gale</v>
      </c>
      <c r="F768" s="5" t="str">
        <f>VLOOKUP($I768,Wind!$A:$D,3,TRUE)</f>
        <v>32–38</v>
      </c>
      <c r="G768" s="5" t="str">
        <f t="shared" si="1"/>
        <v>NE</v>
      </c>
      <c r="H768" s="5" t="str">
        <f>VLOOKUP($I768,Wind!$A:$D,4,TRUE)</f>
        <v>Whole trees sway and walking against wind takes some effort</v>
      </c>
      <c r="I768" s="5">
        <f>RANDBETWEEN(2,16)*10</f>
        <v>150</v>
      </c>
    </row>
    <row r="769">
      <c r="A769" s="9" t="s">
        <v>94</v>
      </c>
      <c r="B769" s="9" t="s">
        <v>95</v>
      </c>
      <c r="C769" s="9" t="s">
        <v>93</v>
      </c>
      <c r="D769" s="5" t="str">
        <f>IF(RANDBETWEEN(1,1000)&lt;=Settings!$E$23*Settings!$E$25*1000,"Lightning, hail",IF(RANDBETWEEN(1,100)&lt;=Settings!$E$23*100,"Lightning",IF(RANDBETWEEN(1,100)&lt;=Settings!$E$25*100,"Hail","")))</f>
        <v/>
      </c>
      <c r="E769" s="5" t="str">
        <f>VLOOKUP($I769,Wind!$A:$D,2,TRUE)</f>
        <v>Light air</v>
      </c>
      <c r="F769" s="5" t="str">
        <f>VLOOKUP($I769,Wind!$A:$D,3,TRUE)</f>
        <v>1–3</v>
      </c>
      <c r="G769" s="5" t="str">
        <f t="shared" si="1"/>
        <v>SE</v>
      </c>
      <c r="H769" s="5" t="str">
        <f>VLOOKUP($I769,Wind!$A:$D,4,TRUE)</f>
        <v>Wind direction shown by smoke but not wind vanes</v>
      </c>
      <c r="I769" s="5">
        <f>RANDBETWEEN(10,200)</f>
        <v>21</v>
      </c>
    </row>
    <row r="770">
      <c r="A770" s="9" t="s">
        <v>79</v>
      </c>
      <c r="B770" s="9" t="s">
        <v>80</v>
      </c>
      <c r="C770" s="9" t="s">
        <v>81</v>
      </c>
      <c r="D770" s="5" t="str">
        <f>IF(RANDBETWEEN(1,100)&lt;=Settings!$E$22*100,"Fog","")</f>
        <v/>
      </c>
      <c r="E770" s="5" t="str">
        <f>VLOOKUP($I770,Wind!$A:$D,2,TRUE)</f>
        <v>Calm</v>
      </c>
      <c r="F770" s="5" t="str">
        <f>VLOOKUP($I770,Wind!$A:$D,3,TRUE)</f>
        <v>&lt;1</v>
      </c>
      <c r="G770" s="5" t="str">
        <f t="shared" si="1"/>
        <v>N</v>
      </c>
      <c r="H770" s="5" t="str">
        <f>VLOOKUP($I770,Wind!$A:$D,4,TRUE)</f>
        <v>Smoke rises vertically</v>
      </c>
      <c r="I770" s="5">
        <f>RANDBETWEEN(1,4)*10</f>
        <v>10</v>
      </c>
    </row>
    <row r="771">
      <c r="A771" s="9" t="s">
        <v>82</v>
      </c>
      <c r="B771" s="9" t="s">
        <v>83</v>
      </c>
      <c r="C771" s="9" t="s">
        <v>84</v>
      </c>
      <c r="D771" s="5" t="str">
        <f>IF(RANDBETWEEN(1,100)&lt;=Settings!$E$22*100,"Fog","")</f>
        <v/>
      </c>
      <c r="E771" s="5" t="str">
        <f>VLOOKUP($I771,Wind!$A:$D,2,TRUE)</f>
        <v>Gentle breeze</v>
      </c>
      <c r="F771" s="5" t="str">
        <f>VLOOKUP($I771,Wind!$A:$D,3,TRUE)</f>
        <v>8–12</v>
      </c>
      <c r="G771" s="5" t="str">
        <f t="shared" si="1"/>
        <v>SW</v>
      </c>
      <c r="H771" s="5" t="str">
        <f>VLOOKUP($I771,Wind!$A:$D,4,TRUE)</f>
        <v>Leaves and small twigs sway and banners flap</v>
      </c>
      <c r="I771" s="5">
        <f>RANDBETWEEN(1,6)*10</f>
        <v>60</v>
      </c>
    </row>
    <row r="772">
      <c r="A772" s="9" t="s">
        <v>85</v>
      </c>
      <c r="B772" s="9" t="s">
        <v>86</v>
      </c>
      <c r="C772" s="9" t="s">
        <v>87</v>
      </c>
      <c r="D772" s="5" t="str">
        <f>IF(RANDBETWEEN(1,100)&lt;=Settings!$E$24*100,"Hail","")</f>
        <v>Hail</v>
      </c>
      <c r="E772" s="5" t="str">
        <f>VLOOKUP($I772,Wind!$A:$D,2,TRUE)</f>
        <v>Light air</v>
      </c>
      <c r="F772" s="5" t="str">
        <f>VLOOKUP($I772,Wind!$A:$D,3,TRUE)</f>
        <v>1–3</v>
      </c>
      <c r="G772" s="5" t="str">
        <f t="shared" si="1"/>
        <v>W</v>
      </c>
      <c r="H772" s="5" t="str">
        <f>VLOOKUP($I772,Wind!$A:$D,4,TRUE)</f>
        <v>Wind direction shown by smoke but not wind vanes</v>
      </c>
      <c r="I772" s="5">
        <f>RANDBETWEEN(2,8)*10</f>
        <v>30</v>
      </c>
    </row>
    <row r="773">
      <c r="A773" s="9" t="s">
        <v>88</v>
      </c>
      <c r="B773" s="9" t="s">
        <v>89</v>
      </c>
      <c r="C773" s="9" t="s">
        <v>90</v>
      </c>
      <c r="D773" s="5" t="str">
        <f>IF(RANDBETWEEN(1,100)&lt;=Settings!$E$24*100,"Hail","")</f>
        <v/>
      </c>
      <c r="E773" s="5" t="str">
        <f>VLOOKUP($I773,Wind!$A:$D,2,TRUE)</f>
        <v>Fresh breeze</v>
      </c>
      <c r="F773" s="5" t="str">
        <f>VLOOKUP($I773,Wind!$A:$D,3,TRUE)</f>
        <v>19–24</v>
      </c>
      <c r="G773" s="5" t="str">
        <f t="shared" si="1"/>
        <v>SE</v>
      </c>
      <c r="H773" s="5" t="str">
        <f>VLOOKUP($I773,Wind!$A:$D,4,TRUE)</f>
        <v>Small trees sway and small waves form on inland waters</v>
      </c>
      <c r="I773" s="5">
        <f>RANDBETWEEN(2,12)*10</f>
        <v>100</v>
      </c>
    </row>
    <row r="774">
      <c r="A774" s="9" t="s">
        <v>91</v>
      </c>
      <c r="B774" s="9" t="s">
        <v>92</v>
      </c>
      <c r="C774" s="9" t="s">
        <v>93</v>
      </c>
      <c r="D774" s="5" t="str">
        <f>IF(RANDBETWEEN(1,1000)&lt;=Settings!$E$23*Settings!$E$25*1000,"Lightning, hail",IF(RANDBETWEEN(1,100)&lt;=Settings!$E$23*100,"Lightning",IF(RANDBETWEEN(1,100)&lt;=Settings!$E$25*100,"Hail","")))</f>
        <v>Lightning</v>
      </c>
      <c r="E774" s="5" t="str">
        <f>VLOOKUP($I774,Wind!$A:$D,2,TRUE)</f>
        <v>Strong breeze</v>
      </c>
      <c r="F774" s="5" t="str">
        <f>VLOOKUP($I774,Wind!$A:$D,3,TRUE)</f>
        <v>25–31</v>
      </c>
      <c r="G774" s="5" t="str">
        <f t="shared" si="1"/>
        <v>S</v>
      </c>
      <c r="H774" s="5" t="str">
        <f>VLOOKUP($I774,Wind!$A:$D,4,TRUE)</f>
        <v>Large branches move</v>
      </c>
      <c r="I774" s="5">
        <f>RANDBETWEEN(2,16)*10</f>
        <v>130</v>
      </c>
    </row>
    <row r="775">
      <c r="A775" s="9" t="s">
        <v>94</v>
      </c>
      <c r="B775" s="9" t="s">
        <v>95</v>
      </c>
      <c r="C775" s="9" t="s">
        <v>93</v>
      </c>
      <c r="D775" s="5" t="str">
        <f>IF(RANDBETWEEN(1,1000)&lt;=Settings!$E$23*Settings!$E$25*1000,"Lightning, hail",IF(RANDBETWEEN(1,100)&lt;=Settings!$E$23*100,"Lightning",IF(RANDBETWEEN(1,100)&lt;=Settings!$E$25*100,"Hail","")))</f>
        <v/>
      </c>
      <c r="E775" s="5" t="str">
        <f>VLOOKUP($I775,Wind!$A:$D,2,TRUE)</f>
        <v>Strong gale</v>
      </c>
      <c r="F775" s="5" t="str">
        <f>VLOOKUP($I775,Wind!$A:$D,3,TRUE)</f>
        <v>47–54</v>
      </c>
      <c r="G775" s="5" t="str">
        <f t="shared" si="1"/>
        <v>SW</v>
      </c>
      <c r="H775" s="5" t="str">
        <f>VLOOKUP($I775,Wind!$A:$D,4,TRUE)</f>
        <v>Slight structural damage occurs</v>
      </c>
      <c r="I775" s="5">
        <f>RANDBETWEEN(10,200)</f>
        <v>172</v>
      </c>
    </row>
    <row r="776">
      <c r="A776" s="9" t="s">
        <v>79</v>
      </c>
      <c r="B776" s="9" t="s">
        <v>80</v>
      </c>
      <c r="C776" s="9" t="s">
        <v>81</v>
      </c>
      <c r="D776" s="5" t="str">
        <f>IF(RANDBETWEEN(1,100)&lt;=Settings!$E$22*100,"Fog","")</f>
        <v/>
      </c>
      <c r="E776" s="5" t="str">
        <f>VLOOKUP($I776,Wind!$A:$D,2,TRUE)</f>
        <v>Light air</v>
      </c>
      <c r="F776" s="5" t="str">
        <f>VLOOKUP($I776,Wind!$A:$D,3,TRUE)</f>
        <v>1–3</v>
      </c>
      <c r="G776" s="5" t="str">
        <f t="shared" si="1"/>
        <v>NE</v>
      </c>
      <c r="H776" s="5" t="str">
        <f>VLOOKUP($I776,Wind!$A:$D,4,TRUE)</f>
        <v>Wind direction shown by smoke but not wind vanes</v>
      </c>
      <c r="I776" s="5">
        <f>RANDBETWEEN(1,4)*10</f>
        <v>30</v>
      </c>
    </row>
    <row r="777">
      <c r="A777" s="9" t="s">
        <v>82</v>
      </c>
      <c r="B777" s="9" t="s">
        <v>83</v>
      </c>
      <c r="C777" s="9" t="s">
        <v>84</v>
      </c>
      <c r="D777" s="5" t="str">
        <f>IF(RANDBETWEEN(1,100)&lt;=Settings!$E$22*100,"Fog","")</f>
        <v>Fog</v>
      </c>
      <c r="E777" s="5" t="str">
        <f>VLOOKUP($I777,Wind!$A:$D,2,TRUE)</f>
        <v>Calm</v>
      </c>
      <c r="F777" s="5" t="str">
        <f>VLOOKUP($I777,Wind!$A:$D,3,TRUE)</f>
        <v>&lt;1</v>
      </c>
      <c r="G777" s="5" t="str">
        <f t="shared" si="1"/>
        <v>E</v>
      </c>
      <c r="H777" s="5" t="str">
        <f>VLOOKUP($I777,Wind!$A:$D,4,TRUE)</f>
        <v>Smoke rises vertically</v>
      </c>
      <c r="I777" s="5">
        <f>RANDBETWEEN(1,6)*10</f>
        <v>10</v>
      </c>
    </row>
    <row r="778">
      <c r="A778" s="9" t="s">
        <v>85</v>
      </c>
      <c r="B778" s="9" t="s">
        <v>86</v>
      </c>
      <c r="C778" s="9" t="s">
        <v>87</v>
      </c>
      <c r="D778" s="5" t="str">
        <f>IF(RANDBETWEEN(1,100)&lt;=Settings!$E$24*100,"Hail","")</f>
        <v/>
      </c>
      <c r="E778" s="5" t="str">
        <f>VLOOKUP($I778,Wind!$A:$D,2,TRUE)</f>
        <v>Light air</v>
      </c>
      <c r="F778" s="5" t="str">
        <f>VLOOKUP($I778,Wind!$A:$D,3,TRUE)</f>
        <v>1–3</v>
      </c>
      <c r="G778" s="5" t="str">
        <f t="shared" si="1"/>
        <v>NE</v>
      </c>
      <c r="H778" s="5" t="str">
        <f>VLOOKUP($I778,Wind!$A:$D,4,TRUE)</f>
        <v>Wind direction shown by smoke but not wind vanes</v>
      </c>
      <c r="I778" s="5">
        <f>RANDBETWEEN(2,8)*10</f>
        <v>20</v>
      </c>
    </row>
    <row r="779">
      <c r="A779" s="9" t="s">
        <v>88</v>
      </c>
      <c r="B779" s="9" t="s">
        <v>89</v>
      </c>
      <c r="C779" s="9" t="s">
        <v>90</v>
      </c>
      <c r="D779" s="5" t="str">
        <f>IF(RANDBETWEEN(1,100)&lt;=Settings!$E$24*100,"Hail","")</f>
        <v/>
      </c>
      <c r="E779" s="5" t="str">
        <f>VLOOKUP($I779,Wind!$A:$D,2,TRUE)</f>
        <v>Light air</v>
      </c>
      <c r="F779" s="5" t="str">
        <f>VLOOKUP($I779,Wind!$A:$D,3,TRUE)</f>
        <v>1–3</v>
      </c>
      <c r="G779" s="5" t="str">
        <f t="shared" si="1"/>
        <v>NE</v>
      </c>
      <c r="H779" s="5" t="str">
        <f>VLOOKUP($I779,Wind!$A:$D,4,TRUE)</f>
        <v>Wind direction shown by smoke but not wind vanes</v>
      </c>
      <c r="I779" s="5">
        <f>RANDBETWEEN(2,12)*10</f>
        <v>20</v>
      </c>
    </row>
    <row r="780">
      <c r="A780" s="9" t="s">
        <v>91</v>
      </c>
      <c r="B780" s="9" t="s">
        <v>92</v>
      </c>
      <c r="C780" s="9" t="s">
        <v>93</v>
      </c>
      <c r="D780" s="5" t="str">
        <f>IF(RANDBETWEEN(1,1000)&lt;=Settings!$E$23*Settings!$E$25*1000,"Lightning, hail",IF(RANDBETWEEN(1,100)&lt;=Settings!$E$23*100,"Lightning",IF(RANDBETWEEN(1,100)&lt;=Settings!$E$25*100,"Hail","")))</f>
        <v>Lightning</v>
      </c>
      <c r="E780" s="5" t="str">
        <f>VLOOKUP($I780,Wind!$A:$D,2,TRUE)</f>
        <v>Gentle breeze</v>
      </c>
      <c r="F780" s="5" t="str">
        <f>VLOOKUP($I780,Wind!$A:$D,3,TRUE)</f>
        <v>8–12</v>
      </c>
      <c r="G780" s="5" t="str">
        <f t="shared" si="1"/>
        <v>W</v>
      </c>
      <c r="H780" s="5" t="str">
        <f>VLOOKUP($I780,Wind!$A:$D,4,TRUE)</f>
        <v>Leaves and small twigs sway and banners flap</v>
      </c>
      <c r="I780" s="5">
        <f>RANDBETWEEN(2,16)*10</f>
        <v>60</v>
      </c>
    </row>
    <row r="781">
      <c r="A781" s="9" t="s">
        <v>94</v>
      </c>
      <c r="B781" s="9" t="s">
        <v>95</v>
      </c>
      <c r="C781" s="9" t="s">
        <v>93</v>
      </c>
      <c r="D781" s="5" t="str">
        <f>IF(RANDBETWEEN(1,1000)&lt;=Settings!$E$23*Settings!$E$25*1000,"Lightning, hail",IF(RANDBETWEEN(1,100)&lt;=Settings!$E$23*100,"Lightning",IF(RANDBETWEEN(1,100)&lt;=Settings!$E$25*100,"Hail","")))</f>
        <v/>
      </c>
      <c r="E781" s="5" t="str">
        <f>VLOOKUP($I781,Wind!$A:$D,2,TRUE)</f>
        <v>Light breeze</v>
      </c>
      <c r="F781" s="5" t="str">
        <f>VLOOKUP($I781,Wind!$A:$D,3,TRUE)</f>
        <v>4–7</v>
      </c>
      <c r="G781" s="5" t="str">
        <f t="shared" si="1"/>
        <v>NE</v>
      </c>
      <c r="H781" s="5" t="str">
        <f>VLOOKUP($I781,Wind!$A:$D,4,TRUE)</f>
        <v>Wind felt on face, leaves rustle, vanes move</v>
      </c>
      <c r="I781" s="5">
        <f>RANDBETWEEN(10,200)</f>
        <v>56</v>
      </c>
    </row>
    <row r="782">
      <c r="A782" s="9" t="s">
        <v>79</v>
      </c>
      <c r="B782" s="9" t="s">
        <v>80</v>
      </c>
      <c r="C782" s="9" t="s">
        <v>81</v>
      </c>
      <c r="D782" s="5" t="str">
        <f>IF(RANDBETWEEN(1,100)&lt;=Settings!$E$22*100,"Fog","")</f>
        <v>Fog</v>
      </c>
      <c r="E782" s="5" t="str">
        <f>VLOOKUP($I782,Wind!$A:$D,2,TRUE)</f>
        <v>Calm</v>
      </c>
      <c r="F782" s="5" t="str">
        <f>VLOOKUP($I782,Wind!$A:$D,3,TRUE)</f>
        <v>&lt;1</v>
      </c>
      <c r="G782" s="5" t="str">
        <f t="shared" si="1"/>
        <v>NE</v>
      </c>
      <c r="H782" s="5" t="str">
        <f>VLOOKUP($I782,Wind!$A:$D,4,TRUE)</f>
        <v>Smoke rises vertically</v>
      </c>
      <c r="I782" s="5">
        <f>RANDBETWEEN(1,4)*10</f>
        <v>10</v>
      </c>
    </row>
    <row r="783">
      <c r="A783" s="9" t="s">
        <v>82</v>
      </c>
      <c r="B783" s="9" t="s">
        <v>83</v>
      </c>
      <c r="C783" s="9" t="s">
        <v>84</v>
      </c>
      <c r="D783" s="5" t="str">
        <f>IF(RANDBETWEEN(1,100)&lt;=Settings!$E$22*100,"Fog","")</f>
        <v/>
      </c>
      <c r="E783" s="5" t="str">
        <f>VLOOKUP($I783,Wind!$A:$D,2,TRUE)</f>
        <v>Light breeze</v>
      </c>
      <c r="F783" s="5" t="str">
        <f>VLOOKUP($I783,Wind!$A:$D,3,TRUE)</f>
        <v>4–7</v>
      </c>
      <c r="G783" s="5" t="str">
        <f t="shared" si="1"/>
        <v>E</v>
      </c>
      <c r="H783" s="5" t="str">
        <f>VLOOKUP($I783,Wind!$A:$D,4,TRUE)</f>
        <v>Wind felt on face, leaves rustle, vanes move</v>
      </c>
      <c r="I783" s="5">
        <f>RANDBETWEEN(1,6)*10</f>
        <v>50</v>
      </c>
    </row>
    <row r="784">
      <c r="A784" s="9" t="s">
        <v>85</v>
      </c>
      <c r="B784" s="9" t="s">
        <v>86</v>
      </c>
      <c r="C784" s="9" t="s">
        <v>87</v>
      </c>
      <c r="D784" s="5" t="str">
        <f>IF(RANDBETWEEN(1,100)&lt;=Settings!$E$24*100,"Hail","")</f>
        <v/>
      </c>
      <c r="E784" s="5" t="str">
        <f>VLOOKUP($I784,Wind!$A:$D,2,TRUE)</f>
        <v>Light air</v>
      </c>
      <c r="F784" s="5" t="str">
        <f>VLOOKUP($I784,Wind!$A:$D,3,TRUE)</f>
        <v>1–3</v>
      </c>
      <c r="G784" s="5" t="str">
        <f t="shared" si="1"/>
        <v>SE</v>
      </c>
      <c r="H784" s="5" t="str">
        <f>VLOOKUP($I784,Wind!$A:$D,4,TRUE)</f>
        <v>Wind direction shown by smoke but not wind vanes</v>
      </c>
      <c r="I784" s="5">
        <f>RANDBETWEEN(2,8)*10</f>
        <v>20</v>
      </c>
    </row>
    <row r="785">
      <c r="A785" s="9" t="s">
        <v>88</v>
      </c>
      <c r="B785" s="9" t="s">
        <v>89</v>
      </c>
      <c r="C785" s="9" t="s">
        <v>90</v>
      </c>
      <c r="D785" s="5" t="str">
        <f>IF(RANDBETWEEN(1,100)&lt;=Settings!$E$24*100,"Hail","")</f>
        <v>Hail</v>
      </c>
      <c r="E785" s="5" t="str">
        <f>VLOOKUP($I785,Wind!$A:$D,2,TRUE)</f>
        <v>Light breeze</v>
      </c>
      <c r="F785" s="5" t="str">
        <f>VLOOKUP($I785,Wind!$A:$D,3,TRUE)</f>
        <v>4–7</v>
      </c>
      <c r="G785" s="5" t="str">
        <f t="shared" si="1"/>
        <v>N</v>
      </c>
      <c r="H785" s="5" t="str">
        <f>VLOOKUP($I785,Wind!$A:$D,4,TRUE)</f>
        <v>Wind felt on face, leaves rustle, vanes move</v>
      </c>
      <c r="I785" s="5">
        <f>RANDBETWEEN(2,12)*10</f>
        <v>40</v>
      </c>
    </row>
    <row r="786">
      <c r="A786" s="9" t="s">
        <v>91</v>
      </c>
      <c r="B786" s="9" t="s">
        <v>92</v>
      </c>
      <c r="C786" s="9" t="s">
        <v>93</v>
      </c>
      <c r="D786" s="5" t="str">
        <f>IF(RANDBETWEEN(1,1000)&lt;=Settings!$E$23*Settings!$E$25*1000,"Lightning, hail",IF(RANDBETWEEN(1,100)&lt;=Settings!$E$23*100,"Lightning",IF(RANDBETWEEN(1,100)&lt;=Settings!$E$25*100,"Hail","")))</f>
        <v>Hail</v>
      </c>
      <c r="E786" s="5" t="str">
        <f>VLOOKUP($I786,Wind!$A:$D,2,TRUE)</f>
        <v>Gentle breeze</v>
      </c>
      <c r="F786" s="5" t="str">
        <f>VLOOKUP($I786,Wind!$A:$D,3,TRUE)</f>
        <v>8–12</v>
      </c>
      <c r="G786" s="5" t="str">
        <f t="shared" si="1"/>
        <v>S</v>
      </c>
      <c r="H786" s="5" t="str">
        <f>VLOOKUP($I786,Wind!$A:$D,4,TRUE)</f>
        <v>Leaves and small twigs sway and banners flap</v>
      </c>
      <c r="I786" s="5">
        <f>RANDBETWEEN(2,16)*10</f>
        <v>70</v>
      </c>
    </row>
    <row r="787">
      <c r="A787" s="9" t="s">
        <v>94</v>
      </c>
      <c r="B787" s="9" t="s">
        <v>95</v>
      </c>
      <c r="C787" s="9" t="s">
        <v>93</v>
      </c>
      <c r="D787" s="5" t="str">
        <f>IF(RANDBETWEEN(1,1000)&lt;=Settings!$E$23*Settings!$E$25*1000,"Lightning, hail",IF(RANDBETWEEN(1,100)&lt;=Settings!$E$23*100,"Lightning",IF(RANDBETWEEN(1,100)&lt;=Settings!$E$25*100,"Hail","")))</f>
        <v>Hail</v>
      </c>
      <c r="E787" s="5" t="str">
        <f>VLOOKUP($I787,Wind!$A:$D,2,TRUE)</f>
        <v>Moderate gale</v>
      </c>
      <c r="F787" s="5" t="str">
        <f>VLOOKUP($I787,Wind!$A:$D,3,TRUE)</f>
        <v>32–38</v>
      </c>
      <c r="G787" s="5" t="str">
        <f t="shared" si="1"/>
        <v>W</v>
      </c>
      <c r="H787" s="5" t="str">
        <f>VLOOKUP($I787,Wind!$A:$D,4,TRUE)</f>
        <v>Whole trees sway and walking against wind takes some effort</v>
      </c>
      <c r="I787" s="5">
        <f>RANDBETWEEN(10,200)</f>
        <v>146</v>
      </c>
    </row>
    <row r="788">
      <c r="A788" s="9" t="s">
        <v>79</v>
      </c>
      <c r="B788" s="9" t="s">
        <v>80</v>
      </c>
      <c r="C788" s="9" t="s">
        <v>81</v>
      </c>
      <c r="D788" s="5" t="str">
        <f>IF(RANDBETWEEN(1,100)&lt;=Settings!$E$22*100,"Fog","")</f>
        <v/>
      </c>
      <c r="E788" s="5" t="str">
        <f>VLOOKUP($I788,Wind!$A:$D,2,TRUE)</f>
        <v>Light air</v>
      </c>
      <c r="F788" s="5" t="str">
        <f>VLOOKUP($I788,Wind!$A:$D,3,TRUE)</f>
        <v>1–3</v>
      </c>
      <c r="G788" s="5" t="str">
        <f t="shared" si="1"/>
        <v>W</v>
      </c>
      <c r="H788" s="5" t="str">
        <f>VLOOKUP($I788,Wind!$A:$D,4,TRUE)</f>
        <v>Wind direction shown by smoke but not wind vanes</v>
      </c>
      <c r="I788" s="5">
        <f>RANDBETWEEN(1,4)*10</f>
        <v>30</v>
      </c>
    </row>
    <row r="789">
      <c r="A789" s="9" t="s">
        <v>82</v>
      </c>
      <c r="B789" s="9" t="s">
        <v>83</v>
      </c>
      <c r="C789" s="9" t="s">
        <v>84</v>
      </c>
      <c r="D789" s="5" t="str">
        <f>IF(RANDBETWEEN(1,100)&lt;=Settings!$E$22*100,"Fog","")</f>
        <v/>
      </c>
      <c r="E789" s="5" t="str">
        <f>VLOOKUP($I789,Wind!$A:$D,2,TRUE)</f>
        <v>Light air</v>
      </c>
      <c r="F789" s="5" t="str">
        <f>VLOOKUP($I789,Wind!$A:$D,3,TRUE)</f>
        <v>1–3</v>
      </c>
      <c r="G789" s="5" t="str">
        <f t="shared" si="1"/>
        <v>S</v>
      </c>
      <c r="H789" s="5" t="str">
        <f>VLOOKUP($I789,Wind!$A:$D,4,TRUE)</f>
        <v>Wind direction shown by smoke but not wind vanes</v>
      </c>
      <c r="I789" s="5">
        <f>RANDBETWEEN(1,6)*10</f>
        <v>30</v>
      </c>
    </row>
    <row r="790">
      <c r="A790" s="9" t="s">
        <v>85</v>
      </c>
      <c r="B790" s="9" t="s">
        <v>86</v>
      </c>
      <c r="C790" s="9" t="s">
        <v>87</v>
      </c>
      <c r="D790" s="5" t="str">
        <f>IF(RANDBETWEEN(1,100)&lt;=Settings!$E$24*100,"Hail","")</f>
        <v/>
      </c>
      <c r="E790" s="5" t="str">
        <f>VLOOKUP($I790,Wind!$A:$D,2,TRUE)</f>
        <v>Moderate breeze</v>
      </c>
      <c r="F790" s="5" t="str">
        <f>VLOOKUP($I790,Wind!$A:$D,3,TRUE)</f>
        <v>13–18</v>
      </c>
      <c r="G790" s="5" t="str">
        <f t="shared" si="1"/>
        <v>NW</v>
      </c>
      <c r="H790" s="5" t="str">
        <f>VLOOKUP($I790,Wind!$A:$D,4,TRUE)</f>
        <v>Small branches move, and dust and small branches are raised</v>
      </c>
      <c r="I790" s="5">
        <f>RANDBETWEEN(2,8)*10</f>
        <v>80</v>
      </c>
    </row>
    <row r="791">
      <c r="A791" s="9" t="s">
        <v>88</v>
      </c>
      <c r="B791" s="9" t="s">
        <v>89</v>
      </c>
      <c r="C791" s="9" t="s">
        <v>90</v>
      </c>
      <c r="D791" s="5" t="str">
        <f>IF(RANDBETWEEN(1,100)&lt;=Settings!$E$24*100,"Hail","")</f>
        <v/>
      </c>
      <c r="E791" s="5" t="str">
        <f>VLOOKUP($I791,Wind!$A:$D,2,TRUE)</f>
        <v>Fresh breeze</v>
      </c>
      <c r="F791" s="5" t="str">
        <f>VLOOKUP($I791,Wind!$A:$D,3,TRUE)</f>
        <v>19–24</v>
      </c>
      <c r="G791" s="5" t="str">
        <f t="shared" si="1"/>
        <v>NE</v>
      </c>
      <c r="H791" s="5" t="str">
        <f>VLOOKUP($I791,Wind!$A:$D,4,TRUE)</f>
        <v>Small trees sway and small waves form on inland waters</v>
      </c>
      <c r="I791" s="5">
        <f>RANDBETWEEN(2,12)*10</f>
        <v>100</v>
      </c>
    </row>
    <row r="792">
      <c r="A792" s="9" t="s">
        <v>91</v>
      </c>
      <c r="B792" s="9" t="s">
        <v>92</v>
      </c>
      <c r="C792" s="9" t="s">
        <v>93</v>
      </c>
      <c r="D792" s="5" t="str">
        <f>IF(RANDBETWEEN(1,1000)&lt;=Settings!$E$23*Settings!$E$25*1000,"Lightning, hail",IF(RANDBETWEEN(1,100)&lt;=Settings!$E$23*100,"Lightning",IF(RANDBETWEEN(1,100)&lt;=Settings!$E$25*100,"Hail","")))</f>
        <v>Lightning, hail</v>
      </c>
      <c r="E792" s="5" t="str">
        <f>VLOOKUP($I792,Wind!$A:$D,2,TRUE)</f>
        <v>Strong breeze</v>
      </c>
      <c r="F792" s="5" t="str">
        <f>VLOOKUP($I792,Wind!$A:$D,3,TRUE)</f>
        <v>25–31</v>
      </c>
      <c r="G792" s="5" t="str">
        <f t="shared" si="1"/>
        <v>NW</v>
      </c>
      <c r="H792" s="5" t="str">
        <f>VLOOKUP($I792,Wind!$A:$D,4,TRUE)</f>
        <v>Large branches move</v>
      </c>
      <c r="I792" s="5">
        <f>RANDBETWEEN(2,16)*10</f>
        <v>120</v>
      </c>
    </row>
    <row r="793">
      <c r="A793" s="9" t="s">
        <v>94</v>
      </c>
      <c r="B793" s="9" t="s">
        <v>95</v>
      </c>
      <c r="C793" s="9" t="s">
        <v>93</v>
      </c>
      <c r="D793" s="5" t="str">
        <f>IF(RANDBETWEEN(1,1000)&lt;=Settings!$E$23*Settings!$E$25*1000,"Lightning, hail",IF(RANDBETWEEN(1,100)&lt;=Settings!$E$23*100,"Lightning",IF(RANDBETWEEN(1,100)&lt;=Settings!$E$25*100,"Hail","")))</f>
        <v>Hail</v>
      </c>
      <c r="E793" s="5" t="str">
        <f>VLOOKUP($I793,Wind!$A:$D,2,TRUE)</f>
        <v>Storm</v>
      </c>
      <c r="F793" s="5" t="str">
        <f>VLOOKUP($I793,Wind!$A:$D,3,TRUE)</f>
        <v>55–63</v>
      </c>
      <c r="G793" s="5" t="str">
        <f t="shared" si="1"/>
        <v>N</v>
      </c>
      <c r="H793" s="5" t="str">
        <f>VLOOKUP($I793,Wind!$A:$D,4,TRUE)</f>
        <v>Trees are uprooted and considerable structural damage occurs</v>
      </c>
      <c r="I793" s="5">
        <f>RANDBETWEEN(10,200)</f>
        <v>186</v>
      </c>
    </row>
    <row r="794">
      <c r="A794" s="9" t="s">
        <v>79</v>
      </c>
      <c r="B794" s="9" t="s">
        <v>80</v>
      </c>
      <c r="C794" s="9" t="s">
        <v>81</v>
      </c>
      <c r="D794" s="5" t="str">
        <f>IF(RANDBETWEEN(1,100)&lt;=Settings!$E$22*100,"Fog","")</f>
        <v/>
      </c>
      <c r="E794" s="5" t="str">
        <f>VLOOKUP($I794,Wind!$A:$D,2,TRUE)</f>
        <v>Light air</v>
      </c>
      <c r="F794" s="5" t="str">
        <f>VLOOKUP($I794,Wind!$A:$D,3,TRUE)</f>
        <v>1–3</v>
      </c>
      <c r="G794" s="5" t="str">
        <f t="shared" si="1"/>
        <v>NE</v>
      </c>
      <c r="H794" s="5" t="str">
        <f>VLOOKUP($I794,Wind!$A:$D,4,TRUE)</f>
        <v>Wind direction shown by smoke but not wind vanes</v>
      </c>
      <c r="I794" s="5">
        <f>RANDBETWEEN(1,4)*10</f>
        <v>30</v>
      </c>
    </row>
    <row r="795">
      <c r="A795" s="9" t="s">
        <v>82</v>
      </c>
      <c r="B795" s="9" t="s">
        <v>83</v>
      </c>
      <c r="C795" s="9" t="s">
        <v>84</v>
      </c>
      <c r="D795" s="5" t="str">
        <f>IF(RANDBETWEEN(1,100)&lt;=Settings!$E$22*100,"Fog","")</f>
        <v/>
      </c>
      <c r="E795" s="5" t="str">
        <f>VLOOKUP($I795,Wind!$A:$D,2,TRUE)</f>
        <v>Light air</v>
      </c>
      <c r="F795" s="5" t="str">
        <f>VLOOKUP($I795,Wind!$A:$D,3,TRUE)</f>
        <v>1–3</v>
      </c>
      <c r="G795" s="5" t="str">
        <f t="shared" si="1"/>
        <v>NE</v>
      </c>
      <c r="H795" s="5" t="str">
        <f>VLOOKUP($I795,Wind!$A:$D,4,TRUE)</f>
        <v>Wind direction shown by smoke but not wind vanes</v>
      </c>
      <c r="I795" s="5">
        <f>RANDBETWEEN(1,6)*10</f>
        <v>30</v>
      </c>
    </row>
    <row r="796">
      <c r="A796" s="9" t="s">
        <v>85</v>
      </c>
      <c r="B796" s="9" t="s">
        <v>86</v>
      </c>
      <c r="C796" s="9" t="s">
        <v>87</v>
      </c>
      <c r="D796" s="5" t="str">
        <f>IF(RANDBETWEEN(1,100)&lt;=Settings!$E$24*100,"Hail","")</f>
        <v/>
      </c>
      <c r="E796" s="5" t="str">
        <f>VLOOKUP($I796,Wind!$A:$D,2,TRUE)</f>
        <v>Gentle breeze</v>
      </c>
      <c r="F796" s="5" t="str">
        <f>VLOOKUP($I796,Wind!$A:$D,3,TRUE)</f>
        <v>8–12</v>
      </c>
      <c r="G796" s="5" t="str">
        <f t="shared" si="1"/>
        <v>NW</v>
      </c>
      <c r="H796" s="5" t="str">
        <f>VLOOKUP($I796,Wind!$A:$D,4,TRUE)</f>
        <v>Leaves and small twigs sway and banners flap</v>
      </c>
      <c r="I796" s="5">
        <f>RANDBETWEEN(2,8)*10</f>
        <v>70</v>
      </c>
    </row>
    <row r="797">
      <c r="A797" s="9" t="s">
        <v>88</v>
      </c>
      <c r="B797" s="9" t="s">
        <v>89</v>
      </c>
      <c r="C797" s="9" t="s">
        <v>90</v>
      </c>
      <c r="D797" s="5" t="str">
        <f>IF(RANDBETWEEN(1,100)&lt;=Settings!$E$24*100,"Hail","")</f>
        <v/>
      </c>
      <c r="E797" s="5" t="str">
        <f>VLOOKUP($I797,Wind!$A:$D,2,TRUE)</f>
        <v>Light air</v>
      </c>
      <c r="F797" s="5" t="str">
        <f>VLOOKUP($I797,Wind!$A:$D,3,TRUE)</f>
        <v>1–3</v>
      </c>
      <c r="G797" s="5" t="str">
        <f t="shared" si="1"/>
        <v>N</v>
      </c>
      <c r="H797" s="5" t="str">
        <f>VLOOKUP($I797,Wind!$A:$D,4,TRUE)</f>
        <v>Wind direction shown by smoke but not wind vanes</v>
      </c>
      <c r="I797" s="5">
        <f>RANDBETWEEN(2,12)*10</f>
        <v>30</v>
      </c>
    </row>
    <row r="798">
      <c r="A798" s="9" t="s">
        <v>91</v>
      </c>
      <c r="B798" s="9" t="s">
        <v>92</v>
      </c>
      <c r="C798" s="9" t="s">
        <v>93</v>
      </c>
      <c r="D798" s="5" t="str">
        <f>IF(RANDBETWEEN(1,1000)&lt;=Settings!$E$23*Settings!$E$25*1000,"Lightning, hail",IF(RANDBETWEEN(1,100)&lt;=Settings!$E$23*100,"Lightning",IF(RANDBETWEEN(1,100)&lt;=Settings!$E$25*100,"Hail","")))</f>
        <v>Hail</v>
      </c>
      <c r="E798" s="5" t="str">
        <f>VLOOKUP($I798,Wind!$A:$D,2,TRUE)</f>
        <v>Light breeze</v>
      </c>
      <c r="F798" s="5" t="str">
        <f>VLOOKUP($I798,Wind!$A:$D,3,TRUE)</f>
        <v>4–7</v>
      </c>
      <c r="G798" s="5" t="str">
        <f t="shared" si="1"/>
        <v>SE</v>
      </c>
      <c r="H798" s="5" t="str">
        <f>VLOOKUP($I798,Wind!$A:$D,4,TRUE)</f>
        <v>Wind felt on face, leaves rustle, vanes move</v>
      </c>
      <c r="I798" s="5">
        <f>RANDBETWEEN(2,16)*10</f>
        <v>40</v>
      </c>
    </row>
    <row r="799">
      <c r="A799" s="9" t="s">
        <v>94</v>
      </c>
      <c r="B799" s="9" t="s">
        <v>95</v>
      </c>
      <c r="C799" s="9" t="s">
        <v>93</v>
      </c>
      <c r="D799" s="5" t="str">
        <f>IF(RANDBETWEEN(1,1000)&lt;=Settings!$E$23*Settings!$E$25*1000,"Lightning, hail",IF(RANDBETWEEN(1,100)&lt;=Settings!$E$23*100,"Lightning",IF(RANDBETWEEN(1,100)&lt;=Settings!$E$25*100,"Hail","")))</f>
        <v>Lightning</v>
      </c>
      <c r="E799" s="5" t="str">
        <f>VLOOKUP($I799,Wind!$A:$D,2,TRUE)</f>
        <v>Hurricane</v>
      </c>
      <c r="F799" s="5" t="str">
        <f>VLOOKUP($I799,Wind!$A:$D,3,TRUE)</f>
        <v>73–136</v>
      </c>
      <c r="G799" s="5" t="str">
        <f t="shared" si="1"/>
        <v>NE</v>
      </c>
      <c r="H799" s="5" t="str">
        <f>VLOOKUP($I799,Wind!$A:$D,4,TRUE)</f>
        <v>Widespread devastation occurs</v>
      </c>
      <c r="I799" s="5">
        <f>RANDBETWEEN(10,200)</f>
        <v>200</v>
      </c>
    </row>
    <row r="800">
      <c r="A800" s="9" t="s">
        <v>79</v>
      </c>
      <c r="B800" s="9" t="s">
        <v>80</v>
      </c>
      <c r="C800" s="9" t="s">
        <v>81</v>
      </c>
      <c r="D800" s="5" t="str">
        <f>IF(RANDBETWEEN(1,100)&lt;=Settings!$E$22*100,"Fog","")</f>
        <v/>
      </c>
      <c r="E800" s="5" t="str">
        <f>VLOOKUP($I800,Wind!$A:$D,2,TRUE)</f>
        <v>Light air</v>
      </c>
      <c r="F800" s="5" t="str">
        <f>VLOOKUP($I800,Wind!$A:$D,3,TRUE)</f>
        <v>1–3</v>
      </c>
      <c r="G800" s="5" t="str">
        <f t="shared" si="1"/>
        <v>SW</v>
      </c>
      <c r="H800" s="5" t="str">
        <f>VLOOKUP($I800,Wind!$A:$D,4,TRUE)</f>
        <v>Wind direction shown by smoke but not wind vanes</v>
      </c>
      <c r="I800" s="5">
        <f>RANDBETWEEN(1,4)*10</f>
        <v>30</v>
      </c>
    </row>
    <row r="801">
      <c r="A801" s="9" t="s">
        <v>82</v>
      </c>
      <c r="B801" s="9" t="s">
        <v>83</v>
      </c>
      <c r="C801" s="9" t="s">
        <v>84</v>
      </c>
      <c r="D801" s="5" t="str">
        <f>IF(RANDBETWEEN(1,100)&lt;=Settings!$E$22*100,"Fog","")</f>
        <v/>
      </c>
      <c r="E801" s="5" t="str">
        <f>VLOOKUP($I801,Wind!$A:$D,2,TRUE)</f>
        <v>Light breeze</v>
      </c>
      <c r="F801" s="5" t="str">
        <f>VLOOKUP($I801,Wind!$A:$D,3,TRUE)</f>
        <v>4–7</v>
      </c>
      <c r="G801" s="5" t="str">
        <f t="shared" si="1"/>
        <v>E</v>
      </c>
      <c r="H801" s="5" t="str">
        <f>VLOOKUP($I801,Wind!$A:$D,4,TRUE)</f>
        <v>Wind felt on face, leaves rustle, vanes move</v>
      </c>
      <c r="I801" s="5">
        <f>RANDBETWEEN(1,6)*10</f>
        <v>50</v>
      </c>
    </row>
    <row r="802">
      <c r="A802" s="9" t="s">
        <v>85</v>
      </c>
      <c r="B802" s="9" t="s">
        <v>86</v>
      </c>
      <c r="C802" s="9" t="s">
        <v>87</v>
      </c>
      <c r="D802" s="5" t="str">
        <f>IF(RANDBETWEEN(1,100)&lt;=Settings!$E$24*100,"Hail","")</f>
        <v/>
      </c>
      <c r="E802" s="5" t="str">
        <f>VLOOKUP($I802,Wind!$A:$D,2,TRUE)</f>
        <v>Light air</v>
      </c>
      <c r="F802" s="5" t="str">
        <f>VLOOKUP($I802,Wind!$A:$D,3,TRUE)</f>
        <v>1–3</v>
      </c>
      <c r="G802" s="5" t="str">
        <f t="shared" si="1"/>
        <v>NW</v>
      </c>
      <c r="H802" s="5" t="str">
        <f>VLOOKUP($I802,Wind!$A:$D,4,TRUE)</f>
        <v>Wind direction shown by smoke but not wind vanes</v>
      </c>
      <c r="I802" s="5">
        <f>RANDBETWEEN(2,8)*10</f>
        <v>30</v>
      </c>
    </row>
    <row r="803">
      <c r="A803" s="9" t="s">
        <v>88</v>
      </c>
      <c r="B803" s="9" t="s">
        <v>89</v>
      </c>
      <c r="C803" s="9" t="s">
        <v>90</v>
      </c>
      <c r="D803" s="5" t="str">
        <f>IF(RANDBETWEEN(1,100)&lt;=Settings!$E$24*100,"Hail","")</f>
        <v/>
      </c>
      <c r="E803" s="5" t="str">
        <f>VLOOKUP($I803,Wind!$A:$D,2,TRUE)</f>
        <v>Moderate breeze</v>
      </c>
      <c r="F803" s="5" t="str">
        <f>VLOOKUP($I803,Wind!$A:$D,3,TRUE)</f>
        <v>13–18</v>
      </c>
      <c r="G803" s="5" t="str">
        <f t="shared" si="1"/>
        <v>NW</v>
      </c>
      <c r="H803" s="5" t="str">
        <f>VLOOKUP($I803,Wind!$A:$D,4,TRUE)</f>
        <v>Small branches move, and dust and small branches are raised</v>
      </c>
      <c r="I803" s="5">
        <f>RANDBETWEEN(2,12)*10</f>
        <v>90</v>
      </c>
    </row>
    <row r="804">
      <c r="A804" s="9" t="s">
        <v>91</v>
      </c>
      <c r="B804" s="9" t="s">
        <v>92</v>
      </c>
      <c r="C804" s="9" t="s">
        <v>93</v>
      </c>
      <c r="D804" s="5" t="str">
        <f>IF(RANDBETWEEN(1,1000)&lt;=Settings!$E$23*Settings!$E$25*1000,"Lightning, hail",IF(RANDBETWEEN(1,100)&lt;=Settings!$E$23*100,"Lightning",IF(RANDBETWEEN(1,100)&lt;=Settings!$E$25*100,"Hail","")))</f>
        <v>Lightning</v>
      </c>
      <c r="E804" s="5" t="str">
        <f>VLOOKUP($I804,Wind!$A:$D,2,TRUE)</f>
        <v>Strong breeze</v>
      </c>
      <c r="F804" s="5" t="str">
        <f>VLOOKUP($I804,Wind!$A:$D,3,TRUE)</f>
        <v>25–31</v>
      </c>
      <c r="G804" s="5" t="str">
        <f t="shared" si="1"/>
        <v>SW</v>
      </c>
      <c r="H804" s="5" t="str">
        <f>VLOOKUP($I804,Wind!$A:$D,4,TRUE)</f>
        <v>Large branches move</v>
      </c>
      <c r="I804" s="5">
        <f>RANDBETWEEN(2,16)*10</f>
        <v>120</v>
      </c>
    </row>
    <row r="805">
      <c r="A805" s="9" t="s">
        <v>94</v>
      </c>
      <c r="B805" s="9" t="s">
        <v>95</v>
      </c>
      <c r="C805" s="9" t="s">
        <v>93</v>
      </c>
      <c r="D805" s="5" t="str">
        <f>IF(RANDBETWEEN(1,1000)&lt;=Settings!$E$23*Settings!$E$25*1000,"Lightning, hail",IF(RANDBETWEEN(1,100)&lt;=Settings!$E$23*100,"Lightning",IF(RANDBETWEEN(1,100)&lt;=Settings!$E$25*100,"Hail","")))</f>
        <v>Hail</v>
      </c>
      <c r="E805" s="5" t="str">
        <f>VLOOKUP($I805,Wind!$A:$D,2,TRUE)</f>
        <v>Light air</v>
      </c>
      <c r="F805" s="5" t="str">
        <f>VLOOKUP($I805,Wind!$A:$D,3,TRUE)</f>
        <v>1–3</v>
      </c>
      <c r="G805" s="5" t="str">
        <f t="shared" si="1"/>
        <v>W</v>
      </c>
      <c r="H805" s="5" t="str">
        <f>VLOOKUP($I805,Wind!$A:$D,4,TRUE)</f>
        <v>Wind direction shown by smoke but not wind vanes</v>
      </c>
      <c r="I805" s="5">
        <f>RANDBETWEEN(10,200)</f>
        <v>36</v>
      </c>
    </row>
    <row r="806">
      <c r="A806" s="9" t="s">
        <v>79</v>
      </c>
      <c r="B806" s="9" t="s">
        <v>80</v>
      </c>
      <c r="C806" s="9" t="s">
        <v>81</v>
      </c>
      <c r="D806" s="5" t="str">
        <f>IF(RANDBETWEEN(1,100)&lt;=Settings!$E$22*100,"Fog","")</f>
        <v/>
      </c>
      <c r="E806" s="5" t="str">
        <f>VLOOKUP($I806,Wind!$A:$D,2,TRUE)</f>
        <v>Light air</v>
      </c>
      <c r="F806" s="5" t="str">
        <f>VLOOKUP($I806,Wind!$A:$D,3,TRUE)</f>
        <v>1–3</v>
      </c>
      <c r="G806" s="5" t="str">
        <f t="shared" si="1"/>
        <v>S</v>
      </c>
      <c r="H806" s="5" t="str">
        <f>VLOOKUP($I806,Wind!$A:$D,4,TRUE)</f>
        <v>Wind direction shown by smoke but not wind vanes</v>
      </c>
      <c r="I806" s="5">
        <f>RANDBETWEEN(1,4)*10</f>
        <v>20</v>
      </c>
    </row>
    <row r="807">
      <c r="A807" s="9" t="s">
        <v>82</v>
      </c>
      <c r="B807" s="9" t="s">
        <v>83</v>
      </c>
      <c r="C807" s="9" t="s">
        <v>84</v>
      </c>
      <c r="D807" s="5" t="str">
        <f>IF(RANDBETWEEN(1,100)&lt;=Settings!$E$22*100,"Fog","")</f>
        <v/>
      </c>
      <c r="E807" s="5" t="str">
        <f>VLOOKUP($I807,Wind!$A:$D,2,TRUE)</f>
        <v>Light breeze</v>
      </c>
      <c r="F807" s="5" t="str">
        <f>VLOOKUP($I807,Wind!$A:$D,3,TRUE)</f>
        <v>4–7</v>
      </c>
      <c r="G807" s="5" t="str">
        <f t="shared" si="1"/>
        <v>S</v>
      </c>
      <c r="H807" s="5" t="str">
        <f>VLOOKUP($I807,Wind!$A:$D,4,TRUE)</f>
        <v>Wind felt on face, leaves rustle, vanes move</v>
      </c>
      <c r="I807" s="5">
        <f>RANDBETWEEN(1,6)*10</f>
        <v>50</v>
      </c>
    </row>
    <row r="808">
      <c r="A808" s="9" t="s">
        <v>85</v>
      </c>
      <c r="B808" s="9" t="s">
        <v>86</v>
      </c>
      <c r="C808" s="9" t="s">
        <v>87</v>
      </c>
      <c r="D808" s="5" t="str">
        <f>IF(RANDBETWEEN(1,100)&lt;=Settings!$E$24*100,"Hail","")</f>
        <v/>
      </c>
      <c r="E808" s="5" t="str">
        <f>VLOOKUP($I808,Wind!$A:$D,2,TRUE)</f>
        <v>Gentle breeze</v>
      </c>
      <c r="F808" s="5" t="str">
        <f>VLOOKUP($I808,Wind!$A:$D,3,TRUE)</f>
        <v>8–12</v>
      </c>
      <c r="G808" s="5" t="str">
        <f t="shared" si="1"/>
        <v>E</v>
      </c>
      <c r="H808" s="5" t="str">
        <f>VLOOKUP($I808,Wind!$A:$D,4,TRUE)</f>
        <v>Leaves and small twigs sway and banners flap</v>
      </c>
      <c r="I808" s="5">
        <f>RANDBETWEEN(2,8)*10</f>
        <v>60</v>
      </c>
    </row>
    <row r="809">
      <c r="A809" s="9" t="s">
        <v>88</v>
      </c>
      <c r="B809" s="9" t="s">
        <v>89</v>
      </c>
      <c r="C809" s="9" t="s">
        <v>90</v>
      </c>
      <c r="D809" s="5" t="str">
        <f>IF(RANDBETWEEN(1,100)&lt;=Settings!$E$24*100,"Hail","")</f>
        <v/>
      </c>
      <c r="E809" s="5" t="str">
        <f>VLOOKUP($I809,Wind!$A:$D,2,TRUE)</f>
        <v>Moderate breeze</v>
      </c>
      <c r="F809" s="5" t="str">
        <f>VLOOKUP($I809,Wind!$A:$D,3,TRUE)</f>
        <v>13–18</v>
      </c>
      <c r="G809" s="5" t="str">
        <f t="shared" si="1"/>
        <v>NE</v>
      </c>
      <c r="H809" s="5" t="str">
        <f>VLOOKUP($I809,Wind!$A:$D,4,TRUE)</f>
        <v>Small branches move, and dust and small branches are raised</v>
      </c>
      <c r="I809" s="5">
        <f>RANDBETWEEN(2,12)*10</f>
        <v>80</v>
      </c>
    </row>
    <row r="810">
      <c r="A810" s="9" t="s">
        <v>91</v>
      </c>
      <c r="B810" s="9" t="s">
        <v>92</v>
      </c>
      <c r="C810" s="9" t="s">
        <v>93</v>
      </c>
      <c r="D810" s="5" t="str">
        <f>IF(RANDBETWEEN(1,1000)&lt;=Settings!$E$23*Settings!$E$25*1000,"Lightning, hail",IF(RANDBETWEEN(1,100)&lt;=Settings!$E$23*100,"Lightning",IF(RANDBETWEEN(1,100)&lt;=Settings!$E$25*100,"Hail","")))</f>
        <v/>
      </c>
      <c r="E810" s="5" t="str">
        <f>VLOOKUP($I810,Wind!$A:$D,2,TRUE)</f>
        <v>Moderate breeze</v>
      </c>
      <c r="F810" s="5" t="str">
        <f>VLOOKUP($I810,Wind!$A:$D,3,TRUE)</f>
        <v>13–18</v>
      </c>
      <c r="G810" s="5" t="str">
        <f t="shared" si="1"/>
        <v>W</v>
      </c>
      <c r="H810" s="5" t="str">
        <f>VLOOKUP($I810,Wind!$A:$D,4,TRUE)</f>
        <v>Small branches move, and dust and small branches are raised</v>
      </c>
      <c r="I810" s="5">
        <f>RANDBETWEEN(2,16)*10</f>
        <v>90</v>
      </c>
    </row>
    <row r="811">
      <c r="A811" s="9" t="s">
        <v>94</v>
      </c>
      <c r="B811" s="9" t="s">
        <v>95</v>
      </c>
      <c r="C811" s="9" t="s">
        <v>93</v>
      </c>
      <c r="D811" s="5" t="str">
        <f>IF(RANDBETWEEN(1,1000)&lt;=Settings!$E$23*Settings!$E$25*1000,"Lightning, hail",IF(RANDBETWEEN(1,100)&lt;=Settings!$E$23*100,"Lightning",IF(RANDBETWEEN(1,100)&lt;=Settings!$E$25*100,"Hail","")))</f>
        <v>Lightning</v>
      </c>
      <c r="E811" s="5" t="str">
        <f>VLOOKUP($I811,Wind!$A:$D,2,TRUE)</f>
        <v>Storm</v>
      </c>
      <c r="F811" s="5" t="str">
        <f>VLOOKUP($I811,Wind!$A:$D,3,TRUE)</f>
        <v>55–63</v>
      </c>
      <c r="G811" s="5" t="str">
        <f t="shared" si="1"/>
        <v>NE</v>
      </c>
      <c r="H811" s="5" t="str">
        <f>VLOOKUP($I811,Wind!$A:$D,4,TRUE)</f>
        <v>Trees are uprooted and considerable structural damage occurs</v>
      </c>
      <c r="I811" s="5">
        <f>RANDBETWEEN(10,200)</f>
        <v>185</v>
      </c>
    </row>
    <row r="812">
      <c r="A812" s="9" t="s">
        <v>79</v>
      </c>
      <c r="B812" s="9" t="s">
        <v>80</v>
      </c>
      <c r="C812" s="9" t="s">
        <v>81</v>
      </c>
      <c r="D812" s="5" t="str">
        <f>IF(RANDBETWEEN(1,100)&lt;=Settings!$E$22*100,"Fog","")</f>
        <v>Fog</v>
      </c>
      <c r="E812" s="5" t="str">
        <f>VLOOKUP($I812,Wind!$A:$D,2,TRUE)</f>
        <v>Light air</v>
      </c>
      <c r="F812" s="5" t="str">
        <f>VLOOKUP($I812,Wind!$A:$D,3,TRUE)</f>
        <v>1–3</v>
      </c>
      <c r="G812" s="5" t="str">
        <f t="shared" si="1"/>
        <v>W</v>
      </c>
      <c r="H812" s="5" t="str">
        <f>VLOOKUP($I812,Wind!$A:$D,4,TRUE)</f>
        <v>Wind direction shown by smoke but not wind vanes</v>
      </c>
      <c r="I812" s="5">
        <f>RANDBETWEEN(1,4)*10</f>
        <v>30</v>
      </c>
    </row>
    <row r="813">
      <c r="A813" s="9" t="s">
        <v>82</v>
      </c>
      <c r="B813" s="9" t="s">
        <v>83</v>
      </c>
      <c r="C813" s="9" t="s">
        <v>84</v>
      </c>
      <c r="D813" s="5" t="str">
        <f>IF(RANDBETWEEN(1,100)&lt;=Settings!$E$22*100,"Fog","")</f>
        <v/>
      </c>
      <c r="E813" s="5" t="str">
        <f>VLOOKUP($I813,Wind!$A:$D,2,TRUE)</f>
        <v>Light breeze</v>
      </c>
      <c r="F813" s="5" t="str">
        <f>VLOOKUP($I813,Wind!$A:$D,3,TRUE)</f>
        <v>4–7</v>
      </c>
      <c r="G813" s="5" t="str">
        <f t="shared" si="1"/>
        <v>S</v>
      </c>
      <c r="H813" s="5" t="str">
        <f>VLOOKUP($I813,Wind!$A:$D,4,TRUE)</f>
        <v>Wind felt on face, leaves rustle, vanes move</v>
      </c>
      <c r="I813" s="5">
        <f>RANDBETWEEN(1,6)*10</f>
        <v>40</v>
      </c>
    </row>
    <row r="814">
      <c r="A814" s="9" t="s">
        <v>85</v>
      </c>
      <c r="B814" s="9" t="s">
        <v>86</v>
      </c>
      <c r="C814" s="9" t="s">
        <v>87</v>
      </c>
      <c r="D814" s="5" t="str">
        <f>IF(RANDBETWEEN(1,100)&lt;=Settings!$E$24*100,"Hail","")</f>
        <v>Hail</v>
      </c>
      <c r="E814" s="5" t="str">
        <f>VLOOKUP($I814,Wind!$A:$D,2,TRUE)</f>
        <v>Gentle breeze</v>
      </c>
      <c r="F814" s="5" t="str">
        <f>VLOOKUP($I814,Wind!$A:$D,3,TRUE)</f>
        <v>8–12</v>
      </c>
      <c r="G814" s="5" t="str">
        <f t="shared" si="1"/>
        <v>N</v>
      </c>
      <c r="H814" s="5" t="str">
        <f>VLOOKUP($I814,Wind!$A:$D,4,TRUE)</f>
        <v>Leaves and small twigs sway and banners flap</v>
      </c>
      <c r="I814" s="5">
        <f>RANDBETWEEN(2,8)*10</f>
        <v>60</v>
      </c>
    </row>
    <row r="815">
      <c r="A815" s="9" t="s">
        <v>88</v>
      </c>
      <c r="B815" s="9" t="s">
        <v>89</v>
      </c>
      <c r="C815" s="9" t="s">
        <v>90</v>
      </c>
      <c r="D815" s="5" t="str">
        <f>IF(RANDBETWEEN(1,100)&lt;=Settings!$E$24*100,"Hail","")</f>
        <v/>
      </c>
      <c r="E815" s="5" t="str">
        <f>VLOOKUP($I815,Wind!$A:$D,2,TRUE)</f>
        <v>Light air</v>
      </c>
      <c r="F815" s="5" t="str">
        <f>VLOOKUP($I815,Wind!$A:$D,3,TRUE)</f>
        <v>1–3</v>
      </c>
      <c r="G815" s="5" t="str">
        <f t="shared" si="1"/>
        <v>SW</v>
      </c>
      <c r="H815" s="5" t="str">
        <f>VLOOKUP($I815,Wind!$A:$D,4,TRUE)</f>
        <v>Wind direction shown by smoke but not wind vanes</v>
      </c>
      <c r="I815" s="5">
        <f>RANDBETWEEN(2,12)*10</f>
        <v>20</v>
      </c>
    </row>
    <row r="816">
      <c r="A816" s="9" t="s">
        <v>91</v>
      </c>
      <c r="B816" s="9" t="s">
        <v>92</v>
      </c>
      <c r="C816" s="9" t="s">
        <v>93</v>
      </c>
      <c r="D816" s="5" t="str">
        <f>IF(RANDBETWEEN(1,1000)&lt;=Settings!$E$23*Settings!$E$25*1000,"Lightning, hail",IF(RANDBETWEEN(1,100)&lt;=Settings!$E$23*100,"Lightning",IF(RANDBETWEEN(1,100)&lt;=Settings!$E$25*100,"Hail","")))</f>
        <v/>
      </c>
      <c r="E816" s="5" t="str">
        <f>VLOOKUP($I816,Wind!$A:$D,2,TRUE)</f>
        <v>Light air</v>
      </c>
      <c r="F816" s="5" t="str">
        <f>VLOOKUP($I816,Wind!$A:$D,3,TRUE)</f>
        <v>1–3</v>
      </c>
      <c r="G816" s="5" t="str">
        <f t="shared" si="1"/>
        <v>NE</v>
      </c>
      <c r="H816" s="5" t="str">
        <f>VLOOKUP($I816,Wind!$A:$D,4,TRUE)</f>
        <v>Wind direction shown by smoke but not wind vanes</v>
      </c>
      <c r="I816" s="5">
        <f>RANDBETWEEN(2,16)*10</f>
        <v>20</v>
      </c>
    </row>
    <row r="817">
      <c r="A817" s="9" t="s">
        <v>94</v>
      </c>
      <c r="B817" s="9" t="s">
        <v>95</v>
      </c>
      <c r="C817" s="9" t="s">
        <v>93</v>
      </c>
      <c r="D817" s="5" t="str">
        <f>IF(RANDBETWEEN(1,1000)&lt;=Settings!$E$23*Settings!$E$25*1000,"Lightning, hail",IF(RANDBETWEEN(1,100)&lt;=Settings!$E$23*100,"Lightning",IF(RANDBETWEEN(1,100)&lt;=Settings!$E$25*100,"Hail","")))</f>
        <v>Lightning</v>
      </c>
      <c r="E817" s="5" t="str">
        <f>VLOOKUP($I817,Wind!$A:$D,2,TRUE)</f>
        <v>Strong breeze</v>
      </c>
      <c r="F817" s="5" t="str">
        <f>VLOOKUP($I817,Wind!$A:$D,3,TRUE)</f>
        <v>25–31</v>
      </c>
      <c r="G817" s="5" t="str">
        <f t="shared" si="1"/>
        <v>SE</v>
      </c>
      <c r="H817" s="5" t="str">
        <f>VLOOKUP($I817,Wind!$A:$D,4,TRUE)</f>
        <v>Large branches move</v>
      </c>
      <c r="I817" s="5">
        <f>RANDBETWEEN(10,200)</f>
        <v>131</v>
      </c>
    </row>
    <row r="818">
      <c r="A818" s="9" t="s">
        <v>79</v>
      </c>
      <c r="B818" s="9" t="s">
        <v>80</v>
      </c>
      <c r="C818" s="9" t="s">
        <v>81</v>
      </c>
      <c r="D818" s="5" t="str">
        <f>IF(RANDBETWEEN(1,100)&lt;=Settings!$E$22*100,"Fog","")</f>
        <v/>
      </c>
      <c r="E818" s="5" t="str">
        <f>VLOOKUP($I818,Wind!$A:$D,2,TRUE)</f>
        <v>Light air</v>
      </c>
      <c r="F818" s="5" t="str">
        <f>VLOOKUP($I818,Wind!$A:$D,3,TRUE)</f>
        <v>1–3</v>
      </c>
      <c r="G818" s="5" t="str">
        <f t="shared" si="1"/>
        <v>W</v>
      </c>
      <c r="H818" s="5" t="str">
        <f>VLOOKUP($I818,Wind!$A:$D,4,TRUE)</f>
        <v>Wind direction shown by smoke but not wind vanes</v>
      </c>
      <c r="I818" s="5">
        <f>RANDBETWEEN(1,4)*10</f>
        <v>20</v>
      </c>
    </row>
    <row r="819">
      <c r="A819" s="9" t="s">
        <v>82</v>
      </c>
      <c r="B819" s="9" t="s">
        <v>83</v>
      </c>
      <c r="C819" s="9" t="s">
        <v>84</v>
      </c>
      <c r="D819" s="5" t="str">
        <f>IF(RANDBETWEEN(1,100)&lt;=Settings!$E$22*100,"Fog","")</f>
        <v>Fog</v>
      </c>
      <c r="E819" s="5" t="str">
        <f>VLOOKUP($I819,Wind!$A:$D,2,TRUE)</f>
        <v>Calm</v>
      </c>
      <c r="F819" s="5" t="str">
        <f>VLOOKUP($I819,Wind!$A:$D,3,TRUE)</f>
        <v>&lt;1</v>
      </c>
      <c r="G819" s="5" t="str">
        <f t="shared" si="1"/>
        <v>NE</v>
      </c>
      <c r="H819" s="5" t="str">
        <f>VLOOKUP($I819,Wind!$A:$D,4,TRUE)</f>
        <v>Smoke rises vertically</v>
      </c>
      <c r="I819" s="5">
        <f>RANDBETWEEN(1,6)*10</f>
        <v>10</v>
      </c>
    </row>
    <row r="820">
      <c r="A820" s="9" t="s">
        <v>85</v>
      </c>
      <c r="B820" s="9" t="s">
        <v>86</v>
      </c>
      <c r="C820" s="9" t="s">
        <v>87</v>
      </c>
      <c r="D820" s="5" t="str">
        <f>IF(RANDBETWEEN(1,100)&lt;=Settings!$E$24*100,"Hail","")</f>
        <v/>
      </c>
      <c r="E820" s="5" t="str">
        <f>VLOOKUP($I820,Wind!$A:$D,2,TRUE)</f>
        <v>Light breeze</v>
      </c>
      <c r="F820" s="5" t="str">
        <f>VLOOKUP($I820,Wind!$A:$D,3,TRUE)</f>
        <v>4–7</v>
      </c>
      <c r="G820" s="5" t="str">
        <f t="shared" si="1"/>
        <v>W</v>
      </c>
      <c r="H820" s="5" t="str">
        <f>VLOOKUP($I820,Wind!$A:$D,4,TRUE)</f>
        <v>Wind felt on face, leaves rustle, vanes move</v>
      </c>
      <c r="I820" s="5">
        <f>RANDBETWEEN(2,8)*10</f>
        <v>40</v>
      </c>
    </row>
    <row r="821">
      <c r="A821" s="9" t="s">
        <v>88</v>
      </c>
      <c r="B821" s="9" t="s">
        <v>89</v>
      </c>
      <c r="C821" s="9" t="s">
        <v>90</v>
      </c>
      <c r="D821" s="5" t="str">
        <f>IF(RANDBETWEEN(1,100)&lt;=Settings!$E$24*100,"Hail","")</f>
        <v>Hail</v>
      </c>
      <c r="E821" s="5" t="str">
        <f>VLOOKUP($I821,Wind!$A:$D,2,TRUE)</f>
        <v>Fresh breeze</v>
      </c>
      <c r="F821" s="5" t="str">
        <f>VLOOKUP($I821,Wind!$A:$D,3,TRUE)</f>
        <v>19–24</v>
      </c>
      <c r="G821" s="5" t="str">
        <f t="shared" si="1"/>
        <v>NW</v>
      </c>
      <c r="H821" s="5" t="str">
        <f>VLOOKUP($I821,Wind!$A:$D,4,TRUE)</f>
        <v>Small trees sway and small waves form on inland waters</v>
      </c>
      <c r="I821" s="5">
        <f>RANDBETWEEN(2,12)*10</f>
        <v>110</v>
      </c>
    </row>
    <row r="822">
      <c r="A822" s="9" t="s">
        <v>91</v>
      </c>
      <c r="B822" s="9" t="s">
        <v>92</v>
      </c>
      <c r="C822" s="9" t="s">
        <v>93</v>
      </c>
      <c r="D822" s="5" t="str">
        <f>IF(RANDBETWEEN(1,1000)&lt;=Settings!$E$23*Settings!$E$25*1000,"Lightning, hail",IF(RANDBETWEEN(1,100)&lt;=Settings!$E$23*100,"Lightning",IF(RANDBETWEEN(1,100)&lt;=Settings!$E$25*100,"Hail","")))</f>
        <v>Lightning</v>
      </c>
      <c r="E822" s="5" t="str">
        <f>VLOOKUP($I822,Wind!$A:$D,2,TRUE)</f>
        <v>Moderate gale</v>
      </c>
      <c r="F822" s="5" t="str">
        <f>VLOOKUP($I822,Wind!$A:$D,3,TRUE)</f>
        <v>32–38</v>
      </c>
      <c r="G822" s="5" t="str">
        <f t="shared" si="1"/>
        <v>NE</v>
      </c>
      <c r="H822" s="5" t="str">
        <f>VLOOKUP($I822,Wind!$A:$D,4,TRUE)</f>
        <v>Whole trees sway and walking against wind takes some effort</v>
      </c>
      <c r="I822" s="5">
        <f>RANDBETWEEN(2,16)*10</f>
        <v>150</v>
      </c>
    </row>
    <row r="823">
      <c r="A823" s="9" t="s">
        <v>94</v>
      </c>
      <c r="B823" s="9" t="s">
        <v>95</v>
      </c>
      <c r="C823" s="9" t="s">
        <v>93</v>
      </c>
      <c r="D823" s="5" t="str">
        <f>IF(RANDBETWEEN(1,1000)&lt;=Settings!$E$23*Settings!$E$25*1000,"Lightning, hail",IF(RANDBETWEEN(1,100)&lt;=Settings!$E$23*100,"Lightning",IF(RANDBETWEEN(1,100)&lt;=Settings!$E$25*100,"Hail","")))</f>
        <v/>
      </c>
      <c r="E823" s="5" t="str">
        <f>VLOOKUP($I823,Wind!$A:$D,2,TRUE)</f>
        <v>Gentle breeze</v>
      </c>
      <c r="F823" s="5" t="str">
        <f>VLOOKUP($I823,Wind!$A:$D,3,TRUE)</f>
        <v>8–12</v>
      </c>
      <c r="G823" s="5" t="str">
        <f t="shared" si="1"/>
        <v>SW</v>
      </c>
      <c r="H823" s="5" t="str">
        <f>VLOOKUP($I823,Wind!$A:$D,4,TRUE)</f>
        <v>Leaves and small twigs sway and banners flap</v>
      </c>
      <c r="I823" s="5">
        <f>RANDBETWEEN(10,200)</f>
        <v>68</v>
      </c>
    </row>
    <row r="824">
      <c r="A824" s="9" t="s">
        <v>79</v>
      </c>
      <c r="B824" s="9" t="s">
        <v>80</v>
      </c>
      <c r="C824" s="9" t="s">
        <v>81</v>
      </c>
      <c r="D824" s="5" t="str">
        <f>IF(RANDBETWEEN(1,100)&lt;=Settings!$E$22*100,"Fog","")</f>
        <v>Fog</v>
      </c>
      <c r="E824" s="5" t="str">
        <f>VLOOKUP($I824,Wind!$A:$D,2,TRUE)</f>
        <v>Light breeze</v>
      </c>
      <c r="F824" s="5" t="str">
        <f>VLOOKUP($I824,Wind!$A:$D,3,TRUE)</f>
        <v>4–7</v>
      </c>
      <c r="G824" s="5" t="str">
        <f t="shared" si="1"/>
        <v>NW</v>
      </c>
      <c r="H824" s="5" t="str">
        <f>VLOOKUP($I824,Wind!$A:$D,4,TRUE)</f>
        <v>Wind felt on face, leaves rustle, vanes move</v>
      </c>
      <c r="I824" s="5">
        <f>RANDBETWEEN(1,4)*10</f>
        <v>40</v>
      </c>
    </row>
    <row r="825">
      <c r="A825" s="9" t="s">
        <v>82</v>
      </c>
      <c r="B825" s="9" t="s">
        <v>83</v>
      </c>
      <c r="C825" s="9" t="s">
        <v>84</v>
      </c>
      <c r="D825" s="5" t="str">
        <f>IF(RANDBETWEEN(1,100)&lt;=Settings!$E$22*100,"Fog","")</f>
        <v/>
      </c>
      <c r="E825" s="5" t="str">
        <f>VLOOKUP($I825,Wind!$A:$D,2,TRUE)</f>
        <v>Light breeze</v>
      </c>
      <c r="F825" s="5" t="str">
        <f>VLOOKUP($I825,Wind!$A:$D,3,TRUE)</f>
        <v>4–7</v>
      </c>
      <c r="G825" s="5" t="str">
        <f t="shared" si="1"/>
        <v>NE</v>
      </c>
      <c r="H825" s="5" t="str">
        <f>VLOOKUP($I825,Wind!$A:$D,4,TRUE)</f>
        <v>Wind felt on face, leaves rustle, vanes move</v>
      </c>
      <c r="I825" s="5">
        <f>RANDBETWEEN(1,6)*10</f>
        <v>40</v>
      </c>
    </row>
    <row r="826">
      <c r="A826" s="9" t="s">
        <v>85</v>
      </c>
      <c r="B826" s="9" t="s">
        <v>86</v>
      </c>
      <c r="C826" s="9" t="s">
        <v>87</v>
      </c>
      <c r="D826" s="5" t="str">
        <f>IF(RANDBETWEEN(1,100)&lt;=Settings!$E$24*100,"Hail","")</f>
        <v/>
      </c>
      <c r="E826" s="5" t="str">
        <f>VLOOKUP($I826,Wind!$A:$D,2,TRUE)</f>
        <v>Light breeze</v>
      </c>
      <c r="F826" s="5" t="str">
        <f>VLOOKUP($I826,Wind!$A:$D,3,TRUE)</f>
        <v>4–7</v>
      </c>
      <c r="G826" s="5" t="str">
        <f t="shared" si="1"/>
        <v>NW</v>
      </c>
      <c r="H826" s="5" t="str">
        <f>VLOOKUP($I826,Wind!$A:$D,4,TRUE)</f>
        <v>Wind felt on face, leaves rustle, vanes move</v>
      </c>
      <c r="I826" s="5">
        <f>RANDBETWEEN(2,8)*10</f>
        <v>50</v>
      </c>
    </row>
    <row r="827">
      <c r="A827" s="9" t="s">
        <v>88</v>
      </c>
      <c r="B827" s="9" t="s">
        <v>89</v>
      </c>
      <c r="C827" s="9" t="s">
        <v>90</v>
      </c>
      <c r="D827" s="5" t="str">
        <f>IF(RANDBETWEEN(1,100)&lt;=Settings!$E$24*100,"Hail","")</f>
        <v/>
      </c>
      <c r="E827" s="5" t="str">
        <f>VLOOKUP($I827,Wind!$A:$D,2,TRUE)</f>
        <v>Light air</v>
      </c>
      <c r="F827" s="5" t="str">
        <f>VLOOKUP($I827,Wind!$A:$D,3,TRUE)</f>
        <v>1–3</v>
      </c>
      <c r="G827" s="5" t="str">
        <f t="shared" si="1"/>
        <v>NE</v>
      </c>
      <c r="H827" s="5" t="str">
        <f>VLOOKUP($I827,Wind!$A:$D,4,TRUE)</f>
        <v>Wind direction shown by smoke but not wind vanes</v>
      </c>
      <c r="I827" s="5">
        <f>RANDBETWEEN(2,12)*10</f>
        <v>20</v>
      </c>
    </row>
    <row r="828">
      <c r="A828" s="9" t="s">
        <v>91</v>
      </c>
      <c r="B828" s="9" t="s">
        <v>92</v>
      </c>
      <c r="C828" s="9" t="s">
        <v>93</v>
      </c>
      <c r="D828" s="5" t="str">
        <f>IF(RANDBETWEEN(1,1000)&lt;=Settings!$E$23*Settings!$E$25*1000,"Lightning, hail",IF(RANDBETWEEN(1,100)&lt;=Settings!$E$23*100,"Lightning",IF(RANDBETWEEN(1,100)&lt;=Settings!$E$25*100,"Hail","")))</f>
        <v/>
      </c>
      <c r="E828" s="5" t="str">
        <f>VLOOKUP($I828,Wind!$A:$D,2,TRUE)</f>
        <v>Light air</v>
      </c>
      <c r="F828" s="5" t="str">
        <f>VLOOKUP($I828,Wind!$A:$D,3,TRUE)</f>
        <v>1–3</v>
      </c>
      <c r="G828" s="5" t="str">
        <f t="shared" si="1"/>
        <v>N</v>
      </c>
      <c r="H828" s="5" t="str">
        <f>VLOOKUP($I828,Wind!$A:$D,4,TRUE)</f>
        <v>Wind direction shown by smoke but not wind vanes</v>
      </c>
      <c r="I828" s="5">
        <f>RANDBETWEEN(2,16)*10</f>
        <v>30</v>
      </c>
    </row>
    <row r="829">
      <c r="A829" s="9" t="s">
        <v>94</v>
      </c>
      <c r="B829" s="9" t="s">
        <v>95</v>
      </c>
      <c r="C829" s="9" t="s">
        <v>93</v>
      </c>
      <c r="D829" s="5" t="str">
        <f>IF(RANDBETWEEN(1,1000)&lt;=Settings!$E$23*Settings!$E$25*1000,"Lightning, hail",IF(RANDBETWEEN(1,100)&lt;=Settings!$E$23*100,"Lightning",IF(RANDBETWEEN(1,100)&lt;=Settings!$E$25*100,"Hail","")))</f>
        <v/>
      </c>
      <c r="E829" s="5" t="str">
        <f>VLOOKUP($I829,Wind!$A:$D,2,TRUE)</f>
        <v>Violent storm</v>
      </c>
      <c r="F829" s="5" t="str">
        <f>VLOOKUP($I829,Wind!$A:$D,3,TRUE)</f>
        <v>64–72</v>
      </c>
      <c r="G829" s="5" t="str">
        <f t="shared" si="1"/>
        <v>N</v>
      </c>
      <c r="H829" s="5" t="str">
        <f>VLOOKUP($I829,Wind!$A:$D,4,TRUE)</f>
        <v>Widespread damage occurs</v>
      </c>
      <c r="I829" s="5">
        <f>RANDBETWEEN(10,200)</f>
        <v>194</v>
      </c>
    </row>
    <row r="830">
      <c r="A830" s="9" t="s">
        <v>79</v>
      </c>
      <c r="B830" s="9" t="s">
        <v>80</v>
      </c>
      <c r="C830" s="9" t="s">
        <v>81</v>
      </c>
      <c r="D830" s="5" t="str">
        <f>IF(RANDBETWEEN(1,100)&lt;=Settings!$E$22*100,"Fog","")</f>
        <v/>
      </c>
      <c r="E830" s="5" t="str">
        <f>VLOOKUP($I830,Wind!$A:$D,2,TRUE)</f>
        <v>Light air</v>
      </c>
      <c r="F830" s="5" t="str">
        <f>VLOOKUP($I830,Wind!$A:$D,3,TRUE)</f>
        <v>1–3</v>
      </c>
      <c r="G830" s="5" t="str">
        <f t="shared" si="1"/>
        <v>SW</v>
      </c>
      <c r="H830" s="5" t="str">
        <f>VLOOKUP($I830,Wind!$A:$D,4,TRUE)</f>
        <v>Wind direction shown by smoke but not wind vanes</v>
      </c>
      <c r="I830" s="5">
        <f>RANDBETWEEN(1,4)*10</f>
        <v>30</v>
      </c>
    </row>
    <row r="831">
      <c r="A831" s="9" t="s">
        <v>82</v>
      </c>
      <c r="B831" s="9" t="s">
        <v>83</v>
      </c>
      <c r="C831" s="9" t="s">
        <v>84</v>
      </c>
      <c r="D831" s="5" t="str">
        <f>IF(RANDBETWEEN(1,100)&lt;=Settings!$E$22*100,"Fog","")</f>
        <v/>
      </c>
      <c r="E831" s="5" t="str">
        <f>VLOOKUP($I831,Wind!$A:$D,2,TRUE)</f>
        <v>Light air</v>
      </c>
      <c r="F831" s="5" t="str">
        <f>VLOOKUP($I831,Wind!$A:$D,3,TRUE)</f>
        <v>1–3</v>
      </c>
      <c r="G831" s="5" t="str">
        <f t="shared" si="1"/>
        <v>E</v>
      </c>
      <c r="H831" s="5" t="str">
        <f>VLOOKUP($I831,Wind!$A:$D,4,TRUE)</f>
        <v>Wind direction shown by smoke but not wind vanes</v>
      </c>
      <c r="I831" s="5">
        <f>RANDBETWEEN(1,6)*10</f>
        <v>30</v>
      </c>
    </row>
    <row r="832">
      <c r="A832" s="9" t="s">
        <v>85</v>
      </c>
      <c r="B832" s="9" t="s">
        <v>86</v>
      </c>
      <c r="C832" s="9" t="s">
        <v>87</v>
      </c>
      <c r="D832" s="5" t="str">
        <f>IF(RANDBETWEEN(1,100)&lt;=Settings!$E$24*100,"Hail","")</f>
        <v/>
      </c>
      <c r="E832" s="5" t="str">
        <f>VLOOKUP($I832,Wind!$A:$D,2,TRUE)</f>
        <v>Gentle breeze</v>
      </c>
      <c r="F832" s="5" t="str">
        <f>VLOOKUP($I832,Wind!$A:$D,3,TRUE)</f>
        <v>8–12</v>
      </c>
      <c r="G832" s="5" t="str">
        <f t="shared" si="1"/>
        <v>SE</v>
      </c>
      <c r="H832" s="5" t="str">
        <f>VLOOKUP($I832,Wind!$A:$D,4,TRUE)</f>
        <v>Leaves and small twigs sway and banners flap</v>
      </c>
      <c r="I832" s="5">
        <f>RANDBETWEEN(2,8)*10</f>
        <v>70</v>
      </c>
    </row>
    <row r="833">
      <c r="A833" s="9" t="s">
        <v>88</v>
      </c>
      <c r="B833" s="9" t="s">
        <v>89</v>
      </c>
      <c r="C833" s="9" t="s">
        <v>90</v>
      </c>
      <c r="D833" s="5" t="str">
        <f>IF(RANDBETWEEN(1,100)&lt;=Settings!$E$24*100,"Hail","")</f>
        <v/>
      </c>
      <c r="E833" s="5" t="str">
        <f>VLOOKUP($I833,Wind!$A:$D,2,TRUE)</f>
        <v>Light air</v>
      </c>
      <c r="F833" s="5" t="str">
        <f>VLOOKUP($I833,Wind!$A:$D,3,TRUE)</f>
        <v>1–3</v>
      </c>
      <c r="G833" s="5" t="str">
        <f t="shared" si="1"/>
        <v>W</v>
      </c>
      <c r="H833" s="5" t="str">
        <f>VLOOKUP($I833,Wind!$A:$D,4,TRUE)</f>
        <v>Wind direction shown by smoke but not wind vanes</v>
      </c>
      <c r="I833" s="5">
        <f>RANDBETWEEN(2,12)*10</f>
        <v>20</v>
      </c>
    </row>
    <row r="834">
      <c r="A834" s="9" t="s">
        <v>91</v>
      </c>
      <c r="B834" s="9" t="s">
        <v>92</v>
      </c>
      <c r="C834" s="9" t="s">
        <v>93</v>
      </c>
      <c r="D834" s="5" t="str">
        <f>IF(RANDBETWEEN(1,1000)&lt;=Settings!$E$23*Settings!$E$25*1000,"Lightning, hail",IF(RANDBETWEEN(1,100)&lt;=Settings!$E$23*100,"Lightning",IF(RANDBETWEEN(1,100)&lt;=Settings!$E$25*100,"Hail","")))</f>
        <v/>
      </c>
      <c r="E834" s="5" t="str">
        <f>VLOOKUP($I834,Wind!$A:$D,2,TRUE)</f>
        <v>Light breeze</v>
      </c>
      <c r="F834" s="5" t="str">
        <f>VLOOKUP($I834,Wind!$A:$D,3,TRUE)</f>
        <v>4–7</v>
      </c>
      <c r="G834" s="5" t="str">
        <f t="shared" si="1"/>
        <v>NW</v>
      </c>
      <c r="H834" s="5" t="str">
        <f>VLOOKUP($I834,Wind!$A:$D,4,TRUE)</f>
        <v>Wind felt on face, leaves rustle, vanes move</v>
      </c>
      <c r="I834" s="5">
        <f>RANDBETWEEN(2,16)*10</f>
        <v>40</v>
      </c>
    </row>
    <row r="835">
      <c r="A835" s="9" t="s">
        <v>94</v>
      </c>
      <c r="B835" s="9" t="s">
        <v>95</v>
      </c>
      <c r="C835" s="9" t="s">
        <v>93</v>
      </c>
      <c r="D835" s="5" t="str">
        <f>IF(RANDBETWEEN(1,1000)&lt;=Settings!$E$23*Settings!$E$25*1000,"Lightning, hail",IF(RANDBETWEEN(1,100)&lt;=Settings!$E$23*100,"Lightning",IF(RANDBETWEEN(1,100)&lt;=Settings!$E$25*100,"Hail","")))</f>
        <v>Lightning, hail</v>
      </c>
      <c r="E835" s="5" t="str">
        <f>VLOOKUP($I835,Wind!$A:$D,2,TRUE)</f>
        <v>Strong gale</v>
      </c>
      <c r="F835" s="5" t="str">
        <f>VLOOKUP($I835,Wind!$A:$D,3,TRUE)</f>
        <v>47–54</v>
      </c>
      <c r="G835" s="5" t="str">
        <f t="shared" si="1"/>
        <v>NE</v>
      </c>
      <c r="H835" s="5" t="str">
        <f>VLOOKUP($I835,Wind!$A:$D,4,TRUE)</f>
        <v>Slight structural damage occurs</v>
      </c>
      <c r="I835" s="5">
        <f>RANDBETWEEN(10,200)</f>
        <v>175</v>
      </c>
    </row>
    <row r="836">
      <c r="A836" s="9" t="s">
        <v>79</v>
      </c>
      <c r="B836" s="9" t="s">
        <v>80</v>
      </c>
      <c r="C836" s="9" t="s">
        <v>81</v>
      </c>
      <c r="D836" s="5" t="str">
        <f>IF(RANDBETWEEN(1,100)&lt;=Settings!$E$22*100,"Fog","")</f>
        <v>Fog</v>
      </c>
      <c r="E836" s="5" t="str">
        <f>VLOOKUP($I836,Wind!$A:$D,2,TRUE)</f>
        <v>Light breeze</v>
      </c>
      <c r="F836" s="5" t="str">
        <f>VLOOKUP($I836,Wind!$A:$D,3,TRUE)</f>
        <v>4–7</v>
      </c>
      <c r="G836" s="5" t="str">
        <f t="shared" si="1"/>
        <v>NW</v>
      </c>
      <c r="H836" s="5" t="str">
        <f>VLOOKUP($I836,Wind!$A:$D,4,TRUE)</f>
        <v>Wind felt on face, leaves rustle, vanes move</v>
      </c>
      <c r="I836" s="5">
        <f>RANDBETWEEN(1,4)*10</f>
        <v>40</v>
      </c>
    </row>
    <row r="837">
      <c r="A837" s="9" t="s">
        <v>82</v>
      </c>
      <c r="B837" s="9" t="s">
        <v>83</v>
      </c>
      <c r="C837" s="9" t="s">
        <v>84</v>
      </c>
      <c r="D837" s="5" t="str">
        <f>IF(RANDBETWEEN(1,100)&lt;=Settings!$E$22*100,"Fog","")</f>
        <v/>
      </c>
      <c r="E837" s="5" t="str">
        <f>VLOOKUP($I837,Wind!$A:$D,2,TRUE)</f>
        <v>Light air</v>
      </c>
      <c r="F837" s="5" t="str">
        <f>VLOOKUP($I837,Wind!$A:$D,3,TRUE)</f>
        <v>1–3</v>
      </c>
      <c r="G837" s="5" t="str">
        <f t="shared" si="1"/>
        <v>SE</v>
      </c>
      <c r="H837" s="5" t="str">
        <f>VLOOKUP($I837,Wind!$A:$D,4,TRUE)</f>
        <v>Wind direction shown by smoke but not wind vanes</v>
      </c>
      <c r="I837" s="5">
        <f>RANDBETWEEN(1,6)*10</f>
        <v>30</v>
      </c>
    </row>
    <row r="838">
      <c r="A838" s="9" t="s">
        <v>85</v>
      </c>
      <c r="B838" s="9" t="s">
        <v>86</v>
      </c>
      <c r="C838" s="9" t="s">
        <v>87</v>
      </c>
      <c r="D838" s="5" t="str">
        <f>IF(RANDBETWEEN(1,100)&lt;=Settings!$E$24*100,"Hail","")</f>
        <v/>
      </c>
      <c r="E838" s="5" t="str">
        <f>VLOOKUP($I838,Wind!$A:$D,2,TRUE)</f>
        <v>Light air</v>
      </c>
      <c r="F838" s="5" t="str">
        <f>VLOOKUP($I838,Wind!$A:$D,3,TRUE)</f>
        <v>1–3</v>
      </c>
      <c r="G838" s="5" t="str">
        <f t="shared" si="1"/>
        <v>NE</v>
      </c>
      <c r="H838" s="5" t="str">
        <f>VLOOKUP($I838,Wind!$A:$D,4,TRUE)</f>
        <v>Wind direction shown by smoke but not wind vanes</v>
      </c>
      <c r="I838" s="5">
        <f>RANDBETWEEN(2,8)*10</f>
        <v>20</v>
      </c>
    </row>
    <row r="839">
      <c r="A839" s="9" t="s">
        <v>88</v>
      </c>
      <c r="B839" s="9" t="s">
        <v>89</v>
      </c>
      <c r="C839" s="9" t="s">
        <v>90</v>
      </c>
      <c r="D839" s="5" t="str">
        <f>IF(RANDBETWEEN(1,100)&lt;=Settings!$E$24*100,"Hail","")</f>
        <v>Hail</v>
      </c>
      <c r="E839" s="5" t="str">
        <f>VLOOKUP($I839,Wind!$A:$D,2,TRUE)</f>
        <v>Light breeze</v>
      </c>
      <c r="F839" s="5" t="str">
        <f>VLOOKUP($I839,Wind!$A:$D,3,TRUE)</f>
        <v>4–7</v>
      </c>
      <c r="G839" s="5" t="str">
        <f t="shared" si="1"/>
        <v>S</v>
      </c>
      <c r="H839" s="5" t="str">
        <f>VLOOKUP($I839,Wind!$A:$D,4,TRUE)</f>
        <v>Wind felt on face, leaves rustle, vanes move</v>
      </c>
      <c r="I839" s="5">
        <f>RANDBETWEEN(2,12)*10</f>
        <v>40</v>
      </c>
    </row>
    <row r="840">
      <c r="A840" s="9" t="s">
        <v>91</v>
      </c>
      <c r="B840" s="9" t="s">
        <v>92</v>
      </c>
      <c r="C840" s="9" t="s">
        <v>93</v>
      </c>
      <c r="D840" s="5" t="str">
        <f>IF(RANDBETWEEN(1,1000)&lt;=Settings!$E$23*Settings!$E$25*1000,"Lightning, hail",IF(RANDBETWEEN(1,100)&lt;=Settings!$E$23*100,"Lightning",IF(RANDBETWEEN(1,100)&lt;=Settings!$E$25*100,"Hail","")))</f>
        <v>Lightning</v>
      </c>
      <c r="E840" s="5" t="str">
        <f>VLOOKUP($I840,Wind!$A:$D,2,TRUE)</f>
        <v>Strong breeze</v>
      </c>
      <c r="F840" s="5" t="str">
        <f>VLOOKUP($I840,Wind!$A:$D,3,TRUE)</f>
        <v>25–31</v>
      </c>
      <c r="G840" s="5" t="str">
        <f t="shared" si="1"/>
        <v>S</v>
      </c>
      <c r="H840" s="5" t="str">
        <f>VLOOKUP($I840,Wind!$A:$D,4,TRUE)</f>
        <v>Large branches move</v>
      </c>
      <c r="I840" s="5">
        <f>RANDBETWEEN(2,16)*10</f>
        <v>120</v>
      </c>
    </row>
    <row r="841">
      <c r="A841" s="9" t="s">
        <v>94</v>
      </c>
      <c r="B841" s="9" t="s">
        <v>95</v>
      </c>
      <c r="C841" s="9" t="s">
        <v>93</v>
      </c>
      <c r="D841" s="5" t="str">
        <f>IF(RANDBETWEEN(1,1000)&lt;=Settings!$E$23*Settings!$E$25*1000,"Lightning, hail",IF(RANDBETWEEN(1,100)&lt;=Settings!$E$23*100,"Lightning",IF(RANDBETWEEN(1,100)&lt;=Settings!$E$25*100,"Hail","")))</f>
        <v/>
      </c>
      <c r="E841" s="5" t="str">
        <f>VLOOKUP($I841,Wind!$A:$D,2,TRUE)</f>
        <v>Calm</v>
      </c>
      <c r="F841" s="5" t="str">
        <f>VLOOKUP($I841,Wind!$A:$D,3,TRUE)</f>
        <v>&lt;1</v>
      </c>
      <c r="G841" s="5" t="str">
        <f t="shared" si="1"/>
        <v>NW</v>
      </c>
      <c r="H841" s="5" t="str">
        <f>VLOOKUP($I841,Wind!$A:$D,4,TRUE)</f>
        <v>Smoke rises vertically</v>
      </c>
      <c r="I841" s="5">
        <f>RANDBETWEEN(10,200)</f>
        <v>18</v>
      </c>
    </row>
    <row r="842">
      <c r="A842" s="9" t="s">
        <v>79</v>
      </c>
      <c r="B842" s="9" t="s">
        <v>80</v>
      </c>
      <c r="C842" s="9" t="s">
        <v>81</v>
      </c>
      <c r="D842" s="5" t="str">
        <f>IF(RANDBETWEEN(1,100)&lt;=Settings!$E$22*100,"Fog","")</f>
        <v/>
      </c>
      <c r="E842" s="5" t="str">
        <f>VLOOKUP($I842,Wind!$A:$D,2,TRUE)</f>
        <v>Calm</v>
      </c>
      <c r="F842" s="5" t="str">
        <f>VLOOKUP($I842,Wind!$A:$D,3,TRUE)</f>
        <v>&lt;1</v>
      </c>
      <c r="G842" s="5" t="str">
        <f t="shared" si="1"/>
        <v>SE</v>
      </c>
      <c r="H842" s="5" t="str">
        <f>VLOOKUP($I842,Wind!$A:$D,4,TRUE)</f>
        <v>Smoke rises vertically</v>
      </c>
      <c r="I842" s="5">
        <f>RANDBETWEEN(1,4)*10</f>
        <v>10</v>
      </c>
    </row>
    <row r="843">
      <c r="A843" s="9" t="s">
        <v>82</v>
      </c>
      <c r="B843" s="9" t="s">
        <v>83</v>
      </c>
      <c r="C843" s="9" t="s">
        <v>84</v>
      </c>
      <c r="D843" s="5" t="str">
        <f>IF(RANDBETWEEN(1,100)&lt;=Settings!$E$22*100,"Fog","")</f>
        <v/>
      </c>
      <c r="E843" s="5" t="str">
        <f>VLOOKUP($I843,Wind!$A:$D,2,TRUE)</f>
        <v>Calm</v>
      </c>
      <c r="F843" s="5" t="str">
        <f>VLOOKUP($I843,Wind!$A:$D,3,TRUE)</f>
        <v>&lt;1</v>
      </c>
      <c r="G843" s="5" t="str">
        <f t="shared" si="1"/>
        <v>SE</v>
      </c>
      <c r="H843" s="5" t="str">
        <f>VLOOKUP($I843,Wind!$A:$D,4,TRUE)</f>
        <v>Smoke rises vertically</v>
      </c>
      <c r="I843" s="5">
        <f>RANDBETWEEN(1,6)*10</f>
        <v>10</v>
      </c>
    </row>
    <row r="844">
      <c r="A844" s="9" t="s">
        <v>85</v>
      </c>
      <c r="B844" s="9" t="s">
        <v>86</v>
      </c>
      <c r="C844" s="9" t="s">
        <v>87</v>
      </c>
      <c r="D844" s="5" t="str">
        <f>IF(RANDBETWEEN(1,100)&lt;=Settings!$E$24*100,"Hail","")</f>
        <v/>
      </c>
      <c r="E844" s="5" t="str">
        <f>VLOOKUP($I844,Wind!$A:$D,2,TRUE)</f>
        <v>Gentle breeze</v>
      </c>
      <c r="F844" s="5" t="str">
        <f>VLOOKUP($I844,Wind!$A:$D,3,TRUE)</f>
        <v>8–12</v>
      </c>
      <c r="G844" s="5" t="str">
        <f t="shared" si="1"/>
        <v>N</v>
      </c>
      <c r="H844" s="5" t="str">
        <f>VLOOKUP($I844,Wind!$A:$D,4,TRUE)</f>
        <v>Leaves and small twigs sway and banners flap</v>
      </c>
      <c r="I844" s="5">
        <f>RANDBETWEEN(2,8)*10</f>
        <v>60</v>
      </c>
    </row>
    <row r="845">
      <c r="A845" s="9" t="s">
        <v>88</v>
      </c>
      <c r="B845" s="9" t="s">
        <v>89</v>
      </c>
      <c r="C845" s="9" t="s">
        <v>90</v>
      </c>
      <c r="D845" s="5" t="str">
        <f>IF(RANDBETWEEN(1,100)&lt;=Settings!$E$24*100,"Hail","")</f>
        <v/>
      </c>
      <c r="E845" s="5" t="str">
        <f>VLOOKUP($I845,Wind!$A:$D,2,TRUE)</f>
        <v>Gentle breeze</v>
      </c>
      <c r="F845" s="5" t="str">
        <f>VLOOKUP($I845,Wind!$A:$D,3,TRUE)</f>
        <v>8–12</v>
      </c>
      <c r="G845" s="5" t="str">
        <f t="shared" si="1"/>
        <v>S</v>
      </c>
      <c r="H845" s="5" t="str">
        <f>VLOOKUP($I845,Wind!$A:$D,4,TRUE)</f>
        <v>Leaves and small twigs sway and banners flap</v>
      </c>
      <c r="I845" s="5">
        <f>RANDBETWEEN(2,12)*10</f>
        <v>70</v>
      </c>
    </row>
    <row r="846">
      <c r="A846" s="9" t="s">
        <v>91</v>
      </c>
      <c r="B846" s="9" t="s">
        <v>92</v>
      </c>
      <c r="C846" s="9" t="s">
        <v>93</v>
      </c>
      <c r="D846" s="5" t="str">
        <f>IF(RANDBETWEEN(1,1000)&lt;=Settings!$E$23*Settings!$E$25*1000,"Lightning, hail",IF(RANDBETWEEN(1,100)&lt;=Settings!$E$23*100,"Lightning",IF(RANDBETWEEN(1,100)&lt;=Settings!$E$25*100,"Hail","")))</f>
        <v/>
      </c>
      <c r="E846" s="5" t="str">
        <f>VLOOKUP($I846,Wind!$A:$D,2,TRUE)</f>
        <v>Moderate breeze</v>
      </c>
      <c r="F846" s="5" t="str">
        <f>VLOOKUP($I846,Wind!$A:$D,3,TRUE)</f>
        <v>13–18</v>
      </c>
      <c r="G846" s="5" t="str">
        <f t="shared" si="1"/>
        <v>N</v>
      </c>
      <c r="H846" s="5" t="str">
        <f>VLOOKUP($I846,Wind!$A:$D,4,TRUE)</f>
        <v>Small branches move, and dust and small branches are raised</v>
      </c>
      <c r="I846" s="5">
        <f>RANDBETWEEN(2,16)*10</f>
        <v>90</v>
      </c>
    </row>
    <row r="847">
      <c r="A847" s="9" t="s">
        <v>94</v>
      </c>
      <c r="B847" s="9" t="s">
        <v>95</v>
      </c>
      <c r="C847" s="9" t="s">
        <v>93</v>
      </c>
      <c r="D847" s="5" t="str">
        <f>IF(RANDBETWEEN(1,1000)&lt;=Settings!$E$23*Settings!$E$25*1000,"Lightning, hail",IF(RANDBETWEEN(1,100)&lt;=Settings!$E$23*100,"Lightning",IF(RANDBETWEEN(1,100)&lt;=Settings!$E$25*100,"Hail","")))</f>
        <v/>
      </c>
      <c r="E847" s="5" t="str">
        <f>VLOOKUP($I847,Wind!$A:$D,2,TRUE)</f>
        <v>Violent storm</v>
      </c>
      <c r="F847" s="5" t="str">
        <f>VLOOKUP($I847,Wind!$A:$D,3,TRUE)</f>
        <v>64–72</v>
      </c>
      <c r="G847" s="5" t="str">
        <f t="shared" si="1"/>
        <v>SW</v>
      </c>
      <c r="H847" s="5" t="str">
        <f>VLOOKUP($I847,Wind!$A:$D,4,TRUE)</f>
        <v>Widespread damage occurs</v>
      </c>
      <c r="I847" s="5">
        <f>RANDBETWEEN(10,200)</f>
        <v>194</v>
      </c>
    </row>
    <row r="848">
      <c r="A848" s="9" t="s">
        <v>79</v>
      </c>
      <c r="B848" s="9" t="s">
        <v>80</v>
      </c>
      <c r="C848" s="9" t="s">
        <v>81</v>
      </c>
      <c r="D848" s="5" t="str">
        <f>IF(RANDBETWEEN(1,100)&lt;=Settings!$E$22*100,"Fog","")</f>
        <v>Fog</v>
      </c>
      <c r="E848" s="5" t="str">
        <f>VLOOKUP($I848,Wind!$A:$D,2,TRUE)</f>
        <v>Light breeze</v>
      </c>
      <c r="F848" s="5" t="str">
        <f>VLOOKUP($I848,Wind!$A:$D,3,TRUE)</f>
        <v>4–7</v>
      </c>
      <c r="G848" s="5" t="str">
        <f t="shared" si="1"/>
        <v>NW</v>
      </c>
      <c r="H848" s="5" t="str">
        <f>VLOOKUP($I848,Wind!$A:$D,4,TRUE)</f>
        <v>Wind felt on face, leaves rustle, vanes move</v>
      </c>
      <c r="I848" s="5">
        <f>RANDBETWEEN(1,4)*10</f>
        <v>40</v>
      </c>
    </row>
    <row r="849">
      <c r="A849" s="9" t="s">
        <v>82</v>
      </c>
      <c r="B849" s="9" t="s">
        <v>83</v>
      </c>
      <c r="C849" s="9" t="s">
        <v>84</v>
      </c>
      <c r="D849" s="5" t="str">
        <f>IF(RANDBETWEEN(1,100)&lt;=Settings!$E$22*100,"Fog","")</f>
        <v>Fog</v>
      </c>
      <c r="E849" s="5" t="str">
        <f>VLOOKUP($I849,Wind!$A:$D,2,TRUE)</f>
        <v>Calm</v>
      </c>
      <c r="F849" s="5" t="str">
        <f>VLOOKUP($I849,Wind!$A:$D,3,TRUE)</f>
        <v>&lt;1</v>
      </c>
      <c r="G849" s="5" t="str">
        <f t="shared" si="1"/>
        <v>SE</v>
      </c>
      <c r="H849" s="5" t="str">
        <f>VLOOKUP($I849,Wind!$A:$D,4,TRUE)</f>
        <v>Smoke rises vertically</v>
      </c>
      <c r="I849" s="5">
        <f>RANDBETWEEN(1,6)*10</f>
        <v>10</v>
      </c>
    </row>
    <row r="850">
      <c r="A850" s="9" t="s">
        <v>85</v>
      </c>
      <c r="B850" s="9" t="s">
        <v>86</v>
      </c>
      <c r="C850" s="9" t="s">
        <v>87</v>
      </c>
      <c r="D850" s="5" t="str">
        <f>IF(RANDBETWEEN(1,100)&lt;=Settings!$E$24*100,"Hail","")</f>
        <v/>
      </c>
      <c r="E850" s="5" t="str">
        <f>VLOOKUP($I850,Wind!$A:$D,2,TRUE)</f>
        <v>Moderate breeze</v>
      </c>
      <c r="F850" s="5" t="str">
        <f>VLOOKUP($I850,Wind!$A:$D,3,TRUE)</f>
        <v>13–18</v>
      </c>
      <c r="G850" s="5" t="str">
        <f t="shared" si="1"/>
        <v>E</v>
      </c>
      <c r="H850" s="5" t="str">
        <f>VLOOKUP($I850,Wind!$A:$D,4,TRUE)</f>
        <v>Small branches move, and dust and small branches are raised</v>
      </c>
      <c r="I850" s="5">
        <f>RANDBETWEEN(2,8)*10</f>
        <v>80</v>
      </c>
    </row>
    <row r="851">
      <c r="A851" s="9" t="s">
        <v>88</v>
      </c>
      <c r="B851" s="9" t="s">
        <v>89</v>
      </c>
      <c r="C851" s="9" t="s">
        <v>90</v>
      </c>
      <c r="D851" s="5" t="str">
        <f>IF(RANDBETWEEN(1,100)&lt;=Settings!$E$24*100,"Hail","")</f>
        <v/>
      </c>
      <c r="E851" s="5" t="str">
        <f>VLOOKUP($I851,Wind!$A:$D,2,TRUE)</f>
        <v>Strong breeze</v>
      </c>
      <c r="F851" s="5" t="str">
        <f>VLOOKUP($I851,Wind!$A:$D,3,TRUE)</f>
        <v>25–31</v>
      </c>
      <c r="G851" s="5" t="str">
        <f t="shared" si="1"/>
        <v>NE</v>
      </c>
      <c r="H851" s="5" t="str">
        <f>VLOOKUP($I851,Wind!$A:$D,4,TRUE)</f>
        <v>Large branches move</v>
      </c>
      <c r="I851" s="5">
        <f>RANDBETWEEN(2,12)*10</f>
        <v>120</v>
      </c>
    </row>
    <row r="852">
      <c r="A852" s="9" t="s">
        <v>91</v>
      </c>
      <c r="B852" s="9" t="s">
        <v>92</v>
      </c>
      <c r="C852" s="9" t="s">
        <v>93</v>
      </c>
      <c r="D852" s="5" t="str">
        <f>IF(RANDBETWEEN(1,1000)&lt;=Settings!$E$23*Settings!$E$25*1000,"Lightning, hail",IF(RANDBETWEEN(1,100)&lt;=Settings!$E$23*100,"Lightning",IF(RANDBETWEEN(1,100)&lt;=Settings!$E$25*100,"Hail","")))</f>
        <v>Lightning</v>
      </c>
      <c r="E852" s="5" t="str">
        <f>VLOOKUP($I852,Wind!$A:$D,2,TRUE)</f>
        <v>Fresh gale</v>
      </c>
      <c r="F852" s="5" t="str">
        <f>VLOOKUP($I852,Wind!$A:$D,3,TRUE)</f>
        <v>39–46</v>
      </c>
      <c r="G852" s="5" t="str">
        <f t="shared" si="1"/>
        <v>S</v>
      </c>
      <c r="H852" s="5" t="str">
        <f>VLOOKUP($I852,Wind!$A:$D,4,TRUE)</f>
        <v>Twigs break off trees and general progress is impeded</v>
      </c>
      <c r="I852" s="5">
        <f>RANDBETWEEN(2,16)*10</f>
        <v>160</v>
      </c>
    </row>
    <row r="853">
      <c r="A853" s="9" t="s">
        <v>94</v>
      </c>
      <c r="B853" s="9" t="s">
        <v>95</v>
      </c>
      <c r="C853" s="9" t="s">
        <v>93</v>
      </c>
      <c r="D853" s="5" t="str">
        <f>IF(RANDBETWEEN(1,1000)&lt;=Settings!$E$23*Settings!$E$25*1000,"Lightning, hail",IF(RANDBETWEEN(1,100)&lt;=Settings!$E$23*100,"Lightning",IF(RANDBETWEEN(1,100)&lt;=Settings!$E$25*100,"Hail","")))</f>
        <v>Lightning, hail</v>
      </c>
      <c r="E853" s="5" t="str">
        <f>VLOOKUP($I853,Wind!$A:$D,2,TRUE)</f>
        <v>Strong breeze</v>
      </c>
      <c r="F853" s="5" t="str">
        <f>VLOOKUP($I853,Wind!$A:$D,3,TRUE)</f>
        <v>25–31</v>
      </c>
      <c r="G853" s="5" t="str">
        <f t="shared" si="1"/>
        <v>N</v>
      </c>
      <c r="H853" s="5" t="str">
        <f>VLOOKUP($I853,Wind!$A:$D,4,TRUE)</f>
        <v>Large branches move</v>
      </c>
      <c r="I853" s="5">
        <f>RANDBETWEEN(10,200)</f>
        <v>128</v>
      </c>
    </row>
    <row r="854">
      <c r="A854" s="9" t="s">
        <v>79</v>
      </c>
      <c r="B854" s="9" t="s">
        <v>80</v>
      </c>
      <c r="C854" s="9" t="s">
        <v>81</v>
      </c>
      <c r="D854" s="5" t="str">
        <f>IF(RANDBETWEEN(1,100)&lt;=Settings!$E$22*100,"Fog","")</f>
        <v>Fog</v>
      </c>
      <c r="E854" s="5" t="str">
        <f>VLOOKUP($I854,Wind!$A:$D,2,TRUE)</f>
        <v>Light air</v>
      </c>
      <c r="F854" s="5" t="str">
        <f>VLOOKUP($I854,Wind!$A:$D,3,TRUE)</f>
        <v>1–3</v>
      </c>
      <c r="G854" s="5" t="str">
        <f t="shared" si="1"/>
        <v>N</v>
      </c>
      <c r="H854" s="5" t="str">
        <f>VLOOKUP($I854,Wind!$A:$D,4,TRUE)</f>
        <v>Wind direction shown by smoke but not wind vanes</v>
      </c>
      <c r="I854" s="5">
        <f>RANDBETWEEN(1,4)*10</f>
        <v>20</v>
      </c>
    </row>
    <row r="855">
      <c r="A855" s="9" t="s">
        <v>82</v>
      </c>
      <c r="B855" s="9" t="s">
        <v>83</v>
      </c>
      <c r="C855" s="9" t="s">
        <v>84</v>
      </c>
      <c r="D855" s="5" t="str">
        <f>IF(RANDBETWEEN(1,100)&lt;=Settings!$E$22*100,"Fog","")</f>
        <v/>
      </c>
      <c r="E855" s="5" t="str">
        <f>VLOOKUP($I855,Wind!$A:$D,2,TRUE)</f>
        <v>Gentle breeze</v>
      </c>
      <c r="F855" s="5" t="str">
        <f>VLOOKUP($I855,Wind!$A:$D,3,TRUE)</f>
        <v>8–12</v>
      </c>
      <c r="G855" s="5" t="str">
        <f t="shared" si="1"/>
        <v>S</v>
      </c>
      <c r="H855" s="5" t="str">
        <f>VLOOKUP($I855,Wind!$A:$D,4,TRUE)</f>
        <v>Leaves and small twigs sway and banners flap</v>
      </c>
      <c r="I855" s="5">
        <f>RANDBETWEEN(1,6)*10</f>
        <v>60</v>
      </c>
    </row>
    <row r="856">
      <c r="A856" s="9" t="s">
        <v>85</v>
      </c>
      <c r="B856" s="9" t="s">
        <v>86</v>
      </c>
      <c r="C856" s="9" t="s">
        <v>87</v>
      </c>
      <c r="D856" s="5" t="str">
        <f>IF(RANDBETWEEN(1,100)&lt;=Settings!$E$24*100,"Hail","")</f>
        <v/>
      </c>
      <c r="E856" s="5" t="str">
        <f>VLOOKUP($I856,Wind!$A:$D,2,TRUE)</f>
        <v>Light air</v>
      </c>
      <c r="F856" s="5" t="str">
        <f>VLOOKUP($I856,Wind!$A:$D,3,TRUE)</f>
        <v>1–3</v>
      </c>
      <c r="G856" s="5" t="str">
        <f t="shared" si="1"/>
        <v>E</v>
      </c>
      <c r="H856" s="5" t="str">
        <f>VLOOKUP($I856,Wind!$A:$D,4,TRUE)</f>
        <v>Wind direction shown by smoke but not wind vanes</v>
      </c>
      <c r="I856" s="5">
        <f>RANDBETWEEN(2,8)*10</f>
        <v>30</v>
      </c>
    </row>
    <row r="857">
      <c r="A857" s="9" t="s">
        <v>88</v>
      </c>
      <c r="B857" s="9" t="s">
        <v>89</v>
      </c>
      <c r="C857" s="9" t="s">
        <v>90</v>
      </c>
      <c r="D857" s="5" t="str">
        <f>IF(RANDBETWEEN(1,100)&lt;=Settings!$E$24*100,"Hail","")</f>
        <v>Hail</v>
      </c>
      <c r="E857" s="5" t="str">
        <f>VLOOKUP($I857,Wind!$A:$D,2,TRUE)</f>
        <v>Gentle breeze</v>
      </c>
      <c r="F857" s="5" t="str">
        <f>VLOOKUP($I857,Wind!$A:$D,3,TRUE)</f>
        <v>8–12</v>
      </c>
      <c r="G857" s="5" t="str">
        <f t="shared" si="1"/>
        <v>E</v>
      </c>
      <c r="H857" s="5" t="str">
        <f>VLOOKUP($I857,Wind!$A:$D,4,TRUE)</f>
        <v>Leaves and small twigs sway and banners flap</v>
      </c>
      <c r="I857" s="5">
        <f>RANDBETWEEN(2,12)*10</f>
        <v>70</v>
      </c>
    </row>
    <row r="858">
      <c r="A858" s="9" t="s">
        <v>91</v>
      </c>
      <c r="B858" s="9" t="s">
        <v>92</v>
      </c>
      <c r="C858" s="9" t="s">
        <v>93</v>
      </c>
      <c r="D858" s="5" t="str">
        <f>IF(RANDBETWEEN(1,1000)&lt;=Settings!$E$23*Settings!$E$25*1000,"Lightning, hail",IF(RANDBETWEEN(1,100)&lt;=Settings!$E$23*100,"Lightning",IF(RANDBETWEEN(1,100)&lt;=Settings!$E$25*100,"Hail","")))</f>
        <v>Lightning</v>
      </c>
      <c r="E858" s="5" t="str">
        <f>VLOOKUP($I858,Wind!$A:$D,2,TRUE)</f>
        <v>Light air</v>
      </c>
      <c r="F858" s="5" t="str">
        <f>VLOOKUP($I858,Wind!$A:$D,3,TRUE)</f>
        <v>1–3</v>
      </c>
      <c r="G858" s="5" t="str">
        <f t="shared" si="1"/>
        <v>SW</v>
      </c>
      <c r="H858" s="5" t="str">
        <f>VLOOKUP($I858,Wind!$A:$D,4,TRUE)</f>
        <v>Wind direction shown by smoke but not wind vanes</v>
      </c>
      <c r="I858" s="5">
        <f>RANDBETWEEN(2,16)*10</f>
        <v>20</v>
      </c>
    </row>
    <row r="859">
      <c r="A859" s="9" t="s">
        <v>94</v>
      </c>
      <c r="B859" s="9" t="s">
        <v>95</v>
      </c>
      <c r="C859" s="9" t="s">
        <v>93</v>
      </c>
      <c r="D859" s="5" t="str">
        <f>IF(RANDBETWEEN(1,1000)&lt;=Settings!$E$23*Settings!$E$25*1000,"Lightning, hail",IF(RANDBETWEEN(1,100)&lt;=Settings!$E$23*100,"Lightning",IF(RANDBETWEEN(1,100)&lt;=Settings!$E$25*100,"Hail","")))</f>
        <v/>
      </c>
      <c r="E859" s="5" t="str">
        <f>VLOOKUP($I859,Wind!$A:$D,2,TRUE)</f>
        <v>Light air</v>
      </c>
      <c r="F859" s="5" t="str">
        <f>VLOOKUP($I859,Wind!$A:$D,3,TRUE)</f>
        <v>1–3</v>
      </c>
      <c r="G859" s="5" t="str">
        <f t="shared" si="1"/>
        <v>SE</v>
      </c>
      <c r="H859" s="5" t="str">
        <f>VLOOKUP($I859,Wind!$A:$D,4,TRUE)</f>
        <v>Wind direction shown by smoke but not wind vanes</v>
      </c>
      <c r="I859" s="5">
        <f>RANDBETWEEN(10,200)</f>
        <v>21</v>
      </c>
    </row>
    <row r="860">
      <c r="A860" s="9" t="s">
        <v>79</v>
      </c>
      <c r="B860" s="9" t="s">
        <v>80</v>
      </c>
      <c r="C860" s="9" t="s">
        <v>81</v>
      </c>
      <c r="D860" s="5" t="str">
        <f>IF(RANDBETWEEN(1,100)&lt;=Settings!$E$22*100,"Fog","")</f>
        <v/>
      </c>
      <c r="E860" s="5" t="str">
        <f>VLOOKUP($I860,Wind!$A:$D,2,TRUE)</f>
        <v>Light air</v>
      </c>
      <c r="F860" s="5" t="str">
        <f>VLOOKUP($I860,Wind!$A:$D,3,TRUE)</f>
        <v>1–3</v>
      </c>
      <c r="G860" s="5" t="str">
        <f t="shared" si="1"/>
        <v>W</v>
      </c>
      <c r="H860" s="5" t="str">
        <f>VLOOKUP($I860,Wind!$A:$D,4,TRUE)</f>
        <v>Wind direction shown by smoke but not wind vanes</v>
      </c>
      <c r="I860" s="5">
        <f>RANDBETWEEN(1,4)*10</f>
        <v>20</v>
      </c>
    </row>
    <row r="861">
      <c r="A861" s="9" t="s">
        <v>82</v>
      </c>
      <c r="B861" s="9" t="s">
        <v>83</v>
      </c>
      <c r="C861" s="9" t="s">
        <v>84</v>
      </c>
      <c r="D861" s="5" t="str">
        <f>IF(RANDBETWEEN(1,100)&lt;=Settings!$E$22*100,"Fog","")</f>
        <v>Fog</v>
      </c>
      <c r="E861" s="5" t="str">
        <f>VLOOKUP($I861,Wind!$A:$D,2,TRUE)</f>
        <v>Light breeze</v>
      </c>
      <c r="F861" s="5" t="str">
        <f>VLOOKUP($I861,Wind!$A:$D,3,TRUE)</f>
        <v>4–7</v>
      </c>
      <c r="G861" s="5" t="str">
        <f t="shared" si="1"/>
        <v>N</v>
      </c>
      <c r="H861" s="5" t="str">
        <f>VLOOKUP($I861,Wind!$A:$D,4,TRUE)</f>
        <v>Wind felt on face, leaves rustle, vanes move</v>
      </c>
      <c r="I861" s="5">
        <f>RANDBETWEEN(1,6)*10</f>
        <v>50</v>
      </c>
    </row>
    <row r="862">
      <c r="A862" s="9" t="s">
        <v>85</v>
      </c>
      <c r="B862" s="9" t="s">
        <v>86</v>
      </c>
      <c r="C862" s="9" t="s">
        <v>87</v>
      </c>
      <c r="D862" s="5" t="str">
        <f>IF(RANDBETWEEN(1,100)&lt;=Settings!$E$24*100,"Hail","")</f>
        <v/>
      </c>
      <c r="E862" s="5" t="str">
        <f>VLOOKUP($I862,Wind!$A:$D,2,TRUE)</f>
        <v>Gentle breeze</v>
      </c>
      <c r="F862" s="5" t="str">
        <f>VLOOKUP($I862,Wind!$A:$D,3,TRUE)</f>
        <v>8–12</v>
      </c>
      <c r="G862" s="5" t="str">
        <f t="shared" si="1"/>
        <v>S</v>
      </c>
      <c r="H862" s="5" t="str">
        <f>VLOOKUP($I862,Wind!$A:$D,4,TRUE)</f>
        <v>Leaves and small twigs sway and banners flap</v>
      </c>
      <c r="I862" s="5">
        <f>RANDBETWEEN(2,8)*10</f>
        <v>60</v>
      </c>
    </row>
    <row r="863">
      <c r="A863" s="9" t="s">
        <v>88</v>
      </c>
      <c r="B863" s="9" t="s">
        <v>89</v>
      </c>
      <c r="C863" s="9" t="s">
        <v>90</v>
      </c>
      <c r="D863" s="5" t="str">
        <f>IF(RANDBETWEEN(1,100)&lt;=Settings!$E$24*100,"Hail","")</f>
        <v/>
      </c>
      <c r="E863" s="5" t="str">
        <f>VLOOKUP($I863,Wind!$A:$D,2,TRUE)</f>
        <v>Fresh breeze</v>
      </c>
      <c r="F863" s="5" t="str">
        <f>VLOOKUP($I863,Wind!$A:$D,3,TRUE)</f>
        <v>19–24</v>
      </c>
      <c r="G863" s="5" t="str">
        <f t="shared" si="1"/>
        <v>W</v>
      </c>
      <c r="H863" s="5" t="str">
        <f>VLOOKUP($I863,Wind!$A:$D,4,TRUE)</f>
        <v>Small trees sway and small waves form on inland waters</v>
      </c>
      <c r="I863" s="5">
        <f>RANDBETWEEN(2,12)*10</f>
        <v>100</v>
      </c>
    </row>
    <row r="864">
      <c r="A864" s="9" t="s">
        <v>91</v>
      </c>
      <c r="B864" s="9" t="s">
        <v>92</v>
      </c>
      <c r="C864" s="9" t="s">
        <v>93</v>
      </c>
      <c r="D864" s="5" t="str">
        <f>IF(RANDBETWEEN(1,1000)&lt;=Settings!$E$23*Settings!$E$25*1000,"Lightning, hail",IF(RANDBETWEEN(1,100)&lt;=Settings!$E$23*100,"Lightning",IF(RANDBETWEEN(1,100)&lt;=Settings!$E$25*100,"Hail","")))</f>
        <v>Lightning</v>
      </c>
      <c r="E864" s="5" t="str">
        <f>VLOOKUP($I864,Wind!$A:$D,2,TRUE)</f>
        <v>Moderate gale</v>
      </c>
      <c r="F864" s="5" t="str">
        <f>VLOOKUP($I864,Wind!$A:$D,3,TRUE)</f>
        <v>32–38</v>
      </c>
      <c r="G864" s="5" t="str">
        <f t="shared" si="1"/>
        <v>SW</v>
      </c>
      <c r="H864" s="5" t="str">
        <f>VLOOKUP($I864,Wind!$A:$D,4,TRUE)</f>
        <v>Whole trees sway and walking against wind takes some effort</v>
      </c>
      <c r="I864" s="5">
        <f>RANDBETWEEN(2,16)*10</f>
        <v>140</v>
      </c>
    </row>
    <row r="865">
      <c r="A865" s="9" t="s">
        <v>94</v>
      </c>
      <c r="B865" s="9" t="s">
        <v>95</v>
      </c>
      <c r="C865" s="9" t="s">
        <v>93</v>
      </c>
      <c r="D865" s="5" t="str">
        <f>IF(RANDBETWEEN(1,1000)&lt;=Settings!$E$23*Settings!$E$25*1000,"Lightning, hail",IF(RANDBETWEEN(1,100)&lt;=Settings!$E$23*100,"Lightning",IF(RANDBETWEEN(1,100)&lt;=Settings!$E$25*100,"Hail","")))</f>
        <v/>
      </c>
      <c r="E865" s="5" t="str">
        <f>VLOOKUP($I865,Wind!$A:$D,2,TRUE)</f>
        <v>Strong breeze</v>
      </c>
      <c r="F865" s="5" t="str">
        <f>VLOOKUP($I865,Wind!$A:$D,3,TRUE)</f>
        <v>25–31</v>
      </c>
      <c r="G865" s="5" t="str">
        <f t="shared" si="1"/>
        <v>W</v>
      </c>
      <c r="H865" s="5" t="str">
        <f>VLOOKUP($I865,Wind!$A:$D,4,TRUE)</f>
        <v>Large branches move</v>
      </c>
      <c r="I865" s="5">
        <f>RANDBETWEEN(10,200)</f>
        <v>135</v>
      </c>
    </row>
    <row r="866">
      <c r="A866" s="9" t="s">
        <v>79</v>
      </c>
      <c r="B866" s="9" t="s">
        <v>80</v>
      </c>
      <c r="C866" s="9" t="s">
        <v>81</v>
      </c>
      <c r="D866" s="5" t="str">
        <f>IF(RANDBETWEEN(1,100)&lt;=Settings!$E$22*100,"Fog","")</f>
        <v/>
      </c>
      <c r="E866" s="5" t="str">
        <f>VLOOKUP($I866,Wind!$A:$D,2,TRUE)</f>
        <v>Light air</v>
      </c>
      <c r="F866" s="5" t="str">
        <f>VLOOKUP($I866,Wind!$A:$D,3,TRUE)</f>
        <v>1–3</v>
      </c>
      <c r="G866" s="5" t="str">
        <f t="shared" si="1"/>
        <v>NW</v>
      </c>
      <c r="H866" s="5" t="str">
        <f>VLOOKUP($I866,Wind!$A:$D,4,TRUE)</f>
        <v>Wind direction shown by smoke but not wind vanes</v>
      </c>
      <c r="I866" s="5">
        <f>RANDBETWEEN(1,4)*10</f>
        <v>30</v>
      </c>
    </row>
    <row r="867">
      <c r="A867" s="9" t="s">
        <v>82</v>
      </c>
      <c r="B867" s="9" t="s">
        <v>83</v>
      </c>
      <c r="C867" s="9" t="s">
        <v>84</v>
      </c>
      <c r="D867" s="5" t="str">
        <f>IF(RANDBETWEEN(1,100)&lt;=Settings!$E$22*100,"Fog","")</f>
        <v/>
      </c>
      <c r="E867" s="5" t="str">
        <f>VLOOKUP($I867,Wind!$A:$D,2,TRUE)</f>
        <v>Calm</v>
      </c>
      <c r="F867" s="5" t="str">
        <f>VLOOKUP($I867,Wind!$A:$D,3,TRUE)</f>
        <v>&lt;1</v>
      </c>
      <c r="G867" s="5" t="str">
        <f t="shared" si="1"/>
        <v>NW</v>
      </c>
      <c r="H867" s="5" t="str">
        <f>VLOOKUP($I867,Wind!$A:$D,4,TRUE)</f>
        <v>Smoke rises vertically</v>
      </c>
      <c r="I867" s="5">
        <f>RANDBETWEEN(1,6)*10</f>
        <v>10</v>
      </c>
    </row>
    <row r="868">
      <c r="A868" s="9" t="s">
        <v>85</v>
      </c>
      <c r="B868" s="9" t="s">
        <v>86</v>
      </c>
      <c r="C868" s="9" t="s">
        <v>87</v>
      </c>
      <c r="D868" s="5" t="str">
        <f>IF(RANDBETWEEN(1,100)&lt;=Settings!$E$24*100,"Hail","")</f>
        <v/>
      </c>
      <c r="E868" s="5" t="str">
        <f>VLOOKUP($I868,Wind!$A:$D,2,TRUE)</f>
        <v>Gentle breeze</v>
      </c>
      <c r="F868" s="5" t="str">
        <f>VLOOKUP($I868,Wind!$A:$D,3,TRUE)</f>
        <v>8–12</v>
      </c>
      <c r="G868" s="5" t="str">
        <f t="shared" si="1"/>
        <v>NE</v>
      </c>
      <c r="H868" s="5" t="str">
        <f>VLOOKUP($I868,Wind!$A:$D,4,TRUE)</f>
        <v>Leaves and small twigs sway and banners flap</v>
      </c>
      <c r="I868" s="5">
        <f>RANDBETWEEN(2,8)*10</f>
        <v>60</v>
      </c>
    </row>
    <row r="869">
      <c r="A869" s="9" t="s">
        <v>88</v>
      </c>
      <c r="B869" s="9" t="s">
        <v>89</v>
      </c>
      <c r="C869" s="9" t="s">
        <v>90</v>
      </c>
      <c r="D869" s="5" t="str">
        <f>IF(RANDBETWEEN(1,100)&lt;=Settings!$E$24*100,"Hail","")</f>
        <v/>
      </c>
      <c r="E869" s="5" t="str">
        <f>VLOOKUP($I869,Wind!$A:$D,2,TRUE)</f>
        <v>Light breeze</v>
      </c>
      <c r="F869" s="5" t="str">
        <f>VLOOKUP($I869,Wind!$A:$D,3,TRUE)</f>
        <v>4–7</v>
      </c>
      <c r="G869" s="5" t="str">
        <f t="shared" si="1"/>
        <v>E</v>
      </c>
      <c r="H869" s="5" t="str">
        <f>VLOOKUP($I869,Wind!$A:$D,4,TRUE)</f>
        <v>Wind felt on face, leaves rustle, vanes move</v>
      </c>
      <c r="I869" s="5">
        <f>RANDBETWEEN(2,12)*10</f>
        <v>50</v>
      </c>
    </row>
    <row r="870">
      <c r="A870" s="9" t="s">
        <v>91</v>
      </c>
      <c r="B870" s="9" t="s">
        <v>92</v>
      </c>
      <c r="C870" s="9" t="s">
        <v>93</v>
      </c>
      <c r="D870" s="5" t="str">
        <f>IF(RANDBETWEEN(1,1000)&lt;=Settings!$E$23*Settings!$E$25*1000,"Lightning, hail",IF(RANDBETWEEN(1,100)&lt;=Settings!$E$23*100,"Lightning",IF(RANDBETWEEN(1,100)&lt;=Settings!$E$25*100,"Hail","")))</f>
        <v>Lightning</v>
      </c>
      <c r="E870" s="5" t="str">
        <f>VLOOKUP($I870,Wind!$A:$D,2,TRUE)</f>
        <v>Moderate breeze</v>
      </c>
      <c r="F870" s="5" t="str">
        <f>VLOOKUP($I870,Wind!$A:$D,3,TRUE)</f>
        <v>13–18</v>
      </c>
      <c r="G870" s="5" t="str">
        <f t="shared" si="1"/>
        <v>N</v>
      </c>
      <c r="H870" s="5" t="str">
        <f>VLOOKUP($I870,Wind!$A:$D,4,TRUE)</f>
        <v>Small branches move, and dust and small branches are raised</v>
      </c>
      <c r="I870" s="5">
        <f>RANDBETWEEN(2,16)*10</f>
        <v>80</v>
      </c>
    </row>
    <row r="871">
      <c r="A871" s="9" t="s">
        <v>94</v>
      </c>
      <c r="B871" s="9" t="s">
        <v>95</v>
      </c>
      <c r="C871" s="9" t="s">
        <v>93</v>
      </c>
      <c r="D871" s="5" t="str">
        <f>IF(RANDBETWEEN(1,1000)&lt;=Settings!$E$23*Settings!$E$25*1000,"Lightning, hail",IF(RANDBETWEEN(1,100)&lt;=Settings!$E$23*100,"Lightning",IF(RANDBETWEEN(1,100)&lt;=Settings!$E$25*100,"Hail","")))</f>
        <v>Lightning</v>
      </c>
      <c r="E871" s="5" t="str">
        <f>VLOOKUP($I871,Wind!$A:$D,2,TRUE)</f>
        <v>Strong breeze</v>
      </c>
      <c r="F871" s="5" t="str">
        <f>VLOOKUP($I871,Wind!$A:$D,3,TRUE)</f>
        <v>25–31</v>
      </c>
      <c r="G871" s="5" t="str">
        <f t="shared" si="1"/>
        <v>W</v>
      </c>
      <c r="H871" s="5" t="str">
        <f>VLOOKUP($I871,Wind!$A:$D,4,TRUE)</f>
        <v>Large branches move</v>
      </c>
      <c r="I871" s="5">
        <f>RANDBETWEEN(10,200)</f>
        <v>124</v>
      </c>
    </row>
    <row r="872">
      <c r="A872" s="9" t="s">
        <v>79</v>
      </c>
      <c r="B872" s="9" t="s">
        <v>80</v>
      </c>
      <c r="C872" s="9" t="s">
        <v>81</v>
      </c>
      <c r="D872" s="5" t="str">
        <f>IF(RANDBETWEEN(1,100)&lt;=Settings!$E$22*100,"Fog","")</f>
        <v/>
      </c>
      <c r="E872" s="5" t="str">
        <f>VLOOKUP($I872,Wind!$A:$D,2,TRUE)</f>
        <v>Light air</v>
      </c>
      <c r="F872" s="5" t="str">
        <f>VLOOKUP($I872,Wind!$A:$D,3,TRUE)</f>
        <v>1–3</v>
      </c>
      <c r="G872" s="5" t="str">
        <f t="shared" si="1"/>
        <v>SE</v>
      </c>
      <c r="H872" s="5" t="str">
        <f>VLOOKUP($I872,Wind!$A:$D,4,TRUE)</f>
        <v>Wind direction shown by smoke but not wind vanes</v>
      </c>
      <c r="I872" s="5">
        <f>RANDBETWEEN(1,4)*10</f>
        <v>30</v>
      </c>
    </row>
    <row r="873">
      <c r="A873" s="9" t="s">
        <v>82</v>
      </c>
      <c r="B873" s="9" t="s">
        <v>83</v>
      </c>
      <c r="C873" s="9" t="s">
        <v>84</v>
      </c>
      <c r="D873" s="5" t="str">
        <f>IF(RANDBETWEEN(1,100)&lt;=Settings!$E$22*100,"Fog","")</f>
        <v/>
      </c>
      <c r="E873" s="5" t="str">
        <f>VLOOKUP($I873,Wind!$A:$D,2,TRUE)</f>
        <v>Light breeze</v>
      </c>
      <c r="F873" s="5" t="str">
        <f>VLOOKUP($I873,Wind!$A:$D,3,TRUE)</f>
        <v>4–7</v>
      </c>
      <c r="G873" s="5" t="str">
        <f t="shared" si="1"/>
        <v>NW</v>
      </c>
      <c r="H873" s="5" t="str">
        <f>VLOOKUP($I873,Wind!$A:$D,4,TRUE)</f>
        <v>Wind felt on face, leaves rustle, vanes move</v>
      </c>
      <c r="I873" s="5">
        <f>RANDBETWEEN(1,6)*10</f>
        <v>40</v>
      </c>
    </row>
    <row r="874">
      <c r="A874" s="9" t="s">
        <v>85</v>
      </c>
      <c r="B874" s="9" t="s">
        <v>86</v>
      </c>
      <c r="C874" s="9" t="s">
        <v>87</v>
      </c>
      <c r="D874" s="5" t="str">
        <f>IF(RANDBETWEEN(1,100)&lt;=Settings!$E$24*100,"Hail","")</f>
        <v>Hail</v>
      </c>
      <c r="E874" s="5" t="str">
        <f>VLOOKUP($I874,Wind!$A:$D,2,TRUE)</f>
        <v>Gentle breeze</v>
      </c>
      <c r="F874" s="5" t="str">
        <f>VLOOKUP($I874,Wind!$A:$D,3,TRUE)</f>
        <v>8–12</v>
      </c>
      <c r="G874" s="5" t="str">
        <f t="shared" si="1"/>
        <v>W</v>
      </c>
      <c r="H874" s="5" t="str">
        <f>VLOOKUP($I874,Wind!$A:$D,4,TRUE)</f>
        <v>Leaves and small twigs sway and banners flap</v>
      </c>
      <c r="I874" s="5">
        <f>RANDBETWEEN(2,8)*10</f>
        <v>60</v>
      </c>
    </row>
    <row r="875">
      <c r="A875" s="9" t="s">
        <v>88</v>
      </c>
      <c r="B875" s="9" t="s">
        <v>89</v>
      </c>
      <c r="C875" s="9" t="s">
        <v>90</v>
      </c>
      <c r="D875" s="5" t="str">
        <f>IF(RANDBETWEEN(1,100)&lt;=Settings!$E$24*100,"Hail","")</f>
        <v/>
      </c>
      <c r="E875" s="5" t="str">
        <f>VLOOKUP($I875,Wind!$A:$D,2,TRUE)</f>
        <v>Gentle breeze</v>
      </c>
      <c r="F875" s="5" t="str">
        <f>VLOOKUP($I875,Wind!$A:$D,3,TRUE)</f>
        <v>8–12</v>
      </c>
      <c r="G875" s="5" t="str">
        <f t="shared" si="1"/>
        <v>SE</v>
      </c>
      <c r="H875" s="5" t="str">
        <f>VLOOKUP($I875,Wind!$A:$D,4,TRUE)</f>
        <v>Leaves and small twigs sway and banners flap</v>
      </c>
      <c r="I875" s="5">
        <f>RANDBETWEEN(2,12)*10</f>
        <v>60</v>
      </c>
    </row>
    <row r="876">
      <c r="A876" s="9" t="s">
        <v>91</v>
      </c>
      <c r="B876" s="9" t="s">
        <v>92</v>
      </c>
      <c r="C876" s="9" t="s">
        <v>93</v>
      </c>
      <c r="D876" s="5" t="str">
        <f>IF(RANDBETWEEN(1,1000)&lt;=Settings!$E$23*Settings!$E$25*1000,"Lightning, hail",IF(RANDBETWEEN(1,100)&lt;=Settings!$E$23*100,"Lightning",IF(RANDBETWEEN(1,100)&lt;=Settings!$E$25*100,"Hail","")))</f>
        <v/>
      </c>
      <c r="E876" s="5" t="str">
        <f>VLOOKUP($I876,Wind!$A:$D,2,TRUE)</f>
        <v>Moderate gale</v>
      </c>
      <c r="F876" s="5" t="str">
        <f>VLOOKUP($I876,Wind!$A:$D,3,TRUE)</f>
        <v>32–38</v>
      </c>
      <c r="G876" s="5" t="str">
        <f t="shared" si="1"/>
        <v>E</v>
      </c>
      <c r="H876" s="5" t="str">
        <f>VLOOKUP($I876,Wind!$A:$D,4,TRUE)</f>
        <v>Whole trees sway and walking against wind takes some effort</v>
      </c>
      <c r="I876" s="5">
        <f>RANDBETWEEN(2,16)*10</f>
        <v>140</v>
      </c>
    </row>
    <row r="877">
      <c r="A877" s="9" t="s">
        <v>94</v>
      </c>
      <c r="B877" s="9" t="s">
        <v>95</v>
      </c>
      <c r="C877" s="9" t="s">
        <v>93</v>
      </c>
      <c r="D877" s="5" t="str">
        <f>IF(RANDBETWEEN(1,1000)&lt;=Settings!$E$23*Settings!$E$25*1000,"Lightning, hail",IF(RANDBETWEEN(1,100)&lt;=Settings!$E$23*100,"Lightning",IF(RANDBETWEEN(1,100)&lt;=Settings!$E$25*100,"Hail","")))</f>
        <v>Hail</v>
      </c>
      <c r="E877" s="5" t="str">
        <f>VLOOKUP($I877,Wind!$A:$D,2,TRUE)</f>
        <v>Fresh breeze</v>
      </c>
      <c r="F877" s="5" t="str">
        <f>VLOOKUP($I877,Wind!$A:$D,3,TRUE)</f>
        <v>19–24</v>
      </c>
      <c r="G877" s="5" t="str">
        <f t="shared" si="1"/>
        <v>E</v>
      </c>
      <c r="H877" s="5" t="str">
        <f>VLOOKUP($I877,Wind!$A:$D,4,TRUE)</f>
        <v>Small trees sway and small waves form on inland waters</v>
      </c>
      <c r="I877" s="5">
        <f>RANDBETWEEN(10,200)</f>
        <v>112</v>
      </c>
    </row>
    <row r="878">
      <c r="A878" s="9" t="s">
        <v>79</v>
      </c>
      <c r="B878" s="9" t="s">
        <v>80</v>
      </c>
      <c r="C878" s="9" t="s">
        <v>81</v>
      </c>
      <c r="D878" s="5" t="str">
        <f>IF(RANDBETWEEN(1,100)&lt;=Settings!$E$22*100,"Fog","")</f>
        <v/>
      </c>
      <c r="E878" s="5" t="str">
        <f>VLOOKUP($I878,Wind!$A:$D,2,TRUE)</f>
        <v>Light air</v>
      </c>
      <c r="F878" s="5" t="str">
        <f>VLOOKUP($I878,Wind!$A:$D,3,TRUE)</f>
        <v>1–3</v>
      </c>
      <c r="G878" s="5" t="str">
        <f t="shared" si="1"/>
        <v>E</v>
      </c>
      <c r="H878" s="5" t="str">
        <f>VLOOKUP($I878,Wind!$A:$D,4,TRUE)</f>
        <v>Wind direction shown by smoke but not wind vanes</v>
      </c>
      <c r="I878" s="5">
        <f>RANDBETWEEN(1,4)*10</f>
        <v>20</v>
      </c>
    </row>
    <row r="879">
      <c r="A879" s="9" t="s">
        <v>82</v>
      </c>
      <c r="B879" s="9" t="s">
        <v>83</v>
      </c>
      <c r="C879" s="9" t="s">
        <v>84</v>
      </c>
      <c r="D879" s="5" t="str">
        <f>IF(RANDBETWEEN(1,100)&lt;=Settings!$E$22*100,"Fog","")</f>
        <v/>
      </c>
      <c r="E879" s="5" t="str">
        <f>VLOOKUP($I879,Wind!$A:$D,2,TRUE)</f>
        <v>Light air</v>
      </c>
      <c r="F879" s="5" t="str">
        <f>VLOOKUP($I879,Wind!$A:$D,3,TRUE)</f>
        <v>1–3</v>
      </c>
      <c r="G879" s="5" t="str">
        <f t="shared" si="1"/>
        <v>S</v>
      </c>
      <c r="H879" s="5" t="str">
        <f>VLOOKUP($I879,Wind!$A:$D,4,TRUE)</f>
        <v>Wind direction shown by smoke but not wind vanes</v>
      </c>
      <c r="I879" s="5">
        <f>RANDBETWEEN(1,6)*10</f>
        <v>30</v>
      </c>
    </row>
    <row r="880">
      <c r="A880" s="9" t="s">
        <v>85</v>
      </c>
      <c r="B880" s="9" t="s">
        <v>86</v>
      </c>
      <c r="C880" s="9" t="s">
        <v>87</v>
      </c>
      <c r="D880" s="5" t="str">
        <f>IF(RANDBETWEEN(1,100)&lt;=Settings!$E$24*100,"Hail","")</f>
        <v>Hail</v>
      </c>
      <c r="E880" s="5" t="str">
        <f>VLOOKUP($I880,Wind!$A:$D,2,TRUE)</f>
        <v>Gentle breeze</v>
      </c>
      <c r="F880" s="5" t="str">
        <f>VLOOKUP($I880,Wind!$A:$D,3,TRUE)</f>
        <v>8–12</v>
      </c>
      <c r="G880" s="5" t="str">
        <f t="shared" si="1"/>
        <v>N</v>
      </c>
      <c r="H880" s="5" t="str">
        <f>VLOOKUP($I880,Wind!$A:$D,4,TRUE)</f>
        <v>Leaves and small twigs sway and banners flap</v>
      </c>
      <c r="I880" s="5">
        <f>RANDBETWEEN(2,8)*10</f>
        <v>60</v>
      </c>
    </row>
    <row r="881">
      <c r="A881" s="9" t="s">
        <v>88</v>
      </c>
      <c r="B881" s="9" t="s">
        <v>89</v>
      </c>
      <c r="C881" s="9" t="s">
        <v>90</v>
      </c>
      <c r="D881" s="5" t="str">
        <f>IF(RANDBETWEEN(1,100)&lt;=Settings!$E$24*100,"Hail","")</f>
        <v/>
      </c>
      <c r="E881" s="5" t="str">
        <f>VLOOKUP($I881,Wind!$A:$D,2,TRUE)</f>
        <v>Moderate breeze</v>
      </c>
      <c r="F881" s="5" t="str">
        <f>VLOOKUP($I881,Wind!$A:$D,3,TRUE)</f>
        <v>13–18</v>
      </c>
      <c r="G881" s="5" t="str">
        <f t="shared" si="1"/>
        <v>S</v>
      </c>
      <c r="H881" s="5" t="str">
        <f>VLOOKUP($I881,Wind!$A:$D,4,TRUE)</f>
        <v>Small branches move, and dust and small branches are raised</v>
      </c>
      <c r="I881" s="5">
        <f>RANDBETWEEN(2,12)*10</f>
        <v>90</v>
      </c>
    </row>
    <row r="882">
      <c r="A882" s="9" t="s">
        <v>91</v>
      </c>
      <c r="B882" s="9" t="s">
        <v>92</v>
      </c>
      <c r="C882" s="9" t="s">
        <v>93</v>
      </c>
      <c r="D882" s="5" t="str">
        <f>IF(RANDBETWEEN(1,1000)&lt;=Settings!$E$23*Settings!$E$25*1000,"Lightning, hail",IF(RANDBETWEEN(1,100)&lt;=Settings!$E$23*100,"Lightning",IF(RANDBETWEEN(1,100)&lt;=Settings!$E$25*100,"Hail","")))</f>
        <v>Lightning</v>
      </c>
      <c r="E882" s="5" t="str">
        <f>VLOOKUP($I882,Wind!$A:$D,2,TRUE)</f>
        <v>Moderate gale</v>
      </c>
      <c r="F882" s="5" t="str">
        <f>VLOOKUP($I882,Wind!$A:$D,3,TRUE)</f>
        <v>32–38</v>
      </c>
      <c r="G882" s="5" t="str">
        <f t="shared" si="1"/>
        <v>W</v>
      </c>
      <c r="H882" s="5" t="str">
        <f>VLOOKUP($I882,Wind!$A:$D,4,TRUE)</f>
        <v>Whole trees sway and walking against wind takes some effort</v>
      </c>
      <c r="I882" s="5">
        <f>RANDBETWEEN(2,16)*10</f>
        <v>140</v>
      </c>
    </row>
    <row r="883">
      <c r="A883" s="9" t="s">
        <v>94</v>
      </c>
      <c r="B883" s="9" t="s">
        <v>95</v>
      </c>
      <c r="C883" s="9" t="s">
        <v>93</v>
      </c>
      <c r="D883" s="5" t="str">
        <f>IF(RANDBETWEEN(1,1000)&lt;=Settings!$E$23*Settings!$E$25*1000,"Lightning, hail",IF(RANDBETWEEN(1,100)&lt;=Settings!$E$23*100,"Lightning",IF(RANDBETWEEN(1,100)&lt;=Settings!$E$25*100,"Hail","")))</f>
        <v/>
      </c>
      <c r="E883" s="5" t="str">
        <f>VLOOKUP($I883,Wind!$A:$D,2,TRUE)</f>
        <v>Gentle breeze</v>
      </c>
      <c r="F883" s="5" t="str">
        <f>VLOOKUP($I883,Wind!$A:$D,3,TRUE)</f>
        <v>8–12</v>
      </c>
      <c r="G883" s="5" t="str">
        <f t="shared" si="1"/>
        <v>NW</v>
      </c>
      <c r="H883" s="5" t="str">
        <f>VLOOKUP($I883,Wind!$A:$D,4,TRUE)</f>
        <v>Leaves and small twigs sway and banners flap</v>
      </c>
      <c r="I883" s="5">
        <f>RANDBETWEEN(10,200)</f>
        <v>60</v>
      </c>
    </row>
    <row r="884">
      <c r="A884" s="9" t="s">
        <v>79</v>
      </c>
      <c r="B884" s="9" t="s">
        <v>80</v>
      </c>
      <c r="C884" s="9" t="s">
        <v>81</v>
      </c>
      <c r="D884" s="5" t="str">
        <f>IF(RANDBETWEEN(1,100)&lt;=Settings!$E$22*100,"Fog","")</f>
        <v/>
      </c>
      <c r="E884" s="5" t="str">
        <f>VLOOKUP($I884,Wind!$A:$D,2,TRUE)</f>
        <v>Light air</v>
      </c>
      <c r="F884" s="5" t="str">
        <f>VLOOKUP($I884,Wind!$A:$D,3,TRUE)</f>
        <v>1–3</v>
      </c>
      <c r="G884" s="5" t="str">
        <f t="shared" si="1"/>
        <v>S</v>
      </c>
      <c r="H884" s="5" t="str">
        <f>VLOOKUP($I884,Wind!$A:$D,4,TRUE)</f>
        <v>Wind direction shown by smoke but not wind vanes</v>
      </c>
      <c r="I884" s="5">
        <f>RANDBETWEEN(1,4)*10</f>
        <v>30</v>
      </c>
    </row>
    <row r="885">
      <c r="A885" s="9" t="s">
        <v>82</v>
      </c>
      <c r="B885" s="9" t="s">
        <v>83</v>
      </c>
      <c r="C885" s="9" t="s">
        <v>84</v>
      </c>
      <c r="D885" s="5" t="str">
        <f>IF(RANDBETWEEN(1,100)&lt;=Settings!$E$22*100,"Fog","")</f>
        <v/>
      </c>
      <c r="E885" s="5" t="str">
        <f>VLOOKUP($I885,Wind!$A:$D,2,TRUE)</f>
        <v>Calm</v>
      </c>
      <c r="F885" s="5" t="str">
        <f>VLOOKUP($I885,Wind!$A:$D,3,TRUE)</f>
        <v>&lt;1</v>
      </c>
      <c r="G885" s="5" t="str">
        <f t="shared" si="1"/>
        <v>NW</v>
      </c>
      <c r="H885" s="5" t="str">
        <f>VLOOKUP($I885,Wind!$A:$D,4,TRUE)</f>
        <v>Smoke rises vertically</v>
      </c>
      <c r="I885" s="5">
        <f>RANDBETWEEN(1,6)*10</f>
        <v>10</v>
      </c>
    </row>
    <row r="886">
      <c r="A886" s="9" t="s">
        <v>85</v>
      </c>
      <c r="B886" s="9" t="s">
        <v>86</v>
      </c>
      <c r="C886" s="9" t="s">
        <v>87</v>
      </c>
      <c r="D886" s="5" t="str">
        <f>IF(RANDBETWEEN(1,100)&lt;=Settings!$E$24*100,"Hail","")</f>
        <v/>
      </c>
      <c r="E886" s="5" t="str">
        <f>VLOOKUP($I886,Wind!$A:$D,2,TRUE)</f>
        <v>Light air</v>
      </c>
      <c r="F886" s="5" t="str">
        <f>VLOOKUP($I886,Wind!$A:$D,3,TRUE)</f>
        <v>1–3</v>
      </c>
      <c r="G886" s="5" t="str">
        <f t="shared" si="1"/>
        <v>NW</v>
      </c>
      <c r="H886" s="5" t="str">
        <f>VLOOKUP($I886,Wind!$A:$D,4,TRUE)</f>
        <v>Wind direction shown by smoke but not wind vanes</v>
      </c>
      <c r="I886" s="5">
        <f>RANDBETWEEN(2,8)*10</f>
        <v>30</v>
      </c>
    </row>
    <row r="887">
      <c r="A887" s="9" t="s">
        <v>88</v>
      </c>
      <c r="B887" s="9" t="s">
        <v>89</v>
      </c>
      <c r="C887" s="9" t="s">
        <v>90</v>
      </c>
      <c r="D887" s="5" t="str">
        <f>IF(RANDBETWEEN(1,100)&lt;=Settings!$E$24*100,"Hail","")</f>
        <v/>
      </c>
      <c r="E887" s="5" t="str">
        <f>VLOOKUP($I887,Wind!$A:$D,2,TRUE)</f>
        <v>Light breeze</v>
      </c>
      <c r="F887" s="5" t="str">
        <f>VLOOKUP($I887,Wind!$A:$D,3,TRUE)</f>
        <v>4–7</v>
      </c>
      <c r="G887" s="5" t="str">
        <f t="shared" si="1"/>
        <v>SE</v>
      </c>
      <c r="H887" s="5" t="str">
        <f>VLOOKUP($I887,Wind!$A:$D,4,TRUE)</f>
        <v>Wind felt on face, leaves rustle, vanes move</v>
      </c>
      <c r="I887" s="5">
        <f>RANDBETWEEN(2,12)*10</f>
        <v>40</v>
      </c>
    </row>
    <row r="888">
      <c r="A888" s="9" t="s">
        <v>91</v>
      </c>
      <c r="B888" s="9" t="s">
        <v>92</v>
      </c>
      <c r="C888" s="9" t="s">
        <v>93</v>
      </c>
      <c r="D888" s="5" t="str">
        <f>IF(RANDBETWEEN(1,1000)&lt;=Settings!$E$23*Settings!$E$25*1000,"Lightning, hail",IF(RANDBETWEEN(1,100)&lt;=Settings!$E$23*100,"Lightning",IF(RANDBETWEEN(1,100)&lt;=Settings!$E$25*100,"Hail","")))</f>
        <v/>
      </c>
      <c r="E888" s="5" t="str">
        <f>VLOOKUP($I888,Wind!$A:$D,2,TRUE)</f>
        <v>Gentle breeze</v>
      </c>
      <c r="F888" s="5" t="str">
        <f>VLOOKUP($I888,Wind!$A:$D,3,TRUE)</f>
        <v>8–12</v>
      </c>
      <c r="G888" s="5" t="str">
        <f t="shared" si="1"/>
        <v>SW</v>
      </c>
      <c r="H888" s="5" t="str">
        <f>VLOOKUP($I888,Wind!$A:$D,4,TRUE)</f>
        <v>Leaves and small twigs sway and banners flap</v>
      </c>
      <c r="I888" s="5">
        <f>RANDBETWEEN(2,16)*10</f>
        <v>70</v>
      </c>
    </row>
    <row r="889">
      <c r="A889" s="9" t="s">
        <v>94</v>
      </c>
      <c r="B889" s="9" t="s">
        <v>95</v>
      </c>
      <c r="C889" s="9" t="s">
        <v>93</v>
      </c>
      <c r="D889" s="5" t="str">
        <f>IF(RANDBETWEEN(1,1000)&lt;=Settings!$E$23*Settings!$E$25*1000,"Lightning, hail",IF(RANDBETWEEN(1,100)&lt;=Settings!$E$23*100,"Lightning",IF(RANDBETWEEN(1,100)&lt;=Settings!$E$25*100,"Hail","")))</f>
        <v/>
      </c>
      <c r="E889" s="5" t="str">
        <f>VLOOKUP($I889,Wind!$A:$D,2,TRUE)</f>
        <v>Moderate breeze</v>
      </c>
      <c r="F889" s="5" t="str">
        <f>VLOOKUP($I889,Wind!$A:$D,3,TRUE)</f>
        <v>13–18</v>
      </c>
      <c r="G889" s="5" t="str">
        <f t="shared" si="1"/>
        <v>W</v>
      </c>
      <c r="H889" s="5" t="str">
        <f>VLOOKUP($I889,Wind!$A:$D,4,TRUE)</f>
        <v>Small branches move, and dust and small branches are raised</v>
      </c>
      <c r="I889" s="5">
        <f>RANDBETWEEN(10,200)</f>
        <v>84</v>
      </c>
    </row>
    <row r="890">
      <c r="A890" s="9" t="s">
        <v>79</v>
      </c>
      <c r="B890" s="9" t="s">
        <v>80</v>
      </c>
      <c r="C890" s="9" t="s">
        <v>81</v>
      </c>
      <c r="D890" s="5" t="str">
        <f>IF(RANDBETWEEN(1,100)&lt;=Settings!$E$22*100,"Fog","")</f>
        <v/>
      </c>
      <c r="E890" s="5" t="str">
        <f>VLOOKUP($I890,Wind!$A:$D,2,TRUE)</f>
        <v>Light air</v>
      </c>
      <c r="F890" s="5" t="str">
        <f>VLOOKUP($I890,Wind!$A:$D,3,TRUE)</f>
        <v>1–3</v>
      </c>
      <c r="G890" s="5" t="str">
        <f t="shared" si="1"/>
        <v>E</v>
      </c>
      <c r="H890" s="5" t="str">
        <f>VLOOKUP($I890,Wind!$A:$D,4,TRUE)</f>
        <v>Wind direction shown by smoke but not wind vanes</v>
      </c>
      <c r="I890" s="5">
        <f>RANDBETWEEN(1,4)*10</f>
        <v>20</v>
      </c>
    </row>
    <row r="891">
      <c r="A891" s="9" t="s">
        <v>82</v>
      </c>
      <c r="B891" s="9" t="s">
        <v>83</v>
      </c>
      <c r="C891" s="9" t="s">
        <v>84</v>
      </c>
      <c r="D891" s="5" t="str">
        <f>IF(RANDBETWEEN(1,100)&lt;=Settings!$E$22*100,"Fog","")</f>
        <v/>
      </c>
      <c r="E891" s="5" t="str">
        <f>VLOOKUP($I891,Wind!$A:$D,2,TRUE)</f>
        <v>Light air</v>
      </c>
      <c r="F891" s="5" t="str">
        <f>VLOOKUP($I891,Wind!$A:$D,3,TRUE)</f>
        <v>1–3</v>
      </c>
      <c r="G891" s="5" t="str">
        <f t="shared" si="1"/>
        <v>S</v>
      </c>
      <c r="H891" s="5" t="str">
        <f>VLOOKUP($I891,Wind!$A:$D,4,TRUE)</f>
        <v>Wind direction shown by smoke but not wind vanes</v>
      </c>
      <c r="I891" s="5">
        <f>RANDBETWEEN(1,6)*10</f>
        <v>20</v>
      </c>
    </row>
    <row r="892">
      <c r="A892" s="9" t="s">
        <v>85</v>
      </c>
      <c r="B892" s="9" t="s">
        <v>86</v>
      </c>
      <c r="C892" s="9" t="s">
        <v>87</v>
      </c>
      <c r="D892" s="5" t="str">
        <f>IF(RANDBETWEEN(1,100)&lt;=Settings!$E$24*100,"Hail","")</f>
        <v/>
      </c>
      <c r="E892" s="5" t="str">
        <f>VLOOKUP($I892,Wind!$A:$D,2,TRUE)</f>
        <v>Light breeze</v>
      </c>
      <c r="F892" s="5" t="str">
        <f>VLOOKUP($I892,Wind!$A:$D,3,TRUE)</f>
        <v>4–7</v>
      </c>
      <c r="G892" s="5" t="str">
        <f t="shared" si="1"/>
        <v>NW</v>
      </c>
      <c r="H892" s="5" t="str">
        <f>VLOOKUP($I892,Wind!$A:$D,4,TRUE)</f>
        <v>Wind felt on face, leaves rustle, vanes move</v>
      </c>
      <c r="I892" s="5">
        <f>RANDBETWEEN(2,8)*10</f>
        <v>50</v>
      </c>
    </row>
    <row r="893">
      <c r="A893" s="9" t="s">
        <v>88</v>
      </c>
      <c r="B893" s="9" t="s">
        <v>89</v>
      </c>
      <c r="C893" s="9" t="s">
        <v>90</v>
      </c>
      <c r="D893" s="5" t="str">
        <f>IF(RANDBETWEEN(1,100)&lt;=Settings!$E$24*100,"Hail","")</f>
        <v/>
      </c>
      <c r="E893" s="5" t="str">
        <f>VLOOKUP($I893,Wind!$A:$D,2,TRUE)</f>
        <v>Moderate breeze</v>
      </c>
      <c r="F893" s="5" t="str">
        <f>VLOOKUP($I893,Wind!$A:$D,3,TRUE)</f>
        <v>13–18</v>
      </c>
      <c r="G893" s="5" t="str">
        <f t="shared" si="1"/>
        <v>E</v>
      </c>
      <c r="H893" s="5" t="str">
        <f>VLOOKUP($I893,Wind!$A:$D,4,TRUE)</f>
        <v>Small branches move, and dust and small branches are raised</v>
      </c>
      <c r="I893" s="5">
        <f>RANDBETWEEN(2,12)*10</f>
        <v>80</v>
      </c>
    </row>
    <row r="894">
      <c r="A894" s="9" t="s">
        <v>91</v>
      </c>
      <c r="B894" s="9" t="s">
        <v>92</v>
      </c>
      <c r="C894" s="9" t="s">
        <v>93</v>
      </c>
      <c r="D894" s="5" t="str">
        <f>IF(RANDBETWEEN(1,1000)&lt;=Settings!$E$23*Settings!$E$25*1000,"Lightning, hail",IF(RANDBETWEEN(1,100)&lt;=Settings!$E$23*100,"Lightning",IF(RANDBETWEEN(1,100)&lt;=Settings!$E$25*100,"Hail","")))</f>
        <v>Hail</v>
      </c>
      <c r="E894" s="5" t="str">
        <f>VLOOKUP($I894,Wind!$A:$D,2,TRUE)</f>
        <v>Moderate breeze</v>
      </c>
      <c r="F894" s="5" t="str">
        <f>VLOOKUP($I894,Wind!$A:$D,3,TRUE)</f>
        <v>13–18</v>
      </c>
      <c r="G894" s="5" t="str">
        <f t="shared" si="1"/>
        <v>S</v>
      </c>
      <c r="H894" s="5" t="str">
        <f>VLOOKUP($I894,Wind!$A:$D,4,TRUE)</f>
        <v>Small branches move, and dust and small branches are raised</v>
      </c>
      <c r="I894" s="5">
        <f>RANDBETWEEN(2,16)*10</f>
        <v>90</v>
      </c>
    </row>
    <row r="895">
      <c r="A895" s="9" t="s">
        <v>94</v>
      </c>
      <c r="B895" s="9" t="s">
        <v>95</v>
      </c>
      <c r="C895" s="9" t="s">
        <v>93</v>
      </c>
      <c r="D895" s="5" t="str">
        <f>IF(RANDBETWEEN(1,1000)&lt;=Settings!$E$23*Settings!$E$25*1000,"Lightning, hail",IF(RANDBETWEEN(1,100)&lt;=Settings!$E$23*100,"Lightning",IF(RANDBETWEEN(1,100)&lt;=Settings!$E$25*100,"Hail","")))</f>
        <v/>
      </c>
      <c r="E895" s="5" t="str">
        <f>VLOOKUP($I895,Wind!$A:$D,2,TRUE)</f>
        <v>Moderate breeze</v>
      </c>
      <c r="F895" s="5" t="str">
        <f>VLOOKUP($I895,Wind!$A:$D,3,TRUE)</f>
        <v>13–18</v>
      </c>
      <c r="G895" s="5" t="str">
        <f t="shared" si="1"/>
        <v>SW</v>
      </c>
      <c r="H895" s="5" t="str">
        <f>VLOOKUP($I895,Wind!$A:$D,4,TRUE)</f>
        <v>Small branches move, and dust and small branches are raised</v>
      </c>
      <c r="I895" s="5">
        <f>RANDBETWEEN(10,200)</f>
        <v>93</v>
      </c>
    </row>
    <row r="896">
      <c r="A896" s="9" t="s">
        <v>79</v>
      </c>
      <c r="B896" s="9" t="s">
        <v>80</v>
      </c>
      <c r="C896" s="9" t="s">
        <v>81</v>
      </c>
      <c r="D896" s="5" t="str">
        <f>IF(RANDBETWEEN(1,100)&lt;=Settings!$E$22*100,"Fog","")</f>
        <v/>
      </c>
      <c r="E896" s="5" t="str">
        <f>VLOOKUP($I896,Wind!$A:$D,2,TRUE)</f>
        <v>Calm</v>
      </c>
      <c r="F896" s="5" t="str">
        <f>VLOOKUP($I896,Wind!$A:$D,3,TRUE)</f>
        <v>&lt;1</v>
      </c>
      <c r="G896" s="5" t="str">
        <f t="shared" si="1"/>
        <v>NW</v>
      </c>
      <c r="H896" s="5" t="str">
        <f>VLOOKUP($I896,Wind!$A:$D,4,TRUE)</f>
        <v>Smoke rises vertically</v>
      </c>
      <c r="I896" s="5">
        <f>RANDBETWEEN(1,4)*10</f>
        <v>10</v>
      </c>
    </row>
    <row r="897">
      <c r="A897" s="9" t="s">
        <v>82</v>
      </c>
      <c r="B897" s="9" t="s">
        <v>83</v>
      </c>
      <c r="C897" s="9" t="s">
        <v>84</v>
      </c>
      <c r="D897" s="5" t="str">
        <f>IF(RANDBETWEEN(1,100)&lt;=Settings!$E$22*100,"Fog","")</f>
        <v/>
      </c>
      <c r="E897" s="5" t="str">
        <f>VLOOKUP($I897,Wind!$A:$D,2,TRUE)</f>
        <v>Light breeze</v>
      </c>
      <c r="F897" s="5" t="str">
        <f>VLOOKUP($I897,Wind!$A:$D,3,TRUE)</f>
        <v>4–7</v>
      </c>
      <c r="G897" s="5" t="str">
        <f t="shared" si="1"/>
        <v>W</v>
      </c>
      <c r="H897" s="5" t="str">
        <f>VLOOKUP($I897,Wind!$A:$D,4,TRUE)</f>
        <v>Wind felt on face, leaves rustle, vanes move</v>
      </c>
      <c r="I897" s="5">
        <f>RANDBETWEEN(1,6)*10</f>
        <v>40</v>
      </c>
    </row>
    <row r="898">
      <c r="A898" s="9" t="s">
        <v>85</v>
      </c>
      <c r="B898" s="9" t="s">
        <v>86</v>
      </c>
      <c r="C898" s="9" t="s">
        <v>87</v>
      </c>
      <c r="D898" s="5" t="str">
        <f>IF(RANDBETWEEN(1,100)&lt;=Settings!$E$24*100,"Hail","")</f>
        <v/>
      </c>
      <c r="E898" s="5" t="str">
        <f>VLOOKUP($I898,Wind!$A:$D,2,TRUE)</f>
        <v>Light air</v>
      </c>
      <c r="F898" s="5" t="str">
        <f>VLOOKUP($I898,Wind!$A:$D,3,TRUE)</f>
        <v>1–3</v>
      </c>
      <c r="G898" s="5" t="str">
        <f t="shared" si="1"/>
        <v>NE</v>
      </c>
      <c r="H898" s="5" t="str">
        <f>VLOOKUP($I898,Wind!$A:$D,4,TRUE)</f>
        <v>Wind direction shown by smoke but not wind vanes</v>
      </c>
      <c r="I898" s="5">
        <f>RANDBETWEEN(2,8)*10</f>
        <v>20</v>
      </c>
    </row>
    <row r="899">
      <c r="A899" s="9" t="s">
        <v>88</v>
      </c>
      <c r="B899" s="9" t="s">
        <v>89</v>
      </c>
      <c r="C899" s="9" t="s">
        <v>90</v>
      </c>
      <c r="D899" s="5" t="str">
        <f>IF(RANDBETWEEN(1,100)&lt;=Settings!$E$24*100,"Hail","")</f>
        <v>Hail</v>
      </c>
      <c r="E899" s="5" t="str">
        <f>VLOOKUP($I899,Wind!$A:$D,2,TRUE)</f>
        <v>Light air</v>
      </c>
      <c r="F899" s="5" t="str">
        <f>VLOOKUP($I899,Wind!$A:$D,3,TRUE)</f>
        <v>1–3</v>
      </c>
      <c r="G899" s="5" t="str">
        <f t="shared" si="1"/>
        <v>SE</v>
      </c>
      <c r="H899" s="5" t="str">
        <f>VLOOKUP($I899,Wind!$A:$D,4,TRUE)</f>
        <v>Wind direction shown by smoke but not wind vanes</v>
      </c>
      <c r="I899" s="5">
        <f>RANDBETWEEN(2,12)*10</f>
        <v>30</v>
      </c>
    </row>
    <row r="900">
      <c r="A900" s="9" t="s">
        <v>91</v>
      </c>
      <c r="B900" s="9" t="s">
        <v>92</v>
      </c>
      <c r="C900" s="9" t="s">
        <v>93</v>
      </c>
      <c r="D900" s="5" t="str">
        <f>IF(RANDBETWEEN(1,1000)&lt;=Settings!$E$23*Settings!$E$25*1000,"Lightning, hail",IF(RANDBETWEEN(1,100)&lt;=Settings!$E$23*100,"Lightning",IF(RANDBETWEEN(1,100)&lt;=Settings!$E$25*100,"Hail","")))</f>
        <v>Lightning</v>
      </c>
      <c r="E900" s="5" t="str">
        <f>VLOOKUP($I900,Wind!$A:$D,2,TRUE)</f>
        <v>Fresh breeze</v>
      </c>
      <c r="F900" s="5" t="str">
        <f>VLOOKUP($I900,Wind!$A:$D,3,TRUE)</f>
        <v>19–24</v>
      </c>
      <c r="G900" s="5" t="str">
        <f t="shared" si="1"/>
        <v>SW</v>
      </c>
      <c r="H900" s="5" t="str">
        <f>VLOOKUP($I900,Wind!$A:$D,4,TRUE)</f>
        <v>Small trees sway and small waves form on inland waters</v>
      </c>
      <c r="I900" s="5">
        <f>RANDBETWEEN(2,16)*10</f>
        <v>100</v>
      </c>
    </row>
    <row r="901">
      <c r="A901" s="9" t="s">
        <v>94</v>
      </c>
      <c r="B901" s="9" t="s">
        <v>95</v>
      </c>
      <c r="C901" s="9" t="s">
        <v>93</v>
      </c>
      <c r="D901" s="5" t="str">
        <f>IF(RANDBETWEEN(1,1000)&lt;=Settings!$E$23*Settings!$E$25*1000,"Lightning, hail",IF(RANDBETWEEN(1,100)&lt;=Settings!$E$23*100,"Lightning",IF(RANDBETWEEN(1,100)&lt;=Settings!$E$25*100,"Hail","")))</f>
        <v/>
      </c>
      <c r="E901" s="5" t="str">
        <f>VLOOKUP($I901,Wind!$A:$D,2,TRUE)</f>
        <v>Violent storm</v>
      </c>
      <c r="F901" s="5" t="str">
        <f>VLOOKUP($I901,Wind!$A:$D,3,TRUE)</f>
        <v>64–72</v>
      </c>
      <c r="G901" s="5" t="str">
        <f t="shared" si="1"/>
        <v>E</v>
      </c>
      <c r="H901" s="5" t="str">
        <f>VLOOKUP($I901,Wind!$A:$D,4,TRUE)</f>
        <v>Widespread damage occurs</v>
      </c>
      <c r="I901" s="5">
        <f>RANDBETWEEN(10,200)</f>
        <v>194</v>
      </c>
    </row>
    <row r="902">
      <c r="A902" s="9" t="s">
        <v>79</v>
      </c>
      <c r="B902" s="9" t="s">
        <v>80</v>
      </c>
      <c r="C902" s="9" t="s">
        <v>81</v>
      </c>
      <c r="D902" s="5" t="str">
        <f>IF(RANDBETWEEN(1,100)&lt;=Settings!$E$22*100,"Fog","")</f>
        <v/>
      </c>
      <c r="E902" s="5" t="str">
        <f>VLOOKUP($I902,Wind!$A:$D,2,TRUE)</f>
        <v>Calm</v>
      </c>
      <c r="F902" s="5" t="str">
        <f>VLOOKUP($I902,Wind!$A:$D,3,TRUE)</f>
        <v>&lt;1</v>
      </c>
      <c r="G902" s="5" t="str">
        <f t="shared" si="1"/>
        <v>E</v>
      </c>
      <c r="H902" s="5" t="str">
        <f>VLOOKUP($I902,Wind!$A:$D,4,TRUE)</f>
        <v>Smoke rises vertically</v>
      </c>
      <c r="I902" s="5">
        <f>RANDBETWEEN(1,4)*10</f>
        <v>10</v>
      </c>
    </row>
    <row r="903">
      <c r="A903" s="9" t="s">
        <v>82</v>
      </c>
      <c r="B903" s="9" t="s">
        <v>83</v>
      </c>
      <c r="C903" s="9" t="s">
        <v>84</v>
      </c>
      <c r="D903" s="5" t="str">
        <f>IF(RANDBETWEEN(1,100)&lt;=Settings!$E$22*100,"Fog","")</f>
        <v/>
      </c>
      <c r="E903" s="5" t="str">
        <f>VLOOKUP($I903,Wind!$A:$D,2,TRUE)</f>
        <v>Light air</v>
      </c>
      <c r="F903" s="5" t="str">
        <f>VLOOKUP($I903,Wind!$A:$D,3,TRUE)</f>
        <v>1–3</v>
      </c>
      <c r="G903" s="5" t="str">
        <f t="shared" si="1"/>
        <v>NW</v>
      </c>
      <c r="H903" s="5" t="str">
        <f>VLOOKUP($I903,Wind!$A:$D,4,TRUE)</f>
        <v>Wind direction shown by smoke but not wind vanes</v>
      </c>
      <c r="I903" s="5">
        <f>RANDBETWEEN(1,6)*10</f>
        <v>20</v>
      </c>
    </row>
    <row r="904">
      <c r="A904" s="9" t="s">
        <v>85</v>
      </c>
      <c r="B904" s="9" t="s">
        <v>86</v>
      </c>
      <c r="C904" s="9" t="s">
        <v>87</v>
      </c>
      <c r="D904" s="5" t="str">
        <f>IF(RANDBETWEEN(1,100)&lt;=Settings!$E$24*100,"Hail","")</f>
        <v>Hail</v>
      </c>
      <c r="E904" s="5" t="str">
        <f>VLOOKUP($I904,Wind!$A:$D,2,TRUE)</f>
        <v>Light breeze</v>
      </c>
      <c r="F904" s="5" t="str">
        <f>VLOOKUP($I904,Wind!$A:$D,3,TRUE)</f>
        <v>4–7</v>
      </c>
      <c r="G904" s="5" t="str">
        <f t="shared" si="1"/>
        <v>NW</v>
      </c>
      <c r="H904" s="5" t="str">
        <f>VLOOKUP($I904,Wind!$A:$D,4,TRUE)</f>
        <v>Wind felt on face, leaves rustle, vanes move</v>
      </c>
      <c r="I904" s="5">
        <f>RANDBETWEEN(2,8)*10</f>
        <v>50</v>
      </c>
    </row>
    <row r="905">
      <c r="A905" s="9" t="s">
        <v>88</v>
      </c>
      <c r="B905" s="9" t="s">
        <v>89</v>
      </c>
      <c r="C905" s="9" t="s">
        <v>90</v>
      </c>
      <c r="D905" s="5" t="str">
        <f>IF(RANDBETWEEN(1,100)&lt;=Settings!$E$24*100,"Hail","")</f>
        <v/>
      </c>
      <c r="E905" s="5" t="str">
        <f>VLOOKUP($I905,Wind!$A:$D,2,TRUE)</f>
        <v>Moderate breeze</v>
      </c>
      <c r="F905" s="5" t="str">
        <f>VLOOKUP($I905,Wind!$A:$D,3,TRUE)</f>
        <v>13–18</v>
      </c>
      <c r="G905" s="5" t="str">
        <f t="shared" si="1"/>
        <v>NW</v>
      </c>
      <c r="H905" s="5" t="str">
        <f>VLOOKUP($I905,Wind!$A:$D,4,TRUE)</f>
        <v>Small branches move, and dust and small branches are raised</v>
      </c>
      <c r="I905" s="5">
        <f>RANDBETWEEN(2,12)*10</f>
        <v>80</v>
      </c>
    </row>
    <row r="906">
      <c r="A906" s="9" t="s">
        <v>91</v>
      </c>
      <c r="B906" s="9" t="s">
        <v>92</v>
      </c>
      <c r="C906" s="9" t="s">
        <v>93</v>
      </c>
      <c r="D906" s="5" t="str">
        <f>IF(RANDBETWEEN(1,1000)&lt;=Settings!$E$23*Settings!$E$25*1000,"Lightning, hail",IF(RANDBETWEEN(1,100)&lt;=Settings!$E$23*100,"Lightning",IF(RANDBETWEEN(1,100)&lt;=Settings!$E$25*100,"Hail","")))</f>
        <v/>
      </c>
      <c r="E906" s="5" t="str">
        <f>VLOOKUP($I906,Wind!$A:$D,2,TRUE)</f>
        <v>Moderate gale</v>
      </c>
      <c r="F906" s="5" t="str">
        <f>VLOOKUP($I906,Wind!$A:$D,3,TRUE)</f>
        <v>32–38</v>
      </c>
      <c r="G906" s="5" t="str">
        <f t="shared" si="1"/>
        <v>W</v>
      </c>
      <c r="H906" s="5" t="str">
        <f>VLOOKUP($I906,Wind!$A:$D,4,TRUE)</f>
        <v>Whole trees sway and walking against wind takes some effort</v>
      </c>
      <c r="I906" s="5">
        <f>RANDBETWEEN(2,16)*10</f>
        <v>150</v>
      </c>
    </row>
    <row r="907">
      <c r="A907" s="9" t="s">
        <v>94</v>
      </c>
      <c r="B907" s="9" t="s">
        <v>95</v>
      </c>
      <c r="C907" s="9" t="s">
        <v>93</v>
      </c>
      <c r="D907" s="5" t="str">
        <f>IF(RANDBETWEEN(1,1000)&lt;=Settings!$E$23*Settings!$E$25*1000,"Lightning, hail",IF(RANDBETWEEN(1,100)&lt;=Settings!$E$23*100,"Lightning",IF(RANDBETWEEN(1,100)&lt;=Settings!$E$25*100,"Hail","")))</f>
        <v/>
      </c>
      <c r="E907" s="5" t="str">
        <f>VLOOKUP($I907,Wind!$A:$D,2,TRUE)</f>
        <v>Light breeze</v>
      </c>
      <c r="F907" s="5" t="str">
        <f>VLOOKUP($I907,Wind!$A:$D,3,TRUE)</f>
        <v>4–7</v>
      </c>
      <c r="G907" s="5" t="str">
        <f t="shared" si="1"/>
        <v>S</v>
      </c>
      <c r="H907" s="5" t="str">
        <f>VLOOKUP($I907,Wind!$A:$D,4,TRUE)</f>
        <v>Wind felt on face, leaves rustle, vanes move</v>
      </c>
      <c r="I907" s="5">
        <f>RANDBETWEEN(10,200)</f>
        <v>54</v>
      </c>
    </row>
    <row r="908">
      <c r="A908" s="9" t="s">
        <v>79</v>
      </c>
      <c r="B908" s="9" t="s">
        <v>80</v>
      </c>
      <c r="C908" s="9" t="s">
        <v>81</v>
      </c>
      <c r="D908" s="5" t="str">
        <f>IF(RANDBETWEEN(1,100)&lt;=Settings!$E$22*100,"Fog","")</f>
        <v>Fog</v>
      </c>
      <c r="E908" s="5" t="str">
        <f>VLOOKUP($I908,Wind!$A:$D,2,TRUE)</f>
        <v>Light air</v>
      </c>
      <c r="F908" s="5" t="str">
        <f>VLOOKUP($I908,Wind!$A:$D,3,TRUE)</f>
        <v>1–3</v>
      </c>
      <c r="G908" s="5" t="str">
        <f t="shared" si="1"/>
        <v>SE</v>
      </c>
      <c r="H908" s="5" t="str">
        <f>VLOOKUP($I908,Wind!$A:$D,4,TRUE)</f>
        <v>Wind direction shown by smoke but not wind vanes</v>
      </c>
      <c r="I908" s="5">
        <f>RANDBETWEEN(1,4)*10</f>
        <v>30</v>
      </c>
    </row>
    <row r="909">
      <c r="A909" s="9" t="s">
        <v>82</v>
      </c>
      <c r="B909" s="9" t="s">
        <v>83</v>
      </c>
      <c r="C909" s="9" t="s">
        <v>84</v>
      </c>
      <c r="D909" s="5" t="str">
        <f>IF(RANDBETWEEN(1,100)&lt;=Settings!$E$22*100,"Fog","")</f>
        <v/>
      </c>
      <c r="E909" s="5" t="str">
        <f>VLOOKUP($I909,Wind!$A:$D,2,TRUE)</f>
        <v>Calm</v>
      </c>
      <c r="F909" s="5" t="str">
        <f>VLOOKUP($I909,Wind!$A:$D,3,TRUE)</f>
        <v>&lt;1</v>
      </c>
      <c r="G909" s="5" t="str">
        <f t="shared" si="1"/>
        <v>W</v>
      </c>
      <c r="H909" s="5" t="str">
        <f>VLOOKUP($I909,Wind!$A:$D,4,TRUE)</f>
        <v>Smoke rises vertically</v>
      </c>
      <c r="I909" s="5">
        <f>RANDBETWEEN(1,6)*10</f>
        <v>10</v>
      </c>
    </row>
    <row r="910">
      <c r="A910" s="9" t="s">
        <v>85</v>
      </c>
      <c r="B910" s="9" t="s">
        <v>86</v>
      </c>
      <c r="C910" s="9" t="s">
        <v>87</v>
      </c>
      <c r="D910" s="5" t="str">
        <f>IF(RANDBETWEEN(1,100)&lt;=Settings!$E$24*100,"Hail","")</f>
        <v>Hail</v>
      </c>
      <c r="E910" s="5" t="str">
        <f>VLOOKUP($I910,Wind!$A:$D,2,TRUE)</f>
        <v>Light air</v>
      </c>
      <c r="F910" s="5" t="str">
        <f>VLOOKUP($I910,Wind!$A:$D,3,TRUE)</f>
        <v>1–3</v>
      </c>
      <c r="G910" s="5" t="str">
        <f t="shared" si="1"/>
        <v>SW</v>
      </c>
      <c r="H910" s="5" t="str">
        <f>VLOOKUP($I910,Wind!$A:$D,4,TRUE)</f>
        <v>Wind direction shown by smoke but not wind vanes</v>
      </c>
      <c r="I910" s="5">
        <f>RANDBETWEEN(2,8)*10</f>
        <v>20</v>
      </c>
    </row>
    <row r="911">
      <c r="A911" s="9" t="s">
        <v>88</v>
      </c>
      <c r="B911" s="9" t="s">
        <v>89</v>
      </c>
      <c r="C911" s="9" t="s">
        <v>90</v>
      </c>
      <c r="D911" s="5" t="str">
        <f>IF(RANDBETWEEN(1,100)&lt;=Settings!$E$24*100,"Hail","")</f>
        <v/>
      </c>
      <c r="E911" s="5" t="str">
        <f>VLOOKUP($I911,Wind!$A:$D,2,TRUE)</f>
        <v>Fresh breeze</v>
      </c>
      <c r="F911" s="5" t="str">
        <f>VLOOKUP($I911,Wind!$A:$D,3,TRUE)</f>
        <v>19–24</v>
      </c>
      <c r="G911" s="5" t="str">
        <f t="shared" si="1"/>
        <v>NE</v>
      </c>
      <c r="H911" s="5" t="str">
        <f>VLOOKUP($I911,Wind!$A:$D,4,TRUE)</f>
        <v>Small trees sway and small waves form on inland waters</v>
      </c>
      <c r="I911" s="5">
        <f>RANDBETWEEN(2,12)*10</f>
        <v>100</v>
      </c>
    </row>
    <row r="912">
      <c r="A912" s="9" t="s">
        <v>91</v>
      </c>
      <c r="B912" s="9" t="s">
        <v>92</v>
      </c>
      <c r="C912" s="9" t="s">
        <v>93</v>
      </c>
      <c r="D912" s="5" t="str">
        <f>IF(RANDBETWEEN(1,1000)&lt;=Settings!$E$23*Settings!$E$25*1000,"Lightning, hail",IF(RANDBETWEEN(1,100)&lt;=Settings!$E$23*100,"Lightning",IF(RANDBETWEEN(1,100)&lt;=Settings!$E$25*100,"Hail","")))</f>
        <v/>
      </c>
      <c r="E912" s="5" t="str">
        <f>VLOOKUP($I912,Wind!$A:$D,2,TRUE)</f>
        <v>Strong breeze</v>
      </c>
      <c r="F912" s="5" t="str">
        <f>VLOOKUP($I912,Wind!$A:$D,3,TRUE)</f>
        <v>25–31</v>
      </c>
      <c r="G912" s="5" t="str">
        <f t="shared" si="1"/>
        <v>E</v>
      </c>
      <c r="H912" s="5" t="str">
        <f>VLOOKUP($I912,Wind!$A:$D,4,TRUE)</f>
        <v>Large branches move</v>
      </c>
      <c r="I912" s="5">
        <f>RANDBETWEEN(2,16)*10</f>
        <v>130</v>
      </c>
    </row>
    <row r="913">
      <c r="A913" s="9" t="s">
        <v>94</v>
      </c>
      <c r="B913" s="9" t="s">
        <v>95</v>
      </c>
      <c r="C913" s="9" t="s">
        <v>93</v>
      </c>
      <c r="D913" s="5" t="str">
        <f>IF(RANDBETWEEN(1,1000)&lt;=Settings!$E$23*Settings!$E$25*1000,"Lightning, hail",IF(RANDBETWEEN(1,100)&lt;=Settings!$E$23*100,"Lightning",IF(RANDBETWEEN(1,100)&lt;=Settings!$E$25*100,"Hail","")))</f>
        <v/>
      </c>
      <c r="E913" s="5" t="str">
        <f>VLOOKUP($I913,Wind!$A:$D,2,TRUE)</f>
        <v>Light breeze</v>
      </c>
      <c r="F913" s="5" t="str">
        <f>VLOOKUP($I913,Wind!$A:$D,3,TRUE)</f>
        <v>4–7</v>
      </c>
      <c r="G913" s="5" t="str">
        <f t="shared" si="1"/>
        <v>SE</v>
      </c>
      <c r="H913" s="5" t="str">
        <f>VLOOKUP($I913,Wind!$A:$D,4,TRUE)</f>
        <v>Wind felt on face, leaves rustle, vanes move</v>
      </c>
      <c r="I913" s="5">
        <f>RANDBETWEEN(10,200)</f>
        <v>51</v>
      </c>
    </row>
    <row r="914">
      <c r="A914" s="9" t="s">
        <v>79</v>
      </c>
      <c r="B914" s="9" t="s">
        <v>80</v>
      </c>
      <c r="C914" s="9" t="s">
        <v>81</v>
      </c>
      <c r="D914" s="5" t="str">
        <f>IF(RANDBETWEEN(1,100)&lt;=Settings!$E$22*100,"Fog","")</f>
        <v/>
      </c>
      <c r="E914" s="5" t="str">
        <f>VLOOKUP($I914,Wind!$A:$D,2,TRUE)</f>
        <v>Light air</v>
      </c>
      <c r="F914" s="5" t="str">
        <f>VLOOKUP($I914,Wind!$A:$D,3,TRUE)</f>
        <v>1–3</v>
      </c>
      <c r="G914" s="5" t="str">
        <f t="shared" si="1"/>
        <v>N</v>
      </c>
      <c r="H914" s="5" t="str">
        <f>VLOOKUP($I914,Wind!$A:$D,4,TRUE)</f>
        <v>Wind direction shown by smoke but not wind vanes</v>
      </c>
      <c r="I914" s="5">
        <f>RANDBETWEEN(1,4)*10</f>
        <v>30</v>
      </c>
    </row>
    <row r="915">
      <c r="A915" s="9" t="s">
        <v>82</v>
      </c>
      <c r="B915" s="9" t="s">
        <v>83</v>
      </c>
      <c r="C915" s="9" t="s">
        <v>84</v>
      </c>
      <c r="D915" s="5" t="str">
        <f>IF(RANDBETWEEN(1,100)&lt;=Settings!$E$22*100,"Fog","")</f>
        <v>Fog</v>
      </c>
      <c r="E915" s="5" t="str">
        <f>VLOOKUP($I915,Wind!$A:$D,2,TRUE)</f>
        <v>Light breeze</v>
      </c>
      <c r="F915" s="5" t="str">
        <f>VLOOKUP($I915,Wind!$A:$D,3,TRUE)</f>
        <v>4–7</v>
      </c>
      <c r="G915" s="5" t="str">
        <f t="shared" si="1"/>
        <v>SW</v>
      </c>
      <c r="H915" s="5" t="str">
        <f>VLOOKUP($I915,Wind!$A:$D,4,TRUE)</f>
        <v>Wind felt on face, leaves rustle, vanes move</v>
      </c>
      <c r="I915" s="5">
        <f>RANDBETWEEN(1,6)*10</f>
        <v>40</v>
      </c>
    </row>
    <row r="916">
      <c r="A916" s="9" t="s">
        <v>85</v>
      </c>
      <c r="B916" s="9" t="s">
        <v>86</v>
      </c>
      <c r="C916" s="9" t="s">
        <v>87</v>
      </c>
      <c r="D916" s="5" t="str">
        <f>IF(RANDBETWEEN(1,100)&lt;=Settings!$E$24*100,"Hail","")</f>
        <v/>
      </c>
      <c r="E916" s="5" t="str">
        <f>VLOOKUP($I916,Wind!$A:$D,2,TRUE)</f>
        <v>Gentle breeze</v>
      </c>
      <c r="F916" s="5" t="str">
        <f>VLOOKUP($I916,Wind!$A:$D,3,TRUE)</f>
        <v>8–12</v>
      </c>
      <c r="G916" s="5" t="str">
        <f t="shared" si="1"/>
        <v>W</v>
      </c>
      <c r="H916" s="5" t="str">
        <f>VLOOKUP($I916,Wind!$A:$D,4,TRUE)</f>
        <v>Leaves and small twigs sway and banners flap</v>
      </c>
      <c r="I916" s="5">
        <f>RANDBETWEEN(2,8)*10</f>
        <v>70</v>
      </c>
    </row>
    <row r="917">
      <c r="A917" s="9" t="s">
        <v>88</v>
      </c>
      <c r="B917" s="9" t="s">
        <v>89</v>
      </c>
      <c r="C917" s="9" t="s">
        <v>90</v>
      </c>
      <c r="D917" s="5" t="str">
        <f>IF(RANDBETWEEN(1,100)&lt;=Settings!$E$24*100,"Hail","")</f>
        <v>Hail</v>
      </c>
      <c r="E917" s="5" t="str">
        <f>VLOOKUP($I917,Wind!$A:$D,2,TRUE)</f>
        <v>Strong breeze</v>
      </c>
      <c r="F917" s="5" t="str">
        <f>VLOOKUP($I917,Wind!$A:$D,3,TRUE)</f>
        <v>25–31</v>
      </c>
      <c r="G917" s="5" t="str">
        <f t="shared" si="1"/>
        <v>E</v>
      </c>
      <c r="H917" s="5" t="str">
        <f>VLOOKUP($I917,Wind!$A:$D,4,TRUE)</f>
        <v>Large branches move</v>
      </c>
      <c r="I917" s="5">
        <f>RANDBETWEEN(2,12)*10</f>
        <v>120</v>
      </c>
    </row>
    <row r="918">
      <c r="A918" s="9" t="s">
        <v>91</v>
      </c>
      <c r="B918" s="9" t="s">
        <v>92</v>
      </c>
      <c r="C918" s="9" t="s">
        <v>93</v>
      </c>
      <c r="D918" s="5" t="str">
        <f>IF(RANDBETWEEN(1,1000)&lt;=Settings!$E$23*Settings!$E$25*1000,"Lightning, hail",IF(RANDBETWEEN(1,100)&lt;=Settings!$E$23*100,"Lightning",IF(RANDBETWEEN(1,100)&lt;=Settings!$E$25*100,"Hail","")))</f>
        <v>Lightning</v>
      </c>
      <c r="E918" s="5" t="str">
        <f>VLOOKUP($I918,Wind!$A:$D,2,TRUE)</f>
        <v>Light breeze</v>
      </c>
      <c r="F918" s="5" t="str">
        <f>VLOOKUP($I918,Wind!$A:$D,3,TRUE)</f>
        <v>4–7</v>
      </c>
      <c r="G918" s="5" t="str">
        <f t="shared" si="1"/>
        <v>W</v>
      </c>
      <c r="H918" s="5" t="str">
        <f>VLOOKUP($I918,Wind!$A:$D,4,TRUE)</f>
        <v>Wind felt on face, leaves rustle, vanes move</v>
      </c>
      <c r="I918" s="5">
        <f>RANDBETWEEN(2,16)*10</f>
        <v>40</v>
      </c>
    </row>
    <row r="919">
      <c r="A919" s="9" t="s">
        <v>94</v>
      </c>
      <c r="B919" s="9" t="s">
        <v>95</v>
      </c>
      <c r="C919" s="9" t="s">
        <v>93</v>
      </c>
      <c r="D919" s="5" t="str">
        <f>IF(RANDBETWEEN(1,1000)&lt;=Settings!$E$23*Settings!$E$25*1000,"Lightning, hail",IF(RANDBETWEEN(1,100)&lt;=Settings!$E$23*100,"Lightning",IF(RANDBETWEEN(1,100)&lt;=Settings!$E$25*100,"Hail","")))</f>
        <v/>
      </c>
      <c r="E919" s="5" t="str">
        <f>VLOOKUP($I919,Wind!$A:$D,2,TRUE)</f>
        <v>Storm</v>
      </c>
      <c r="F919" s="5" t="str">
        <f>VLOOKUP($I919,Wind!$A:$D,3,TRUE)</f>
        <v>55–63</v>
      </c>
      <c r="G919" s="5" t="str">
        <f t="shared" si="1"/>
        <v>E</v>
      </c>
      <c r="H919" s="5" t="str">
        <f>VLOOKUP($I919,Wind!$A:$D,4,TRUE)</f>
        <v>Trees are uprooted and considerable structural damage occurs</v>
      </c>
      <c r="I919" s="5">
        <f>RANDBETWEEN(10,200)</f>
        <v>187</v>
      </c>
    </row>
    <row r="920">
      <c r="A920" s="9" t="s">
        <v>79</v>
      </c>
      <c r="B920" s="9" t="s">
        <v>80</v>
      </c>
      <c r="C920" s="9" t="s">
        <v>81</v>
      </c>
      <c r="D920" s="5" t="str">
        <f>IF(RANDBETWEEN(1,100)&lt;=Settings!$E$22*100,"Fog","")</f>
        <v/>
      </c>
      <c r="E920" s="5" t="str">
        <f>VLOOKUP($I920,Wind!$A:$D,2,TRUE)</f>
        <v>Light air</v>
      </c>
      <c r="F920" s="5" t="str">
        <f>VLOOKUP($I920,Wind!$A:$D,3,TRUE)</f>
        <v>1–3</v>
      </c>
      <c r="G920" s="5" t="str">
        <f t="shared" si="1"/>
        <v>W</v>
      </c>
      <c r="H920" s="5" t="str">
        <f>VLOOKUP($I920,Wind!$A:$D,4,TRUE)</f>
        <v>Wind direction shown by smoke but not wind vanes</v>
      </c>
      <c r="I920" s="5">
        <f>RANDBETWEEN(1,4)*10</f>
        <v>30</v>
      </c>
    </row>
    <row r="921">
      <c r="A921" s="9" t="s">
        <v>82</v>
      </c>
      <c r="B921" s="9" t="s">
        <v>83</v>
      </c>
      <c r="C921" s="9" t="s">
        <v>84</v>
      </c>
      <c r="D921" s="5" t="str">
        <f>IF(RANDBETWEEN(1,100)&lt;=Settings!$E$22*100,"Fog","")</f>
        <v/>
      </c>
      <c r="E921" s="5" t="str">
        <f>VLOOKUP($I921,Wind!$A:$D,2,TRUE)</f>
        <v>Light air</v>
      </c>
      <c r="F921" s="5" t="str">
        <f>VLOOKUP($I921,Wind!$A:$D,3,TRUE)</f>
        <v>1–3</v>
      </c>
      <c r="G921" s="5" t="str">
        <f t="shared" si="1"/>
        <v>NE</v>
      </c>
      <c r="H921" s="5" t="str">
        <f>VLOOKUP($I921,Wind!$A:$D,4,TRUE)</f>
        <v>Wind direction shown by smoke but not wind vanes</v>
      </c>
      <c r="I921" s="5">
        <f>RANDBETWEEN(1,6)*10</f>
        <v>30</v>
      </c>
    </row>
    <row r="922">
      <c r="A922" s="9" t="s">
        <v>85</v>
      </c>
      <c r="B922" s="9" t="s">
        <v>86</v>
      </c>
      <c r="C922" s="9" t="s">
        <v>87</v>
      </c>
      <c r="D922" s="5" t="str">
        <f>IF(RANDBETWEEN(1,100)&lt;=Settings!$E$24*100,"Hail","")</f>
        <v/>
      </c>
      <c r="E922" s="5" t="str">
        <f>VLOOKUP($I922,Wind!$A:$D,2,TRUE)</f>
        <v>Gentle breeze</v>
      </c>
      <c r="F922" s="5" t="str">
        <f>VLOOKUP($I922,Wind!$A:$D,3,TRUE)</f>
        <v>8–12</v>
      </c>
      <c r="G922" s="5" t="str">
        <f t="shared" si="1"/>
        <v>E</v>
      </c>
      <c r="H922" s="5" t="str">
        <f>VLOOKUP($I922,Wind!$A:$D,4,TRUE)</f>
        <v>Leaves and small twigs sway and banners flap</v>
      </c>
      <c r="I922" s="5">
        <f>RANDBETWEEN(2,8)*10</f>
        <v>60</v>
      </c>
    </row>
    <row r="923">
      <c r="A923" s="9" t="s">
        <v>88</v>
      </c>
      <c r="B923" s="9" t="s">
        <v>89</v>
      </c>
      <c r="C923" s="9" t="s">
        <v>90</v>
      </c>
      <c r="D923" s="5" t="str">
        <f>IF(RANDBETWEEN(1,100)&lt;=Settings!$E$24*100,"Hail","")</f>
        <v/>
      </c>
      <c r="E923" s="5" t="str">
        <f>VLOOKUP($I923,Wind!$A:$D,2,TRUE)</f>
        <v>Strong breeze</v>
      </c>
      <c r="F923" s="5" t="str">
        <f>VLOOKUP($I923,Wind!$A:$D,3,TRUE)</f>
        <v>25–31</v>
      </c>
      <c r="G923" s="5" t="str">
        <f t="shared" si="1"/>
        <v>SW</v>
      </c>
      <c r="H923" s="5" t="str">
        <f>VLOOKUP($I923,Wind!$A:$D,4,TRUE)</f>
        <v>Large branches move</v>
      </c>
      <c r="I923" s="5">
        <f>RANDBETWEEN(2,12)*10</f>
        <v>120</v>
      </c>
    </row>
    <row r="924">
      <c r="A924" s="9" t="s">
        <v>91</v>
      </c>
      <c r="B924" s="9" t="s">
        <v>92</v>
      </c>
      <c r="C924" s="9" t="s">
        <v>93</v>
      </c>
      <c r="D924" s="5" t="str">
        <f>IF(RANDBETWEEN(1,1000)&lt;=Settings!$E$23*Settings!$E$25*1000,"Lightning, hail",IF(RANDBETWEEN(1,100)&lt;=Settings!$E$23*100,"Lightning",IF(RANDBETWEEN(1,100)&lt;=Settings!$E$25*100,"Hail","")))</f>
        <v/>
      </c>
      <c r="E924" s="5" t="str">
        <f>VLOOKUP($I924,Wind!$A:$D,2,TRUE)</f>
        <v>Moderate gale</v>
      </c>
      <c r="F924" s="5" t="str">
        <f>VLOOKUP($I924,Wind!$A:$D,3,TRUE)</f>
        <v>32–38</v>
      </c>
      <c r="G924" s="5" t="str">
        <f t="shared" si="1"/>
        <v>SW</v>
      </c>
      <c r="H924" s="5" t="str">
        <f>VLOOKUP($I924,Wind!$A:$D,4,TRUE)</f>
        <v>Whole trees sway and walking against wind takes some effort</v>
      </c>
      <c r="I924" s="5">
        <f>RANDBETWEEN(2,16)*10</f>
        <v>140</v>
      </c>
    </row>
    <row r="925">
      <c r="A925" s="9" t="s">
        <v>94</v>
      </c>
      <c r="B925" s="9" t="s">
        <v>95</v>
      </c>
      <c r="C925" s="9" t="s">
        <v>93</v>
      </c>
      <c r="D925" s="5" t="str">
        <f>IF(RANDBETWEEN(1,1000)&lt;=Settings!$E$23*Settings!$E$25*1000,"Lightning, hail",IF(RANDBETWEEN(1,100)&lt;=Settings!$E$23*100,"Lightning",IF(RANDBETWEEN(1,100)&lt;=Settings!$E$25*100,"Hail","")))</f>
        <v>Hail</v>
      </c>
      <c r="E925" s="5" t="str">
        <f>VLOOKUP($I925,Wind!$A:$D,2,TRUE)</f>
        <v>Fresh breeze</v>
      </c>
      <c r="F925" s="5" t="str">
        <f>VLOOKUP($I925,Wind!$A:$D,3,TRUE)</f>
        <v>19–24</v>
      </c>
      <c r="G925" s="5" t="str">
        <f t="shared" si="1"/>
        <v>NW</v>
      </c>
      <c r="H925" s="5" t="str">
        <f>VLOOKUP($I925,Wind!$A:$D,4,TRUE)</f>
        <v>Small trees sway and small waves form on inland waters</v>
      </c>
      <c r="I925" s="5">
        <f>RANDBETWEEN(10,200)</f>
        <v>111</v>
      </c>
    </row>
    <row r="926">
      <c r="A926" s="9" t="s">
        <v>79</v>
      </c>
      <c r="B926" s="9" t="s">
        <v>80</v>
      </c>
      <c r="C926" s="9" t="s">
        <v>81</v>
      </c>
      <c r="D926" s="5" t="str">
        <f>IF(RANDBETWEEN(1,100)&lt;=Settings!$E$22*100,"Fog","")</f>
        <v>Fog</v>
      </c>
      <c r="E926" s="5" t="str">
        <f>VLOOKUP($I926,Wind!$A:$D,2,TRUE)</f>
        <v>Light breeze</v>
      </c>
      <c r="F926" s="5" t="str">
        <f>VLOOKUP($I926,Wind!$A:$D,3,TRUE)</f>
        <v>4–7</v>
      </c>
      <c r="G926" s="5" t="str">
        <f t="shared" si="1"/>
        <v>SW</v>
      </c>
      <c r="H926" s="5" t="str">
        <f>VLOOKUP($I926,Wind!$A:$D,4,TRUE)</f>
        <v>Wind felt on face, leaves rustle, vanes move</v>
      </c>
      <c r="I926" s="5">
        <f>RANDBETWEEN(1,4)*10</f>
        <v>40</v>
      </c>
    </row>
    <row r="927">
      <c r="A927" s="9" t="s">
        <v>82</v>
      </c>
      <c r="B927" s="9" t="s">
        <v>83</v>
      </c>
      <c r="C927" s="9" t="s">
        <v>84</v>
      </c>
      <c r="D927" s="5" t="str">
        <f>IF(RANDBETWEEN(1,100)&lt;=Settings!$E$22*100,"Fog","")</f>
        <v/>
      </c>
      <c r="E927" s="5" t="str">
        <f>VLOOKUP($I927,Wind!$A:$D,2,TRUE)</f>
        <v>Light breeze</v>
      </c>
      <c r="F927" s="5" t="str">
        <f>VLOOKUP($I927,Wind!$A:$D,3,TRUE)</f>
        <v>4–7</v>
      </c>
      <c r="G927" s="5" t="str">
        <f t="shared" si="1"/>
        <v>NE</v>
      </c>
      <c r="H927" s="5" t="str">
        <f>VLOOKUP($I927,Wind!$A:$D,4,TRUE)</f>
        <v>Wind felt on face, leaves rustle, vanes move</v>
      </c>
      <c r="I927" s="5">
        <f>RANDBETWEEN(1,6)*10</f>
        <v>50</v>
      </c>
    </row>
    <row r="928">
      <c r="A928" s="9" t="s">
        <v>85</v>
      </c>
      <c r="B928" s="9" t="s">
        <v>86</v>
      </c>
      <c r="C928" s="9" t="s">
        <v>87</v>
      </c>
      <c r="D928" s="5" t="str">
        <f>IF(RANDBETWEEN(1,100)&lt;=Settings!$E$24*100,"Hail","")</f>
        <v/>
      </c>
      <c r="E928" s="5" t="str">
        <f>VLOOKUP($I928,Wind!$A:$D,2,TRUE)</f>
        <v>Light air</v>
      </c>
      <c r="F928" s="5" t="str">
        <f>VLOOKUP($I928,Wind!$A:$D,3,TRUE)</f>
        <v>1–3</v>
      </c>
      <c r="G928" s="5" t="str">
        <f t="shared" si="1"/>
        <v>SW</v>
      </c>
      <c r="H928" s="5" t="str">
        <f>VLOOKUP($I928,Wind!$A:$D,4,TRUE)</f>
        <v>Wind direction shown by smoke but not wind vanes</v>
      </c>
      <c r="I928" s="5">
        <f>RANDBETWEEN(2,8)*10</f>
        <v>30</v>
      </c>
    </row>
    <row r="929">
      <c r="A929" s="9" t="s">
        <v>88</v>
      </c>
      <c r="B929" s="9" t="s">
        <v>89</v>
      </c>
      <c r="C929" s="9" t="s">
        <v>90</v>
      </c>
      <c r="D929" s="5" t="str">
        <f>IF(RANDBETWEEN(1,100)&lt;=Settings!$E$24*100,"Hail","")</f>
        <v/>
      </c>
      <c r="E929" s="5" t="str">
        <f>VLOOKUP($I929,Wind!$A:$D,2,TRUE)</f>
        <v>Moderate breeze</v>
      </c>
      <c r="F929" s="5" t="str">
        <f>VLOOKUP($I929,Wind!$A:$D,3,TRUE)</f>
        <v>13–18</v>
      </c>
      <c r="G929" s="5" t="str">
        <f t="shared" si="1"/>
        <v>SE</v>
      </c>
      <c r="H929" s="5" t="str">
        <f>VLOOKUP($I929,Wind!$A:$D,4,TRUE)</f>
        <v>Small branches move, and dust and small branches are raised</v>
      </c>
      <c r="I929" s="5">
        <f>RANDBETWEEN(2,12)*10</f>
        <v>90</v>
      </c>
    </row>
    <row r="930">
      <c r="A930" s="9" t="s">
        <v>91</v>
      </c>
      <c r="B930" s="9" t="s">
        <v>92</v>
      </c>
      <c r="C930" s="9" t="s">
        <v>93</v>
      </c>
      <c r="D930" s="5" t="str">
        <f>IF(RANDBETWEEN(1,1000)&lt;=Settings!$E$23*Settings!$E$25*1000,"Lightning, hail",IF(RANDBETWEEN(1,100)&lt;=Settings!$E$23*100,"Lightning",IF(RANDBETWEEN(1,100)&lt;=Settings!$E$25*100,"Hail","")))</f>
        <v/>
      </c>
      <c r="E930" s="5" t="str">
        <f>VLOOKUP($I930,Wind!$A:$D,2,TRUE)</f>
        <v>Moderate breeze</v>
      </c>
      <c r="F930" s="5" t="str">
        <f>VLOOKUP($I930,Wind!$A:$D,3,TRUE)</f>
        <v>13–18</v>
      </c>
      <c r="G930" s="5" t="str">
        <f t="shared" si="1"/>
        <v>NE</v>
      </c>
      <c r="H930" s="5" t="str">
        <f>VLOOKUP($I930,Wind!$A:$D,4,TRUE)</f>
        <v>Small branches move, and dust and small branches are raised</v>
      </c>
      <c r="I930" s="5">
        <f>RANDBETWEEN(2,16)*10</f>
        <v>80</v>
      </c>
    </row>
    <row r="931">
      <c r="A931" s="9" t="s">
        <v>94</v>
      </c>
      <c r="B931" s="9" t="s">
        <v>95</v>
      </c>
      <c r="C931" s="9" t="s">
        <v>93</v>
      </c>
      <c r="D931" s="5" t="str">
        <f>IF(RANDBETWEEN(1,1000)&lt;=Settings!$E$23*Settings!$E$25*1000,"Lightning, hail",IF(RANDBETWEEN(1,100)&lt;=Settings!$E$23*100,"Lightning",IF(RANDBETWEEN(1,100)&lt;=Settings!$E$25*100,"Hail","")))</f>
        <v>Hail</v>
      </c>
      <c r="E931" s="5" t="str">
        <f>VLOOKUP($I931,Wind!$A:$D,2,TRUE)</f>
        <v>Fresh breeze</v>
      </c>
      <c r="F931" s="5" t="str">
        <f>VLOOKUP($I931,Wind!$A:$D,3,TRUE)</f>
        <v>19–24</v>
      </c>
      <c r="G931" s="5" t="str">
        <f t="shared" si="1"/>
        <v>W</v>
      </c>
      <c r="H931" s="5" t="str">
        <f>VLOOKUP($I931,Wind!$A:$D,4,TRUE)</f>
        <v>Small trees sway and small waves form on inland waters</v>
      </c>
      <c r="I931" s="5">
        <f>RANDBETWEEN(10,200)</f>
        <v>119</v>
      </c>
    </row>
    <row r="932">
      <c r="A932" s="9" t="s">
        <v>79</v>
      </c>
      <c r="B932" s="9" t="s">
        <v>80</v>
      </c>
      <c r="C932" s="9" t="s">
        <v>81</v>
      </c>
      <c r="D932" s="5" t="str">
        <f>IF(RANDBETWEEN(1,100)&lt;=Settings!$E$22*100,"Fog","")</f>
        <v/>
      </c>
      <c r="E932" s="5" t="str">
        <f>VLOOKUP($I932,Wind!$A:$D,2,TRUE)</f>
        <v>Light breeze</v>
      </c>
      <c r="F932" s="5" t="str">
        <f>VLOOKUP($I932,Wind!$A:$D,3,TRUE)</f>
        <v>4–7</v>
      </c>
      <c r="G932" s="5" t="str">
        <f t="shared" si="1"/>
        <v>SE</v>
      </c>
      <c r="H932" s="5" t="str">
        <f>VLOOKUP($I932,Wind!$A:$D,4,TRUE)</f>
        <v>Wind felt on face, leaves rustle, vanes move</v>
      </c>
      <c r="I932" s="5">
        <f>RANDBETWEEN(1,4)*10</f>
        <v>40</v>
      </c>
    </row>
    <row r="933">
      <c r="A933" s="9" t="s">
        <v>82</v>
      </c>
      <c r="B933" s="9" t="s">
        <v>83</v>
      </c>
      <c r="C933" s="9" t="s">
        <v>84</v>
      </c>
      <c r="D933" s="5" t="str">
        <f>IF(RANDBETWEEN(1,100)&lt;=Settings!$E$22*100,"Fog","")</f>
        <v/>
      </c>
      <c r="E933" s="5" t="str">
        <f>VLOOKUP($I933,Wind!$A:$D,2,TRUE)</f>
        <v>Light breeze</v>
      </c>
      <c r="F933" s="5" t="str">
        <f>VLOOKUP($I933,Wind!$A:$D,3,TRUE)</f>
        <v>4–7</v>
      </c>
      <c r="G933" s="5" t="str">
        <f t="shared" si="1"/>
        <v>E</v>
      </c>
      <c r="H933" s="5" t="str">
        <f>VLOOKUP($I933,Wind!$A:$D,4,TRUE)</f>
        <v>Wind felt on face, leaves rustle, vanes move</v>
      </c>
      <c r="I933" s="5">
        <f>RANDBETWEEN(1,6)*10</f>
        <v>40</v>
      </c>
    </row>
    <row r="934">
      <c r="A934" s="9" t="s">
        <v>85</v>
      </c>
      <c r="B934" s="9" t="s">
        <v>86</v>
      </c>
      <c r="C934" s="9" t="s">
        <v>87</v>
      </c>
      <c r="D934" s="5" t="str">
        <f>IF(RANDBETWEEN(1,100)&lt;=Settings!$E$24*100,"Hail","")</f>
        <v/>
      </c>
      <c r="E934" s="5" t="str">
        <f>VLOOKUP($I934,Wind!$A:$D,2,TRUE)</f>
        <v>Gentle breeze</v>
      </c>
      <c r="F934" s="5" t="str">
        <f>VLOOKUP($I934,Wind!$A:$D,3,TRUE)</f>
        <v>8–12</v>
      </c>
      <c r="G934" s="5" t="str">
        <f t="shared" si="1"/>
        <v>SW</v>
      </c>
      <c r="H934" s="5" t="str">
        <f>VLOOKUP($I934,Wind!$A:$D,4,TRUE)</f>
        <v>Leaves and small twigs sway and banners flap</v>
      </c>
      <c r="I934" s="5">
        <f>RANDBETWEEN(2,8)*10</f>
        <v>60</v>
      </c>
    </row>
    <row r="935">
      <c r="A935" s="9" t="s">
        <v>88</v>
      </c>
      <c r="B935" s="9" t="s">
        <v>89</v>
      </c>
      <c r="C935" s="9" t="s">
        <v>90</v>
      </c>
      <c r="D935" s="5" t="str">
        <f>IF(RANDBETWEEN(1,100)&lt;=Settings!$E$24*100,"Hail","")</f>
        <v/>
      </c>
      <c r="E935" s="5" t="str">
        <f>VLOOKUP($I935,Wind!$A:$D,2,TRUE)</f>
        <v>Light breeze</v>
      </c>
      <c r="F935" s="5" t="str">
        <f>VLOOKUP($I935,Wind!$A:$D,3,TRUE)</f>
        <v>4–7</v>
      </c>
      <c r="G935" s="5" t="str">
        <f t="shared" si="1"/>
        <v>N</v>
      </c>
      <c r="H935" s="5" t="str">
        <f>VLOOKUP($I935,Wind!$A:$D,4,TRUE)</f>
        <v>Wind felt on face, leaves rustle, vanes move</v>
      </c>
      <c r="I935" s="5">
        <f>RANDBETWEEN(2,12)*10</f>
        <v>40</v>
      </c>
    </row>
    <row r="936">
      <c r="A936" s="9" t="s">
        <v>91</v>
      </c>
      <c r="B936" s="9" t="s">
        <v>92</v>
      </c>
      <c r="C936" s="9" t="s">
        <v>93</v>
      </c>
      <c r="D936" s="5" t="str">
        <f>IF(RANDBETWEEN(1,1000)&lt;=Settings!$E$23*Settings!$E$25*1000,"Lightning, hail",IF(RANDBETWEEN(1,100)&lt;=Settings!$E$23*100,"Lightning",IF(RANDBETWEEN(1,100)&lt;=Settings!$E$25*100,"Hail","")))</f>
        <v/>
      </c>
      <c r="E936" s="5" t="str">
        <f>VLOOKUP($I936,Wind!$A:$D,2,TRUE)</f>
        <v>Moderate gale</v>
      </c>
      <c r="F936" s="5" t="str">
        <f>VLOOKUP($I936,Wind!$A:$D,3,TRUE)</f>
        <v>32–38</v>
      </c>
      <c r="G936" s="5" t="str">
        <f t="shared" si="1"/>
        <v>NW</v>
      </c>
      <c r="H936" s="5" t="str">
        <f>VLOOKUP($I936,Wind!$A:$D,4,TRUE)</f>
        <v>Whole trees sway and walking against wind takes some effort</v>
      </c>
      <c r="I936" s="5">
        <f>RANDBETWEEN(2,16)*10</f>
        <v>140</v>
      </c>
    </row>
    <row r="937">
      <c r="A937" s="9" t="s">
        <v>94</v>
      </c>
      <c r="B937" s="9" t="s">
        <v>95</v>
      </c>
      <c r="C937" s="9" t="s">
        <v>93</v>
      </c>
      <c r="D937" s="5" t="str">
        <f>IF(RANDBETWEEN(1,1000)&lt;=Settings!$E$23*Settings!$E$25*1000,"Lightning, hail",IF(RANDBETWEEN(1,100)&lt;=Settings!$E$23*100,"Lightning",IF(RANDBETWEEN(1,100)&lt;=Settings!$E$25*100,"Hail","")))</f>
        <v/>
      </c>
      <c r="E937" s="5" t="str">
        <f>VLOOKUP($I937,Wind!$A:$D,2,TRUE)</f>
        <v>Strong breeze</v>
      </c>
      <c r="F937" s="5" t="str">
        <f>VLOOKUP($I937,Wind!$A:$D,3,TRUE)</f>
        <v>25–31</v>
      </c>
      <c r="G937" s="5" t="str">
        <f t="shared" si="1"/>
        <v>N</v>
      </c>
      <c r="H937" s="5" t="str">
        <f>VLOOKUP($I937,Wind!$A:$D,4,TRUE)</f>
        <v>Large branches move</v>
      </c>
      <c r="I937" s="5">
        <f>RANDBETWEEN(10,200)</f>
        <v>129</v>
      </c>
    </row>
    <row r="938">
      <c r="A938" s="9" t="s">
        <v>79</v>
      </c>
      <c r="B938" s="9" t="s">
        <v>80</v>
      </c>
      <c r="C938" s="9" t="s">
        <v>81</v>
      </c>
      <c r="D938" s="5" t="str">
        <f>IF(RANDBETWEEN(1,100)&lt;=Settings!$E$22*100,"Fog","")</f>
        <v/>
      </c>
      <c r="E938" s="5" t="str">
        <f>VLOOKUP($I938,Wind!$A:$D,2,TRUE)</f>
        <v>Light breeze</v>
      </c>
      <c r="F938" s="5" t="str">
        <f>VLOOKUP($I938,Wind!$A:$D,3,TRUE)</f>
        <v>4–7</v>
      </c>
      <c r="G938" s="5" t="str">
        <f t="shared" si="1"/>
        <v>SW</v>
      </c>
      <c r="H938" s="5" t="str">
        <f>VLOOKUP($I938,Wind!$A:$D,4,TRUE)</f>
        <v>Wind felt on face, leaves rustle, vanes move</v>
      </c>
      <c r="I938" s="5">
        <f>RANDBETWEEN(1,4)*10</f>
        <v>40</v>
      </c>
    </row>
    <row r="939">
      <c r="A939" s="9" t="s">
        <v>82</v>
      </c>
      <c r="B939" s="9" t="s">
        <v>83</v>
      </c>
      <c r="C939" s="9" t="s">
        <v>84</v>
      </c>
      <c r="D939" s="5" t="str">
        <f>IF(RANDBETWEEN(1,100)&lt;=Settings!$E$22*100,"Fog","")</f>
        <v/>
      </c>
      <c r="E939" s="5" t="str">
        <f>VLOOKUP($I939,Wind!$A:$D,2,TRUE)</f>
        <v>Gentle breeze</v>
      </c>
      <c r="F939" s="5" t="str">
        <f>VLOOKUP($I939,Wind!$A:$D,3,TRUE)</f>
        <v>8–12</v>
      </c>
      <c r="G939" s="5" t="str">
        <f t="shared" si="1"/>
        <v>NW</v>
      </c>
      <c r="H939" s="5" t="str">
        <f>VLOOKUP($I939,Wind!$A:$D,4,TRUE)</f>
        <v>Leaves and small twigs sway and banners flap</v>
      </c>
      <c r="I939" s="5">
        <f>RANDBETWEEN(1,6)*10</f>
        <v>60</v>
      </c>
    </row>
    <row r="940">
      <c r="A940" s="9" t="s">
        <v>85</v>
      </c>
      <c r="B940" s="9" t="s">
        <v>86</v>
      </c>
      <c r="C940" s="9" t="s">
        <v>87</v>
      </c>
      <c r="D940" s="5" t="str">
        <f>IF(RANDBETWEEN(1,100)&lt;=Settings!$E$24*100,"Hail","")</f>
        <v/>
      </c>
      <c r="E940" s="5" t="str">
        <f>VLOOKUP($I940,Wind!$A:$D,2,TRUE)</f>
        <v>Light breeze</v>
      </c>
      <c r="F940" s="5" t="str">
        <f>VLOOKUP($I940,Wind!$A:$D,3,TRUE)</f>
        <v>4–7</v>
      </c>
      <c r="G940" s="5" t="str">
        <f t="shared" si="1"/>
        <v>NE</v>
      </c>
      <c r="H940" s="5" t="str">
        <f>VLOOKUP($I940,Wind!$A:$D,4,TRUE)</f>
        <v>Wind felt on face, leaves rustle, vanes move</v>
      </c>
      <c r="I940" s="5">
        <f>RANDBETWEEN(2,8)*10</f>
        <v>50</v>
      </c>
    </row>
    <row r="941">
      <c r="A941" s="9" t="s">
        <v>88</v>
      </c>
      <c r="B941" s="9" t="s">
        <v>89</v>
      </c>
      <c r="C941" s="9" t="s">
        <v>90</v>
      </c>
      <c r="D941" s="5" t="str">
        <f>IF(RANDBETWEEN(1,100)&lt;=Settings!$E$24*100,"Hail","")</f>
        <v/>
      </c>
      <c r="E941" s="5" t="str">
        <f>VLOOKUP($I941,Wind!$A:$D,2,TRUE)</f>
        <v>Gentle breeze</v>
      </c>
      <c r="F941" s="5" t="str">
        <f>VLOOKUP($I941,Wind!$A:$D,3,TRUE)</f>
        <v>8–12</v>
      </c>
      <c r="G941" s="5" t="str">
        <f t="shared" si="1"/>
        <v>NE</v>
      </c>
      <c r="H941" s="5" t="str">
        <f>VLOOKUP($I941,Wind!$A:$D,4,TRUE)</f>
        <v>Leaves and small twigs sway and banners flap</v>
      </c>
      <c r="I941" s="5">
        <f>RANDBETWEEN(2,12)*10</f>
        <v>70</v>
      </c>
    </row>
    <row r="942">
      <c r="A942" s="9" t="s">
        <v>91</v>
      </c>
      <c r="B942" s="9" t="s">
        <v>92</v>
      </c>
      <c r="C942" s="9" t="s">
        <v>93</v>
      </c>
      <c r="D942" s="5" t="str">
        <f>IF(RANDBETWEEN(1,1000)&lt;=Settings!$E$23*Settings!$E$25*1000,"Lightning, hail",IF(RANDBETWEEN(1,100)&lt;=Settings!$E$23*100,"Lightning",IF(RANDBETWEEN(1,100)&lt;=Settings!$E$25*100,"Hail","")))</f>
        <v>Lightning</v>
      </c>
      <c r="E942" s="5" t="str">
        <f>VLOOKUP($I942,Wind!$A:$D,2,TRUE)</f>
        <v>Strong breeze</v>
      </c>
      <c r="F942" s="5" t="str">
        <f>VLOOKUP($I942,Wind!$A:$D,3,TRUE)</f>
        <v>25–31</v>
      </c>
      <c r="G942" s="5" t="str">
        <f t="shared" si="1"/>
        <v>S</v>
      </c>
      <c r="H942" s="5" t="str">
        <f>VLOOKUP($I942,Wind!$A:$D,4,TRUE)</f>
        <v>Large branches move</v>
      </c>
      <c r="I942" s="5">
        <f>RANDBETWEEN(2,16)*10</f>
        <v>120</v>
      </c>
    </row>
    <row r="943">
      <c r="A943" s="9" t="s">
        <v>94</v>
      </c>
      <c r="B943" s="9" t="s">
        <v>95</v>
      </c>
      <c r="C943" s="9" t="s">
        <v>93</v>
      </c>
      <c r="D943" s="5" t="str">
        <f>IF(RANDBETWEEN(1,1000)&lt;=Settings!$E$23*Settings!$E$25*1000,"Lightning, hail",IF(RANDBETWEEN(1,100)&lt;=Settings!$E$23*100,"Lightning",IF(RANDBETWEEN(1,100)&lt;=Settings!$E$25*100,"Hail","")))</f>
        <v/>
      </c>
      <c r="E943" s="5" t="str">
        <f>VLOOKUP($I943,Wind!$A:$D,2,TRUE)</f>
        <v>Gentle breeze</v>
      </c>
      <c r="F943" s="5" t="str">
        <f>VLOOKUP($I943,Wind!$A:$D,3,TRUE)</f>
        <v>8–12</v>
      </c>
      <c r="G943" s="5" t="str">
        <f t="shared" si="1"/>
        <v>NE</v>
      </c>
      <c r="H943" s="5" t="str">
        <f>VLOOKUP($I943,Wind!$A:$D,4,TRUE)</f>
        <v>Leaves and small twigs sway and banners flap</v>
      </c>
      <c r="I943" s="5">
        <f>RANDBETWEEN(10,200)</f>
        <v>76</v>
      </c>
    </row>
    <row r="944">
      <c r="A944" s="9" t="s">
        <v>79</v>
      </c>
      <c r="B944" s="9" t="s">
        <v>80</v>
      </c>
      <c r="C944" s="9" t="s">
        <v>81</v>
      </c>
      <c r="D944" s="5" t="str">
        <f>IF(RANDBETWEEN(1,100)&lt;=Settings!$E$22*100,"Fog","")</f>
        <v/>
      </c>
      <c r="E944" s="5" t="str">
        <f>VLOOKUP($I944,Wind!$A:$D,2,TRUE)</f>
        <v>Light air</v>
      </c>
      <c r="F944" s="5" t="str">
        <f>VLOOKUP($I944,Wind!$A:$D,3,TRUE)</f>
        <v>1–3</v>
      </c>
      <c r="G944" s="5" t="str">
        <f t="shared" si="1"/>
        <v>NW</v>
      </c>
      <c r="H944" s="5" t="str">
        <f>VLOOKUP($I944,Wind!$A:$D,4,TRUE)</f>
        <v>Wind direction shown by smoke but not wind vanes</v>
      </c>
      <c r="I944" s="5">
        <f>RANDBETWEEN(1,4)*10</f>
        <v>20</v>
      </c>
    </row>
    <row r="945">
      <c r="A945" s="9" t="s">
        <v>82</v>
      </c>
      <c r="B945" s="9" t="s">
        <v>83</v>
      </c>
      <c r="C945" s="9" t="s">
        <v>84</v>
      </c>
      <c r="D945" s="5" t="str">
        <f>IF(RANDBETWEEN(1,100)&lt;=Settings!$E$22*100,"Fog","")</f>
        <v/>
      </c>
      <c r="E945" s="5" t="str">
        <f>VLOOKUP($I945,Wind!$A:$D,2,TRUE)</f>
        <v>Light air</v>
      </c>
      <c r="F945" s="5" t="str">
        <f>VLOOKUP($I945,Wind!$A:$D,3,TRUE)</f>
        <v>1–3</v>
      </c>
      <c r="G945" s="5" t="str">
        <f t="shared" si="1"/>
        <v>NE</v>
      </c>
      <c r="H945" s="5" t="str">
        <f>VLOOKUP($I945,Wind!$A:$D,4,TRUE)</f>
        <v>Wind direction shown by smoke but not wind vanes</v>
      </c>
      <c r="I945" s="5">
        <f>RANDBETWEEN(1,6)*10</f>
        <v>30</v>
      </c>
    </row>
    <row r="946">
      <c r="A946" s="9" t="s">
        <v>85</v>
      </c>
      <c r="B946" s="9" t="s">
        <v>86</v>
      </c>
      <c r="C946" s="9" t="s">
        <v>87</v>
      </c>
      <c r="D946" s="5" t="str">
        <f>IF(RANDBETWEEN(1,100)&lt;=Settings!$E$24*100,"Hail","")</f>
        <v/>
      </c>
      <c r="E946" s="5" t="str">
        <f>VLOOKUP($I946,Wind!$A:$D,2,TRUE)</f>
        <v>Light air</v>
      </c>
      <c r="F946" s="5" t="str">
        <f>VLOOKUP($I946,Wind!$A:$D,3,TRUE)</f>
        <v>1–3</v>
      </c>
      <c r="G946" s="5" t="str">
        <f t="shared" si="1"/>
        <v>NW</v>
      </c>
      <c r="H946" s="5" t="str">
        <f>VLOOKUP($I946,Wind!$A:$D,4,TRUE)</f>
        <v>Wind direction shown by smoke but not wind vanes</v>
      </c>
      <c r="I946" s="5">
        <f>RANDBETWEEN(2,8)*10</f>
        <v>30</v>
      </c>
    </row>
    <row r="947">
      <c r="A947" s="9" t="s">
        <v>88</v>
      </c>
      <c r="B947" s="9" t="s">
        <v>89</v>
      </c>
      <c r="C947" s="9" t="s">
        <v>90</v>
      </c>
      <c r="D947" s="5" t="str">
        <f>IF(RANDBETWEEN(1,100)&lt;=Settings!$E$24*100,"Hail","")</f>
        <v>Hail</v>
      </c>
      <c r="E947" s="5" t="str">
        <f>VLOOKUP($I947,Wind!$A:$D,2,TRUE)</f>
        <v>Light breeze</v>
      </c>
      <c r="F947" s="5" t="str">
        <f>VLOOKUP($I947,Wind!$A:$D,3,TRUE)</f>
        <v>4–7</v>
      </c>
      <c r="G947" s="5" t="str">
        <f t="shared" si="1"/>
        <v>NW</v>
      </c>
      <c r="H947" s="5" t="str">
        <f>VLOOKUP($I947,Wind!$A:$D,4,TRUE)</f>
        <v>Wind felt on face, leaves rustle, vanes move</v>
      </c>
      <c r="I947" s="5">
        <f>RANDBETWEEN(2,12)*10</f>
        <v>50</v>
      </c>
    </row>
    <row r="948">
      <c r="A948" s="9" t="s">
        <v>91</v>
      </c>
      <c r="B948" s="9" t="s">
        <v>92</v>
      </c>
      <c r="C948" s="9" t="s">
        <v>93</v>
      </c>
      <c r="D948" s="5" t="str">
        <f>IF(RANDBETWEEN(1,1000)&lt;=Settings!$E$23*Settings!$E$25*1000,"Lightning, hail",IF(RANDBETWEEN(1,100)&lt;=Settings!$E$23*100,"Lightning",IF(RANDBETWEEN(1,100)&lt;=Settings!$E$25*100,"Hail","")))</f>
        <v/>
      </c>
      <c r="E948" s="5" t="str">
        <f>VLOOKUP($I948,Wind!$A:$D,2,TRUE)</f>
        <v>Strong breeze</v>
      </c>
      <c r="F948" s="5" t="str">
        <f>VLOOKUP($I948,Wind!$A:$D,3,TRUE)</f>
        <v>25–31</v>
      </c>
      <c r="G948" s="5" t="str">
        <f t="shared" si="1"/>
        <v>W</v>
      </c>
      <c r="H948" s="5" t="str">
        <f>VLOOKUP($I948,Wind!$A:$D,4,TRUE)</f>
        <v>Large branches move</v>
      </c>
      <c r="I948" s="5">
        <f>RANDBETWEEN(2,16)*10</f>
        <v>130</v>
      </c>
    </row>
    <row r="949">
      <c r="A949" s="9" t="s">
        <v>94</v>
      </c>
      <c r="B949" s="9" t="s">
        <v>95</v>
      </c>
      <c r="C949" s="9" t="s">
        <v>93</v>
      </c>
      <c r="D949" s="5" t="str">
        <f>IF(RANDBETWEEN(1,1000)&lt;=Settings!$E$23*Settings!$E$25*1000,"Lightning, hail",IF(RANDBETWEEN(1,100)&lt;=Settings!$E$23*100,"Lightning",IF(RANDBETWEEN(1,100)&lt;=Settings!$E$25*100,"Hail","")))</f>
        <v>Hail</v>
      </c>
      <c r="E949" s="5" t="str">
        <f>VLOOKUP($I949,Wind!$A:$D,2,TRUE)</f>
        <v>Gentle breeze</v>
      </c>
      <c r="F949" s="5" t="str">
        <f>VLOOKUP($I949,Wind!$A:$D,3,TRUE)</f>
        <v>8–12</v>
      </c>
      <c r="G949" s="5" t="str">
        <f t="shared" si="1"/>
        <v>SW</v>
      </c>
      <c r="H949" s="5" t="str">
        <f>VLOOKUP($I949,Wind!$A:$D,4,TRUE)</f>
        <v>Leaves and small twigs sway and banners flap</v>
      </c>
      <c r="I949" s="5">
        <f>RANDBETWEEN(10,200)</f>
        <v>63</v>
      </c>
    </row>
    <row r="950">
      <c r="A950" s="9" t="s">
        <v>79</v>
      </c>
      <c r="B950" s="9" t="s">
        <v>80</v>
      </c>
      <c r="C950" s="9" t="s">
        <v>81</v>
      </c>
      <c r="D950" s="5" t="str">
        <f>IF(RANDBETWEEN(1,100)&lt;=Settings!$E$22*100,"Fog","")</f>
        <v/>
      </c>
      <c r="E950" s="5" t="str">
        <f>VLOOKUP($I950,Wind!$A:$D,2,TRUE)</f>
        <v>Light breeze</v>
      </c>
      <c r="F950" s="5" t="str">
        <f>VLOOKUP($I950,Wind!$A:$D,3,TRUE)</f>
        <v>4–7</v>
      </c>
      <c r="G950" s="5" t="str">
        <f t="shared" si="1"/>
        <v>S</v>
      </c>
      <c r="H950" s="5" t="str">
        <f>VLOOKUP($I950,Wind!$A:$D,4,TRUE)</f>
        <v>Wind felt on face, leaves rustle, vanes move</v>
      </c>
      <c r="I950" s="5">
        <f>RANDBETWEEN(1,4)*10</f>
        <v>40</v>
      </c>
    </row>
    <row r="951">
      <c r="A951" s="9" t="s">
        <v>82</v>
      </c>
      <c r="B951" s="9" t="s">
        <v>83</v>
      </c>
      <c r="C951" s="9" t="s">
        <v>84</v>
      </c>
      <c r="D951" s="5" t="str">
        <f>IF(RANDBETWEEN(1,100)&lt;=Settings!$E$22*100,"Fog","")</f>
        <v/>
      </c>
      <c r="E951" s="5" t="str">
        <f>VLOOKUP($I951,Wind!$A:$D,2,TRUE)</f>
        <v>Light air</v>
      </c>
      <c r="F951" s="5" t="str">
        <f>VLOOKUP($I951,Wind!$A:$D,3,TRUE)</f>
        <v>1–3</v>
      </c>
      <c r="G951" s="5" t="str">
        <f t="shared" si="1"/>
        <v>SW</v>
      </c>
      <c r="H951" s="5" t="str">
        <f>VLOOKUP($I951,Wind!$A:$D,4,TRUE)</f>
        <v>Wind direction shown by smoke but not wind vanes</v>
      </c>
      <c r="I951" s="5">
        <f>RANDBETWEEN(1,6)*10</f>
        <v>20</v>
      </c>
    </row>
    <row r="952">
      <c r="A952" s="9" t="s">
        <v>85</v>
      </c>
      <c r="B952" s="9" t="s">
        <v>86</v>
      </c>
      <c r="C952" s="9" t="s">
        <v>87</v>
      </c>
      <c r="D952" s="5" t="str">
        <f>IF(RANDBETWEEN(1,100)&lt;=Settings!$E$24*100,"Hail","")</f>
        <v>Hail</v>
      </c>
      <c r="E952" s="5" t="str">
        <f>VLOOKUP($I952,Wind!$A:$D,2,TRUE)</f>
        <v>Light breeze</v>
      </c>
      <c r="F952" s="5" t="str">
        <f>VLOOKUP($I952,Wind!$A:$D,3,TRUE)</f>
        <v>4–7</v>
      </c>
      <c r="G952" s="5" t="str">
        <f t="shared" si="1"/>
        <v>SE</v>
      </c>
      <c r="H952" s="5" t="str">
        <f>VLOOKUP($I952,Wind!$A:$D,4,TRUE)</f>
        <v>Wind felt on face, leaves rustle, vanes move</v>
      </c>
      <c r="I952" s="5">
        <f>RANDBETWEEN(2,8)*10</f>
        <v>40</v>
      </c>
    </row>
    <row r="953">
      <c r="A953" s="9" t="s">
        <v>88</v>
      </c>
      <c r="B953" s="9" t="s">
        <v>89</v>
      </c>
      <c r="C953" s="9" t="s">
        <v>90</v>
      </c>
      <c r="D953" s="5" t="str">
        <f>IF(RANDBETWEEN(1,100)&lt;=Settings!$E$24*100,"Hail","")</f>
        <v/>
      </c>
      <c r="E953" s="5" t="str">
        <f>VLOOKUP($I953,Wind!$A:$D,2,TRUE)</f>
        <v>Fresh breeze</v>
      </c>
      <c r="F953" s="5" t="str">
        <f>VLOOKUP($I953,Wind!$A:$D,3,TRUE)</f>
        <v>19–24</v>
      </c>
      <c r="G953" s="5" t="str">
        <f t="shared" si="1"/>
        <v>W</v>
      </c>
      <c r="H953" s="5" t="str">
        <f>VLOOKUP($I953,Wind!$A:$D,4,TRUE)</f>
        <v>Small trees sway and small waves form on inland waters</v>
      </c>
      <c r="I953" s="5">
        <f>RANDBETWEEN(2,12)*10</f>
        <v>110</v>
      </c>
    </row>
    <row r="954">
      <c r="A954" s="9" t="s">
        <v>91</v>
      </c>
      <c r="B954" s="9" t="s">
        <v>92</v>
      </c>
      <c r="C954" s="9" t="s">
        <v>93</v>
      </c>
      <c r="D954" s="5" t="str">
        <f>IF(RANDBETWEEN(1,1000)&lt;=Settings!$E$23*Settings!$E$25*1000,"Lightning, hail",IF(RANDBETWEEN(1,100)&lt;=Settings!$E$23*100,"Lightning",IF(RANDBETWEEN(1,100)&lt;=Settings!$E$25*100,"Hail","")))</f>
        <v/>
      </c>
      <c r="E954" s="5" t="str">
        <f>VLOOKUP($I954,Wind!$A:$D,2,TRUE)</f>
        <v>Moderate breeze</v>
      </c>
      <c r="F954" s="5" t="str">
        <f>VLOOKUP($I954,Wind!$A:$D,3,TRUE)</f>
        <v>13–18</v>
      </c>
      <c r="G954" s="5" t="str">
        <f t="shared" si="1"/>
        <v>SW</v>
      </c>
      <c r="H954" s="5" t="str">
        <f>VLOOKUP($I954,Wind!$A:$D,4,TRUE)</f>
        <v>Small branches move, and dust and small branches are raised</v>
      </c>
      <c r="I954" s="5">
        <f>RANDBETWEEN(2,16)*10</f>
        <v>80</v>
      </c>
    </row>
    <row r="955">
      <c r="A955" s="9" t="s">
        <v>94</v>
      </c>
      <c r="B955" s="9" t="s">
        <v>95</v>
      </c>
      <c r="C955" s="9" t="s">
        <v>93</v>
      </c>
      <c r="D955" s="5" t="str">
        <f>IF(RANDBETWEEN(1,1000)&lt;=Settings!$E$23*Settings!$E$25*1000,"Lightning, hail",IF(RANDBETWEEN(1,100)&lt;=Settings!$E$23*100,"Lightning",IF(RANDBETWEEN(1,100)&lt;=Settings!$E$25*100,"Hail","")))</f>
        <v>Hail</v>
      </c>
      <c r="E955" s="5" t="str">
        <f>VLOOKUP($I955,Wind!$A:$D,2,TRUE)</f>
        <v>Fresh gale</v>
      </c>
      <c r="F955" s="5" t="str">
        <f>VLOOKUP($I955,Wind!$A:$D,3,TRUE)</f>
        <v>39–46</v>
      </c>
      <c r="G955" s="5" t="str">
        <f t="shared" si="1"/>
        <v>E</v>
      </c>
      <c r="H955" s="5" t="str">
        <f>VLOOKUP($I955,Wind!$A:$D,4,TRUE)</f>
        <v>Twigs break off trees and general progress is impeded</v>
      </c>
      <c r="I955" s="5">
        <f>RANDBETWEEN(10,200)</f>
        <v>160</v>
      </c>
    </row>
    <row r="956">
      <c r="A956" s="9" t="s">
        <v>79</v>
      </c>
      <c r="B956" s="9" t="s">
        <v>80</v>
      </c>
      <c r="C956" s="9" t="s">
        <v>81</v>
      </c>
      <c r="D956" s="5" t="str">
        <f>IF(RANDBETWEEN(1,100)&lt;=Settings!$E$22*100,"Fog","")</f>
        <v/>
      </c>
      <c r="E956" s="5" t="str">
        <f>VLOOKUP($I956,Wind!$A:$D,2,TRUE)</f>
        <v>Calm</v>
      </c>
      <c r="F956" s="5" t="str">
        <f>VLOOKUP($I956,Wind!$A:$D,3,TRUE)</f>
        <v>&lt;1</v>
      </c>
      <c r="G956" s="5" t="str">
        <f t="shared" si="1"/>
        <v>NW</v>
      </c>
      <c r="H956" s="5" t="str">
        <f>VLOOKUP($I956,Wind!$A:$D,4,TRUE)</f>
        <v>Smoke rises vertically</v>
      </c>
      <c r="I956" s="5">
        <f>RANDBETWEEN(1,4)*10</f>
        <v>10</v>
      </c>
    </row>
    <row r="957">
      <c r="A957" s="9" t="s">
        <v>82</v>
      </c>
      <c r="B957" s="9" t="s">
        <v>83</v>
      </c>
      <c r="C957" s="9" t="s">
        <v>84</v>
      </c>
      <c r="D957" s="5" t="str">
        <f>IF(RANDBETWEEN(1,100)&lt;=Settings!$E$22*100,"Fog","")</f>
        <v>Fog</v>
      </c>
      <c r="E957" s="5" t="str">
        <f>VLOOKUP($I957,Wind!$A:$D,2,TRUE)</f>
        <v>Light breeze</v>
      </c>
      <c r="F957" s="5" t="str">
        <f>VLOOKUP($I957,Wind!$A:$D,3,TRUE)</f>
        <v>4–7</v>
      </c>
      <c r="G957" s="5" t="str">
        <f t="shared" si="1"/>
        <v>E</v>
      </c>
      <c r="H957" s="5" t="str">
        <f>VLOOKUP($I957,Wind!$A:$D,4,TRUE)</f>
        <v>Wind felt on face, leaves rustle, vanes move</v>
      </c>
      <c r="I957" s="5">
        <f>RANDBETWEEN(1,6)*10</f>
        <v>40</v>
      </c>
    </row>
    <row r="958">
      <c r="A958" s="9" t="s">
        <v>85</v>
      </c>
      <c r="B958" s="9" t="s">
        <v>86</v>
      </c>
      <c r="C958" s="9" t="s">
        <v>87</v>
      </c>
      <c r="D958" s="5" t="str">
        <f>IF(RANDBETWEEN(1,100)&lt;=Settings!$E$24*100,"Hail","")</f>
        <v/>
      </c>
      <c r="E958" s="5" t="str">
        <f>VLOOKUP($I958,Wind!$A:$D,2,TRUE)</f>
        <v>Light breeze</v>
      </c>
      <c r="F958" s="5" t="str">
        <f>VLOOKUP($I958,Wind!$A:$D,3,TRUE)</f>
        <v>4–7</v>
      </c>
      <c r="G958" s="5" t="str">
        <f t="shared" si="1"/>
        <v>S</v>
      </c>
      <c r="H958" s="5" t="str">
        <f>VLOOKUP($I958,Wind!$A:$D,4,TRUE)</f>
        <v>Wind felt on face, leaves rustle, vanes move</v>
      </c>
      <c r="I958" s="5">
        <f>RANDBETWEEN(2,8)*10</f>
        <v>50</v>
      </c>
    </row>
    <row r="959">
      <c r="A959" s="9" t="s">
        <v>88</v>
      </c>
      <c r="B959" s="9" t="s">
        <v>89</v>
      </c>
      <c r="C959" s="9" t="s">
        <v>90</v>
      </c>
      <c r="D959" s="5" t="str">
        <f>IF(RANDBETWEEN(1,100)&lt;=Settings!$E$24*100,"Hail","")</f>
        <v/>
      </c>
      <c r="E959" s="5" t="str">
        <f>VLOOKUP($I959,Wind!$A:$D,2,TRUE)</f>
        <v>Light air</v>
      </c>
      <c r="F959" s="5" t="str">
        <f>VLOOKUP($I959,Wind!$A:$D,3,TRUE)</f>
        <v>1–3</v>
      </c>
      <c r="G959" s="5" t="str">
        <f t="shared" si="1"/>
        <v>S</v>
      </c>
      <c r="H959" s="5" t="str">
        <f>VLOOKUP($I959,Wind!$A:$D,4,TRUE)</f>
        <v>Wind direction shown by smoke but not wind vanes</v>
      </c>
      <c r="I959" s="5">
        <f>RANDBETWEEN(2,12)*10</f>
        <v>20</v>
      </c>
    </row>
    <row r="960">
      <c r="A960" s="9" t="s">
        <v>91</v>
      </c>
      <c r="B960" s="9" t="s">
        <v>92</v>
      </c>
      <c r="C960" s="9" t="s">
        <v>93</v>
      </c>
      <c r="D960" s="5" t="str">
        <f>IF(RANDBETWEEN(1,1000)&lt;=Settings!$E$23*Settings!$E$25*1000,"Lightning, hail",IF(RANDBETWEEN(1,100)&lt;=Settings!$E$23*100,"Lightning",IF(RANDBETWEEN(1,100)&lt;=Settings!$E$25*100,"Hail","")))</f>
        <v>Lightning</v>
      </c>
      <c r="E960" s="5" t="str">
        <f>VLOOKUP($I960,Wind!$A:$D,2,TRUE)</f>
        <v>Moderate breeze</v>
      </c>
      <c r="F960" s="5" t="str">
        <f>VLOOKUP($I960,Wind!$A:$D,3,TRUE)</f>
        <v>13–18</v>
      </c>
      <c r="G960" s="5" t="str">
        <f t="shared" si="1"/>
        <v>E</v>
      </c>
      <c r="H960" s="5" t="str">
        <f>VLOOKUP($I960,Wind!$A:$D,4,TRUE)</f>
        <v>Small branches move, and dust and small branches are raised</v>
      </c>
      <c r="I960" s="5">
        <f>RANDBETWEEN(2,16)*10</f>
        <v>80</v>
      </c>
    </row>
    <row r="961">
      <c r="A961" s="9" t="s">
        <v>94</v>
      </c>
      <c r="B961" s="9" t="s">
        <v>95</v>
      </c>
      <c r="C961" s="9" t="s">
        <v>93</v>
      </c>
      <c r="D961" s="5" t="str">
        <f>IF(RANDBETWEEN(1,1000)&lt;=Settings!$E$23*Settings!$E$25*1000,"Lightning, hail",IF(RANDBETWEEN(1,100)&lt;=Settings!$E$23*100,"Lightning",IF(RANDBETWEEN(1,100)&lt;=Settings!$E$25*100,"Hail","")))</f>
        <v/>
      </c>
      <c r="E961" s="5" t="str">
        <f>VLOOKUP($I961,Wind!$A:$D,2,TRUE)</f>
        <v>Moderate gale</v>
      </c>
      <c r="F961" s="5" t="str">
        <f>VLOOKUP($I961,Wind!$A:$D,3,TRUE)</f>
        <v>32–38</v>
      </c>
      <c r="G961" s="5" t="str">
        <f t="shared" si="1"/>
        <v>NE</v>
      </c>
      <c r="H961" s="5" t="str">
        <f>VLOOKUP($I961,Wind!$A:$D,4,TRUE)</f>
        <v>Whole trees sway and walking against wind takes some effort</v>
      </c>
      <c r="I961" s="5">
        <f>RANDBETWEEN(10,200)</f>
        <v>149</v>
      </c>
    </row>
    <row r="962">
      <c r="A962" s="9" t="s">
        <v>79</v>
      </c>
      <c r="B962" s="9" t="s">
        <v>80</v>
      </c>
      <c r="C962" s="9" t="s">
        <v>81</v>
      </c>
      <c r="D962" s="5" t="str">
        <f>IF(RANDBETWEEN(1,100)&lt;=Settings!$E$22*100,"Fog","")</f>
        <v/>
      </c>
      <c r="E962" s="5" t="str">
        <f>VLOOKUP($I962,Wind!$A:$D,2,TRUE)</f>
        <v>Calm</v>
      </c>
      <c r="F962" s="5" t="str">
        <f>VLOOKUP($I962,Wind!$A:$D,3,TRUE)</f>
        <v>&lt;1</v>
      </c>
      <c r="G962" s="5" t="str">
        <f t="shared" si="1"/>
        <v>N</v>
      </c>
      <c r="H962" s="5" t="str">
        <f>VLOOKUP($I962,Wind!$A:$D,4,TRUE)</f>
        <v>Smoke rises vertically</v>
      </c>
      <c r="I962" s="5">
        <f>RANDBETWEEN(1,4)*10</f>
        <v>10</v>
      </c>
    </row>
    <row r="963">
      <c r="A963" s="9" t="s">
        <v>82</v>
      </c>
      <c r="B963" s="9" t="s">
        <v>83</v>
      </c>
      <c r="C963" s="9" t="s">
        <v>84</v>
      </c>
      <c r="D963" s="5" t="str">
        <f>IF(RANDBETWEEN(1,100)&lt;=Settings!$E$22*100,"Fog","")</f>
        <v/>
      </c>
      <c r="E963" s="5" t="str">
        <f>VLOOKUP($I963,Wind!$A:$D,2,TRUE)</f>
        <v>Calm</v>
      </c>
      <c r="F963" s="5" t="str">
        <f>VLOOKUP($I963,Wind!$A:$D,3,TRUE)</f>
        <v>&lt;1</v>
      </c>
      <c r="G963" s="5" t="str">
        <f t="shared" si="1"/>
        <v>NE</v>
      </c>
      <c r="H963" s="5" t="str">
        <f>VLOOKUP($I963,Wind!$A:$D,4,TRUE)</f>
        <v>Smoke rises vertically</v>
      </c>
      <c r="I963" s="5">
        <f>RANDBETWEEN(1,6)*10</f>
        <v>10</v>
      </c>
    </row>
    <row r="964">
      <c r="A964" s="9" t="s">
        <v>85</v>
      </c>
      <c r="B964" s="9" t="s">
        <v>86</v>
      </c>
      <c r="C964" s="9" t="s">
        <v>87</v>
      </c>
      <c r="D964" s="5" t="str">
        <f>IF(RANDBETWEEN(1,100)&lt;=Settings!$E$24*100,"Hail","")</f>
        <v/>
      </c>
      <c r="E964" s="5" t="str">
        <f>VLOOKUP($I964,Wind!$A:$D,2,TRUE)</f>
        <v>Gentle breeze</v>
      </c>
      <c r="F964" s="5" t="str">
        <f>VLOOKUP($I964,Wind!$A:$D,3,TRUE)</f>
        <v>8–12</v>
      </c>
      <c r="G964" s="5" t="str">
        <f t="shared" si="1"/>
        <v>NE</v>
      </c>
      <c r="H964" s="5" t="str">
        <f>VLOOKUP($I964,Wind!$A:$D,4,TRUE)</f>
        <v>Leaves and small twigs sway and banners flap</v>
      </c>
      <c r="I964" s="5">
        <f>RANDBETWEEN(2,8)*10</f>
        <v>60</v>
      </c>
    </row>
    <row r="965">
      <c r="A965" s="9" t="s">
        <v>88</v>
      </c>
      <c r="B965" s="9" t="s">
        <v>89</v>
      </c>
      <c r="C965" s="9" t="s">
        <v>90</v>
      </c>
      <c r="D965" s="5" t="str">
        <f>IF(RANDBETWEEN(1,100)&lt;=Settings!$E$24*100,"Hail","")</f>
        <v/>
      </c>
      <c r="E965" s="5" t="str">
        <f>VLOOKUP($I965,Wind!$A:$D,2,TRUE)</f>
        <v>Light breeze</v>
      </c>
      <c r="F965" s="5" t="str">
        <f>VLOOKUP($I965,Wind!$A:$D,3,TRUE)</f>
        <v>4–7</v>
      </c>
      <c r="G965" s="5" t="str">
        <f t="shared" si="1"/>
        <v>N</v>
      </c>
      <c r="H965" s="5" t="str">
        <f>VLOOKUP($I965,Wind!$A:$D,4,TRUE)</f>
        <v>Wind felt on face, leaves rustle, vanes move</v>
      </c>
      <c r="I965" s="5">
        <f>RANDBETWEEN(2,12)*10</f>
        <v>50</v>
      </c>
    </row>
    <row r="966">
      <c r="A966" s="9" t="s">
        <v>91</v>
      </c>
      <c r="B966" s="9" t="s">
        <v>92</v>
      </c>
      <c r="C966" s="9" t="s">
        <v>93</v>
      </c>
      <c r="D966" s="5" t="str">
        <f>IF(RANDBETWEEN(1,1000)&lt;=Settings!$E$23*Settings!$E$25*1000,"Lightning, hail",IF(RANDBETWEEN(1,100)&lt;=Settings!$E$23*100,"Lightning",IF(RANDBETWEEN(1,100)&lt;=Settings!$E$25*100,"Hail","")))</f>
        <v>Hail</v>
      </c>
      <c r="E966" s="5" t="str">
        <f>VLOOKUP($I966,Wind!$A:$D,2,TRUE)</f>
        <v>Light breeze</v>
      </c>
      <c r="F966" s="5" t="str">
        <f>VLOOKUP($I966,Wind!$A:$D,3,TRUE)</f>
        <v>4–7</v>
      </c>
      <c r="G966" s="5" t="str">
        <f t="shared" si="1"/>
        <v>S</v>
      </c>
      <c r="H966" s="5" t="str">
        <f>VLOOKUP($I966,Wind!$A:$D,4,TRUE)</f>
        <v>Wind felt on face, leaves rustle, vanes move</v>
      </c>
      <c r="I966" s="5">
        <f>RANDBETWEEN(2,16)*10</f>
        <v>40</v>
      </c>
    </row>
    <row r="967">
      <c r="A967" s="9" t="s">
        <v>94</v>
      </c>
      <c r="B967" s="9" t="s">
        <v>95</v>
      </c>
      <c r="C967" s="9" t="s">
        <v>93</v>
      </c>
      <c r="D967" s="5" t="str">
        <f>IF(RANDBETWEEN(1,1000)&lt;=Settings!$E$23*Settings!$E$25*1000,"Lightning, hail",IF(RANDBETWEEN(1,100)&lt;=Settings!$E$23*100,"Lightning",IF(RANDBETWEEN(1,100)&lt;=Settings!$E$25*100,"Hail","")))</f>
        <v/>
      </c>
      <c r="E967" s="5" t="str">
        <f>VLOOKUP($I967,Wind!$A:$D,2,TRUE)</f>
        <v>Light air</v>
      </c>
      <c r="F967" s="5" t="str">
        <f>VLOOKUP($I967,Wind!$A:$D,3,TRUE)</f>
        <v>1–3</v>
      </c>
      <c r="G967" s="5" t="str">
        <f t="shared" si="1"/>
        <v>SE</v>
      </c>
      <c r="H967" s="5" t="str">
        <f>VLOOKUP($I967,Wind!$A:$D,4,TRUE)</f>
        <v>Wind direction shown by smoke but not wind vanes</v>
      </c>
      <c r="I967" s="5">
        <f>RANDBETWEEN(10,200)</f>
        <v>38</v>
      </c>
    </row>
    <row r="968">
      <c r="A968" s="9" t="s">
        <v>79</v>
      </c>
      <c r="B968" s="9" t="s">
        <v>80</v>
      </c>
      <c r="C968" s="9" t="s">
        <v>81</v>
      </c>
      <c r="D968" s="5" t="str">
        <f>IF(RANDBETWEEN(1,100)&lt;=Settings!$E$22*100,"Fog","")</f>
        <v/>
      </c>
      <c r="E968" s="5" t="str">
        <f>VLOOKUP($I968,Wind!$A:$D,2,TRUE)</f>
        <v>Light breeze</v>
      </c>
      <c r="F968" s="5" t="str">
        <f>VLOOKUP($I968,Wind!$A:$D,3,TRUE)</f>
        <v>4–7</v>
      </c>
      <c r="G968" s="5" t="str">
        <f t="shared" si="1"/>
        <v>E</v>
      </c>
      <c r="H968" s="5" t="str">
        <f>VLOOKUP($I968,Wind!$A:$D,4,TRUE)</f>
        <v>Wind felt on face, leaves rustle, vanes move</v>
      </c>
      <c r="I968" s="5">
        <f>RANDBETWEEN(1,4)*10</f>
        <v>40</v>
      </c>
    </row>
    <row r="969">
      <c r="A969" s="9" t="s">
        <v>82</v>
      </c>
      <c r="B969" s="9" t="s">
        <v>83</v>
      </c>
      <c r="C969" s="9" t="s">
        <v>84</v>
      </c>
      <c r="D969" s="5" t="str">
        <f>IF(RANDBETWEEN(1,100)&lt;=Settings!$E$22*100,"Fog","")</f>
        <v/>
      </c>
      <c r="E969" s="5" t="str">
        <f>VLOOKUP($I969,Wind!$A:$D,2,TRUE)</f>
        <v>Calm</v>
      </c>
      <c r="F969" s="5" t="str">
        <f>VLOOKUP($I969,Wind!$A:$D,3,TRUE)</f>
        <v>&lt;1</v>
      </c>
      <c r="G969" s="5" t="str">
        <f t="shared" si="1"/>
        <v>W</v>
      </c>
      <c r="H969" s="5" t="str">
        <f>VLOOKUP($I969,Wind!$A:$D,4,TRUE)</f>
        <v>Smoke rises vertically</v>
      </c>
      <c r="I969" s="5">
        <f>RANDBETWEEN(1,6)*10</f>
        <v>10</v>
      </c>
    </row>
    <row r="970">
      <c r="A970" s="9" t="s">
        <v>85</v>
      </c>
      <c r="B970" s="9" t="s">
        <v>86</v>
      </c>
      <c r="C970" s="9" t="s">
        <v>87</v>
      </c>
      <c r="D970" s="5" t="str">
        <f>IF(RANDBETWEEN(1,100)&lt;=Settings!$E$24*100,"Hail","")</f>
        <v/>
      </c>
      <c r="E970" s="5" t="str">
        <f>VLOOKUP($I970,Wind!$A:$D,2,TRUE)</f>
        <v>Light breeze</v>
      </c>
      <c r="F970" s="5" t="str">
        <f>VLOOKUP($I970,Wind!$A:$D,3,TRUE)</f>
        <v>4–7</v>
      </c>
      <c r="G970" s="5" t="str">
        <f t="shared" si="1"/>
        <v>NW</v>
      </c>
      <c r="H970" s="5" t="str">
        <f>VLOOKUP($I970,Wind!$A:$D,4,TRUE)</f>
        <v>Wind felt on face, leaves rustle, vanes move</v>
      </c>
      <c r="I970" s="5">
        <f>RANDBETWEEN(2,8)*10</f>
        <v>40</v>
      </c>
    </row>
    <row r="971">
      <c r="A971" s="9" t="s">
        <v>88</v>
      </c>
      <c r="B971" s="9" t="s">
        <v>89</v>
      </c>
      <c r="C971" s="9" t="s">
        <v>90</v>
      </c>
      <c r="D971" s="5" t="str">
        <f>IF(RANDBETWEEN(1,100)&lt;=Settings!$E$24*100,"Hail","")</f>
        <v/>
      </c>
      <c r="E971" s="5" t="str">
        <f>VLOOKUP($I971,Wind!$A:$D,2,TRUE)</f>
        <v>Moderate breeze</v>
      </c>
      <c r="F971" s="5" t="str">
        <f>VLOOKUP($I971,Wind!$A:$D,3,TRUE)</f>
        <v>13–18</v>
      </c>
      <c r="G971" s="5" t="str">
        <f t="shared" si="1"/>
        <v>NW</v>
      </c>
      <c r="H971" s="5" t="str">
        <f>VLOOKUP($I971,Wind!$A:$D,4,TRUE)</f>
        <v>Small branches move, and dust and small branches are raised</v>
      </c>
      <c r="I971" s="5">
        <f>RANDBETWEEN(2,12)*10</f>
        <v>90</v>
      </c>
    </row>
    <row r="972">
      <c r="A972" s="9" t="s">
        <v>91</v>
      </c>
      <c r="B972" s="9" t="s">
        <v>92</v>
      </c>
      <c r="C972" s="9" t="s">
        <v>93</v>
      </c>
      <c r="D972" s="5" t="str">
        <f>IF(RANDBETWEEN(1,1000)&lt;=Settings!$E$23*Settings!$E$25*1000,"Lightning, hail",IF(RANDBETWEEN(1,100)&lt;=Settings!$E$23*100,"Lightning",IF(RANDBETWEEN(1,100)&lt;=Settings!$E$25*100,"Hail","")))</f>
        <v/>
      </c>
      <c r="E972" s="5" t="str">
        <f>VLOOKUP($I972,Wind!$A:$D,2,TRUE)</f>
        <v>Moderate breeze</v>
      </c>
      <c r="F972" s="5" t="str">
        <f>VLOOKUP($I972,Wind!$A:$D,3,TRUE)</f>
        <v>13–18</v>
      </c>
      <c r="G972" s="5" t="str">
        <f t="shared" si="1"/>
        <v>S</v>
      </c>
      <c r="H972" s="5" t="str">
        <f>VLOOKUP($I972,Wind!$A:$D,4,TRUE)</f>
        <v>Small branches move, and dust and small branches are raised</v>
      </c>
      <c r="I972" s="5">
        <f>RANDBETWEEN(2,16)*10</f>
        <v>90</v>
      </c>
    </row>
    <row r="973">
      <c r="A973" s="9" t="s">
        <v>94</v>
      </c>
      <c r="B973" s="9" t="s">
        <v>95</v>
      </c>
      <c r="C973" s="9" t="s">
        <v>93</v>
      </c>
      <c r="D973" s="5" t="str">
        <f>IF(RANDBETWEEN(1,1000)&lt;=Settings!$E$23*Settings!$E$25*1000,"Lightning, hail",IF(RANDBETWEEN(1,100)&lt;=Settings!$E$23*100,"Lightning",IF(RANDBETWEEN(1,100)&lt;=Settings!$E$25*100,"Hail","")))</f>
        <v>Hail</v>
      </c>
      <c r="E973" s="5" t="str">
        <f>VLOOKUP($I973,Wind!$A:$D,2,TRUE)</f>
        <v>Violent storm</v>
      </c>
      <c r="F973" s="5" t="str">
        <f>VLOOKUP($I973,Wind!$A:$D,3,TRUE)</f>
        <v>64–72</v>
      </c>
      <c r="G973" s="5" t="str">
        <f t="shared" si="1"/>
        <v>W</v>
      </c>
      <c r="H973" s="5" t="str">
        <f>VLOOKUP($I973,Wind!$A:$D,4,TRUE)</f>
        <v>Widespread damage occurs</v>
      </c>
      <c r="I973" s="5">
        <f>RANDBETWEEN(10,200)</f>
        <v>195</v>
      </c>
    </row>
    <row r="974">
      <c r="A974" s="9" t="s">
        <v>79</v>
      </c>
      <c r="B974" s="9" t="s">
        <v>80</v>
      </c>
      <c r="C974" s="9" t="s">
        <v>81</v>
      </c>
      <c r="D974" s="5" t="str">
        <f>IF(RANDBETWEEN(1,100)&lt;=Settings!$E$22*100,"Fog","")</f>
        <v/>
      </c>
      <c r="E974" s="5" t="str">
        <f>VLOOKUP($I974,Wind!$A:$D,2,TRUE)</f>
        <v>Calm</v>
      </c>
      <c r="F974" s="5" t="str">
        <f>VLOOKUP($I974,Wind!$A:$D,3,TRUE)</f>
        <v>&lt;1</v>
      </c>
      <c r="G974" s="5" t="str">
        <f t="shared" si="1"/>
        <v>E</v>
      </c>
      <c r="H974" s="5" t="str">
        <f>VLOOKUP($I974,Wind!$A:$D,4,TRUE)</f>
        <v>Smoke rises vertically</v>
      </c>
      <c r="I974" s="5">
        <f>RANDBETWEEN(1,4)*10</f>
        <v>10</v>
      </c>
    </row>
    <row r="975">
      <c r="A975" s="9" t="s">
        <v>82</v>
      </c>
      <c r="B975" s="9" t="s">
        <v>83</v>
      </c>
      <c r="C975" s="9" t="s">
        <v>84</v>
      </c>
      <c r="D975" s="5" t="str">
        <f>IF(RANDBETWEEN(1,100)&lt;=Settings!$E$22*100,"Fog","")</f>
        <v/>
      </c>
      <c r="E975" s="5" t="str">
        <f>VLOOKUP($I975,Wind!$A:$D,2,TRUE)</f>
        <v>Light breeze</v>
      </c>
      <c r="F975" s="5" t="str">
        <f>VLOOKUP($I975,Wind!$A:$D,3,TRUE)</f>
        <v>4–7</v>
      </c>
      <c r="G975" s="5" t="str">
        <f t="shared" si="1"/>
        <v>W</v>
      </c>
      <c r="H975" s="5" t="str">
        <f>VLOOKUP($I975,Wind!$A:$D,4,TRUE)</f>
        <v>Wind felt on face, leaves rustle, vanes move</v>
      </c>
      <c r="I975" s="5">
        <f>RANDBETWEEN(1,6)*10</f>
        <v>40</v>
      </c>
    </row>
    <row r="976">
      <c r="A976" s="9" t="s">
        <v>85</v>
      </c>
      <c r="B976" s="9" t="s">
        <v>86</v>
      </c>
      <c r="C976" s="9" t="s">
        <v>87</v>
      </c>
      <c r="D976" s="5" t="str">
        <f>IF(RANDBETWEEN(1,100)&lt;=Settings!$E$24*100,"Hail","")</f>
        <v/>
      </c>
      <c r="E976" s="5" t="str">
        <f>VLOOKUP($I976,Wind!$A:$D,2,TRUE)</f>
        <v>Light air</v>
      </c>
      <c r="F976" s="5" t="str">
        <f>VLOOKUP($I976,Wind!$A:$D,3,TRUE)</f>
        <v>1–3</v>
      </c>
      <c r="G976" s="5" t="str">
        <f t="shared" si="1"/>
        <v>E</v>
      </c>
      <c r="H976" s="5" t="str">
        <f>VLOOKUP($I976,Wind!$A:$D,4,TRUE)</f>
        <v>Wind direction shown by smoke but not wind vanes</v>
      </c>
      <c r="I976" s="5">
        <f>RANDBETWEEN(2,8)*10</f>
        <v>20</v>
      </c>
    </row>
    <row r="977">
      <c r="A977" s="9" t="s">
        <v>88</v>
      </c>
      <c r="B977" s="9" t="s">
        <v>89</v>
      </c>
      <c r="C977" s="9" t="s">
        <v>90</v>
      </c>
      <c r="D977" s="5" t="str">
        <f>IF(RANDBETWEEN(1,100)&lt;=Settings!$E$24*100,"Hail","")</f>
        <v/>
      </c>
      <c r="E977" s="5" t="str">
        <f>VLOOKUP($I977,Wind!$A:$D,2,TRUE)</f>
        <v>Light breeze</v>
      </c>
      <c r="F977" s="5" t="str">
        <f>VLOOKUP($I977,Wind!$A:$D,3,TRUE)</f>
        <v>4–7</v>
      </c>
      <c r="G977" s="5" t="str">
        <f t="shared" si="1"/>
        <v>S</v>
      </c>
      <c r="H977" s="5" t="str">
        <f>VLOOKUP($I977,Wind!$A:$D,4,TRUE)</f>
        <v>Wind felt on face, leaves rustle, vanes move</v>
      </c>
      <c r="I977" s="5">
        <f>RANDBETWEEN(2,12)*10</f>
        <v>40</v>
      </c>
    </row>
    <row r="978">
      <c r="A978" s="9" t="s">
        <v>91</v>
      </c>
      <c r="B978" s="9" t="s">
        <v>92</v>
      </c>
      <c r="C978" s="9" t="s">
        <v>93</v>
      </c>
      <c r="D978" s="5" t="str">
        <f>IF(RANDBETWEEN(1,1000)&lt;=Settings!$E$23*Settings!$E$25*1000,"Lightning, hail",IF(RANDBETWEEN(1,100)&lt;=Settings!$E$23*100,"Lightning",IF(RANDBETWEEN(1,100)&lt;=Settings!$E$25*100,"Hail","")))</f>
        <v>Lightning</v>
      </c>
      <c r="E978" s="5" t="str">
        <f>VLOOKUP($I978,Wind!$A:$D,2,TRUE)</f>
        <v>Light breeze</v>
      </c>
      <c r="F978" s="5" t="str">
        <f>VLOOKUP($I978,Wind!$A:$D,3,TRUE)</f>
        <v>4–7</v>
      </c>
      <c r="G978" s="5" t="str">
        <f t="shared" si="1"/>
        <v>SE</v>
      </c>
      <c r="H978" s="5" t="str">
        <f>VLOOKUP($I978,Wind!$A:$D,4,TRUE)</f>
        <v>Wind felt on face, leaves rustle, vanes move</v>
      </c>
      <c r="I978" s="5">
        <f>RANDBETWEEN(2,16)*10</f>
        <v>40</v>
      </c>
    </row>
    <row r="979">
      <c r="A979" s="9" t="s">
        <v>94</v>
      </c>
      <c r="B979" s="9" t="s">
        <v>95</v>
      </c>
      <c r="C979" s="9" t="s">
        <v>93</v>
      </c>
      <c r="D979" s="5" t="str">
        <f>IF(RANDBETWEEN(1,1000)&lt;=Settings!$E$23*Settings!$E$25*1000,"Lightning, hail",IF(RANDBETWEEN(1,100)&lt;=Settings!$E$23*100,"Lightning",IF(RANDBETWEEN(1,100)&lt;=Settings!$E$25*100,"Hail","")))</f>
        <v/>
      </c>
      <c r="E979" s="5" t="str">
        <f>VLOOKUP($I979,Wind!$A:$D,2,TRUE)</f>
        <v>Calm</v>
      </c>
      <c r="F979" s="5" t="str">
        <f>VLOOKUP($I979,Wind!$A:$D,3,TRUE)</f>
        <v>&lt;1</v>
      </c>
      <c r="G979" s="5" t="str">
        <f t="shared" si="1"/>
        <v>SE</v>
      </c>
      <c r="H979" s="5" t="str">
        <f>VLOOKUP($I979,Wind!$A:$D,4,TRUE)</f>
        <v>Smoke rises vertically</v>
      </c>
      <c r="I979" s="5">
        <f>RANDBETWEEN(10,200)</f>
        <v>14</v>
      </c>
    </row>
    <row r="980">
      <c r="A980" s="9" t="s">
        <v>79</v>
      </c>
      <c r="B980" s="9" t="s">
        <v>80</v>
      </c>
      <c r="C980" s="9" t="s">
        <v>81</v>
      </c>
      <c r="D980" s="5" t="str">
        <f>IF(RANDBETWEEN(1,100)&lt;=Settings!$E$22*100,"Fog","")</f>
        <v>Fog</v>
      </c>
      <c r="E980" s="5" t="str">
        <f>VLOOKUP($I980,Wind!$A:$D,2,TRUE)</f>
        <v>Light air</v>
      </c>
      <c r="F980" s="5" t="str">
        <f>VLOOKUP($I980,Wind!$A:$D,3,TRUE)</f>
        <v>1–3</v>
      </c>
      <c r="G980" s="5" t="str">
        <f t="shared" si="1"/>
        <v>W</v>
      </c>
      <c r="H980" s="5" t="str">
        <f>VLOOKUP($I980,Wind!$A:$D,4,TRUE)</f>
        <v>Wind direction shown by smoke but not wind vanes</v>
      </c>
      <c r="I980" s="5">
        <f>RANDBETWEEN(1,4)*10</f>
        <v>30</v>
      </c>
    </row>
    <row r="981">
      <c r="A981" s="9" t="s">
        <v>82</v>
      </c>
      <c r="B981" s="9" t="s">
        <v>83</v>
      </c>
      <c r="C981" s="9" t="s">
        <v>84</v>
      </c>
      <c r="D981" s="5" t="str">
        <f>IF(RANDBETWEEN(1,100)&lt;=Settings!$E$22*100,"Fog","")</f>
        <v/>
      </c>
      <c r="E981" s="5" t="str">
        <f>VLOOKUP($I981,Wind!$A:$D,2,TRUE)</f>
        <v>Gentle breeze</v>
      </c>
      <c r="F981" s="5" t="str">
        <f>VLOOKUP($I981,Wind!$A:$D,3,TRUE)</f>
        <v>8–12</v>
      </c>
      <c r="G981" s="5" t="str">
        <f t="shared" si="1"/>
        <v>NE</v>
      </c>
      <c r="H981" s="5" t="str">
        <f>VLOOKUP($I981,Wind!$A:$D,4,TRUE)</f>
        <v>Leaves and small twigs sway and banners flap</v>
      </c>
      <c r="I981" s="5">
        <f>RANDBETWEEN(1,6)*10</f>
        <v>60</v>
      </c>
    </row>
    <row r="982">
      <c r="A982" s="9" t="s">
        <v>85</v>
      </c>
      <c r="B982" s="9" t="s">
        <v>86</v>
      </c>
      <c r="C982" s="9" t="s">
        <v>87</v>
      </c>
      <c r="D982" s="5" t="str">
        <f>IF(RANDBETWEEN(1,100)&lt;=Settings!$E$24*100,"Hail","")</f>
        <v/>
      </c>
      <c r="E982" s="5" t="str">
        <f>VLOOKUP($I982,Wind!$A:$D,2,TRUE)</f>
        <v>Light breeze</v>
      </c>
      <c r="F982" s="5" t="str">
        <f>VLOOKUP($I982,Wind!$A:$D,3,TRUE)</f>
        <v>4–7</v>
      </c>
      <c r="G982" s="5" t="str">
        <f t="shared" si="1"/>
        <v>NW</v>
      </c>
      <c r="H982" s="5" t="str">
        <f>VLOOKUP($I982,Wind!$A:$D,4,TRUE)</f>
        <v>Wind felt on face, leaves rustle, vanes move</v>
      </c>
      <c r="I982" s="5">
        <f>RANDBETWEEN(2,8)*10</f>
        <v>50</v>
      </c>
    </row>
    <row r="983">
      <c r="A983" s="9" t="s">
        <v>88</v>
      </c>
      <c r="B983" s="9" t="s">
        <v>89</v>
      </c>
      <c r="C983" s="9" t="s">
        <v>90</v>
      </c>
      <c r="D983" s="5" t="str">
        <f>IF(RANDBETWEEN(1,100)&lt;=Settings!$E$24*100,"Hail","")</f>
        <v>Hail</v>
      </c>
      <c r="E983" s="5" t="str">
        <f>VLOOKUP($I983,Wind!$A:$D,2,TRUE)</f>
        <v>Strong breeze</v>
      </c>
      <c r="F983" s="5" t="str">
        <f>VLOOKUP($I983,Wind!$A:$D,3,TRUE)</f>
        <v>25–31</v>
      </c>
      <c r="G983" s="5" t="str">
        <f t="shared" si="1"/>
        <v>NW</v>
      </c>
      <c r="H983" s="5" t="str">
        <f>VLOOKUP($I983,Wind!$A:$D,4,TRUE)</f>
        <v>Large branches move</v>
      </c>
      <c r="I983" s="5">
        <f>RANDBETWEEN(2,12)*10</f>
        <v>120</v>
      </c>
    </row>
    <row r="984">
      <c r="A984" s="9" t="s">
        <v>91</v>
      </c>
      <c r="B984" s="9" t="s">
        <v>92</v>
      </c>
      <c r="C984" s="9" t="s">
        <v>93</v>
      </c>
      <c r="D984" s="5" t="str">
        <f>IF(RANDBETWEEN(1,1000)&lt;=Settings!$E$23*Settings!$E$25*1000,"Lightning, hail",IF(RANDBETWEEN(1,100)&lt;=Settings!$E$23*100,"Lightning",IF(RANDBETWEEN(1,100)&lt;=Settings!$E$25*100,"Hail","")))</f>
        <v>Hail</v>
      </c>
      <c r="E984" s="5" t="str">
        <f>VLOOKUP($I984,Wind!$A:$D,2,TRUE)</f>
        <v>Light breeze</v>
      </c>
      <c r="F984" s="5" t="str">
        <f>VLOOKUP($I984,Wind!$A:$D,3,TRUE)</f>
        <v>4–7</v>
      </c>
      <c r="G984" s="5" t="str">
        <f t="shared" si="1"/>
        <v>E</v>
      </c>
      <c r="H984" s="5" t="str">
        <f>VLOOKUP($I984,Wind!$A:$D,4,TRUE)</f>
        <v>Wind felt on face, leaves rustle, vanes move</v>
      </c>
      <c r="I984" s="5">
        <f>RANDBETWEEN(2,16)*10</f>
        <v>50</v>
      </c>
    </row>
    <row r="985">
      <c r="A985" s="9" t="s">
        <v>94</v>
      </c>
      <c r="B985" s="9" t="s">
        <v>95</v>
      </c>
      <c r="C985" s="9" t="s">
        <v>93</v>
      </c>
      <c r="D985" s="5" t="str">
        <f>IF(RANDBETWEEN(1,1000)&lt;=Settings!$E$23*Settings!$E$25*1000,"Lightning, hail",IF(RANDBETWEEN(1,100)&lt;=Settings!$E$23*100,"Lightning",IF(RANDBETWEEN(1,100)&lt;=Settings!$E$25*100,"Hail","")))</f>
        <v/>
      </c>
      <c r="E985" s="5" t="str">
        <f>VLOOKUP($I985,Wind!$A:$D,2,TRUE)</f>
        <v>Moderate breeze</v>
      </c>
      <c r="F985" s="5" t="str">
        <f>VLOOKUP($I985,Wind!$A:$D,3,TRUE)</f>
        <v>13–18</v>
      </c>
      <c r="G985" s="5" t="str">
        <f t="shared" si="1"/>
        <v>W</v>
      </c>
      <c r="H985" s="5" t="str">
        <f>VLOOKUP($I985,Wind!$A:$D,4,TRUE)</f>
        <v>Small branches move, and dust and small branches are raised</v>
      </c>
      <c r="I985" s="5">
        <f>RANDBETWEEN(10,200)</f>
        <v>93</v>
      </c>
    </row>
    <row r="986">
      <c r="A986" s="9" t="s">
        <v>79</v>
      </c>
      <c r="B986" s="9" t="s">
        <v>80</v>
      </c>
      <c r="C986" s="9" t="s">
        <v>81</v>
      </c>
      <c r="D986" s="5" t="str">
        <f>IF(RANDBETWEEN(1,100)&lt;=Settings!$E$22*100,"Fog","")</f>
        <v/>
      </c>
      <c r="E986" s="5" t="str">
        <f>VLOOKUP($I986,Wind!$A:$D,2,TRUE)</f>
        <v>Calm</v>
      </c>
      <c r="F986" s="5" t="str">
        <f>VLOOKUP($I986,Wind!$A:$D,3,TRUE)</f>
        <v>&lt;1</v>
      </c>
      <c r="G986" s="5" t="str">
        <f t="shared" si="1"/>
        <v>NE</v>
      </c>
      <c r="H986" s="5" t="str">
        <f>VLOOKUP($I986,Wind!$A:$D,4,TRUE)</f>
        <v>Smoke rises vertically</v>
      </c>
      <c r="I986" s="5">
        <f>RANDBETWEEN(1,4)*10</f>
        <v>10</v>
      </c>
    </row>
    <row r="987">
      <c r="A987" s="9" t="s">
        <v>82</v>
      </c>
      <c r="B987" s="9" t="s">
        <v>83</v>
      </c>
      <c r="C987" s="9" t="s">
        <v>84</v>
      </c>
      <c r="D987" s="5" t="str">
        <f>IF(RANDBETWEEN(1,100)&lt;=Settings!$E$22*100,"Fog","")</f>
        <v/>
      </c>
      <c r="E987" s="5" t="str">
        <f>VLOOKUP($I987,Wind!$A:$D,2,TRUE)</f>
        <v>Gentle breeze</v>
      </c>
      <c r="F987" s="5" t="str">
        <f>VLOOKUP($I987,Wind!$A:$D,3,TRUE)</f>
        <v>8–12</v>
      </c>
      <c r="G987" s="5" t="str">
        <f t="shared" si="1"/>
        <v>N</v>
      </c>
      <c r="H987" s="5" t="str">
        <f>VLOOKUP($I987,Wind!$A:$D,4,TRUE)</f>
        <v>Leaves and small twigs sway and banners flap</v>
      </c>
      <c r="I987" s="5">
        <f>RANDBETWEEN(1,6)*10</f>
        <v>60</v>
      </c>
    </row>
    <row r="988">
      <c r="A988" s="9" t="s">
        <v>85</v>
      </c>
      <c r="B988" s="9" t="s">
        <v>86</v>
      </c>
      <c r="C988" s="9" t="s">
        <v>87</v>
      </c>
      <c r="D988" s="5" t="str">
        <f>IF(RANDBETWEEN(1,100)&lt;=Settings!$E$24*100,"Hail","")</f>
        <v/>
      </c>
      <c r="E988" s="5" t="str">
        <f>VLOOKUP($I988,Wind!$A:$D,2,TRUE)</f>
        <v>Light breeze</v>
      </c>
      <c r="F988" s="5" t="str">
        <f>VLOOKUP($I988,Wind!$A:$D,3,TRUE)</f>
        <v>4–7</v>
      </c>
      <c r="G988" s="5" t="str">
        <f t="shared" si="1"/>
        <v>N</v>
      </c>
      <c r="H988" s="5" t="str">
        <f>VLOOKUP($I988,Wind!$A:$D,4,TRUE)</f>
        <v>Wind felt on face, leaves rustle, vanes move</v>
      </c>
      <c r="I988" s="5">
        <f>RANDBETWEEN(2,8)*10</f>
        <v>40</v>
      </c>
    </row>
    <row r="989">
      <c r="A989" s="9" t="s">
        <v>88</v>
      </c>
      <c r="B989" s="9" t="s">
        <v>89</v>
      </c>
      <c r="C989" s="9" t="s">
        <v>90</v>
      </c>
      <c r="D989" s="5" t="str">
        <f>IF(RANDBETWEEN(1,100)&lt;=Settings!$E$24*100,"Hail","")</f>
        <v/>
      </c>
      <c r="E989" s="5" t="str">
        <f>VLOOKUP($I989,Wind!$A:$D,2,TRUE)</f>
        <v>Light air</v>
      </c>
      <c r="F989" s="5" t="str">
        <f>VLOOKUP($I989,Wind!$A:$D,3,TRUE)</f>
        <v>1–3</v>
      </c>
      <c r="G989" s="5" t="str">
        <f t="shared" si="1"/>
        <v>W</v>
      </c>
      <c r="H989" s="5" t="str">
        <f>VLOOKUP($I989,Wind!$A:$D,4,TRUE)</f>
        <v>Wind direction shown by smoke but not wind vanes</v>
      </c>
      <c r="I989" s="5">
        <f>RANDBETWEEN(2,12)*10</f>
        <v>20</v>
      </c>
    </row>
    <row r="990">
      <c r="A990" s="9" t="s">
        <v>91</v>
      </c>
      <c r="B990" s="9" t="s">
        <v>92</v>
      </c>
      <c r="C990" s="9" t="s">
        <v>93</v>
      </c>
      <c r="D990" s="5" t="str">
        <f>IF(RANDBETWEEN(1,1000)&lt;=Settings!$E$23*Settings!$E$25*1000,"Lightning, hail",IF(RANDBETWEEN(1,100)&lt;=Settings!$E$23*100,"Lightning",IF(RANDBETWEEN(1,100)&lt;=Settings!$E$25*100,"Hail","")))</f>
        <v/>
      </c>
      <c r="E990" s="5" t="str">
        <f>VLOOKUP($I990,Wind!$A:$D,2,TRUE)</f>
        <v>Fresh gale</v>
      </c>
      <c r="F990" s="5" t="str">
        <f>VLOOKUP($I990,Wind!$A:$D,3,TRUE)</f>
        <v>39–46</v>
      </c>
      <c r="G990" s="5" t="str">
        <f t="shared" si="1"/>
        <v>N</v>
      </c>
      <c r="H990" s="5" t="str">
        <f>VLOOKUP($I990,Wind!$A:$D,4,TRUE)</f>
        <v>Twigs break off trees and general progress is impeded</v>
      </c>
      <c r="I990" s="5">
        <f>RANDBETWEEN(2,16)*10</f>
        <v>160</v>
      </c>
    </row>
    <row r="991">
      <c r="A991" s="9" t="s">
        <v>94</v>
      </c>
      <c r="B991" s="9" t="s">
        <v>95</v>
      </c>
      <c r="C991" s="9" t="s">
        <v>93</v>
      </c>
      <c r="D991" s="5" t="str">
        <f>IF(RANDBETWEEN(1,1000)&lt;=Settings!$E$23*Settings!$E$25*1000,"Lightning, hail",IF(RANDBETWEEN(1,100)&lt;=Settings!$E$23*100,"Lightning",IF(RANDBETWEEN(1,100)&lt;=Settings!$E$25*100,"Hail","")))</f>
        <v>Lightning</v>
      </c>
      <c r="E991" s="5" t="str">
        <f>VLOOKUP($I991,Wind!$A:$D,2,TRUE)</f>
        <v>Light breeze</v>
      </c>
      <c r="F991" s="5" t="str">
        <f>VLOOKUP($I991,Wind!$A:$D,3,TRUE)</f>
        <v>4–7</v>
      </c>
      <c r="G991" s="5" t="str">
        <f t="shared" si="1"/>
        <v>NW</v>
      </c>
      <c r="H991" s="5" t="str">
        <f>VLOOKUP($I991,Wind!$A:$D,4,TRUE)</f>
        <v>Wind felt on face, leaves rustle, vanes move</v>
      </c>
      <c r="I991" s="5">
        <f>RANDBETWEEN(10,200)</f>
        <v>57</v>
      </c>
    </row>
    <row r="992">
      <c r="A992" s="9" t="s">
        <v>79</v>
      </c>
      <c r="B992" s="9" t="s">
        <v>80</v>
      </c>
      <c r="C992" s="9" t="s">
        <v>81</v>
      </c>
      <c r="D992" s="5" t="str">
        <f>IF(RANDBETWEEN(1,100)&lt;=Settings!$E$22*100,"Fog","")</f>
        <v/>
      </c>
      <c r="E992" s="5" t="str">
        <f>VLOOKUP($I992,Wind!$A:$D,2,TRUE)</f>
        <v>Light air</v>
      </c>
      <c r="F992" s="5" t="str">
        <f>VLOOKUP($I992,Wind!$A:$D,3,TRUE)</f>
        <v>1–3</v>
      </c>
      <c r="G992" s="5" t="str">
        <f t="shared" si="1"/>
        <v>S</v>
      </c>
      <c r="H992" s="5" t="str">
        <f>VLOOKUP($I992,Wind!$A:$D,4,TRUE)</f>
        <v>Wind direction shown by smoke but not wind vanes</v>
      </c>
      <c r="I992" s="5">
        <f>RANDBETWEEN(1,4)*10</f>
        <v>20</v>
      </c>
    </row>
    <row r="993">
      <c r="A993" s="9" t="s">
        <v>82</v>
      </c>
      <c r="B993" s="9" t="s">
        <v>83</v>
      </c>
      <c r="C993" s="9" t="s">
        <v>84</v>
      </c>
      <c r="D993" s="5" t="str">
        <f>IF(RANDBETWEEN(1,100)&lt;=Settings!$E$22*100,"Fog","")</f>
        <v/>
      </c>
      <c r="E993" s="5" t="str">
        <f>VLOOKUP($I993,Wind!$A:$D,2,TRUE)</f>
        <v>Light air</v>
      </c>
      <c r="F993" s="5" t="str">
        <f>VLOOKUP($I993,Wind!$A:$D,3,TRUE)</f>
        <v>1–3</v>
      </c>
      <c r="G993" s="5" t="str">
        <f t="shared" si="1"/>
        <v>W</v>
      </c>
      <c r="H993" s="5" t="str">
        <f>VLOOKUP($I993,Wind!$A:$D,4,TRUE)</f>
        <v>Wind direction shown by smoke but not wind vanes</v>
      </c>
      <c r="I993" s="5">
        <f>RANDBETWEEN(1,6)*10</f>
        <v>30</v>
      </c>
    </row>
    <row r="994">
      <c r="A994" s="9" t="s">
        <v>85</v>
      </c>
      <c r="B994" s="9" t="s">
        <v>86</v>
      </c>
      <c r="C994" s="9" t="s">
        <v>87</v>
      </c>
      <c r="D994" s="5" t="str">
        <f>IF(RANDBETWEEN(1,100)&lt;=Settings!$E$24*100,"Hail","")</f>
        <v/>
      </c>
      <c r="E994" s="5" t="str">
        <f>VLOOKUP($I994,Wind!$A:$D,2,TRUE)</f>
        <v>Light breeze</v>
      </c>
      <c r="F994" s="5" t="str">
        <f>VLOOKUP($I994,Wind!$A:$D,3,TRUE)</f>
        <v>4–7</v>
      </c>
      <c r="G994" s="5" t="str">
        <f t="shared" si="1"/>
        <v>NW</v>
      </c>
      <c r="H994" s="5" t="str">
        <f>VLOOKUP($I994,Wind!$A:$D,4,TRUE)</f>
        <v>Wind felt on face, leaves rustle, vanes move</v>
      </c>
      <c r="I994" s="5">
        <f>RANDBETWEEN(2,8)*10</f>
        <v>40</v>
      </c>
    </row>
    <row r="995">
      <c r="A995" s="9" t="s">
        <v>88</v>
      </c>
      <c r="B995" s="9" t="s">
        <v>89</v>
      </c>
      <c r="C995" s="9" t="s">
        <v>90</v>
      </c>
      <c r="D995" s="5" t="str">
        <f>IF(RANDBETWEEN(1,100)&lt;=Settings!$E$24*100,"Hail","")</f>
        <v/>
      </c>
      <c r="E995" s="5" t="str">
        <f>VLOOKUP($I995,Wind!$A:$D,2,TRUE)</f>
        <v>Moderate breeze</v>
      </c>
      <c r="F995" s="5" t="str">
        <f>VLOOKUP($I995,Wind!$A:$D,3,TRUE)</f>
        <v>13–18</v>
      </c>
      <c r="G995" s="5" t="str">
        <f t="shared" si="1"/>
        <v>N</v>
      </c>
      <c r="H995" s="5" t="str">
        <f>VLOOKUP($I995,Wind!$A:$D,4,TRUE)</f>
        <v>Small branches move, and dust and small branches are raised</v>
      </c>
      <c r="I995" s="5">
        <f>RANDBETWEEN(2,12)*10</f>
        <v>80</v>
      </c>
    </row>
    <row r="996">
      <c r="A996" s="9" t="s">
        <v>91</v>
      </c>
      <c r="B996" s="9" t="s">
        <v>92</v>
      </c>
      <c r="C996" s="9" t="s">
        <v>93</v>
      </c>
      <c r="D996" s="5" t="str">
        <f>IF(RANDBETWEEN(1,1000)&lt;=Settings!$E$23*Settings!$E$25*1000,"Lightning, hail",IF(RANDBETWEEN(1,100)&lt;=Settings!$E$23*100,"Lightning",IF(RANDBETWEEN(1,100)&lt;=Settings!$E$25*100,"Hail","")))</f>
        <v/>
      </c>
      <c r="E996" s="5" t="str">
        <f>VLOOKUP($I996,Wind!$A:$D,2,TRUE)</f>
        <v>Strong breeze</v>
      </c>
      <c r="F996" s="5" t="str">
        <f>VLOOKUP($I996,Wind!$A:$D,3,TRUE)</f>
        <v>25–31</v>
      </c>
      <c r="G996" s="5" t="str">
        <f t="shared" si="1"/>
        <v>SW</v>
      </c>
      <c r="H996" s="5" t="str">
        <f>VLOOKUP($I996,Wind!$A:$D,4,TRUE)</f>
        <v>Large branches move</v>
      </c>
      <c r="I996" s="5">
        <f>RANDBETWEEN(2,16)*10</f>
        <v>130</v>
      </c>
    </row>
    <row r="997">
      <c r="A997" s="9" t="s">
        <v>94</v>
      </c>
      <c r="B997" s="9" t="s">
        <v>95</v>
      </c>
      <c r="C997" s="9" t="s">
        <v>93</v>
      </c>
      <c r="D997" s="5" t="str">
        <f>IF(RANDBETWEEN(1,1000)&lt;=Settings!$E$23*Settings!$E$25*1000,"Lightning, hail",IF(RANDBETWEEN(1,100)&lt;=Settings!$E$23*100,"Lightning",IF(RANDBETWEEN(1,100)&lt;=Settings!$E$25*100,"Hail","")))</f>
        <v/>
      </c>
      <c r="E997" s="5" t="str">
        <f>VLOOKUP($I997,Wind!$A:$D,2,TRUE)</f>
        <v>Moderate breeze</v>
      </c>
      <c r="F997" s="5" t="str">
        <f>VLOOKUP($I997,Wind!$A:$D,3,TRUE)</f>
        <v>13–18</v>
      </c>
      <c r="G997" s="5" t="str">
        <f t="shared" si="1"/>
        <v>W</v>
      </c>
      <c r="H997" s="5" t="str">
        <f>VLOOKUP($I997,Wind!$A:$D,4,TRUE)</f>
        <v>Small branches move, and dust and small branches are raised</v>
      </c>
      <c r="I997" s="5">
        <f>RANDBETWEEN(10,200)</f>
        <v>86</v>
      </c>
    </row>
    <row r="998">
      <c r="A998" s="4"/>
      <c r="B998" s="4"/>
      <c r="C998" s="4"/>
    </row>
    <row r="999">
      <c r="A999" s="4"/>
      <c r="B999" s="4"/>
      <c r="C999" s="4"/>
    </row>
    <row r="1000">
      <c r="A1000" s="4"/>
      <c r="B1000" s="4"/>
      <c r="C1000" s="4"/>
      <c r="D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15.14"/>
    <col customWidth="1" min="4" max="4" width="54.29"/>
  </cols>
  <sheetData>
    <row r="1">
      <c r="A1" s="1" t="s">
        <v>96</v>
      </c>
      <c r="B1" s="1" t="s">
        <v>54</v>
      </c>
      <c r="C1" s="1" t="s">
        <v>55</v>
      </c>
      <c r="D1" s="1" t="s">
        <v>57</v>
      </c>
      <c r="E1" s="2"/>
    </row>
    <row r="2">
      <c r="A2" s="4">
        <v>10.0</v>
      </c>
      <c r="B2" s="4" t="s">
        <v>97</v>
      </c>
      <c r="C2" s="4" t="s">
        <v>98</v>
      </c>
      <c r="D2" s="4" t="s">
        <v>99</v>
      </c>
    </row>
    <row r="3">
      <c r="A3" s="4">
        <v>20.0</v>
      </c>
      <c r="B3" s="4" t="s">
        <v>100</v>
      </c>
      <c r="C3" s="4" t="s">
        <v>101</v>
      </c>
      <c r="D3" s="4" t="s">
        <v>102</v>
      </c>
    </row>
    <row r="4">
      <c r="A4" s="4">
        <v>40.0</v>
      </c>
      <c r="B4" s="4" t="s">
        <v>103</v>
      </c>
      <c r="C4" s="4" t="s">
        <v>104</v>
      </c>
      <c r="D4" s="4" t="s">
        <v>105</v>
      </c>
    </row>
    <row r="5">
      <c r="A5" s="4">
        <v>60.0</v>
      </c>
      <c r="B5" s="4" t="s">
        <v>106</v>
      </c>
      <c r="C5" s="4" t="s">
        <v>107</v>
      </c>
      <c r="D5" s="4" t="s">
        <v>108</v>
      </c>
    </row>
    <row r="6">
      <c r="A6" s="4">
        <v>80.0</v>
      </c>
      <c r="B6" s="4" t="s">
        <v>109</v>
      </c>
      <c r="C6" s="4" t="s">
        <v>110</v>
      </c>
      <c r="D6" s="4" t="s">
        <v>111</v>
      </c>
    </row>
    <row r="7">
      <c r="A7" s="4">
        <v>100.0</v>
      </c>
      <c r="B7" s="4" t="s">
        <v>112</v>
      </c>
      <c r="C7" s="4" t="s">
        <v>113</v>
      </c>
      <c r="D7" s="4" t="s">
        <v>114</v>
      </c>
    </row>
    <row r="8">
      <c r="A8" s="4">
        <v>120.0</v>
      </c>
      <c r="B8" s="4" t="s">
        <v>115</v>
      </c>
      <c r="C8" s="4" t="s">
        <v>116</v>
      </c>
      <c r="D8" s="4" t="s">
        <v>117</v>
      </c>
    </row>
    <row r="9">
      <c r="A9" s="4">
        <v>140.0</v>
      </c>
      <c r="B9" s="4" t="s">
        <v>118</v>
      </c>
      <c r="C9" s="4" t="s">
        <v>119</v>
      </c>
      <c r="D9" s="4" t="s">
        <v>120</v>
      </c>
    </row>
    <row r="10">
      <c r="A10" s="4">
        <v>160.0</v>
      </c>
      <c r="B10" s="4" t="s">
        <v>121</v>
      </c>
      <c r="C10" s="4" t="s">
        <v>122</v>
      </c>
      <c r="D10" s="4" t="s">
        <v>123</v>
      </c>
    </row>
    <row r="11">
      <c r="A11" s="4">
        <v>170.0</v>
      </c>
      <c r="B11" s="4" t="s">
        <v>124</v>
      </c>
      <c r="C11" s="4" t="s">
        <v>125</v>
      </c>
      <c r="D11" s="4" t="s">
        <v>126</v>
      </c>
    </row>
    <row r="12">
      <c r="A12" s="4">
        <v>180.0</v>
      </c>
      <c r="B12" s="4" t="s">
        <v>127</v>
      </c>
      <c r="C12" s="4" t="s">
        <v>128</v>
      </c>
      <c r="D12" s="4" t="s">
        <v>129</v>
      </c>
    </row>
    <row r="13">
      <c r="A13" s="4">
        <v>190.0</v>
      </c>
      <c r="B13" s="4" t="s">
        <v>130</v>
      </c>
      <c r="C13" s="4" t="s">
        <v>131</v>
      </c>
      <c r="D13" s="4" t="s">
        <v>132</v>
      </c>
    </row>
    <row r="14">
      <c r="A14" s="4">
        <v>198.0</v>
      </c>
      <c r="B14" s="4" t="s">
        <v>133</v>
      </c>
      <c r="C14" s="4" t="s">
        <v>134</v>
      </c>
      <c r="D14" s="4" t="s">
        <v>135</v>
      </c>
    </row>
  </sheetData>
  <drawing r:id="rId1"/>
</worksheet>
</file>