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Anton\OneDrive\TRPG\ZZ_TOOLS\Adventurers League Online\My work in AL\WATERDEEP TABLES\"/>
    </mc:Choice>
  </mc:AlternateContent>
  <bookViews>
    <workbookView xWindow="0" yWindow="0" windowWidth="19200" windowHeight="5325" activeTab="5"/>
  </bookViews>
  <sheets>
    <sheet name="cover" sheetId="27" r:id="rId1"/>
    <sheet name="chanelog" sheetId="19" r:id="rId2"/>
    <sheet name="Лист2" sheetId="29" r:id="rId3"/>
    <sheet name="NOBLE HOUSES 5E" sheetId="1" r:id="rId4"/>
    <sheet name="WATERDEEP STRUCTURES" sheetId="5" r:id="rId5"/>
    <sheet name="VOLO GUIDE TO WATERDEEP" sheetId="17" r:id="rId6"/>
    <sheet name="CHURCHES AND TEMPLES" sheetId="24" r:id="rId7"/>
    <sheet name="GUILDS" sheetId="9" r:id="rId8"/>
    <sheet name="Аркуш1" sheetId="22" r:id="rId9"/>
    <sheet name="NOBLES 3E" sheetId="2" state="hidden" r:id="rId10"/>
    <sheet name="MISC" sheetId="3" r:id="rId11"/>
    <sheet name="CITY WATCH &amp; CITY GUARD" sheetId="6" r:id="rId12"/>
    <sheet name="RANDOM ENCOUNTERS" sheetId="8" r:id="rId13"/>
    <sheet name="Лист1" sheetId="30" r:id="rId14"/>
    <sheet name="PRICES&amp;TAXES&amp;DRUGS" sheetId="13" r:id="rId15"/>
    <sheet name="LORDS OF WATERDEEP" sheetId="20" state="hidden" r:id="rId16"/>
    <sheet name="CODE LEGAL" sheetId="21" r:id="rId17"/>
    <sheet name="Misc 2" sheetId="18" r:id="rId18"/>
    <sheet name="gang generator" sheetId="25" r:id="rId19"/>
    <sheet name="FENCES" sheetId="23" r:id="rId20"/>
    <sheet name="Аркуш2" sheetId="26" r:id="rId21"/>
  </sheets>
  <definedNames>
    <definedName name="_xlnm._FilterDatabase" localSheetId="7" hidden="1">GUILDS!$A$1:$S$44</definedName>
    <definedName name="_xlnm._FilterDatabase" localSheetId="3" hidden="1">'NOBLE HOUSES 5E'!$A$1:$U$103</definedName>
    <definedName name="_xlnm._FilterDatabase" localSheetId="5" hidden="1">'VOLO GUIDE TO WATERDEEP'!$A$2:$I$225</definedName>
    <definedName name="_xlnm._FilterDatabase" localSheetId="4" hidden="1">'WATERDEEP STRUCTURES'!$F$2:$N$663</definedName>
    <definedName name="_xlnm._FilterDatabase" localSheetId="20" hidden="1">GUILDS!$AL$2:$AN$2840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P4" i="9" l="1"/>
  <c r="AP5" i="9"/>
  <c r="AP6" i="9"/>
  <c r="AP7" i="9"/>
  <c r="AP8" i="9"/>
  <c r="AP9" i="9"/>
  <c r="AP10" i="9"/>
  <c r="AP11" i="9"/>
  <c r="AP12" i="9"/>
  <c r="AP13" i="9"/>
  <c r="AP14" i="9"/>
  <c r="AP15" i="9"/>
  <c r="AP16" i="9"/>
  <c r="AP17" i="9"/>
  <c r="AP18" i="9"/>
  <c r="AP19" i="9"/>
  <c r="AP20" i="9"/>
  <c r="AP21" i="9"/>
  <c r="AP22" i="9"/>
  <c r="AP23" i="9"/>
  <c r="AP24" i="9"/>
  <c r="AP25" i="9"/>
  <c r="AP26" i="9"/>
  <c r="AP27" i="9"/>
  <c r="AP28" i="9"/>
  <c r="AP29" i="9"/>
  <c r="AP30" i="9"/>
  <c r="AP31" i="9"/>
  <c r="AP32" i="9"/>
  <c r="AP33" i="9"/>
  <c r="AP34" i="9"/>
  <c r="AP35" i="9"/>
  <c r="AP36" i="9"/>
  <c r="AP37" i="9"/>
  <c r="AP38" i="9"/>
  <c r="AP39" i="9"/>
  <c r="AP40" i="9"/>
  <c r="AP41" i="9"/>
  <c r="AP42" i="9"/>
  <c r="AP43" i="9"/>
  <c r="AP44" i="9"/>
  <c r="AP45" i="9"/>
  <c r="AP46" i="9"/>
  <c r="AP47" i="9"/>
  <c r="AP48" i="9"/>
  <c r="AP49" i="9"/>
  <c r="AP50" i="9"/>
  <c r="AP51" i="9"/>
  <c r="AP52" i="9"/>
  <c r="AP53" i="9"/>
  <c r="AP54" i="9"/>
  <c r="AP55" i="9"/>
  <c r="AP56" i="9"/>
  <c r="AP57" i="9"/>
  <c r="AP58" i="9"/>
  <c r="AP59" i="9"/>
  <c r="AP60" i="9"/>
  <c r="AP61" i="9"/>
  <c r="AP62" i="9"/>
  <c r="AP63" i="9"/>
  <c r="AP64" i="9"/>
  <c r="AP65" i="9"/>
  <c r="AP66" i="9"/>
  <c r="AP67" i="9"/>
  <c r="AP68" i="9"/>
  <c r="AP69" i="9"/>
  <c r="AP70" i="9"/>
  <c r="AP71" i="9"/>
  <c r="AP72" i="9"/>
  <c r="AP73" i="9"/>
  <c r="AP74" i="9"/>
  <c r="AP75" i="9"/>
  <c r="AP76" i="9"/>
  <c r="AP77" i="9"/>
  <c r="AP78" i="9"/>
  <c r="AP79" i="9"/>
  <c r="AP80" i="9"/>
  <c r="AP81" i="9"/>
  <c r="AP82" i="9"/>
  <c r="AP83" i="9"/>
  <c r="AP84" i="9"/>
  <c r="AP85" i="9"/>
  <c r="AP86" i="9"/>
  <c r="AP87" i="9"/>
  <c r="AP88" i="9"/>
  <c r="AP89" i="9"/>
  <c r="AP90" i="9"/>
  <c r="AP91" i="9"/>
  <c r="AP92" i="9"/>
  <c r="AP93" i="9"/>
  <c r="AP94" i="9"/>
  <c r="AP95" i="9"/>
  <c r="AP96" i="9"/>
  <c r="AP97" i="9"/>
  <c r="AP98" i="9"/>
  <c r="AP99" i="9"/>
  <c r="AP100" i="9"/>
  <c r="AP101" i="9"/>
  <c r="AP102" i="9"/>
  <c r="AP103" i="9"/>
  <c r="AP104" i="9"/>
  <c r="AP105" i="9"/>
  <c r="AP106" i="9"/>
  <c r="AP107" i="9"/>
  <c r="AP108" i="9"/>
  <c r="AP109" i="9"/>
  <c r="AP110" i="9"/>
  <c r="AP111" i="9"/>
  <c r="AP112" i="9"/>
  <c r="AP113" i="9"/>
  <c r="AP114" i="9"/>
  <c r="AP115" i="9"/>
  <c r="AP116" i="9"/>
  <c r="AP117" i="9"/>
  <c r="AP118" i="9"/>
  <c r="AP119" i="9"/>
  <c r="AP120" i="9"/>
  <c r="AP121" i="9"/>
  <c r="AP122" i="9"/>
  <c r="AP123" i="9"/>
  <c r="AP124" i="9"/>
  <c r="AP125" i="9"/>
  <c r="AP126" i="9"/>
  <c r="AP127" i="9"/>
  <c r="AP128" i="9"/>
  <c r="AP129" i="9"/>
  <c r="AP130" i="9"/>
  <c r="AP131" i="9"/>
  <c r="AP132" i="9"/>
  <c r="AP133" i="9"/>
  <c r="AP134" i="9"/>
  <c r="AP135" i="9"/>
  <c r="AP136" i="9"/>
  <c r="AP137" i="9"/>
  <c r="AP138" i="9"/>
  <c r="AP139" i="9"/>
  <c r="AP140" i="9"/>
  <c r="AP141" i="9"/>
  <c r="AP142" i="9"/>
  <c r="AP143" i="9"/>
  <c r="AP144" i="9"/>
  <c r="AP145" i="9"/>
  <c r="AP146" i="9"/>
  <c r="AP147" i="9"/>
  <c r="AP148" i="9"/>
  <c r="AP149" i="9"/>
  <c r="AP150" i="9"/>
  <c r="AP151" i="9"/>
  <c r="AP152" i="9"/>
  <c r="AP153" i="9"/>
  <c r="AP154" i="9"/>
  <c r="AP155" i="9"/>
  <c r="AP156" i="9"/>
  <c r="AP157" i="9"/>
  <c r="AP158" i="9"/>
  <c r="AP159" i="9"/>
  <c r="AP160" i="9"/>
  <c r="AP161" i="9"/>
  <c r="AP162" i="9"/>
  <c r="AP163" i="9"/>
  <c r="AP164" i="9"/>
  <c r="AP165" i="9"/>
  <c r="AP166" i="9"/>
  <c r="AP167" i="9"/>
  <c r="AP168" i="9"/>
  <c r="AP169" i="9"/>
  <c r="AP170" i="9"/>
  <c r="AP171" i="9"/>
  <c r="AP172" i="9"/>
  <c r="AP173" i="9"/>
  <c r="AP174" i="9"/>
  <c r="AP175" i="9"/>
  <c r="AP176" i="9"/>
  <c r="AP177" i="9"/>
  <c r="AP178" i="9"/>
  <c r="AP179" i="9"/>
  <c r="AP180" i="9"/>
  <c r="AP181" i="9"/>
  <c r="AP182" i="9"/>
  <c r="AP183" i="9"/>
  <c r="AP184" i="9"/>
  <c r="AP185" i="9"/>
  <c r="AP186" i="9"/>
  <c r="AP187" i="9"/>
  <c r="AP188" i="9"/>
  <c r="AP189" i="9"/>
  <c r="AP190" i="9"/>
  <c r="AP191" i="9"/>
  <c r="AP192" i="9"/>
  <c r="AP193" i="9"/>
  <c r="AP194" i="9"/>
  <c r="AP195" i="9"/>
  <c r="AP196" i="9"/>
  <c r="AP197" i="9"/>
  <c r="AP198" i="9"/>
  <c r="AP199" i="9"/>
  <c r="AP200" i="9"/>
  <c r="AP201" i="9"/>
  <c r="AP202" i="9"/>
  <c r="AP203" i="9"/>
  <c r="AP204" i="9"/>
  <c r="AP205" i="9"/>
  <c r="AP206" i="9"/>
  <c r="AP207" i="9"/>
  <c r="AP208" i="9"/>
  <c r="AP209" i="9"/>
  <c r="AP210" i="9"/>
  <c r="AP211" i="9"/>
  <c r="AP212" i="9"/>
  <c r="AP213" i="9"/>
  <c r="AP214" i="9"/>
  <c r="AP215" i="9"/>
  <c r="AP216" i="9"/>
  <c r="AP217" i="9"/>
  <c r="AP218" i="9"/>
  <c r="AP219" i="9"/>
  <c r="AP220" i="9"/>
  <c r="AP221" i="9"/>
  <c r="AP222" i="9"/>
  <c r="AP223" i="9"/>
  <c r="AP224" i="9"/>
  <c r="AP225" i="9"/>
  <c r="AP226" i="9"/>
  <c r="AP227" i="9"/>
  <c r="AP228" i="9"/>
  <c r="AP229" i="9"/>
  <c r="AP230" i="9"/>
  <c r="AP231" i="9"/>
  <c r="AP232" i="9"/>
  <c r="AP233" i="9"/>
  <c r="AP234" i="9"/>
  <c r="AP235" i="9"/>
  <c r="AP236" i="9"/>
  <c r="AP237" i="9"/>
  <c r="AP238" i="9"/>
  <c r="AP239" i="9"/>
  <c r="AP240" i="9"/>
  <c r="AP241" i="9"/>
  <c r="AP242" i="9"/>
  <c r="AP243" i="9"/>
  <c r="AP244" i="9"/>
  <c r="AP245" i="9"/>
  <c r="AP246" i="9"/>
  <c r="AP247" i="9"/>
  <c r="AP248" i="9"/>
  <c r="AP249" i="9"/>
  <c r="AP250" i="9"/>
  <c r="AP251" i="9"/>
  <c r="AP252" i="9"/>
  <c r="AP253" i="9"/>
  <c r="AP254" i="9"/>
  <c r="AP255" i="9"/>
  <c r="AP256" i="9"/>
  <c r="AP257" i="9"/>
  <c r="AP258" i="9"/>
  <c r="AP259" i="9"/>
  <c r="AP260" i="9"/>
  <c r="AP261" i="9"/>
  <c r="AP262" i="9"/>
  <c r="AP263" i="9"/>
  <c r="AP264" i="9"/>
  <c r="AP265" i="9"/>
  <c r="AP266" i="9"/>
  <c r="AP267" i="9"/>
  <c r="AP268" i="9"/>
  <c r="AP269" i="9"/>
  <c r="AP270" i="9"/>
  <c r="AP271" i="9"/>
  <c r="AP272" i="9"/>
  <c r="AP273" i="9"/>
  <c r="AP274" i="9"/>
  <c r="AP275" i="9"/>
  <c r="AP276" i="9"/>
  <c r="AP277" i="9"/>
  <c r="AP278" i="9"/>
  <c r="AP279" i="9"/>
  <c r="AP280" i="9"/>
  <c r="AP281" i="9"/>
  <c r="AP282" i="9"/>
  <c r="AP283" i="9"/>
  <c r="AP284" i="9"/>
  <c r="AP285" i="9"/>
  <c r="AP286" i="9"/>
  <c r="AP287" i="9"/>
  <c r="AP288" i="9"/>
  <c r="AP289" i="9"/>
  <c r="AP290" i="9"/>
  <c r="AP291" i="9"/>
  <c r="AP292" i="9"/>
  <c r="AP293" i="9"/>
  <c r="AP294" i="9"/>
  <c r="AP295" i="9"/>
  <c r="AP296" i="9"/>
  <c r="AP297" i="9"/>
  <c r="AP298" i="9"/>
  <c r="AP299" i="9"/>
  <c r="AP300" i="9"/>
  <c r="AP301" i="9"/>
  <c r="AP302" i="9"/>
  <c r="AP303" i="9"/>
  <c r="AP304" i="9"/>
  <c r="AP305" i="9"/>
  <c r="AP306" i="9"/>
  <c r="AP307" i="9"/>
  <c r="AP308" i="9"/>
  <c r="AP309" i="9"/>
  <c r="AP310" i="9"/>
  <c r="AP311" i="9"/>
  <c r="AP312" i="9"/>
  <c r="AP313" i="9"/>
  <c r="AP314" i="9"/>
  <c r="AP315" i="9"/>
  <c r="AP316" i="9"/>
  <c r="AP317" i="9"/>
  <c r="AP318" i="9"/>
  <c r="AP319" i="9"/>
  <c r="AP320" i="9"/>
  <c r="AP321" i="9"/>
  <c r="AP322" i="9"/>
  <c r="AP323" i="9"/>
  <c r="AP324" i="9"/>
  <c r="AP325" i="9"/>
  <c r="AP326" i="9"/>
  <c r="AP327" i="9"/>
  <c r="AP328" i="9"/>
  <c r="AP329" i="9"/>
  <c r="AP330" i="9"/>
  <c r="AP331" i="9"/>
  <c r="AP332" i="9"/>
  <c r="AP333" i="9"/>
  <c r="AP334" i="9"/>
  <c r="AP335" i="9"/>
  <c r="AP336" i="9"/>
  <c r="AP337" i="9"/>
  <c r="AP338" i="9"/>
  <c r="AP339" i="9"/>
  <c r="AP340" i="9"/>
  <c r="AP341" i="9"/>
  <c r="AP342" i="9"/>
  <c r="AP343" i="9"/>
  <c r="AP344" i="9"/>
  <c r="AP345" i="9"/>
  <c r="AP346" i="9"/>
  <c r="AP347" i="9"/>
  <c r="AP348" i="9"/>
  <c r="AP349" i="9"/>
  <c r="AP350" i="9"/>
  <c r="AP351" i="9"/>
  <c r="AP352" i="9"/>
  <c r="AP353" i="9"/>
  <c r="AP354" i="9"/>
  <c r="AP355" i="9"/>
  <c r="AP356" i="9"/>
  <c r="AP357" i="9"/>
  <c r="AP358" i="9"/>
  <c r="AP359" i="9"/>
  <c r="AP360" i="9"/>
  <c r="AP361" i="9"/>
  <c r="AP362" i="9"/>
  <c r="AP363" i="9"/>
  <c r="AP364" i="9"/>
  <c r="AP365" i="9"/>
  <c r="AP366" i="9"/>
  <c r="AP367" i="9"/>
  <c r="AP368" i="9"/>
  <c r="AP369" i="9"/>
  <c r="AP370" i="9"/>
  <c r="AP371" i="9"/>
  <c r="AP372" i="9"/>
  <c r="AP373" i="9"/>
  <c r="AP374" i="9"/>
  <c r="AP375" i="9"/>
  <c r="AP376" i="9"/>
  <c r="AP377" i="9"/>
  <c r="AP378" i="9"/>
  <c r="AP379" i="9"/>
  <c r="AP380" i="9"/>
  <c r="AP381" i="9"/>
  <c r="AP382" i="9"/>
  <c r="AP383" i="9"/>
  <c r="AP384" i="9"/>
  <c r="AP385" i="9"/>
  <c r="AP386" i="9"/>
  <c r="AP387" i="9"/>
  <c r="AP388" i="9"/>
  <c r="AP389" i="9"/>
  <c r="AP390" i="9"/>
  <c r="AP391" i="9"/>
  <c r="AP392" i="9"/>
  <c r="AP393" i="9"/>
  <c r="AP394" i="9"/>
  <c r="AP395" i="9"/>
  <c r="AP396" i="9"/>
  <c r="AP397" i="9"/>
  <c r="AP398" i="9"/>
  <c r="AP399" i="9"/>
  <c r="AP400" i="9"/>
  <c r="AP401" i="9"/>
  <c r="AP402" i="9"/>
  <c r="AP403" i="9"/>
  <c r="AP404" i="9"/>
  <c r="AP405" i="9"/>
  <c r="AP406" i="9"/>
  <c r="AP407" i="9"/>
  <c r="AP408" i="9"/>
  <c r="AP409" i="9"/>
  <c r="AP410" i="9"/>
  <c r="AP411" i="9"/>
  <c r="AP412" i="9"/>
  <c r="AP413" i="9"/>
  <c r="AP414" i="9"/>
  <c r="AP415" i="9"/>
  <c r="AP416" i="9"/>
  <c r="AP417" i="9"/>
  <c r="AP418" i="9"/>
  <c r="AP419" i="9"/>
  <c r="AP420" i="9"/>
  <c r="AP421" i="9"/>
  <c r="AP422" i="9"/>
  <c r="AP423" i="9"/>
  <c r="AP424" i="9"/>
  <c r="AP425" i="9"/>
  <c r="AP426" i="9"/>
  <c r="AP427" i="9"/>
  <c r="AP428" i="9"/>
  <c r="AP429" i="9"/>
  <c r="AP430" i="9"/>
  <c r="AP431" i="9"/>
  <c r="AP432" i="9"/>
  <c r="AP433" i="9"/>
  <c r="AP434" i="9"/>
  <c r="AP435" i="9"/>
  <c r="AP436" i="9"/>
  <c r="AP437" i="9"/>
  <c r="AP438" i="9"/>
  <c r="AP439" i="9"/>
  <c r="AP440" i="9"/>
  <c r="AP441" i="9"/>
  <c r="AP442" i="9"/>
  <c r="AP443" i="9"/>
  <c r="AP444" i="9"/>
  <c r="AP445" i="9"/>
  <c r="AP446" i="9"/>
  <c r="AP447" i="9"/>
  <c r="AP448" i="9"/>
  <c r="AP449" i="9"/>
  <c r="AP450" i="9"/>
  <c r="AP451" i="9"/>
  <c r="AP452" i="9"/>
  <c r="AP453" i="9"/>
  <c r="AP454" i="9"/>
  <c r="AP455" i="9"/>
  <c r="AP456" i="9"/>
  <c r="AP457" i="9"/>
  <c r="AP458" i="9"/>
  <c r="AP459" i="9"/>
  <c r="AP460" i="9"/>
  <c r="AP461" i="9"/>
  <c r="AP462" i="9"/>
  <c r="AP463" i="9"/>
  <c r="AP464" i="9"/>
  <c r="AP465" i="9"/>
  <c r="AP466" i="9"/>
  <c r="AP467" i="9"/>
  <c r="AP468" i="9"/>
  <c r="AP469" i="9"/>
  <c r="AP470" i="9"/>
  <c r="AP471" i="9"/>
  <c r="AP472" i="9"/>
  <c r="AP473" i="9"/>
  <c r="AP474" i="9"/>
  <c r="AP475" i="9"/>
  <c r="AP476" i="9"/>
  <c r="AP477" i="9"/>
  <c r="AP478" i="9"/>
  <c r="AP479" i="9"/>
  <c r="AP480" i="9"/>
  <c r="AP481" i="9"/>
  <c r="AP482" i="9"/>
  <c r="AP483" i="9"/>
  <c r="AP484" i="9"/>
  <c r="AP485" i="9"/>
  <c r="AP486" i="9"/>
  <c r="AP487" i="9"/>
  <c r="AP488" i="9"/>
  <c r="AP489" i="9"/>
  <c r="AP490" i="9"/>
  <c r="AP491" i="9"/>
  <c r="AP492" i="9"/>
  <c r="AP493" i="9"/>
  <c r="AP494" i="9"/>
  <c r="AP495" i="9"/>
  <c r="AP496" i="9"/>
  <c r="AP497" i="9"/>
  <c r="AP498" i="9"/>
  <c r="AP499" i="9"/>
  <c r="AP500" i="9"/>
  <c r="AP501" i="9"/>
  <c r="AP502" i="9"/>
  <c r="AP503" i="9"/>
  <c r="AP504" i="9"/>
  <c r="AP505" i="9"/>
  <c r="AP506" i="9"/>
  <c r="AP507" i="9"/>
  <c r="AP508" i="9"/>
  <c r="AP509" i="9"/>
  <c r="AP510" i="9"/>
  <c r="AP511" i="9"/>
  <c r="AP512" i="9"/>
  <c r="AP513" i="9"/>
  <c r="AP514" i="9"/>
  <c r="AP515" i="9"/>
  <c r="AP516" i="9"/>
  <c r="AP517" i="9"/>
  <c r="AP518" i="9"/>
  <c r="AP519" i="9"/>
  <c r="AP520" i="9"/>
  <c r="AP521" i="9"/>
  <c r="AP522" i="9"/>
  <c r="AP523" i="9"/>
  <c r="AP524" i="9"/>
  <c r="AP525" i="9"/>
  <c r="AP526" i="9"/>
  <c r="AP527" i="9"/>
  <c r="AP528" i="9"/>
  <c r="AP529" i="9"/>
  <c r="AP530" i="9"/>
  <c r="AP531" i="9"/>
  <c r="AP532" i="9"/>
  <c r="AP533" i="9"/>
  <c r="AP534" i="9"/>
  <c r="AP535" i="9"/>
  <c r="AP536" i="9"/>
  <c r="AP537" i="9"/>
  <c r="AP538" i="9"/>
  <c r="AP539" i="9"/>
  <c r="AP540" i="9"/>
  <c r="AP541" i="9"/>
  <c r="AP542" i="9"/>
  <c r="AP543" i="9"/>
  <c r="AP544" i="9"/>
  <c r="AP545" i="9"/>
  <c r="AP546" i="9"/>
  <c r="AP547" i="9"/>
  <c r="AP548" i="9"/>
  <c r="AP549" i="9"/>
  <c r="AP550" i="9"/>
  <c r="AP551" i="9"/>
  <c r="AP552" i="9"/>
  <c r="AP553" i="9"/>
  <c r="AP554" i="9"/>
  <c r="AP555" i="9"/>
  <c r="AP556" i="9"/>
  <c r="AP557" i="9"/>
  <c r="AP558" i="9"/>
  <c r="AP559" i="9"/>
  <c r="AP560" i="9"/>
  <c r="AP561" i="9"/>
  <c r="AP562" i="9"/>
  <c r="AP563" i="9"/>
  <c r="AP564" i="9"/>
  <c r="AP565" i="9"/>
  <c r="AP566" i="9"/>
  <c r="AP567" i="9"/>
  <c r="AP568" i="9"/>
  <c r="AP569" i="9"/>
  <c r="AP570" i="9"/>
  <c r="AP571" i="9"/>
  <c r="AP572" i="9"/>
  <c r="AP573" i="9"/>
  <c r="AP574" i="9"/>
  <c r="AP575" i="9"/>
  <c r="AP576" i="9"/>
  <c r="AP577" i="9"/>
  <c r="AP578" i="9"/>
  <c r="AP579" i="9"/>
  <c r="AP580" i="9"/>
  <c r="AP581" i="9"/>
  <c r="AP582" i="9"/>
  <c r="AP583" i="9"/>
  <c r="AP584" i="9"/>
  <c r="AP585" i="9"/>
  <c r="AP586" i="9"/>
  <c r="AP587" i="9"/>
  <c r="AP588" i="9"/>
  <c r="AP589" i="9"/>
  <c r="AP590" i="9"/>
  <c r="AP591" i="9"/>
  <c r="AP592" i="9"/>
  <c r="AP593" i="9"/>
  <c r="AP594" i="9"/>
  <c r="AP595" i="9"/>
  <c r="AP596" i="9"/>
  <c r="AP597" i="9"/>
  <c r="AP598" i="9"/>
  <c r="AP599" i="9"/>
  <c r="AP600" i="9"/>
  <c r="AP601" i="9"/>
  <c r="AP602" i="9"/>
  <c r="AP603" i="9"/>
  <c r="AP604" i="9"/>
  <c r="AP605" i="9"/>
  <c r="AP606" i="9"/>
  <c r="AP607" i="9"/>
  <c r="AP608" i="9"/>
  <c r="AP609" i="9"/>
  <c r="AP610" i="9"/>
  <c r="AP611" i="9"/>
  <c r="AP612" i="9"/>
  <c r="AP613" i="9"/>
  <c r="AP614" i="9"/>
  <c r="AP615" i="9"/>
  <c r="AP616" i="9"/>
  <c r="AP617" i="9"/>
  <c r="AP618" i="9"/>
  <c r="AP619" i="9"/>
  <c r="AP620" i="9"/>
  <c r="AP621" i="9"/>
  <c r="AP622" i="9"/>
  <c r="AP623" i="9"/>
  <c r="AP624" i="9"/>
  <c r="AP625" i="9"/>
  <c r="AP626" i="9"/>
  <c r="AP627" i="9"/>
  <c r="AP628" i="9"/>
  <c r="AP629" i="9"/>
  <c r="AP630" i="9"/>
  <c r="AP631" i="9"/>
  <c r="AP632" i="9"/>
  <c r="AP633" i="9"/>
  <c r="AP634" i="9"/>
  <c r="AP635" i="9"/>
  <c r="AP636" i="9"/>
  <c r="AP637" i="9"/>
  <c r="AP638" i="9"/>
  <c r="AP639" i="9"/>
  <c r="AP640" i="9"/>
  <c r="AP641" i="9"/>
  <c r="AP642" i="9"/>
  <c r="AP643" i="9"/>
  <c r="AP644" i="9"/>
  <c r="AP645" i="9"/>
  <c r="AP646" i="9"/>
  <c r="AP647" i="9"/>
  <c r="AP648" i="9"/>
  <c r="AP649" i="9"/>
  <c r="AP650" i="9"/>
  <c r="AP651" i="9"/>
  <c r="AP652" i="9"/>
  <c r="AP653" i="9"/>
  <c r="AP654" i="9"/>
  <c r="AP655" i="9"/>
  <c r="AP656" i="9"/>
  <c r="AP657" i="9"/>
  <c r="AP658" i="9"/>
  <c r="AP659" i="9"/>
  <c r="AP660" i="9"/>
  <c r="AP661" i="9"/>
  <c r="AP662" i="9"/>
  <c r="AP663" i="9"/>
  <c r="AP664" i="9"/>
  <c r="AP665" i="9"/>
  <c r="AP666" i="9"/>
  <c r="AP667" i="9"/>
  <c r="AP668" i="9"/>
  <c r="AP669" i="9"/>
  <c r="AP670" i="9"/>
  <c r="AP671" i="9"/>
  <c r="AP672" i="9"/>
  <c r="AP673" i="9"/>
  <c r="AP674" i="9"/>
  <c r="AP675" i="9"/>
  <c r="AP676" i="9"/>
  <c r="AP677" i="9"/>
  <c r="AP678" i="9"/>
  <c r="AP679" i="9"/>
  <c r="AP680" i="9"/>
  <c r="AP681" i="9"/>
  <c r="AP682" i="9"/>
  <c r="AP683" i="9"/>
  <c r="AP684" i="9"/>
  <c r="AP685" i="9"/>
  <c r="AP686" i="9"/>
  <c r="AP687" i="9"/>
  <c r="AP688" i="9"/>
  <c r="AP689" i="9"/>
  <c r="AP690" i="9"/>
  <c r="AP691" i="9"/>
  <c r="AP692" i="9"/>
  <c r="AP693" i="9"/>
  <c r="AP694" i="9"/>
  <c r="AP695" i="9"/>
  <c r="AP696" i="9"/>
  <c r="AP697" i="9"/>
  <c r="AP698" i="9"/>
  <c r="AP699" i="9"/>
  <c r="AP700" i="9"/>
  <c r="AP701" i="9"/>
  <c r="AP702" i="9"/>
  <c r="AP703" i="9"/>
  <c r="AP704" i="9"/>
  <c r="AP705" i="9"/>
  <c r="AP706" i="9"/>
  <c r="AP707" i="9"/>
  <c r="AP708" i="9"/>
  <c r="AP709" i="9"/>
  <c r="AP710" i="9"/>
  <c r="AP711" i="9"/>
  <c r="AP712" i="9"/>
  <c r="AP713" i="9"/>
  <c r="AP714" i="9"/>
  <c r="AP715" i="9"/>
  <c r="AP716" i="9"/>
  <c r="AP717" i="9"/>
  <c r="AP718" i="9"/>
  <c r="AP719" i="9"/>
  <c r="AP720" i="9"/>
  <c r="AP721" i="9"/>
  <c r="AP722" i="9"/>
  <c r="AP723" i="9"/>
  <c r="AP724" i="9"/>
  <c r="AP725" i="9"/>
  <c r="AP726" i="9"/>
  <c r="AP727" i="9"/>
  <c r="AP728" i="9"/>
  <c r="AP729" i="9"/>
  <c r="AP730" i="9"/>
  <c r="AP731" i="9"/>
  <c r="AP732" i="9"/>
  <c r="AP733" i="9"/>
  <c r="AP734" i="9"/>
  <c r="AP735" i="9"/>
  <c r="AP736" i="9"/>
  <c r="AP737" i="9"/>
  <c r="AP738" i="9"/>
  <c r="AP739" i="9"/>
  <c r="AP740" i="9"/>
  <c r="AP741" i="9"/>
  <c r="AP742" i="9"/>
  <c r="AP743" i="9"/>
  <c r="AP744" i="9"/>
  <c r="AP745" i="9"/>
  <c r="AP746" i="9"/>
  <c r="AP747" i="9"/>
  <c r="AP748" i="9"/>
  <c r="AP749" i="9"/>
  <c r="AP750" i="9"/>
  <c r="AP751" i="9"/>
  <c r="AP752" i="9"/>
  <c r="AP753" i="9"/>
  <c r="AP754" i="9"/>
  <c r="AP755" i="9"/>
  <c r="AP756" i="9"/>
  <c r="AP757" i="9"/>
  <c r="AP758" i="9"/>
  <c r="AP759" i="9"/>
  <c r="AP760" i="9"/>
  <c r="AP761" i="9"/>
  <c r="AP762" i="9"/>
  <c r="AP763" i="9"/>
  <c r="AP764" i="9"/>
  <c r="AP765" i="9"/>
  <c r="AP766" i="9"/>
  <c r="AP767" i="9"/>
  <c r="AP768" i="9"/>
  <c r="AP769" i="9"/>
  <c r="AP770" i="9"/>
  <c r="AP771" i="9"/>
  <c r="AP772" i="9"/>
  <c r="AP773" i="9"/>
  <c r="AP774" i="9"/>
  <c r="AP775" i="9"/>
  <c r="AP776" i="9"/>
  <c r="AP777" i="9"/>
  <c r="AP778" i="9"/>
  <c r="AP779" i="9"/>
  <c r="AP780" i="9"/>
  <c r="AP781" i="9"/>
  <c r="AP782" i="9"/>
  <c r="AP783" i="9"/>
  <c r="AP784" i="9"/>
  <c r="AP785" i="9"/>
  <c r="AP786" i="9"/>
  <c r="AP787" i="9"/>
  <c r="AP788" i="9"/>
  <c r="AP789" i="9"/>
  <c r="AP790" i="9"/>
  <c r="AP791" i="9"/>
  <c r="AP792" i="9"/>
  <c r="AP793" i="9"/>
  <c r="AP794" i="9"/>
  <c r="AP795" i="9"/>
  <c r="AP796" i="9"/>
  <c r="AP797" i="9"/>
  <c r="AP798" i="9"/>
  <c r="AP799" i="9"/>
  <c r="AP800" i="9"/>
  <c r="AP801" i="9"/>
  <c r="AP802" i="9"/>
  <c r="AP803" i="9"/>
  <c r="AP804" i="9"/>
  <c r="AP805" i="9"/>
  <c r="AP806" i="9"/>
  <c r="AP807" i="9"/>
  <c r="AP808" i="9"/>
  <c r="AP809" i="9"/>
  <c r="AP810" i="9"/>
  <c r="AP811" i="9"/>
  <c r="AP812" i="9"/>
  <c r="AP813" i="9"/>
  <c r="AP814" i="9"/>
  <c r="AP815" i="9"/>
  <c r="AP816" i="9"/>
  <c r="AP817" i="9"/>
  <c r="AP818" i="9"/>
  <c r="AP819" i="9"/>
  <c r="AP820" i="9"/>
  <c r="AP821" i="9"/>
  <c r="AP822" i="9"/>
  <c r="AP823" i="9"/>
  <c r="AP824" i="9"/>
  <c r="AP825" i="9"/>
  <c r="AP826" i="9"/>
  <c r="AP827" i="9"/>
  <c r="AP828" i="9"/>
  <c r="AP829" i="9"/>
  <c r="AP830" i="9"/>
  <c r="AP831" i="9"/>
  <c r="AP832" i="9"/>
  <c r="AP833" i="9"/>
  <c r="AP834" i="9"/>
  <c r="AP835" i="9"/>
  <c r="AP836" i="9"/>
  <c r="AP837" i="9"/>
  <c r="AP838" i="9"/>
  <c r="AP839" i="9"/>
  <c r="AP840" i="9"/>
  <c r="AP841" i="9"/>
  <c r="AP842" i="9"/>
  <c r="AP843" i="9"/>
  <c r="AP844" i="9"/>
  <c r="AP845" i="9"/>
  <c r="AP846" i="9"/>
  <c r="AP847" i="9"/>
  <c r="AP848" i="9"/>
  <c r="AP849" i="9"/>
  <c r="AP850" i="9"/>
  <c r="AP851" i="9"/>
  <c r="AP852" i="9"/>
  <c r="AP853" i="9"/>
  <c r="AP854" i="9"/>
  <c r="AP855" i="9"/>
  <c r="AP856" i="9"/>
  <c r="AP857" i="9"/>
  <c r="AP858" i="9"/>
  <c r="AP859" i="9"/>
  <c r="AP860" i="9"/>
  <c r="AP861" i="9"/>
  <c r="AP862" i="9"/>
  <c r="AP863" i="9"/>
  <c r="AP864" i="9"/>
  <c r="AP865" i="9"/>
  <c r="AP866" i="9"/>
  <c r="AP867" i="9"/>
  <c r="AP868" i="9"/>
  <c r="AP869" i="9"/>
  <c r="AP870" i="9"/>
  <c r="AP871" i="9"/>
  <c r="AP872" i="9"/>
  <c r="AP873" i="9"/>
  <c r="AP874" i="9"/>
  <c r="AP875" i="9"/>
  <c r="AP876" i="9"/>
  <c r="AP877" i="9"/>
  <c r="AP878" i="9"/>
  <c r="AP879" i="9"/>
  <c r="AP880" i="9"/>
  <c r="AP881" i="9"/>
  <c r="AP882" i="9"/>
  <c r="AP883" i="9"/>
  <c r="AP884" i="9"/>
  <c r="AP885" i="9"/>
  <c r="AP886" i="9"/>
  <c r="AP887" i="9"/>
  <c r="AP888" i="9"/>
  <c r="AP889" i="9"/>
  <c r="AP890" i="9"/>
  <c r="AP891" i="9"/>
  <c r="AP892" i="9"/>
  <c r="AP893" i="9"/>
  <c r="AP894" i="9"/>
  <c r="AP895" i="9"/>
  <c r="AP896" i="9"/>
  <c r="AP897" i="9"/>
  <c r="AP898" i="9"/>
  <c r="AP899" i="9"/>
  <c r="AP900" i="9"/>
  <c r="AP901" i="9"/>
  <c r="AP902" i="9"/>
  <c r="AP903" i="9"/>
  <c r="AP904" i="9"/>
  <c r="AP905" i="9"/>
  <c r="AP906" i="9"/>
  <c r="AP907" i="9"/>
  <c r="AP908" i="9"/>
  <c r="AP909" i="9"/>
  <c r="AP910" i="9"/>
  <c r="AP911" i="9"/>
  <c r="AP912" i="9"/>
  <c r="AP913" i="9"/>
  <c r="AP914" i="9"/>
  <c r="AP915" i="9"/>
  <c r="AP916" i="9"/>
  <c r="AP917" i="9"/>
  <c r="AP918" i="9"/>
  <c r="AP919" i="9"/>
  <c r="AP920" i="9"/>
  <c r="AP921" i="9"/>
  <c r="AP922" i="9"/>
  <c r="AP923" i="9"/>
  <c r="AP924" i="9"/>
  <c r="AP925" i="9"/>
  <c r="AP926" i="9"/>
  <c r="AP927" i="9"/>
  <c r="AP928" i="9"/>
  <c r="AP929" i="9"/>
  <c r="AP930" i="9"/>
  <c r="AP931" i="9"/>
  <c r="AP932" i="9"/>
  <c r="AP933" i="9"/>
  <c r="AP934" i="9"/>
  <c r="AP935" i="9"/>
  <c r="AP936" i="9"/>
  <c r="AP937" i="9"/>
  <c r="AP938" i="9"/>
  <c r="AP939" i="9"/>
  <c r="AP940" i="9"/>
  <c r="AP941" i="9"/>
  <c r="AP942" i="9"/>
  <c r="AP943" i="9"/>
  <c r="AP944" i="9"/>
  <c r="AP945" i="9"/>
  <c r="AP946" i="9"/>
  <c r="AP947" i="9"/>
  <c r="AP948" i="9"/>
  <c r="AP949" i="9"/>
  <c r="AP950" i="9"/>
  <c r="AP951" i="9"/>
  <c r="AP952" i="9"/>
  <c r="AP953" i="9"/>
  <c r="AP954" i="9"/>
  <c r="AP955" i="9"/>
  <c r="AP956" i="9"/>
  <c r="AP957" i="9"/>
  <c r="AP958" i="9"/>
  <c r="AP959" i="9"/>
  <c r="AP960" i="9"/>
  <c r="AP961" i="9"/>
  <c r="AP962" i="9"/>
  <c r="AP963" i="9"/>
  <c r="AP964" i="9"/>
  <c r="AP965" i="9"/>
  <c r="AP966" i="9"/>
  <c r="AP967" i="9"/>
  <c r="AP968" i="9"/>
  <c r="AP969" i="9"/>
  <c r="AP970" i="9"/>
  <c r="AP971" i="9"/>
  <c r="AP972" i="9"/>
  <c r="AP973" i="9"/>
  <c r="AP974" i="9"/>
  <c r="AP975" i="9"/>
  <c r="AP976" i="9"/>
  <c r="AP977" i="9"/>
  <c r="AP978" i="9"/>
  <c r="AP979" i="9"/>
  <c r="AP980" i="9"/>
  <c r="AP981" i="9"/>
  <c r="AP982" i="9"/>
  <c r="AP983" i="9"/>
  <c r="AP984" i="9"/>
  <c r="AP985" i="9"/>
  <c r="AP986" i="9"/>
  <c r="AP987" i="9"/>
  <c r="AP988" i="9"/>
  <c r="AP989" i="9"/>
  <c r="AP990" i="9"/>
  <c r="AP991" i="9"/>
  <c r="AP992" i="9"/>
  <c r="AP993" i="9"/>
  <c r="AP994" i="9"/>
  <c r="AP995" i="9"/>
  <c r="AP996" i="9"/>
  <c r="AP997" i="9"/>
  <c r="AP998" i="9"/>
  <c r="AP999" i="9"/>
  <c r="AP1000" i="9"/>
  <c r="AP1001" i="9"/>
  <c r="AP1002" i="9"/>
  <c r="AP1003" i="9"/>
  <c r="AP1004" i="9"/>
  <c r="AP1005" i="9"/>
  <c r="AP1006" i="9"/>
  <c r="AP1007" i="9"/>
  <c r="AP1008" i="9"/>
  <c r="AP1009" i="9"/>
  <c r="AP1010" i="9"/>
  <c r="AP1011" i="9"/>
  <c r="AP1012" i="9"/>
  <c r="AP1013" i="9"/>
  <c r="AP1014" i="9"/>
  <c r="AP1015" i="9"/>
  <c r="AP1016" i="9"/>
  <c r="AP1017" i="9"/>
  <c r="AP1018" i="9"/>
  <c r="AP1019" i="9"/>
  <c r="AP1020" i="9"/>
  <c r="AP1021" i="9"/>
  <c r="AP1022" i="9"/>
  <c r="AP1023" i="9"/>
  <c r="AP1024" i="9"/>
  <c r="AP1025" i="9"/>
  <c r="AP1026" i="9"/>
  <c r="AP1027" i="9"/>
  <c r="AP1028" i="9"/>
  <c r="AP1029" i="9"/>
  <c r="AP1030" i="9"/>
  <c r="AP1031" i="9"/>
  <c r="AP1032" i="9"/>
  <c r="AP1033" i="9"/>
  <c r="AP1034" i="9"/>
  <c r="AP1035" i="9"/>
  <c r="AP1036" i="9"/>
  <c r="AP1037" i="9"/>
  <c r="AP1038" i="9"/>
  <c r="AP1039" i="9"/>
  <c r="AP1040" i="9"/>
  <c r="AP1041" i="9"/>
  <c r="AP1042" i="9"/>
  <c r="AP1043" i="9"/>
  <c r="AP1044" i="9"/>
  <c r="AP1045" i="9"/>
  <c r="AP1046" i="9"/>
  <c r="AP1047" i="9"/>
  <c r="AP1048" i="9"/>
  <c r="AP1049" i="9"/>
  <c r="AP1050" i="9"/>
  <c r="AP1051" i="9"/>
  <c r="AP1052" i="9"/>
  <c r="AP1053" i="9"/>
  <c r="AP1054" i="9"/>
  <c r="AP1055" i="9"/>
  <c r="AP1056" i="9"/>
  <c r="AP1057" i="9"/>
  <c r="AP1058" i="9"/>
  <c r="AP1059" i="9"/>
  <c r="AP1060" i="9"/>
  <c r="AP1061" i="9"/>
  <c r="AP1062" i="9"/>
  <c r="AP1063" i="9"/>
  <c r="AP1064" i="9"/>
  <c r="AP1065" i="9"/>
  <c r="AP1066" i="9"/>
  <c r="AP1067" i="9"/>
  <c r="AP1068" i="9"/>
  <c r="AP1069" i="9"/>
  <c r="AP1070" i="9"/>
  <c r="AP1071" i="9"/>
  <c r="AP1072" i="9"/>
  <c r="AP1073" i="9"/>
  <c r="AP1074" i="9"/>
  <c r="AP1075" i="9"/>
  <c r="AP1076" i="9"/>
  <c r="AP1077" i="9"/>
  <c r="AP1078" i="9"/>
  <c r="AP1079" i="9"/>
  <c r="AP1080" i="9"/>
  <c r="AP1081" i="9"/>
  <c r="AP1082" i="9"/>
  <c r="AP1083" i="9"/>
  <c r="AP1084" i="9"/>
  <c r="AP1085" i="9"/>
  <c r="AP1086" i="9"/>
  <c r="AP1087" i="9"/>
  <c r="AP1088" i="9"/>
  <c r="AP1089" i="9"/>
  <c r="AP1090" i="9"/>
  <c r="AP1091" i="9"/>
  <c r="AP1092" i="9"/>
  <c r="AP1093" i="9"/>
  <c r="AP1094" i="9"/>
  <c r="AP1095" i="9"/>
  <c r="AP1096" i="9"/>
  <c r="AP1097" i="9"/>
  <c r="AP1098" i="9"/>
  <c r="AP1099" i="9"/>
  <c r="AP1100" i="9"/>
  <c r="AP1101" i="9"/>
  <c r="AP1102" i="9"/>
  <c r="AP1103" i="9"/>
  <c r="AP1104" i="9"/>
  <c r="AP1105" i="9"/>
  <c r="AP1106" i="9"/>
  <c r="AP1107" i="9"/>
  <c r="AP1108" i="9"/>
  <c r="AP1109" i="9"/>
  <c r="AP1110" i="9"/>
  <c r="AP1111" i="9"/>
  <c r="AP1112" i="9"/>
  <c r="AP1113" i="9"/>
  <c r="AP1114" i="9"/>
  <c r="AP1115" i="9"/>
  <c r="AP1116" i="9"/>
  <c r="AP1117" i="9"/>
  <c r="AP1118" i="9"/>
  <c r="AP1119" i="9"/>
  <c r="AP1120" i="9"/>
  <c r="AP1121" i="9"/>
  <c r="AP1122" i="9"/>
  <c r="AP1123" i="9"/>
  <c r="AP1124" i="9"/>
  <c r="AP1125" i="9"/>
  <c r="AP1126" i="9"/>
  <c r="AP1127" i="9"/>
  <c r="AP1128" i="9"/>
  <c r="AP1129" i="9"/>
  <c r="AP1130" i="9"/>
  <c r="AP1131" i="9"/>
  <c r="AP1132" i="9"/>
  <c r="AP1133" i="9"/>
  <c r="AP1134" i="9"/>
  <c r="AP1135" i="9"/>
  <c r="AP1136" i="9"/>
  <c r="AP1137" i="9"/>
  <c r="AP1138" i="9"/>
  <c r="AP1139" i="9"/>
  <c r="AP1140" i="9"/>
  <c r="AP1141" i="9"/>
  <c r="AP1142" i="9"/>
  <c r="AP1143" i="9"/>
  <c r="AP1144" i="9"/>
  <c r="AP1145" i="9"/>
  <c r="AP1146" i="9"/>
  <c r="AP1147" i="9"/>
  <c r="AP1148" i="9"/>
  <c r="AP1149" i="9"/>
  <c r="AP1150" i="9"/>
  <c r="AP1151" i="9"/>
  <c r="AP1152" i="9"/>
  <c r="AP1153" i="9"/>
  <c r="AP1154" i="9"/>
  <c r="AP1155" i="9"/>
  <c r="AP1156" i="9"/>
  <c r="AP1157" i="9"/>
  <c r="AP1158" i="9"/>
  <c r="AP1159" i="9"/>
  <c r="AP1160" i="9"/>
  <c r="AP1161" i="9"/>
  <c r="AP1162" i="9"/>
  <c r="AP1163" i="9"/>
  <c r="AP1164" i="9"/>
  <c r="AP1165" i="9"/>
  <c r="AP1166" i="9"/>
  <c r="AP1167" i="9"/>
  <c r="AP1168" i="9"/>
  <c r="AP1169" i="9"/>
  <c r="AP1170" i="9"/>
  <c r="AP1171" i="9"/>
  <c r="AP1172" i="9"/>
  <c r="AP1173" i="9"/>
  <c r="AP1174" i="9"/>
  <c r="AP1175" i="9"/>
  <c r="AP1176" i="9"/>
  <c r="AP1177" i="9"/>
  <c r="AP1178" i="9"/>
  <c r="AP1179" i="9"/>
  <c r="AP1180" i="9"/>
  <c r="AP1181" i="9"/>
  <c r="AP1182" i="9"/>
  <c r="AP1183" i="9"/>
  <c r="AP1184" i="9"/>
  <c r="AP1185" i="9"/>
  <c r="AP1186" i="9"/>
  <c r="AP1187" i="9"/>
  <c r="AP1188" i="9"/>
  <c r="AP1189" i="9"/>
  <c r="AP1190" i="9"/>
  <c r="AP1191" i="9"/>
  <c r="AP1192" i="9"/>
  <c r="AP1193" i="9"/>
  <c r="AP1194" i="9"/>
  <c r="AP1195" i="9"/>
  <c r="AP1196" i="9"/>
  <c r="AP1197" i="9"/>
  <c r="AP1198" i="9"/>
  <c r="AP1199" i="9"/>
  <c r="AP1200" i="9"/>
  <c r="AP1201" i="9"/>
  <c r="AP1202" i="9"/>
  <c r="AP1203" i="9"/>
  <c r="AP1204" i="9"/>
  <c r="AP1205" i="9"/>
  <c r="AP1206" i="9"/>
  <c r="AP1207" i="9"/>
  <c r="AP1208" i="9"/>
  <c r="AP1209" i="9"/>
  <c r="AP1210" i="9"/>
  <c r="AP1211" i="9"/>
  <c r="AP1212" i="9"/>
  <c r="AP1213" i="9"/>
  <c r="AP1214" i="9"/>
  <c r="AP1215" i="9"/>
  <c r="AP1216" i="9"/>
  <c r="AP1217" i="9"/>
  <c r="AP1218" i="9"/>
  <c r="AP1219" i="9"/>
  <c r="AP1220" i="9"/>
  <c r="AP1221" i="9"/>
  <c r="AP1222" i="9"/>
  <c r="AP1223" i="9"/>
  <c r="AP1224" i="9"/>
  <c r="AP1225" i="9"/>
  <c r="AP1226" i="9"/>
  <c r="AP1227" i="9"/>
  <c r="AP1228" i="9"/>
  <c r="AP1229" i="9"/>
  <c r="AP1230" i="9"/>
  <c r="AP1231" i="9"/>
  <c r="AP1232" i="9"/>
  <c r="AP1233" i="9"/>
  <c r="AP1234" i="9"/>
  <c r="AP1235" i="9"/>
  <c r="AP1236" i="9"/>
  <c r="AP1237" i="9"/>
  <c r="AP1238" i="9"/>
  <c r="AP1239" i="9"/>
  <c r="AP1240" i="9"/>
  <c r="AP1241" i="9"/>
  <c r="AP1242" i="9"/>
  <c r="AP1243" i="9"/>
  <c r="AP1244" i="9"/>
  <c r="AP1245" i="9"/>
  <c r="AP1246" i="9"/>
  <c r="AP1247" i="9"/>
  <c r="AP1248" i="9"/>
  <c r="AP1249" i="9"/>
  <c r="AP1250" i="9"/>
  <c r="AP1251" i="9"/>
  <c r="AP1252" i="9"/>
  <c r="AP1253" i="9"/>
  <c r="AP1254" i="9"/>
  <c r="AP1255" i="9"/>
  <c r="AP1256" i="9"/>
  <c r="AP1257" i="9"/>
  <c r="AP1258" i="9"/>
  <c r="AP1259" i="9"/>
  <c r="AP1260" i="9"/>
  <c r="AP1261" i="9"/>
  <c r="AP1262" i="9"/>
  <c r="AP1263" i="9"/>
  <c r="AP1264" i="9"/>
  <c r="AP1265" i="9"/>
  <c r="AP1266" i="9"/>
  <c r="AP1267" i="9"/>
  <c r="AP1268" i="9"/>
  <c r="AP1269" i="9"/>
  <c r="AP1270" i="9"/>
  <c r="AP1271" i="9"/>
  <c r="AP1272" i="9"/>
  <c r="AP1273" i="9"/>
  <c r="AP1274" i="9"/>
  <c r="AP1275" i="9"/>
  <c r="AP1276" i="9"/>
  <c r="AP1277" i="9"/>
  <c r="AP1278" i="9"/>
  <c r="AP1279" i="9"/>
  <c r="AP1280" i="9"/>
  <c r="AP1281" i="9"/>
  <c r="AP1282" i="9"/>
  <c r="AP1283" i="9"/>
  <c r="AP1284" i="9"/>
  <c r="AP1285" i="9"/>
  <c r="AP1286" i="9"/>
  <c r="AP1287" i="9"/>
  <c r="AP1288" i="9"/>
  <c r="AP1289" i="9"/>
  <c r="AP1290" i="9"/>
  <c r="AP1291" i="9"/>
  <c r="AP1292" i="9"/>
  <c r="AP1293" i="9"/>
  <c r="AP1294" i="9"/>
  <c r="AP1295" i="9"/>
  <c r="AP1296" i="9"/>
  <c r="AP1297" i="9"/>
  <c r="AP1298" i="9"/>
  <c r="AP1299" i="9"/>
  <c r="AP1300" i="9"/>
  <c r="AP1301" i="9"/>
  <c r="AP1302" i="9"/>
  <c r="AP1303" i="9"/>
  <c r="AP1304" i="9"/>
  <c r="AP1305" i="9"/>
  <c r="AP1306" i="9"/>
  <c r="AP1307" i="9"/>
  <c r="AP1308" i="9"/>
  <c r="AP1309" i="9"/>
  <c r="AP1310" i="9"/>
  <c r="AP1311" i="9"/>
  <c r="AP1312" i="9"/>
  <c r="AP1313" i="9"/>
  <c r="AP1314" i="9"/>
  <c r="AP1315" i="9"/>
  <c r="AP1316" i="9"/>
  <c r="AP1317" i="9"/>
  <c r="AP1318" i="9"/>
  <c r="AP1319" i="9"/>
  <c r="AP1320" i="9"/>
  <c r="AP1321" i="9"/>
  <c r="AP1322" i="9"/>
  <c r="AP1323" i="9"/>
  <c r="AP1324" i="9"/>
  <c r="AP1325" i="9"/>
  <c r="AP1326" i="9"/>
  <c r="AP1327" i="9"/>
  <c r="AP1328" i="9"/>
  <c r="AP1329" i="9"/>
  <c r="AP1330" i="9"/>
  <c r="AP1331" i="9"/>
  <c r="AP1332" i="9"/>
  <c r="AP1333" i="9"/>
  <c r="AP1334" i="9"/>
  <c r="AP1335" i="9"/>
  <c r="AP1336" i="9"/>
  <c r="AP1337" i="9"/>
  <c r="AP1338" i="9"/>
  <c r="AP1339" i="9"/>
  <c r="AP1340" i="9"/>
  <c r="AP1341" i="9"/>
  <c r="AP1342" i="9"/>
  <c r="AP1343" i="9"/>
  <c r="AP1344" i="9"/>
  <c r="AP1345" i="9"/>
  <c r="AP1346" i="9"/>
  <c r="AP1347" i="9"/>
  <c r="AP1348" i="9"/>
  <c r="AP1349" i="9"/>
  <c r="AP1350" i="9"/>
  <c r="AP1351" i="9"/>
  <c r="AP1352" i="9"/>
  <c r="AP1353" i="9"/>
  <c r="AP1354" i="9"/>
  <c r="AP1355" i="9"/>
  <c r="AP1356" i="9"/>
  <c r="AP1357" i="9"/>
  <c r="AP1358" i="9"/>
  <c r="AP1359" i="9"/>
  <c r="AP1360" i="9"/>
  <c r="AP1361" i="9"/>
  <c r="AP1362" i="9"/>
  <c r="AP1363" i="9"/>
  <c r="AP1364" i="9"/>
  <c r="AP1365" i="9"/>
  <c r="AP1366" i="9"/>
  <c r="AP1367" i="9"/>
  <c r="AP1368" i="9"/>
  <c r="AP1369" i="9"/>
  <c r="AP1370" i="9"/>
  <c r="AP1371" i="9"/>
  <c r="AP1372" i="9"/>
  <c r="AP1373" i="9"/>
  <c r="AP1374" i="9"/>
  <c r="AP1375" i="9"/>
  <c r="AP1376" i="9"/>
  <c r="AP1377" i="9"/>
  <c r="AP1378" i="9"/>
  <c r="AP1379" i="9"/>
  <c r="AP1380" i="9"/>
  <c r="AP1381" i="9"/>
  <c r="AP1382" i="9"/>
  <c r="AP1383" i="9"/>
  <c r="AP1384" i="9"/>
  <c r="AP1385" i="9"/>
  <c r="AP1386" i="9"/>
  <c r="AP1387" i="9"/>
  <c r="AP1388" i="9"/>
  <c r="AP1389" i="9"/>
  <c r="AP1390" i="9"/>
  <c r="AP1391" i="9"/>
  <c r="AP1392" i="9"/>
  <c r="AP1393" i="9"/>
  <c r="AP1394" i="9"/>
  <c r="AP1395" i="9"/>
  <c r="AP1396" i="9"/>
  <c r="AP1397" i="9"/>
  <c r="AP1398" i="9"/>
  <c r="AP1399" i="9"/>
  <c r="AP1400" i="9"/>
  <c r="AP1401" i="9"/>
  <c r="AP1402" i="9"/>
  <c r="AP1403" i="9"/>
  <c r="AP1404" i="9"/>
  <c r="AP1405" i="9"/>
  <c r="AP1406" i="9"/>
  <c r="AP1407" i="9"/>
  <c r="AP1408" i="9"/>
  <c r="AP1409" i="9"/>
  <c r="AP1410" i="9"/>
  <c r="AP1411" i="9"/>
  <c r="AP1412" i="9"/>
  <c r="AP1413" i="9"/>
  <c r="AP1414" i="9"/>
  <c r="AP1415" i="9"/>
  <c r="AP1416" i="9"/>
  <c r="AP1417" i="9"/>
  <c r="AP1418" i="9"/>
  <c r="AP1419" i="9"/>
  <c r="AP1420" i="9"/>
  <c r="AP1421" i="9"/>
  <c r="AP1422" i="9"/>
  <c r="AP1423" i="9"/>
  <c r="AP1424" i="9"/>
  <c r="AP1425" i="9"/>
  <c r="AP1426" i="9"/>
  <c r="AP1427" i="9"/>
  <c r="AP1428" i="9"/>
  <c r="AP1429" i="9"/>
  <c r="AP1430" i="9"/>
  <c r="AP1431" i="9"/>
  <c r="AP1432" i="9"/>
  <c r="AP1433" i="9"/>
  <c r="AP1434" i="9"/>
  <c r="AP1435" i="9"/>
  <c r="AP1436" i="9"/>
  <c r="AP1437" i="9"/>
  <c r="AP1438" i="9"/>
  <c r="AP1439" i="9"/>
  <c r="AP1440" i="9"/>
  <c r="AP1441" i="9"/>
  <c r="AP1442" i="9"/>
  <c r="AP1443" i="9"/>
  <c r="AP1444" i="9"/>
  <c r="AP1445" i="9"/>
  <c r="AP1446" i="9"/>
  <c r="AP1447" i="9"/>
  <c r="AP1448" i="9"/>
  <c r="AP1449" i="9"/>
  <c r="AP1450" i="9"/>
  <c r="AP1451" i="9"/>
  <c r="AP1452" i="9"/>
  <c r="AP1453" i="9"/>
  <c r="AP1454" i="9"/>
  <c r="AP1455" i="9"/>
  <c r="AP1456" i="9"/>
  <c r="AP1457" i="9"/>
  <c r="AP1458" i="9"/>
  <c r="AP1459" i="9"/>
  <c r="AP1460" i="9"/>
  <c r="AP1461" i="9"/>
  <c r="AP1462" i="9"/>
  <c r="AP1463" i="9"/>
  <c r="AP1464" i="9"/>
  <c r="AP1465" i="9"/>
  <c r="AP1466" i="9"/>
  <c r="AP1467" i="9"/>
  <c r="AP1468" i="9"/>
  <c r="AP1469" i="9"/>
  <c r="AP1470" i="9"/>
  <c r="AP1471" i="9"/>
  <c r="AP1472" i="9"/>
  <c r="AP1473" i="9"/>
  <c r="AP1474" i="9"/>
  <c r="AP1475" i="9"/>
  <c r="AP1476" i="9"/>
  <c r="AP1477" i="9"/>
  <c r="AP1478" i="9"/>
  <c r="AP1479" i="9"/>
  <c r="AP1480" i="9"/>
  <c r="AP1481" i="9"/>
  <c r="AP1482" i="9"/>
  <c r="AP1483" i="9"/>
  <c r="AP1484" i="9"/>
  <c r="AP1485" i="9"/>
  <c r="AP1486" i="9"/>
  <c r="AP1487" i="9"/>
  <c r="AP1488" i="9"/>
  <c r="AP1489" i="9"/>
  <c r="AP1490" i="9"/>
  <c r="AP1491" i="9"/>
  <c r="AP1492" i="9"/>
  <c r="AP1493" i="9"/>
  <c r="AP1494" i="9"/>
  <c r="AP1495" i="9"/>
  <c r="AP1496" i="9"/>
  <c r="AP1497" i="9"/>
  <c r="AP1498" i="9"/>
  <c r="AP1499" i="9"/>
  <c r="AP1500" i="9"/>
  <c r="AP1501" i="9"/>
  <c r="AP1502" i="9"/>
  <c r="AP1503" i="9"/>
  <c r="AP1504" i="9"/>
  <c r="AP1505" i="9"/>
  <c r="AP1506" i="9"/>
  <c r="AP1507" i="9"/>
  <c r="AP1508" i="9"/>
  <c r="AP1509" i="9"/>
  <c r="AP1510" i="9"/>
  <c r="AP1511" i="9"/>
  <c r="AP1512" i="9"/>
  <c r="AP1513" i="9"/>
  <c r="AP1514" i="9"/>
  <c r="AP1515" i="9"/>
  <c r="AP1516" i="9"/>
  <c r="AP1517" i="9"/>
  <c r="AP1518" i="9"/>
  <c r="AP1519" i="9"/>
  <c r="AP1520" i="9"/>
  <c r="AP1521" i="9"/>
  <c r="AP1522" i="9"/>
  <c r="AP1523" i="9"/>
  <c r="AP1524" i="9"/>
  <c r="AP1525" i="9"/>
  <c r="AP1526" i="9"/>
  <c r="AP1527" i="9"/>
  <c r="AP1528" i="9"/>
  <c r="AP1529" i="9"/>
  <c r="AP1530" i="9"/>
  <c r="AP1531" i="9"/>
  <c r="AP1532" i="9"/>
  <c r="AP1533" i="9"/>
  <c r="AP1534" i="9"/>
  <c r="AP1535" i="9"/>
  <c r="AP1536" i="9"/>
  <c r="AP1537" i="9"/>
  <c r="AP1538" i="9"/>
  <c r="AP1539" i="9"/>
  <c r="AP1540" i="9"/>
  <c r="AP1541" i="9"/>
  <c r="AP1542" i="9"/>
  <c r="AP1543" i="9"/>
  <c r="AP1544" i="9"/>
  <c r="AP1545" i="9"/>
  <c r="AP1546" i="9"/>
  <c r="AP1547" i="9"/>
  <c r="AP1548" i="9"/>
  <c r="AP1549" i="9"/>
  <c r="AP1550" i="9"/>
  <c r="AP1551" i="9"/>
  <c r="AP1552" i="9"/>
  <c r="AP1553" i="9"/>
  <c r="AP1554" i="9"/>
  <c r="AP1555" i="9"/>
  <c r="AP1556" i="9"/>
  <c r="AP1557" i="9"/>
  <c r="AP1558" i="9"/>
  <c r="AP1559" i="9"/>
  <c r="AP1560" i="9"/>
  <c r="AP1561" i="9"/>
  <c r="AP1562" i="9"/>
  <c r="AP1563" i="9"/>
  <c r="AP1564" i="9"/>
  <c r="AP1565" i="9"/>
  <c r="AP1566" i="9"/>
  <c r="AP1567" i="9"/>
  <c r="AP1568" i="9"/>
  <c r="AP1569" i="9"/>
  <c r="AP1570" i="9"/>
  <c r="AP1571" i="9"/>
  <c r="AP1572" i="9"/>
  <c r="AP1573" i="9"/>
  <c r="AP1574" i="9"/>
  <c r="AP1575" i="9"/>
  <c r="AP1576" i="9"/>
  <c r="AP1577" i="9"/>
  <c r="AP1578" i="9"/>
  <c r="AP1579" i="9"/>
  <c r="AP1580" i="9"/>
  <c r="AP1581" i="9"/>
  <c r="AP1582" i="9"/>
  <c r="AP1583" i="9"/>
  <c r="AP1584" i="9"/>
  <c r="AP1585" i="9"/>
  <c r="AP1586" i="9"/>
  <c r="AP1587" i="9"/>
  <c r="AP1588" i="9"/>
  <c r="AP1589" i="9"/>
  <c r="AP1590" i="9"/>
  <c r="AP1591" i="9"/>
  <c r="AP1592" i="9"/>
  <c r="AP1593" i="9"/>
  <c r="AP1594" i="9"/>
  <c r="AP1595" i="9"/>
  <c r="AP1596" i="9"/>
  <c r="AP1597" i="9"/>
  <c r="AP1598" i="9"/>
  <c r="AP1599" i="9"/>
  <c r="AP1600" i="9"/>
  <c r="AP1601" i="9"/>
  <c r="AP1602" i="9"/>
  <c r="AP1603" i="9"/>
  <c r="AP1604" i="9"/>
  <c r="AP1605" i="9"/>
  <c r="AP1606" i="9"/>
  <c r="AP1607" i="9"/>
  <c r="AP1608" i="9"/>
  <c r="AP1609" i="9"/>
  <c r="AP1610" i="9"/>
  <c r="AP1611" i="9"/>
  <c r="AP1612" i="9"/>
  <c r="AP1613" i="9"/>
  <c r="AP1614" i="9"/>
  <c r="AP1615" i="9"/>
  <c r="AP1616" i="9"/>
  <c r="AP1617" i="9"/>
  <c r="AP1618" i="9"/>
  <c r="AP1619" i="9"/>
  <c r="AP1620" i="9"/>
  <c r="AP1621" i="9"/>
  <c r="AP1622" i="9"/>
  <c r="AP1623" i="9"/>
  <c r="AP1624" i="9"/>
  <c r="AP1625" i="9"/>
  <c r="AP1626" i="9"/>
  <c r="AP1627" i="9"/>
  <c r="AP1628" i="9"/>
  <c r="AP1629" i="9"/>
  <c r="AP1630" i="9"/>
  <c r="AP1631" i="9"/>
  <c r="AP1632" i="9"/>
  <c r="AP1633" i="9"/>
  <c r="AP1634" i="9"/>
  <c r="AP1635" i="9"/>
  <c r="AP1636" i="9"/>
  <c r="AP1637" i="9"/>
  <c r="AP1638" i="9"/>
  <c r="AP1639" i="9"/>
  <c r="AP1640" i="9"/>
  <c r="AP1641" i="9"/>
  <c r="AP1642" i="9"/>
  <c r="AP1643" i="9"/>
  <c r="AP1644" i="9"/>
  <c r="AP1645" i="9"/>
  <c r="AP1646" i="9"/>
  <c r="AP1647" i="9"/>
  <c r="AP1648" i="9"/>
  <c r="AP1649" i="9"/>
  <c r="AP1650" i="9"/>
  <c r="AP1651" i="9"/>
  <c r="AP1652" i="9"/>
  <c r="AP1653" i="9"/>
  <c r="AP1654" i="9"/>
  <c r="AP1655" i="9"/>
  <c r="AP1656" i="9"/>
  <c r="AP1657" i="9"/>
  <c r="AP1658" i="9"/>
  <c r="AP1659" i="9"/>
  <c r="AP1660" i="9"/>
  <c r="AP1661" i="9"/>
  <c r="AP1662" i="9"/>
  <c r="AP1663" i="9"/>
  <c r="AP1664" i="9"/>
  <c r="AP1665" i="9"/>
  <c r="AP1666" i="9"/>
  <c r="AP1667" i="9"/>
  <c r="AP1668" i="9"/>
  <c r="AP1669" i="9"/>
  <c r="AP1670" i="9"/>
  <c r="AP1671" i="9"/>
  <c r="AP1672" i="9"/>
  <c r="AP1673" i="9"/>
  <c r="AP1674" i="9"/>
  <c r="AP1675" i="9"/>
  <c r="AP1676" i="9"/>
  <c r="AP1677" i="9"/>
  <c r="AP1678" i="9"/>
  <c r="AP1679" i="9"/>
  <c r="AP1680" i="9"/>
  <c r="AP1681" i="9"/>
  <c r="AP1682" i="9"/>
  <c r="AP1683" i="9"/>
  <c r="AP1684" i="9"/>
  <c r="AP1685" i="9"/>
  <c r="AP1686" i="9"/>
  <c r="AP1687" i="9"/>
  <c r="AP1688" i="9"/>
  <c r="AP1689" i="9"/>
  <c r="AP1690" i="9"/>
  <c r="AP1691" i="9"/>
  <c r="AP1692" i="9"/>
  <c r="AP1693" i="9"/>
  <c r="AP1694" i="9"/>
  <c r="AP1695" i="9"/>
  <c r="AP1696" i="9"/>
  <c r="AP1697" i="9"/>
  <c r="AP1698" i="9"/>
  <c r="AP1699" i="9"/>
  <c r="AP1700" i="9"/>
  <c r="AP1701" i="9"/>
  <c r="AP1702" i="9"/>
  <c r="AP1703" i="9"/>
  <c r="AP1704" i="9"/>
  <c r="AP1705" i="9"/>
  <c r="AP1706" i="9"/>
  <c r="AP1707" i="9"/>
  <c r="AP1708" i="9"/>
  <c r="AP1709" i="9"/>
  <c r="AP1710" i="9"/>
  <c r="AP1711" i="9"/>
  <c r="AP1712" i="9"/>
  <c r="AP1713" i="9"/>
  <c r="AP1714" i="9"/>
  <c r="AP1715" i="9"/>
  <c r="AP1716" i="9"/>
  <c r="AP1717" i="9"/>
  <c r="AP1718" i="9"/>
  <c r="AP1719" i="9"/>
  <c r="AP1720" i="9"/>
  <c r="AP1721" i="9"/>
  <c r="AP1722" i="9"/>
  <c r="AP1723" i="9"/>
  <c r="AP1724" i="9"/>
  <c r="AP1725" i="9"/>
  <c r="AP1726" i="9"/>
  <c r="AP1727" i="9"/>
  <c r="AP1728" i="9"/>
  <c r="AP1729" i="9"/>
  <c r="AP1730" i="9"/>
  <c r="AP1731" i="9"/>
  <c r="AP1732" i="9"/>
  <c r="AP1733" i="9"/>
  <c r="AP1734" i="9"/>
  <c r="AP1735" i="9"/>
  <c r="AP1736" i="9"/>
  <c r="AP1737" i="9"/>
  <c r="AP1738" i="9"/>
  <c r="AP1739" i="9"/>
  <c r="AP1740" i="9"/>
  <c r="AP1741" i="9"/>
  <c r="AP1742" i="9"/>
  <c r="AP1743" i="9"/>
  <c r="AP1744" i="9"/>
  <c r="AP1745" i="9"/>
  <c r="AP1746" i="9"/>
  <c r="AP1747" i="9"/>
  <c r="AP1748" i="9"/>
  <c r="AP1749" i="9"/>
  <c r="AP1750" i="9"/>
  <c r="AP1751" i="9"/>
  <c r="AP1752" i="9"/>
  <c r="AP1753" i="9"/>
  <c r="AP1754" i="9"/>
  <c r="AP1755" i="9"/>
  <c r="AP1756" i="9"/>
  <c r="AP1757" i="9"/>
  <c r="AP1758" i="9"/>
  <c r="AP1759" i="9"/>
  <c r="AP1760" i="9"/>
  <c r="AP1761" i="9"/>
  <c r="AP1762" i="9"/>
  <c r="AP1763" i="9"/>
  <c r="AP1764" i="9"/>
  <c r="AP1765" i="9"/>
  <c r="AP1766" i="9"/>
  <c r="AP1767" i="9"/>
  <c r="AP1768" i="9"/>
  <c r="AP1769" i="9"/>
  <c r="AP1770" i="9"/>
  <c r="AP1771" i="9"/>
  <c r="AP1772" i="9"/>
  <c r="AP1773" i="9"/>
  <c r="AP1774" i="9"/>
  <c r="AP1775" i="9"/>
  <c r="AP1776" i="9"/>
  <c r="AP1777" i="9"/>
  <c r="AP1778" i="9"/>
  <c r="AP1779" i="9"/>
  <c r="AP1780" i="9"/>
  <c r="AP1781" i="9"/>
  <c r="AP1782" i="9"/>
  <c r="AP1783" i="9"/>
  <c r="AP1784" i="9"/>
  <c r="AP1785" i="9"/>
  <c r="AP1786" i="9"/>
  <c r="AP1787" i="9"/>
  <c r="AP1788" i="9"/>
  <c r="AP1789" i="9"/>
  <c r="AP1790" i="9"/>
  <c r="AP1791" i="9"/>
  <c r="AP1792" i="9"/>
  <c r="AP1793" i="9"/>
  <c r="AP1794" i="9"/>
  <c r="AP1795" i="9"/>
  <c r="AP1796" i="9"/>
  <c r="AP1797" i="9"/>
  <c r="AP1798" i="9"/>
  <c r="AP1799" i="9"/>
  <c r="AP1800" i="9"/>
  <c r="AP1801" i="9"/>
  <c r="AP1802" i="9"/>
  <c r="AP1803" i="9"/>
  <c r="AP1804" i="9"/>
  <c r="AP1805" i="9"/>
  <c r="AP1806" i="9"/>
  <c r="AP1807" i="9"/>
  <c r="AP1808" i="9"/>
  <c r="AP1809" i="9"/>
  <c r="AP1810" i="9"/>
  <c r="AP1811" i="9"/>
  <c r="AP1812" i="9"/>
  <c r="AP1813" i="9"/>
  <c r="AP1814" i="9"/>
  <c r="AP1815" i="9"/>
  <c r="AP1816" i="9"/>
  <c r="AP1817" i="9"/>
  <c r="AP1818" i="9"/>
  <c r="AP1819" i="9"/>
  <c r="AP1820" i="9"/>
  <c r="AP1821" i="9"/>
  <c r="AP1822" i="9"/>
  <c r="AP1823" i="9"/>
  <c r="AP1824" i="9"/>
  <c r="AP1825" i="9"/>
  <c r="AP1826" i="9"/>
  <c r="AP1827" i="9"/>
  <c r="AP1828" i="9"/>
  <c r="AP1829" i="9"/>
  <c r="AP1830" i="9"/>
  <c r="AP1831" i="9"/>
  <c r="AP1832" i="9"/>
  <c r="AP1833" i="9"/>
  <c r="AP1834" i="9"/>
  <c r="AP1835" i="9"/>
  <c r="AP1836" i="9"/>
  <c r="AP1837" i="9"/>
  <c r="AP1838" i="9"/>
  <c r="AP1839" i="9"/>
  <c r="AP1840" i="9"/>
  <c r="AP1841" i="9"/>
  <c r="AP1842" i="9"/>
  <c r="AP1843" i="9"/>
  <c r="AP1844" i="9"/>
  <c r="AP1845" i="9"/>
  <c r="AP1846" i="9"/>
  <c r="AP1847" i="9"/>
  <c r="AP1848" i="9"/>
  <c r="AP1849" i="9"/>
  <c r="AP1850" i="9"/>
  <c r="AP1851" i="9"/>
  <c r="AP1852" i="9"/>
  <c r="AP1853" i="9"/>
  <c r="AP1854" i="9"/>
  <c r="AP1855" i="9"/>
  <c r="AP1856" i="9"/>
  <c r="AP1857" i="9"/>
  <c r="AP1858" i="9"/>
  <c r="AP1859" i="9"/>
  <c r="AP1860" i="9"/>
  <c r="AP1861" i="9"/>
  <c r="AP1862" i="9"/>
  <c r="AP1863" i="9"/>
  <c r="AP1864" i="9"/>
  <c r="AP1865" i="9"/>
  <c r="AP1866" i="9"/>
  <c r="AP1867" i="9"/>
  <c r="AP1868" i="9"/>
  <c r="AP1869" i="9"/>
  <c r="AP1870" i="9"/>
  <c r="AP1871" i="9"/>
  <c r="AP1872" i="9"/>
  <c r="AP1873" i="9"/>
  <c r="AP1874" i="9"/>
  <c r="AP1875" i="9"/>
  <c r="AP1876" i="9"/>
  <c r="AP1877" i="9"/>
  <c r="AP1878" i="9"/>
  <c r="AP1879" i="9"/>
  <c r="AP1880" i="9"/>
  <c r="AP1881" i="9"/>
  <c r="AP1882" i="9"/>
  <c r="AP1883" i="9"/>
  <c r="AP1884" i="9"/>
  <c r="AP1885" i="9"/>
  <c r="AP1886" i="9"/>
  <c r="AP1887" i="9"/>
  <c r="AP1888" i="9"/>
  <c r="AP1889" i="9"/>
  <c r="AP1890" i="9"/>
  <c r="AP1891" i="9"/>
  <c r="AP1892" i="9"/>
  <c r="AP1893" i="9"/>
  <c r="AP1894" i="9"/>
  <c r="AP1895" i="9"/>
  <c r="AP1896" i="9"/>
  <c r="AP1897" i="9"/>
  <c r="AP1898" i="9"/>
  <c r="AP1899" i="9"/>
  <c r="AP1900" i="9"/>
  <c r="AP1901" i="9"/>
  <c r="AP1902" i="9"/>
  <c r="AP1903" i="9"/>
  <c r="AP1904" i="9"/>
  <c r="AP1905" i="9"/>
  <c r="AP1906" i="9"/>
  <c r="AP1907" i="9"/>
  <c r="AP1908" i="9"/>
  <c r="AP1909" i="9"/>
  <c r="AP1910" i="9"/>
  <c r="AP1911" i="9"/>
  <c r="AP1912" i="9"/>
  <c r="AP1913" i="9"/>
  <c r="AP1914" i="9"/>
  <c r="AP1915" i="9"/>
  <c r="AP1916" i="9"/>
  <c r="AP1917" i="9"/>
  <c r="AP1918" i="9"/>
  <c r="AP1919" i="9"/>
  <c r="AP1920" i="9"/>
  <c r="AP1921" i="9"/>
  <c r="AP1922" i="9"/>
  <c r="AP1923" i="9"/>
  <c r="AP1924" i="9"/>
  <c r="AP1925" i="9"/>
  <c r="AP1926" i="9"/>
  <c r="AP1927" i="9"/>
  <c r="AP1928" i="9"/>
  <c r="AP1929" i="9"/>
  <c r="AP1930" i="9"/>
  <c r="AP1931" i="9"/>
  <c r="AP1932" i="9"/>
  <c r="AP1933" i="9"/>
  <c r="AP1934" i="9"/>
  <c r="AP1935" i="9"/>
  <c r="AP1936" i="9"/>
  <c r="AP1937" i="9"/>
  <c r="AP1938" i="9"/>
  <c r="AP1939" i="9"/>
  <c r="AP1940" i="9"/>
  <c r="AP1941" i="9"/>
  <c r="AP1942" i="9"/>
  <c r="AP1943" i="9"/>
  <c r="AP1944" i="9"/>
  <c r="AP1945" i="9"/>
  <c r="AP1946" i="9"/>
  <c r="AP1947" i="9"/>
  <c r="AP1948" i="9"/>
  <c r="AP1949" i="9"/>
  <c r="AP1950" i="9"/>
  <c r="AP1951" i="9"/>
  <c r="AP1952" i="9"/>
  <c r="AP1953" i="9"/>
  <c r="AP1954" i="9"/>
  <c r="AP1955" i="9"/>
  <c r="AP1956" i="9"/>
  <c r="AP1957" i="9"/>
  <c r="AP1958" i="9"/>
  <c r="AP1959" i="9"/>
  <c r="AP1960" i="9"/>
  <c r="AP1961" i="9"/>
  <c r="AP1962" i="9"/>
  <c r="AP1963" i="9"/>
  <c r="AP1964" i="9"/>
  <c r="AP1965" i="9"/>
  <c r="AP1966" i="9"/>
  <c r="AP1967" i="9"/>
  <c r="AP1968" i="9"/>
  <c r="AP1969" i="9"/>
  <c r="AP1970" i="9"/>
  <c r="AP1971" i="9"/>
  <c r="AP1972" i="9"/>
  <c r="AP1973" i="9"/>
  <c r="AP1974" i="9"/>
  <c r="AP1975" i="9"/>
  <c r="AP1976" i="9"/>
  <c r="AP1977" i="9"/>
  <c r="AP1978" i="9"/>
  <c r="AP1979" i="9"/>
  <c r="AP1980" i="9"/>
  <c r="AP1981" i="9"/>
  <c r="AP1982" i="9"/>
  <c r="AP1983" i="9"/>
  <c r="AP1984" i="9"/>
  <c r="AP1985" i="9"/>
  <c r="AP1986" i="9"/>
  <c r="AP1987" i="9"/>
  <c r="AP1988" i="9"/>
  <c r="AP1989" i="9"/>
  <c r="AP1990" i="9"/>
  <c r="AP1991" i="9"/>
  <c r="AP1992" i="9"/>
  <c r="AP1993" i="9"/>
  <c r="AP1994" i="9"/>
  <c r="AP1995" i="9"/>
  <c r="AP1996" i="9"/>
  <c r="AP1997" i="9"/>
  <c r="AP1998" i="9"/>
  <c r="AP1999" i="9"/>
  <c r="AP2000" i="9"/>
  <c r="AP2001" i="9"/>
  <c r="AP2002" i="9"/>
  <c r="AP2003" i="9"/>
  <c r="AP2004" i="9"/>
  <c r="AP2005" i="9"/>
  <c r="AP2006" i="9"/>
  <c r="AP2007" i="9"/>
  <c r="AP2008" i="9"/>
  <c r="AP2009" i="9"/>
  <c r="AP2010" i="9"/>
  <c r="AP2011" i="9"/>
  <c r="AP2012" i="9"/>
  <c r="AP2013" i="9"/>
  <c r="AP2014" i="9"/>
  <c r="AP2015" i="9"/>
  <c r="AP2016" i="9"/>
  <c r="AP2017" i="9"/>
  <c r="AP2018" i="9"/>
  <c r="AP2019" i="9"/>
  <c r="AP2020" i="9"/>
  <c r="AP2021" i="9"/>
  <c r="AP2022" i="9"/>
  <c r="AP2023" i="9"/>
  <c r="AP2024" i="9"/>
  <c r="AP2025" i="9"/>
  <c r="AP2026" i="9"/>
  <c r="AP2027" i="9"/>
  <c r="AP2028" i="9"/>
  <c r="AP2029" i="9"/>
  <c r="AP2030" i="9"/>
  <c r="AP2031" i="9"/>
  <c r="AP2032" i="9"/>
  <c r="AP2033" i="9"/>
  <c r="AP2034" i="9"/>
  <c r="AP2035" i="9"/>
  <c r="AP2036" i="9"/>
  <c r="AP2037" i="9"/>
  <c r="AP2038" i="9"/>
  <c r="AP2039" i="9"/>
  <c r="AP2040" i="9"/>
  <c r="AP2041" i="9"/>
  <c r="AP2042" i="9"/>
  <c r="AP2043" i="9"/>
  <c r="AP2044" i="9"/>
  <c r="AP2045" i="9"/>
  <c r="AP2046" i="9"/>
  <c r="AP2047" i="9"/>
  <c r="AP2048" i="9"/>
  <c r="AP2049" i="9"/>
  <c r="AP2050" i="9"/>
  <c r="AP2051" i="9"/>
  <c r="AP2052" i="9"/>
  <c r="AP2053" i="9"/>
  <c r="AP2054" i="9"/>
  <c r="AP2055" i="9"/>
  <c r="AP2056" i="9"/>
  <c r="AP2057" i="9"/>
  <c r="AP2058" i="9"/>
  <c r="AP2059" i="9"/>
  <c r="AP2060" i="9"/>
  <c r="AP2061" i="9"/>
  <c r="AP2062" i="9"/>
  <c r="AP2063" i="9"/>
  <c r="AP2064" i="9"/>
  <c r="AP2065" i="9"/>
  <c r="AP2066" i="9"/>
  <c r="AP2067" i="9"/>
  <c r="AP2068" i="9"/>
  <c r="AP2069" i="9"/>
  <c r="AP2070" i="9"/>
  <c r="AP2071" i="9"/>
  <c r="AP2072" i="9"/>
  <c r="AP2073" i="9"/>
  <c r="AP2074" i="9"/>
  <c r="AP2075" i="9"/>
  <c r="AP2076" i="9"/>
  <c r="AP2077" i="9"/>
  <c r="AP2078" i="9"/>
  <c r="AP2079" i="9"/>
  <c r="AP2080" i="9"/>
  <c r="AP2081" i="9"/>
  <c r="AP2082" i="9"/>
  <c r="AP2083" i="9"/>
  <c r="AP2084" i="9"/>
  <c r="AP2085" i="9"/>
  <c r="AP2086" i="9"/>
  <c r="AP2087" i="9"/>
  <c r="AP2088" i="9"/>
  <c r="AP2089" i="9"/>
  <c r="AP2090" i="9"/>
  <c r="AP2091" i="9"/>
  <c r="AP2092" i="9"/>
  <c r="AP2093" i="9"/>
  <c r="AP2094" i="9"/>
  <c r="AP2095" i="9"/>
  <c r="AP2096" i="9"/>
  <c r="AP2097" i="9"/>
  <c r="AP2098" i="9"/>
  <c r="AP2099" i="9"/>
  <c r="AP2100" i="9"/>
  <c r="AP2101" i="9"/>
  <c r="AP2102" i="9"/>
  <c r="AP2103" i="9"/>
  <c r="AP2104" i="9"/>
  <c r="AP2105" i="9"/>
  <c r="AP2106" i="9"/>
  <c r="AP2107" i="9"/>
  <c r="AP2108" i="9"/>
  <c r="AP2109" i="9"/>
  <c r="AP2110" i="9"/>
  <c r="AP2111" i="9"/>
  <c r="AP2112" i="9"/>
  <c r="AP2113" i="9"/>
  <c r="AP2114" i="9"/>
  <c r="AP2115" i="9"/>
  <c r="AP2116" i="9"/>
  <c r="AP2117" i="9"/>
  <c r="AP2118" i="9"/>
  <c r="AP2119" i="9"/>
  <c r="AP2120" i="9"/>
  <c r="AP2121" i="9"/>
  <c r="AP2122" i="9"/>
  <c r="AP2123" i="9"/>
  <c r="AP2124" i="9"/>
  <c r="AP2125" i="9"/>
  <c r="AP2126" i="9"/>
  <c r="AP2127" i="9"/>
  <c r="AP2128" i="9"/>
  <c r="AP2129" i="9"/>
  <c r="AP2130" i="9"/>
  <c r="AP2131" i="9"/>
  <c r="AP2132" i="9"/>
  <c r="AP2133" i="9"/>
  <c r="AP2134" i="9"/>
  <c r="AP2135" i="9"/>
  <c r="AP2136" i="9"/>
  <c r="AP2137" i="9"/>
  <c r="AP2138" i="9"/>
  <c r="AP2139" i="9"/>
  <c r="AP2140" i="9"/>
  <c r="AP2141" i="9"/>
  <c r="AP2142" i="9"/>
  <c r="AP2143" i="9"/>
  <c r="AP2144" i="9"/>
  <c r="AP2145" i="9"/>
  <c r="AP2146" i="9"/>
  <c r="AP2147" i="9"/>
  <c r="AP2148" i="9"/>
  <c r="AP2149" i="9"/>
  <c r="AP2150" i="9"/>
  <c r="AP2151" i="9"/>
  <c r="AP2152" i="9"/>
  <c r="AP2153" i="9"/>
  <c r="AP2154" i="9"/>
  <c r="AP2155" i="9"/>
  <c r="AP2156" i="9"/>
  <c r="AP2157" i="9"/>
  <c r="AP2158" i="9"/>
  <c r="AP2159" i="9"/>
  <c r="AP2160" i="9"/>
  <c r="AP2161" i="9"/>
  <c r="AP2162" i="9"/>
  <c r="AP2163" i="9"/>
  <c r="AP2164" i="9"/>
  <c r="AP2165" i="9"/>
  <c r="AP2166" i="9"/>
  <c r="AP2167" i="9"/>
  <c r="AP2168" i="9"/>
  <c r="AP2169" i="9"/>
  <c r="AP2170" i="9"/>
  <c r="AP2171" i="9"/>
  <c r="AP2172" i="9"/>
  <c r="AP2173" i="9"/>
  <c r="AP2174" i="9"/>
  <c r="AP2175" i="9"/>
  <c r="AP2176" i="9"/>
  <c r="AP2177" i="9"/>
  <c r="AP2178" i="9"/>
  <c r="AP2179" i="9"/>
  <c r="AP2180" i="9"/>
  <c r="AP2181" i="9"/>
  <c r="AP2182" i="9"/>
  <c r="AP2183" i="9"/>
  <c r="AP2184" i="9"/>
  <c r="AP2185" i="9"/>
  <c r="AP2186" i="9"/>
  <c r="AP2187" i="9"/>
  <c r="AP2188" i="9"/>
  <c r="AP2189" i="9"/>
  <c r="AP2190" i="9"/>
  <c r="AP2191" i="9"/>
  <c r="AP2192" i="9"/>
  <c r="AP2193" i="9"/>
  <c r="AP2194" i="9"/>
  <c r="AP2195" i="9"/>
  <c r="AP2196" i="9"/>
  <c r="AP2197" i="9"/>
  <c r="AP2198" i="9"/>
  <c r="AP2199" i="9"/>
  <c r="AP2200" i="9"/>
  <c r="AP2201" i="9"/>
  <c r="AP2202" i="9"/>
  <c r="AP2203" i="9"/>
  <c r="AP2204" i="9"/>
  <c r="AP2205" i="9"/>
  <c r="AP2206" i="9"/>
  <c r="AP2207" i="9"/>
  <c r="AP2208" i="9"/>
  <c r="AP2209" i="9"/>
  <c r="AP2210" i="9"/>
  <c r="AP2211" i="9"/>
  <c r="AP2212" i="9"/>
  <c r="AP2213" i="9"/>
  <c r="AP2214" i="9"/>
  <c r="AP2215" i="9"/>
  <c r="AP2216" i="9"/>
  <c r="AP2217" i="9"/>
  <c r="AP2218" i="9"/>
  <c r="AP2219" i="9"/>
  <c r="AP2220" i="9"/>
  <c r="AP2221" i="9"/>
  <c r="AP2222" i="9"/>
  <c r="AP2223" i="9"/>
  <c r="AP2224" i="9"/>
  <c r="AP2225" i="9"/>
  <c r="AP2226" i="9"/>
  <c r="AP2227" i="9"/>
  <c r="AP2228" i="9"/>
  <c r="AP2229" i="9"/>
  <c r="AP2230" i="9"/>
  <c r="AP2231" i="9"/>
  <c r="AP2232" i="9"/>
  <c r="AP2233" i="9"/>
  <c r="AP2234" i="9"/>
  <c r="AP2235" i="9"/>
  <c r="AP2236" i="9"/>
  <c r="AP2237" i="9"/>
  <c r="AP2238" i="9"/>
  <c r="AP2239" i="9"/>
  <c r="AP2240" i="9"/>
  <c r="AP2241" i="9"/>
  <c r="AP2242" i="9"/>
  <c r="AP2243" i="9"/>
  <c r="AP2244" i="9"/>
  <c r="AP2245" i="9"/>
  <c r="AP2246" i="9"/>
  <c r="AP2247" i="9"/>
  <c r="AP2248" i="9"/>
  <c r="AP2249" i="9"/>
  <c r="AP2250" i="9"/>
  <c r="AP2251" i="9"/>
  <c r="AP2252" i="9"/>
  <c r="AP2253" i="9"/>
  <c r="AP2254" i="9"/>
  <c r="AP2255" i="9"/>
  <c r="AP2256" i="9"/>
  <c r="AP2257" i="9"/>
  <c r="AP2258" i="9"/>
  <c r="AP2259" i="9"/>
  <c r="AP2260" i="9"/>
  <c r="AP2261" i="9"/>
  <c r="AP2262" i="9"/>
  <c r="AP2263" i="9"/>
  <c r="AP2264" i="9"/>
  <c r="AP2265" i="9"/>
  <c r="AP2266" i="9"/>
  <c r="AP2267" i="9"/>
  <c r="AP2268" i="9"/>
  <c r="AP2269" i="9"/>
  <c r="AP2270" i="9"/>
  <c r="AP2271" i="9"/>
  <c r="AP2272" i="9"/>
  <c r="AP2273" i="9"/>
  <c r="AP2274" i="9"/>
  <c r="AP2275" i="9"/>
  <c r="AP2276" i="9"/>
  <c r="AP2277" i="9"/>
  <c r="AP2278" i="9"/>
  <c r="AP2279" i="9"/>
  <c r="AP2280" i="9"/>
  <c r="AP2281" i="9"/>
  <c r="AP2282" i="9"/>
  <c r="AP2283" i="9"/>
  <c r="AP2284" i="9"/>
  <c r="AP2285" i="9"/>
  <c r="AP2286" i="9"/>
  <c r="AP2287" i="9"/>
  <c r="AP2288" i="9"/>
  <c r="AP2289" i="9"/>
  <c r="AP2290" i="9"/>
  <c r="AP2291" i="9"/>
  <c r="AP2292" i="9"/>
  <c r="AP2293" i="9"/>
  <c r="AP2294" i="9"/>
  <c r="AP2295" i="9"/>
  <c r="AP2296" i="9"/>
  <c r="AP2297" i="9"/>
  <c r="AP2298" i="9"/>
  <c r="AP2299" i="9"/>
  <c r="AP2300" i="9"/>
  <c r="AP2301" i="9"/>
  <c r="AP2302" i="9"/>
  <c r="AP2303" i="9"/>
  <c r="AP2304" i="9"/>
  <c r="AP2305" i="9"/>
  <c r="AP2306" i="9"/>
  <c r="AP2307" i="9"/>
  <c r="AP2308" i="9"/>
  <c r="AP2309" i="9"/>
  <c r="AP2310" i="9"/>
  <c r="AP2311" i="9"/>
  <c r="AP2312" i="9"/>
  <c r="AP2313" i="9"/>
  <c r="AP2314" i="9"/>
  <c r="AP2315" i="9"/>
  <c r="AP2316" i="9"/>
  <c r="AP2317" i="9"/>
  <c r="AP2318" i="9"/>
  <c r="AP2319" i="9"/>
  <c r="AP2320" i="9"/>
  <c r="AP2321" i="9"/>
  <c r="AP2322" i="9"/>
  <c r="AP2323" i="9"/>
  <c r="AP2324" i="9"/>
  <c r="AP2325" i="9"/>
  <c r="AP2326" i="9"/>
  <c r="AP2327" i="9"/>
  <c r="AP2328" i="9"/>
  <c r="AP2329" i="9"/>
  <c r="AP2330" i="9"/>
  <c r="AP2331" i="9"/>
  <c r="AP2332" i="9"/>
  <c r="AP2333" i="9"/>
  <c r="AP2334" i="9"/>
  <c r="AP2335" i="9"/>
  <c r="AP2336" i="9"/>
  <c r="AP2337" i="9"/>
  <c r="AP2338" i="9"/>
  <c r="AP2339" i="9"/>
  <c r="AP2340" i="9"/>
  <c r="AP2341" i="9"/>
  <c r="AP2342" i="9"/>
  <c r="AP2343" i="9"/>
  <c r="AP2344" i="9"/>
  <c r="AP2345" i="9"/>
  <c r="AP2346" i="9"/>
  <c r="AP2347" i="9"/>
  <c r="AP2348" i="9"/>
  <c r="AP2349" i="9"/>
  <c r="AP2350" i="9"/>
  <c r="AP2351" i="9"/>
  <c r="AP2352" i="9"/>
  <c r="AP2353" i="9"/>
  <c r="AP2354" i="9"/>
  <c r="AP2355" i="9"/>
  <c r="AP2356" i="9"/>
  <c r="AP2357" i="9"/>
  <c r="AP2358" i="9"/>
  <c r="AP2359" i="9"/>
  <c r="AP2360" i="9"/>
  <c r="AP2361" i="9"/>
  <c r="AP2362" i="9"/>
  <c r="AP2363" i="9"/>
  <c r="AP2364" i="9"/>
  <c r="AP2365" i="9"/>
  <c r="AP2366" i="9"/>
  <c r="AP2367" i="9"/>
  <c r="AP2368" i="9"/>
  <c r="AP2369" i="9"/>
  <c r="AP2370" i="9"/>
  <c r="AP2371" i="9"/>
  <c r="AP2372" i="9"/>
  <c r="AP2373" i="9"/>
  <c r="AP2374" i="9"/>
  <c r="AP2375" i="9"/>
  <c r="AP2376" i="9"/>
  <c r="AP2377" i="9"/>
  <c r="AP2378" i="9"/>
  <c r="AP2379" i="9"/>
  <c r="AP2380" i="9"/>
  <c r="AP2381" i="9"/>
  <c r="AP2382" i="9"/>
  <c r="AP2383" i="9"/>
  <c r="AP2384" i="9"/>
  <c r="AP2385" i="9"/>
  <c r="AP2386" i="9"/>
  <c r="AP2387" i="9"/>
  <c r="AP2388" i="9"/>
  <c r="AP2389" i="9"/>
  <c r="AP2390" i="9"/>
  <c r="AP2391" i="9"/>
  <c r="AP2392" i="9"/>
  <c r="AP2393" i="9"/>
  <c r="AP2394" i="9"/>
  <c r="AP2395" i="9"/>
  <c r="AP2396" i="9"/>
  <c r="AP2397" i="9"/>
  <c r="AP2398" i="9"/>
  <c r="AP2399" i="9"/>
  <c r="AP2400" i="9"/>
  <c r="AP2401" i="9"/>
  <c r="AP2402" i="9"/>
  <c r="AP2403" i="9"/>
  <c r="AP2404" i="9"/>
  <c r="AP2405" i="9"/>
  <c r="AP2406" i="9"/>
  <c r="AP2407" i="9"/>
  <c r="AP2408" i="9"/>
  <c r="AP2409" i="9"/>
  <c r="AP2410" i="9"/>
  <c r="AP2411" i="9"/>
  <c r="AP2412" i="9"/>
  <c r="AP2413" i="9"/>
  <c r="AP2414" i="9"/>
  <c r="AP2415" i="9"/>
  <c r="AP2416" i="9"/>
  <c r="AP2417" i="9"/>
  <c r="AP2418" i="9"/>
  <c r="AP2419" i="9"/>
  <c r="AP2420" i="9"/>
  <c r="AP2421" i="9"/>
  <c r="AP2422" i="9"/>
  <c r="AP2423" i="9"/>
  <c r="AP2424" i="9"/>
  <c r="AP2425" i="9"/>
  <c r="AP2426" i="9"/>
  <c r="AP2427" i="9"/>
  <c r="AP2428" i="9"/>
  <c r="AP2429" i="9"/>
  <c r="AP2430" i="9"/>
  <c r="AP2431" i="9"/>
  <c r="AP2432" i="9"/>
  <c r="AP2433" i="9"/>
  <c r="AP2434" i="9"/>
  <c r="AP2435" i="9"/>
  <c r="AP2436" i="9"/>
  <c r="AP2437" i="9"/>
  <c r="AP2438" i="9"/>
  <c r="AP2439" i="9"/>
  <c r="AP2440" i="9"/>
  <c r="AP2441" i="9"/>
  <c r="AP2442" i="9"/>
  <c r="AP2443" i="9"/>
  <c r="AP2444" i="9"/>
  <c r="AP2445" i="9"/>
  <c r="AP2446" i="9"/>
  <c r="AP2447" i="9"/>
  <c r="AP2448" i="9"/>
  <c r="AP2449" i="9"/>
  <c r="AP2450" i="9"/>
  <c r="AP2451" i="9"/>
  <c r="AP2452" i="9"/>
  <c r="AP2453" i="9"/>
  <c r="AP2454" i="9"/>
  <c r="AP2455" i="9"/>
  <c r="AP2456" i="9"/>
  <c r="AP2457" i="9"/>
  <c r="AP2458" i="9"/>
  <c r="AP2459" i="9"/>
  <c r="AP2460" i="9"/>
  <c r="AP2461" i="9"/>
  <c r="AP2462" i="9"/>
  <c r="AP2463" i="9"/>
  <c r="AP2464" i="9"/>
  <c r="AP2465" i="9"/>
  <c r="AP2466" i="9"/>
  <c r="AP2467" i="9"/>
  <c r="AP2468" i="9"/>
  <c r="AP2469" i="9"/>
  <c r="AP2470" i="9"/>
  <c r="AP2471" i="9"/>
  <c r="AP2472" i="9"/>
  <c r="AP2473" i="9"/>
  <c r="AP2474" i="9"/>
  <c r="AP2475" i="9"/>
  <c r="AP2476" i="9"/>
  <c r="AP2477" i="9"/>
  <c r="AP2478" i="9"/>
  <c r="AP2479" i="9"/>
  <c r="AP2480" i="9"/>
  <c r="AP2481" i="9"/>
  <c r="AP2482" i="9"/>
  <c r="AP2483" i="9"/>
  <c r="AP2484" i="9"/>
  <c r="AP2485" i="9"/>
  <c r="AP2486" i="9"/>
  <c r="AP2487" i="9"/>
  <c r="AP2488" i="9"/>
  <c r="AP2489" i="9"/>
  <c r="AP2490" i="9"/>
  <c r="AP2491" i="9"/>
  <c r="AP2492" i="9"/>
  <c r="AP2493" i="9"/>
  <c r="AP2494" i="9"/>
  <c r="AP2495" i="9"/>
  <c r="AP2496" i="9"/>
  <c r="AP2497" i="9"/>
  <c r="AP2498" i="9"/>
  <c r="AP2499" i="9"/>
  <c r="AP2500" i="9"/>
  <c r="AP2501" i="9"/>
  <c r="AP2502" i="9"/>
  <c r="AP2503" i="9"/>
  <c r="AP2504" i="9"/>
  <c r="AP2505" i="9"/>
  <c r="AP2506" i="9"/>
  <c r="AP2507" i="9"/>
  <c r="AP2508" i="9"/>
  <c r="AP2509" i="9"/>
  <c r="AP2510" i="9"/>
  <c r="AP2511" i="9"/>
  <c r="AP2512" i="9"/>
  <c r="AP2513" i="9"/>
  <c r="AP2514" i="9"/>
  <c r="AP2515" i="9"/>
  <c r="AP2516" i="9"/>
  <c r="AP2517" i="9"/>
  <c r="AP2518" i="9"/>
  <c r="AP2519" i="9"/>
  <c r="AP2520" i="9"/>
  <c r="AP2521" i="9"/>
  <c r="AP2522" i="9"/>
  <c r="AP2523" i="9"/>
  <c r="AP2524" i="9"/>
  <c r="AP2525" i="9"/>
  <c r="AP2526" i="9"/>
  <c r="AP2527" i="9"/>
  <c r="AP2528" i="9"/>
  <c r="AP2529" i="9"/>
  <c r="AP2530" i="9"/>
  <c r="AP2531" i="9"/>
  <c r="AP2532" i="9"/>
  <c r="AP2533" i="9"/>
  <c r="AP2534" i="9"/>
  <c r="AP2535" i="9"/>
  <c r="AP2536" i="9"/>
  <c r="AP2537" i="9"/>
  <c r="AP2538" i="9"/>
  <c r="AP2539" i="9"/>
  <c r="AP2540" i="9"/>
  <c r="AP2541" i="9"/>
  <c r="AP2542" i="9"/>
  <c r="AP2543" i="9"/>
  <c r="AP2544" i="9"/>
  <c r="AP2545" i="9"/>
  <c r="AP2546" i="9"/>
  <c r="AP2547" i="9"/>
  <c r="AP2548" i="9"/>
  <c r="AP2549" i="9"/>
  <c r="AP2550" i="9"/>
  <c r="AP2551" i="9"/>
  <c r="AP2552" i="9"/>
  <c r="AP2553" i="9"/>
  <c r="AP2554" i="9"/>
  <c r="AP2555" i="9"/>
  <c r="AP2556" i="9"/>
  <c r="AP2557" i="9"/>
  <c r="AP2558" i="9"/>
  <c r="AP2559" i="9"/>
  <c r="AP2560" i="9"/>
  <c r="AP2561" i="9"/>
  <c r="AP2562" i="9"/>
  <c r="AP2563" i="9"/>
  <c r="AP2564" i="9"/>
  <c r="AP2565" i="9"/>
  <c r="AP2566" i="9"/>
  <c r="AP2567" i="9"/>
  <c r="AP2568" i="9"/>
  <c r="AP2569" i="9"/>
  <c r="AP2570" i="9"/>
  <c r="AP2571" i="9"/>
  <c r="AP2572" i="9"/>
  <c r="AP2573" i="9"/>
  <c r="AP2574" i="9"/>
  <c r="AP2575" i="9"/>
  <c r="AP2576" i="9"/>
  <c r="AP2577" i="9"/>
  <c r="AP2578" i="9"/>
  <c r="AP2579" i="9"/>
  <c r="AP2580" i="9"/>
  <c r="AP2581" i="9"/>
  <c r="AP2582" i="9"/>
  <c r="AP2583" i="9"/>
  <c r="AP2584" i="9"/>
  <c r="AP2585" i="9"/>
  <c r="AP2586" i="9"/>
  <c r="AP2587" i="9"/>
  <c r="AP2588" i="9"/>
  <c r="AP2589" i="9"/>
  <c r="AP2590" i="9"/>
  <c r="AP2591" i="9"/>
  <c r="AP2592" i="9"/>
  <c r="AP2593" i="9"/>
  <c r="AP2594" i="9"/>
  <c r="AP2595" i="9"/>
  <c r="AP2596" i="9"/>
  <c r="AP2597" i="9"/>
  <c r="AP2598" i="9"/>
  <c r="AP2599" i="9"/>
  <c r="AP2600" i="9"/>
  <c r="AP2601" i="9"/>
  <c r="AP2602" i="9"/>
  <c r="AP2603" i="9"/>
  <c r="AP2604" i="9"/>
  <c r="AP2605" i="9"/>
  <c r="AP2606" i="9"/>
  <c r="AP2607" i="9"/>
  <c r="AP2608" i="9"/>
  <c r="AP2609" i="9"/>
  <c r="AP2610" i="9"/>
  <c r="AP2611" i="9"/>
  <c r="AP2612" i="9"/>
  <c r="AP2613" i="9"/>
  <c r="AP2614" i="9"/>
  <c r="AP2615" i="9"/>
  <c r="AP2616" i="9"/>
  <c r="AP2617" i="9"/>
  <c r="AP2618" i="9"/>
  <c r="AP2619" i="9"/>
  <c r="AP2620" i="9"/>
  <c r="AP2621" i="9"/>
  <c r="AP2622" i="9"/>
  <c r="AP2623" i="9"/>
  <c r="AP2624" i="9"/>
  <c r="AP2625" i="9"/>
  <c r="AP2626" i="9"/>
  <c r="AP2627" i="9"/>
  <c r="AP2628" i="9"/>
  <c r="AP2629" i="9"/>
  <c r="AP2630" i="9"/>
  <c r="AP2631" i="9"/>
  <c r="AP2632" i="9"/>
  <c r="AP2633" i="9"/>
  <c r="AP2634" i="9"/>
  <c r="AP2635" i="9"/>
  <c r="AP2636" i="9"/>
  <c r="AP2637" i="9"/>
  <c r="AP2638" i="9"/>
  <c r="AP2639" i="9"/>
  <c r="AP2640" i="9"/>
  <c r="AP2641" i="9"/>
  <c r="AP2642" i="9"/>
  <c r="AP2643" i="9"/>
  <c r="AP2644" i="9"/>
  <c r="AP2645" i="9"/>
  <c r="AP2646" i="9"/>
  <c r="AP2647" i="9"/>
  <c r="AP2648" i="9"/>
  <c r="AP2649" i="9"/>
  <c r="AP2650" i="9"/>
  <c r="AP2651" i="9"/>
  <c r="AP2652" i="9"/>
  <c r="AP2653" i="9"/>
  <c r="AP2654" i="9"/>
  <c r="AP2655" i="9"/>
  <c r="AP2656" i="9"/>
  <c r="AP2657" i="9"/>
  <c r="AP2658" i="9"/>
  <c r="AP2659" i="9"/>
  <c r="AP2660" i="9"/>
  <c r="AP2661" i="9"/>
  <c r="AP2662" i="9"/>
  <c r="AP2663" i="9"/>
  <c r="AP2664" i="9"/>
  <c r="AP2665" i="9"/>
  <c r="AP2666" i="9"/>
  <c r="AP2667" i="9"/>
  <c r="AP2668" i="9"/>
  <c r="AP2669" i="9"/>
  <c r="AP2670" i="9"/>
  <c r="AP2671" i="9"/>
  <c r="AP2672" i="9"/>
  <c r="AP2673" i="9"/>
  <c r="AP2674" i="9"/>
  <c r="AP2675" i="9"/>
  <c r="AP2676" i="9"/>
  <c r="AP2677" i="9"/>
  <c r="AP2678" i="9"/>
  <c r="AP2679" i="9"/>
  <c r="AP2680" i="9"/>
  <c r="AP2681" i="9"/>
  <c r="AP2682" i="9"/>
  <c r="AP2683" i="9"/>
  <c r="AP2684" i="9"/>
  <c r="AP2685" i="9"/>
  <c r="AP2686" i="9"/>
  <c r="AP2687" i="9"/>
  <c r="AP2688" i="9"/>
  <c r="AP2689" i="9"/>
  <c r="AP2690" i="9"/>
  <c r="AP2691" i="9"/>
  <c r="AP2692" i="9"/>
  <c r="AP2693" i="9"/>
  <c r="AP2694" i="9"/>
  <c r="AP2695" i="9"/>
  <c r="AP2696" i="9"/>
  <c r="AP2697" i="9"/>
  <c r="AP2698" i="9"/>
  <c r="AP2699" i="9"/>
  <c r="AP2700" i="9"/>
  <c r="AP2701" i="9"/>
  <c r="AP2702" i="9"/>
  <c r="AP2703" i="9"/>
  <c r="AP2704" i="9"/>
  <c r="AP2705" i="9"/>
  <c r="AP2706" i="9"/>
  <c r="AP2707" i="9"/>
  <c r="AP2708" i="9"/>
  <c r="AP2709" i="9"/>
  <c r="AP2710" i="9"/>
  <c r="AP2711" i="9"/>
  <c r="AP2712" i="9"/>
  <c r="AP2713" i="9"/>
  <c r="AP2714" i="9"/>
  <c r="AP2715" i="9"/>
  <c r="AP2716" i="9"/>
  <c r="AP2717" i="9"/>
  <c r="AP2718" i="9"/>
  <c r="AP2719" i="9"/>
  <c r="AP2720" i="9"/>
  <c r="AP2721" i="9"/>
  <c r="AP2722" i="9"/>
  <c r="AP2723" i="9"/>
  <c r="AP2724" i="9"/>
  <c r="AP2725" i="9"/>
  <c r="AP2726" i="9"/>
  <c r="AP2727" i="9"/>
  <c r="AP2728" i="9"/>
  <c r="AP2729" i="9"/>
  <c r="AP2730" i="9"/>
  <c r="AP2731" i="9"/>
  <c r="AP2732" i="9"/>
  <c r="AP2733" i="9"/>
  <c r="AP2734" i="9"/>
  <c r="AP2735" i="9"/>
  <c r="AP2736" i="9"/>
  <c r="AP2737" i="9"/>
  <c r="AP2738" i="9"/>
  <c r="AP2739" i="9"/>
  <c r="AP2740" i="9"/>
  <c r="AP2741" i="9"/>
  <c r="AP2742" i="9"/>
  <c r="AP2743" i="9"/>
  <c r="AP2744" i="9"/>
  <c r="AP2745" i="9"/>
  <c r="AP2746" i="9"/>
  <c r="AP2747" i="9"/>
  <c r="AP2748" i="9"/>
  <c r="AP2749" i="9"/>
  <c r="AP2750" i="9"/>
  <c r="AP2751" i="9"/>
  <c r="AP2752" i="9"/>
  <c r="AP2753" i="9"/>
  <c r="AP2754" i="9"/>
  <c r="AP2755" i="9"/>
  <c r="AP2756" i="9"/>
  <c r="AP2757" i="9"/>
  <c r="AP2758" i="9"/>
  <c r="AP2759" i="9"/>
  <c r="AP2760" i="9"/>
  <c r="AP2761" i="9"/>
  <c r="AP2762" i="9"/>
  <c r="AP2763" i="9"/>
  <c r="AP2764" i="9"/>
  <c r="AP2765" i="9"/>
  <c r="AP2766" i="9"/>
  <c r="AP2767" i="9"/>
  <c r="AP2768" i="9"/>
  <c r="AP2769" i="9"/>
  <c r="AP2770" i="9"/>
  <c r="AP2771" i="9"/>
  <c r="AP2772" i="9"/>
  <c r="AP2773" i="9"/>
  <c r="AP2774" i="9"/>
  <c r="AP2775" i="9"/>
  <c r="AP2776" i="9"/>
  <c r="AP2777" i="9"/>
  <c r="AP2778" i="9"/>
  <c r="AP2779" i="9"/>
  <c r="AP2780" i="9"/>
  <c r="AP2781" i="9"/>
  <c r="AP2782" i="9"/>
  <c r="AP2783" i="9"/>
  <c r="AP2784" i="9"/>
  <c r="AP2785" i="9"/>
  <c r="AP2786" i="9"/>
  <c r="AP2787" i="9"/>
  <c r="AP2788" i="9"/>
  <c r="AP2789" i="9"/>
  <c r="AP2790" i="9"/>
  <c r="AP2791" i="9"/>
  <c r="AP2792" i="9"/>
  <c r="AP2793" i="9"/>
  <c r="AP2794" i="9"/>
  <c r="AP2795" i="9"/>
  <c r="AP2796" i="9"/>
  <c r="AP2797" i="9"/>
  <c r="AP2798" i="9"/>
  <c r="AP2799" i="9"/>
  <c r="AP2800" i="9"/>
  <c r="AP2801" i="9"/>
  <c r="AP2802" i="9"/>
  <c r="AP2803" i="9"/>
  <c r="AP2804" i="9"/>
  <c r="AP2805" i="9"/>
  <c r="AP2806" i="9"/>
  <c r="AP2807" i="9"/>
  <c r="AP2808" i="9"/>
  <c r="AP2809" i="9"/>
  <c r="AP2810" i="9"/>
  <c r="AP2811" i="9"/>
  <c r="AP2812" i="9"/>
  <c r="AP2813" i="9"/>
  <c r="AP2814" i="9"/>
  <c r="AP2815" i="9"/>
  <c r="AP2816" i="9"/>
  <c r="AP2817" i="9"/>
  <c r="AP2818" i="9"/>
  <c r="AP2819" i="9"/>
  <c r="AP2820" i="9"/>
  <c r="AP2821" i="9"/>
  <c r="AP2822" i="9"/>
  <c r="AP2823" i="9"/>
  <c r="AP2824" i="9"/>
  <c r="AP2825" i="9"/>
  <c r="AP2826" i="9"/>
  <c r="AP2827" i="9"/>
  <c r="AP2828" i="9"/>
  <c r="AP2829" i="9"/>
  <c r="AP2830" i="9"/>
  <c r="AP2831" i="9"/>
  <c r="AP2832" i="9"/>
  <c r="AP2833" i="9"/>
  <c r="AP2834" i="9"/>
  <c r="AP2835" i="9"/>
  <c r="AP2836" i="9"/>
  <c r="AP2837" i="9"/>
  <c r="AP2838" i="9"/>
  <c r="AP2839" i="9"/>
  <c r="AP2840" i="9"/>
  <c r="Z254" i="5" l="1"/>
  <c r="Z255" i="5"/>
  <c r="D83" i="6" l="1"/>
  <c r="D84" i="6" s="1"/>
  <c r="E3" i="9" l="1"/>
  <c r="E6" i="9"/>
  <c r="E34" i="9"/>
  <c r="E37" i="9"/>
  <c r="E41" i="9"/>
  <c r="E42" i="9"/>
  <c r="D40" i="9"/>
  <c r="D39" i="9"/>
  <c r="D38" i="9"/>
  <c r="D36" i="9"/>
  <c r="D35" i="9"/>
  <c r="D33" i="9"/>
  <c r="D32" i="9"/>
  <c r="D31" i="9"/>
  <c r="D30" i="9"/>
  <c r="D29" i="9"/>
  <c r="D28" i="9"/>
  <c r="D27" i="9"/>
  <c r="D26" i="9"/>
  <c r="E26" i="9" s="1"/>
  <c r="D25" i="9"/>
  <c r="D24" i="9"/>
  <c r="D21" i="9"/>
  <c r="D20" i="9"/>
  <c r="D19" i="9"/>
  <c r="D18" i="9"/>
  <c r="D17" i="9"/>
  <c r="D16" i="9"/>
  <c r="D15" i="9"/>
  <c r="D14" i="9"/>
  <c r="D13" i="9"/>
  <c r="D12" i="9"/>
  <c r="D11" i="9"/>
  <c r="D10" i="9"/>
  <c r="D9" i="9"/>
  <c r="D8" i="9"/>
  <c r="D7" i="9"/>
  <c r="D5" i="9"/>
  <c r="D4" i="9"/>
  <c r="D2" i="9"/>
  <c r="Z562" i="5"/>
  <c r="Z561" i="5"/>
  <c r="Z560" i="5"/>
  <c r="Z559" i="5"/>
  <c r="Z558" i="5"/>
  <c r="Z557" i="5"/>
  <c r="Z556" i="5"/>
  <c r="Z542" i="5"/>
  <c r="Z541" i="5"/>
  <c r="Z540" i="5"/>
  <c r="Z539" i="5"/>
  <c r="Z538" i="5"/>
  <c r="Z537" i="5"/>
  <c r="Z536" i="5"/>
  <c r="Z535" i="5"/>
  <c r="Z534" i="5"/>
  <c r="Z533" i="5"/>
  <c r="Z532" i="5"/>
  <c r="Z531" i="5"/>
  <c r="Z530" i="5"/>
  <c r="Z529" i="5"/>
  <c r="Z528" i="5"/>
  <c r="Z527" i="5"/>
  <c r="Z526" i="5"/>
  <c r="Z525" i="5"/>
  <c r="Z524" i="5"/>
  <c r="Z523" i="5"/>
  <c r="Z522" i="5"/>
  <c r="Z521" i="5"/>
  <c r="Z520" i="5"/>
  <c r="Z519" i="5"/>
  <c r="Z518" i="5"/>
  <c r="Z517" i="5"/>
  <c r="Z516" i="5"/>
  <c r="Z515" i="5"/>
  <c r="Z514" i="5"/>
  <c r="Z513" i="5"/>
  <c r="Z512" i="5"/>
  <c r="Z511" i="5"/>
  <c r="Z510" i="5"/>
  <c r="Z509" i="5"/>
  <c r="Z508" i="5"/>
  <c r="Z507" i="5"/>
  <c r="Z506" i="5"/>
  <c r="Z505" i="5"/>
  <c r="Z504" i="5"/>
  <c r="Z503" i="5"/>
  <c r="Z502" i="5"/>
  <c r="Z501" i="5"/>
  <c r="Z500" i="5"/>
  <c r="Z499" i="5"/>
  <c r="Z498" i="5"/>
  <c r="Z497" i="5"/>
  <c r="Z496" i="5"/>
  <c r="Z495" i="5"/>
  <c r="Z494" i="5"/>
  <c r="Z493" i="5"/>
  <c r="Z492" i="5"/>
  <c r="Z491" i="5"/>
  <c r="Z490" i="5"/>
  <c r="Z489" i="5"/>
  <c r="Z470" i="5"/>
  <c r="Z469" i="5"/>
  <c r="Z468" i="5"/>
  <c r="Z467" i="5"/>
  <c r="Z466" i="5"/>
  <c r="Z465" i="5"/>
  <c r="Z464" i="5"/>
  <c r="Z463" i="5"/>
  <c r="Z462" i="5"/>
  <c r="Z461" i="5"/>
  <c r="Z460" i="5"/>
  <c r="Z459" i="5"/>
  <c r="Z458" i="5"/>
  <c r="Z457" i="5"/>
  <c r="Z456" i="5"/>
  <c r="Z455" i="5"/>
  <c r="Z454" i="5"/>
  <c r="Z453" i="5"/>
  <c r="Z452" i="5"/>
  <c r="Z451" i="5"/>
  <c r="Z450" i="5"/>
  <c r="Z449" i="5"/>
  <c r="Z448" i="5"/>
  <c r="Z447" i="5"/>
  <c r="Z446" i="5"/>
  <c r="Z445" i="5"/>
  <c r="Z444" i="5"/>
  <c r="Z443" i="5"/>
  <c r="Z442" i="5"/>
  <c r="Z441" i="5"/>
  <c r="Z440" i="5"/>
  <c r="Z439" i="5"/>
  <c r="Z438" i="5"/>
  <c r="Z437" i="5"/>
  <c r="Z436" i="5"/>
  <c r="Z435" i="5"/>
  <c r="Z434" i="5"/>
  <c r="Z433" i="5"/>
  <c r="Z432" i="5"/>
  <c r="Z431" i="5"/>
  <c r="Z430" i="5"/>
  <c r="Z429" i="5"/>
  <c r="Z428" i="5"/>
  <c r="Z427" i="5"/>
  <c r="Z426" i="5"/>
  <c r="Z425" i="5"/>
  <c r="Z424" i="5"/>
  <c r="Z423" i="5"/>
  <c r="Z422" i="5"/>
  <c r="Z421" i="5"/>
  <c r="Z420" i="5"/>
  <c r="Z419" i="5"/>
  <c r="Z418" i="5"/>
  <c r="Z417" i="5"/>
  <c r="Z416" i="5"/>
  <c r="Z415" i="5"/>
  <c r="Z414" i="5"/>
  <c r="Z413" i="5"/>
  <c r="Z412" i="5"/>
  <c r="Z411" i="5"/>
  <c r="Z410" i="5"/>
  <c r="Z409" i="5"/>
  <c r="Z408" i="5"/>
  <c r="Z407" i="5"/>
  <c r="Z406" i="5"/>
  <c r="Z405" i="5"/>
  <c r="Z404" i="5"/>
  <c r="Z403" i="5"/>
  <c r="Z402" i="5"/>
  <c r="Z401" i="5"/>
  <c r="Z400" i="5"/>
  <c r="Z399" i="5"/>
  <c r="Z398" i="5"/>
  <c r="Z397" i="5"/>
  <c r="Z389" i="5"/>
  <c r="Z388" i="5"/>
  <c r="Z387" i="5"/>
  <c r="Z386" i="5"/>
  <c r="Z385" i="5"/>
  <c r="Z384" i="5"/>
  <c r="Z383" i="5"/>
  <c r="Z382" i="5"/>
  <c r="Z381" i="5"/>
  <c r="Z380" i="5"/>
  <c r="Z379" i="5"/>
  <c r="Z378" i="5"/>
  <c r="Z377" i="5"/>
  <c r="Z376" i="5"/>
  <c r="Z364" i="5"/>
  <c r="Z363" i="5"/>
  <c r="Z362" i="5"/>
  <c r="Z361" i="5"/>
  <c r="Z360" i="5"/>
  <c r="Z359" i="5"/>
  <c r="Z358" i="5"/>
  <c r="Z357" i="5"/>
  <c r="Z356" i="5"/>
  <c r="Z355" i="5"/>
  <c r="Z354" i="5"/>
  <c r="Z353" i="5"/>
  <c r="Z352" i="5"/>
  <c r="Z351" i="5"/>
  <c r="Z350" i="5"/>
  <c r="Z349" i="5"/>
  <c r="Z348" i="5"/>
  <c r="Z347" i="5"/>
  <c r="Z346" i="5"/>
  <c r="Z345" i="5"/>
  <c r="Z344" i="5"/>
  <c r="Z343" i="5"/>
  <c r="Z342" i="5"/>
  <c r="Z341" i="5"/>
  <c r="Z340" i="5"/>
  <c r="Z339" i="5"/>
  <c r="Z338" i="5"/>
  <c r="Z337" i="5"/>
  <c r="Z336" i="5"/>
  <c r="Z335" i="5"/>
  <c r="Z334" i="5"/>
  <c r="Z333" i="5"/>
  <c r="Z332" i="5"/>
  <c r="Z331" i="5"/>
  <c r="Z330" i="5"/>
  <c r="Z329" i="5"/>
  <c r="Z328" i="5"/>
  <c r="Z327" i="5"/>
  <c r="Z326" i="5"/>
  <c r="Z325" i="5"/>
  <c r="Z324" i="5"/>
  <c r="Z323" i="5"/>
  <c r="Z322" i="5"/>
  <c r="Z321" i="5"/>
  <c r="Z320" i="5"/>
  <c r="Z319" i="5"/>
  <c r="Z318" i="5"/>
  <c r="Z317" i="5"/>
  <c r="Z316" i="5"/>
  <c r="Z315" i="5"/>
  <c r="Z314" i="5"/>
  <c r="Z292" i="5"/>
  <c r="Z291" i="5"/>
  <c r="Z290" i="5"/>
  <c r="Z289" i="5"/>
  <c r="Z288" i="5"/>
  <c r="Z287" i="5"/>
  <c r="Z286" i="5"/>
  <c r="Z285" i="5"/>
  <c r="Z284" i="5"/>
  <c r="Z283" i="5"/>
  <c r="Z282" i="5"/>
  <c r="Z281" i="5"/>
  <c r="Z280" i="5"/>
  <c r="Z279" i="5"/>
  <c r="Z278" i="5"/>
  <c r="Z277" i="5"/>
  <c r="Z276" i="5"/>
  <c r="Z275" i="5"/>
  <c r="Z274" i="5"/>
  <c r="Z273" i="5"/>
  <c r="Z272" i="5"/>
  <c r="Z271" i="5"/>
  <c r="Z270" i="5"/>
  <c r="Z269" i="5"/>
  <c r="Z268" i="5"/>
  <c r="Z267" i="5"/>
  <c r="Z266" i="5"/>
  <c r="Z265" i="5"/>
  <c r="Z264" i="5"/>
  <c r="Z263" i="5"/>
  <c r="Z262" i="5"/>
  <c r="Z261" i="5"/>
  <c r="Z260" i="5"/>
  <c r="Z259" i="5"/>
  <c r="Z258" i="5"/>
  <c r="Z257" i="5"/>
  <c r="Z256" i="5"/>
  <c r="Z253" i="5"/>
  <c r="Z252" i="5"/>
  <c r="Z251" i="5"/>
  <c r="Z250" i="5"/>
  <c r="Z249" i="5"/>
  <c r="Z248" i="5"/>
  <c r="Z247" i="5"/>
  <c r="Z246" i="5"/>
  <c r="Z245" i="5"/>
  <c r="Z244" i="5"/>
  <c r="Z243" i="5"/>
  <c r="Z242" i="5"/>
  <c r="Z241" i="5"/>
  <c r="Z240" i="5"/>
  <c r="Z239" i="5"/>
  <c r="Z238" i="5"/>
  <c r="Z237" i="5"/>
  <c r="Z236" i="5"/>
  <c r="Z235" i="5"/>
  <c r="Z234" i="5"/>
  <c r="Z233" i="5"/>
  <c r="Z232" i="5"/>
  <c r="Z231" i="5"/>
  <c r="Z230" i="5"/>
  <c r="Z229" i="5"/>
  <c r="Z228" i="5"/>
  <c r="Z227" i="5"/>
  <c r="Z226" i="5"/>
  <c r="Z225" i="5"/>
  <c r="Z224" i="5"/>
  <c r="Z223" i="5"/>
  <c r="Z222" i="5"/>
  <c r="Z221" i="5"/>
  <c r="Z220" i="5"/>
  <c r="Z219" i="5"/>
  <c r="Z218" i="5"/>
  <c r="Z217" i="5"/>
  <c r="Z216" i="5"/>
  <c r="Z215" i="5"/>
  <c r="Z214" i="5"/>
  <c r="Z213" i="5"/>
  <c r="Z212" i="5"/>
  <c r="Z211" i="5"/>
  <c r="Z210" i="5"/>
  <c r="Z209" i="5"/>
  <c r="Z208" i="5"/>
  <c r="Z180" i="5"/>
  <c r="Z179" i="5"/>
  <c r="Z178" i="5"/>
  <c r="Z177" i="5"/>
  <c r="Z176" i="5"/>
  <c r="Z175" i="5"/>
  <c r="Z174" i="5"/>
  <c r="Z173" i="5"/>
  <c r="Z172" i="5"/>
  <c r="Z171" i="5"/>
  <c r="Z170" i="5"/>
  <c r="Z169" i="5"/>
  <c r="Z168" i="5"/>
  <c r="Z167" i="5"/>
  <c r="Z166" i="5"/>
  <c r="Z165" i="5"/>
  <c r="Z164" i="5"/>
  <c r="Z163" i="5"/>
  <c r="Z162" i="5"/>
  <c r="Z161" i="5"/>
  <c r="Z160" i="5"/>
  <c r="Z159" i="5"/>
  <c r="Z158" i="5"/>
  <c r="Z157" i="5"/>
  <c r="Z156" i="5"/>
  <c r="Z155" i="5"/>
  <c r="Z154" i="5"/>
  <c r="Z153" i="5"/>
  <c r="Z152" i="5"/>
  <c r="Z151" i="5"/>
  <c r="Z150" i="5"/>
  <c r="Z149" i="5"/>
  <c r="Z148" i="5"/>
  <c r="Z147" i="5"/>
  <c r="Z146" i="5"/>
  <c r="Z145" i="5"/>
  <c r="Z144" i="5"/>
  <c r="Z143" i="5"/>
  <c r="Z142" i="5"/>
  <c r="Z141" i="5"/>
  <c r="Z140" i="5"/>
  <c r="Z139" i="5"/>
  <c r="Z138" i="5"/>
  <c r="Z137" i="5"/>
  <c r="Z136" i="5"/>
  <c r="Z135" i="5"/>
  <c r="Z134" i="5"/>
  <c r="Z133" i="5"/>
  <c r="Z132" i="5"/>
  <c r="Z131" i="5"/>
  <c r="Z130" i="5"/>
  <c r="Z129" i="5"/>
  <c r="Z128" i="5"/>
  <c r="Z127" i="5"/>
  <c r="Z126" i="5"/>
  <c r="Z125" i="5"/>
  <c r="Z124" i="5"/>
  <c r="Z123" i="5"/>
  <c r="Z122" i="5"/>
  <c r="Z121" i="5"/>
  <c r="Z120" i="5"/>
  <c r="Z119" i="5"/>
  <c r="Z118" i="5"/>
  <c r="Z117" i="5"/>
  <c r="Z116" i="5"/>
  <c r="Z115" i="5"/>
  <c r="Z114" i="5"/>
  <c r="Z113" i="5"/>
  <c r="Z112" i="5"/>
  <c r="Z111" i="5"/>
  <c r="Z110" i="5"/>
  <c r="Z109" i="5"/>
  <c r="Z108" i="5"/>
  <c r="Z107" i="5"/>
  <c r="Z106" i="5"/>
  <c r="Z105" i="5"/>
  <c r="Z104" i="5"/>
  <c r="Z103" i="5"/>
  <c r="Z102" i="5"/>
  <c r="Z84" i="5"/>
  <c r="Z83" i="5"/>
  <c r="Z82" i="5"/>
  <c r="Z81" i="5"/>
  <c r="Z80" i="5"/>
  <c r="Z79" i="5"/>
  <c r="Z78" i="5"/>
  <c r="Z77" i="5"/>
  <c r="Z76" i="5"/>
  <c r="Z75" i="5"/>
  <c r="Z74" i="5"/>
  <c r="Z73" i="5"/>
  <c r="Z72" i="5"/>
  <c r="Z71" i="5"/>
  <c r="Z70" i="5"/>
  <c r="Z69" i="5"/>
  <c r="Z68" i="5"/>
  <c r="Z67" i="5"/>
  <c r="Z66" i="5"/>
  <c r="Z65" i="5"/>
  <c r="Z64" i="5"/>
  <c r="Z63" i="5"/>
  <c r="Z62" i="5"/>
  <c r="Z61" i="5"/>
  <c r="Z60" i="5"/>
  <c r="Z59" i="5"/>
  <c r="Z58" i="5"/>
  <c r="Z57" i="5"/>
  <c r="Z56" i="5"/>
  <c r="Z55" i="5"/>
  <c r="Z54" i="5"/>
  <c r="Z53" i="5"/>
  <c r="Z52" i="5"/>
  <c r="Z51" i="5"/>
  <c r="Z50" i="5"/>
  <c r="Z49" i="5"/>
  <c r="Z48" i="5"/>
  <c r="Z47" i="5"/>
  <c r="Z46" i="5"/>
  <c r="Z45" i="5"/>
  <c r="Z44" i="5"/>
  <c r="Z43" i="5"/>
  <c r="Z42" i="5"/>
  <c r="Z41" i="5"/>
  <c r="Z40" i="5"/>
  <c r="Z39" i="5"/>
  <c r="Z38" i="5"/>
  <c r="Z37" i="5"/>
  <c r="Z36" i="5"/>
  <c r="Z35" i="5"/>
  <c r="Z34" i="5"/>
  <c r="Z33" i="5"/>
  <c r="Z32" i="5"/>
  <c r="Z31" i="5"/>
  <c r="Z30" i="5"/>
  <c r="Z29" i="5"/>
  <c r="Z28" i="5"/>
  <c r="Z27" i="5"/>
  <c r="Z26" i="5"/>
  <c r="Z25" i="5"/>
  <c r="Z24" i="5"/>
  <c r="Z23" i="5"/>
  <c r="Z22" i="5"/>
  <c r="Z21" i="5"/>
  <c r="Z20" i="5"/>
  <c r="Z19" i="5"/>
  <c r="Z18" i="5"/>
  <c r="Z17" i="5"/>
  <c r="Z16" i="5"/>
  <c r="Z15" i="5"/>
  <c r="Z14" i="5"/>
  <c r="Z13" i="5"/>
  <c r="Z12" i="5"/>
  <c r="Z11" i="5"/>
  <c r="Z10" i="5"/>
  <c r="Z9" i="5"/>
  <c r="Z8" i="5"/>
  <c r="Z7" i="5"/>
  <c r="Z6" i="5"/>
  <c r="Z5" i="5"/>
  <c r="Z4" i="5"/>
  <c r="Z3" i="5"/>
  <c r="Y44" i="9"/>
  <c r="Z44" i="9"/>
  <c r="AA44" i="9"/>
  <c r="AB44" i="9"/>
  <c r="AC44" i="9"/>
  <c r="AD44" i="9"/>
  <c r="AE44" i="9"/>
  <c r="Y45" i="9"/>
  <c r="Z45" i="9"/>
  <c r="AA45" i="9"/>
  <c r="AB45" i="9"/>
  <c r="AC45" i="9"/>
  <c r="AD45" i="9"/>
  <c r="AE45" i="9"/>
  <c r="G43" i="9"/>
  <c r="E43" i="9" s="1"/>
  <c r="G40" i="9"/>
  <c r="G39" i="9"/>
  <c r="G38" i="9"/>
  <c r="G36" i="9"/>
  <c r="G35" i="9"/>
  <c r="G33" i="9"/>
  <c r="G32" i="9"/>
  <c r="G31" i="9"/>
  <c r="G30" i="9"/>
  <c r="G29" i="9"/>
  <c r="G28" i="9"/>
  <c r="G27" i="9"/>
  <c r="G25" i="9"/>
  <c r="G24" i="9"/>
  <c r="G23" i="9"/>
  <c r="E23" i="9" s="1"/>
  <c r="G22" i="9"/>
  <c r="E22" i="9" s="1"/>
  <c r="G21" i="9"/>
  <c r="G20" i="9"/>
  <c r="G19" i="9"/>
  <c r="G18" i="9"/>
  <c r="G17" i="9"/>
  <c r="G16" i="9"/>
  <c r="G15" i="9"/>
  <c r="G14" i="9"/>
  <c r="G13" i="9"/>
  <c r="G12" i="9"/>
  <c r="G11" i="9"/>
  <c r="G10" i="9"/>
  <c r="G9" i="9"/>
  <c r="G8" i="9"/>
  <c r="G7" i="9"/>
  <c r="G5" i="9"/>
  <c r="G4" i="9"/>
  <c r="G2" i="9"/>
  <c r="X490" i="5" s="1"/>
  <c r="B25" i="6"/>
  <c r="C18" i="6" s="1"/>
  <c r="Z4" i="9"/>
  <c r="Z5" i="9"/>
  <c r="Z6" i="9"/>
  <c r="Z7" i="9"/>
  <c r="Z8" i="9"/>
  <c r="Z9" i="9"/>
  <c r="Z10" i="9"/>
  <c r="Z11" i="9"/>
  <c r="Z12" i="9"/>
  <c r="Z13" i="9"/>
  <c r="Z14" i="9"/>
  <c r="Z15" i="9"/>
  <c r="Z16" i="9"/>
  <c r="Z17" i="9"/>
  <c r="Z18" i="9"/>
  <c r="Z19" i="9"/>
  <c r="Z20" i="9"/>
  <c r="Z21" i="9"/>
  <c r="Z22" i="9"/>
  <c r="Z23" i="9"/>
  <c r="Z24" i="9"/>
  <c r="Z25" i="9"/>
  <c r="Z26" i="9"/>
  <c r="Z27" i="9"/>
  <c r="Z28" i="9"/>
  <c r="Z29" i="9"/>
  <c r="Z30" i="9"/>
  <c r="Z31" i="9"/>
  <c r="Z32" i="9"/>
  <c r="Z33" i="9"/>
  <c r="Z34" i="9"/>
  <c r="Z35" i="9"/>
  <c r="Z36" i="9"/>
  <c r="Z37" i="9"/>
  <c r="Z38" i="9"/>
  <c r="Z39" i="9"/>
  <c r="Z40" i="9"/>
  <c r="Z41" i="9"/>
  <c r="Z42" i="9"/>
  <c r="Z43" i="9"/>
  <c r="AE3" i="9"/>
  <c r="AE4" i="9"/>
  <c r="AE5" i="9"/>
  <c r="AE6" i="9"/>
  <c r="AE7" i="9"/>
  <c r="AE8" i="9"/>
  <c r="AE9" i="9"/>
  <c r="AE10" i="9"/>
  <c r="AE11" i="9"/>
  <c r="AE12" i="9"/>
  <c r="AE13" i="9"/>
  <c r="AE14" i="9"/>
  <c r="AE15" i="9"/>
  <c r="AE16" i="9"/>
  <c r="AE17" i="9"/>
  <c r="AE18" i="9"/>
  <c r="AE19" i="9"/>
  <c r="AE20" i="9"/>
  <c r="AE21" i="9"/>
  <c r="AE22" i="9"/>
  <c r="AE23" i="9"/>
  <c r="AE24" i="9"/>
  <c r="AE25" i="9"/>
  <c r="AE26" i="9"/>
  <c r="AE27" i="9"/>
  <c r="AE28" i="9"/>
  <c r="AE29" i="9"/>
  <c r="AE30" i="9"/>
  <c r="AE31" i="9"/>
  <c r="AE32" i="9"/>
  <c r="AE33" i="9"/>
  <c r="AE34" i="9"/>
  <c r="AE35" i="9"/>
  <c r="AE36" i="9"/>
  <c r="AE37" i="9"/>
  <c r="AE38" i="9"/>
  <c r="AE39" i="9"/>
  <c r="AE40" i="9"/>
  <c r="AE41" i="9"/>
  <c r="AE42" i="9"/>
  <c r="AE43" i="9"/>
  <c r="AD3" i="9"/>
  <c r="AD4" i="9"/>
  <c r="AD5" i="9"/>
  <c r="AD6" i="9"/>
  <c r="AD7" i="9"/>
  <c r="AD8" i="9"/>
  <c r="AD9" i="9"/>
  <c r="AD10" i="9"/>
  <c r="AD11" i="9"/>
  <c r="AD12" i="9"/>
  <c r="AD13" i="9"/>
  <c r="AD14" i="9"/>
  <c r="AD15" i="9"/>
  <c r="AD16" i="9"/>
  <c r="AD17" i="9"/>
  <c r="AD18" i="9"/>
  <c r="AD19" i="9"/>
  <c r="AD20" i="9"/>
  <c r="AD21" i="9"/>
  <c r="AD22" i="9"/>
  <c r="AD23" i="9"/>
  <c r="AD24" i="9"/>
  <c r="AD25" i="9"/>
  <c r="AD26" i="9"/>
  <c r="AD27" i="9"/>
  <c r="AD28" i="9"/>
  <c r="AD29" i="9"/>
  <c r="AD30" i="9"/>
  <c r="AD31" i="9"/>
  <c r="AD32" i="9"/>
  <c r="AD33" i="9"/>
  <c r="AD34" i="9"/>
  <c r="AD35" i="9"/>
  <c r="AD36" i="9"/>
  <c r="AD37" i="9"/>
  <c r="AD38" i="9"/>
  <c r="AD39" i="9"/>
  <c r="AD40" i="9"/>
  <c r="AD41" i="9"/>
  <c r="AD42" i="9"/>
  <c r="AD43" i="9"/>
  <c r="AB3" i="9"/>
  <c r="AC3" i="9"/>
  <c r="AB4" i="9"/>
  <c r="AC4" i="9"/>
  <c r="AB5" i="9"/>
  <c r="AC5" i="9"/>
  <c r="AB6" i="9"/>
  <c r="AC6" i="9"/>
  <c r="AB7" i="9"/>
  <c r="AC7" i="9"/>
  <c r="AB8" i="9"/>
  <c r="AC8" i="9"/>
  <c r="AB9" i="9"/>
  <c r="AC9" i="9"/>
  <c r="AB10" i="9"/>
  <c r="AC10" i="9"/>
  <c r="AB11" i="9"/>
  <c r="AC11" i="9"/>
  <c r="AB12" i="9"/>
  <c r="AC12" i="9"/>
  <c r="AB13" i="9"/>
  <c r="AC13" i="9"/>
  <c r="AB14" i="9"/>
  <c r="AC14" i="9"/>
  <c r="AB15" i="9"/>
  <c r="AC15" i="9"/>
  <c r="AB16" i="9"/>
  <c r="AC16" i="9"/>
  <c r="AB17" i="9"/>
  <c r="AC17" i="9"/>
  <c r="AB18" i="9"/>
  <c r="AC18" i="9"/>
  <c r="AB19" i="9"/>
  <c r="AC19" i="9"/>
  <c r="AB20" i="9"/>
  <c r="AC20" i="9"/>
  <c r="AB21" i="9"/>
  <c r="AC21" i="9"/>
  <c r="AB22" i="9"/>
  <c r="AC22" i="9"/>
  <c r="AB23" i="9"/>
  <c r="AC23" i="9"/>
  <c r="AB24" i="9"/>
  <c r="AC24" i="9"/>
  <c r="AB25" i="9"/>
  <c r="AC25" i="9"/>
  <c r="AB26" i="9"/>
  <c r="AC26" i="9"/>
  <c r="AB27" i="9"/>
  <c r="AC27" i="9"/>
  <c r="AB28" i="9"/>
  <c r="AC28" i="9"/>
  <c r="AB29" i="9"/>
  <c r="AC29" i="9"/>
  <c r="AB30" i="9"/>
  <c r="AC30" i="9"/>
  <c r="AB31" i="9"/>
  <c r="AC31" i="9"/>
  <c r="AB32" i="9"/>
  <c r="AC32" i="9"/>
  <c r="AB33" i="9"/>
  <c r="AC33" i="9"/>
  <c r="AB34" i="9"/>
  <c r="AC34" i="9"/>
  <c r="AB35" i="9"/>
  <c r="AC35" i="9"/>
  <c r="AB36" i="9"/>
  <c r="AC36" i="9"/>
  <c r="AB37" i="9"/>
  <c r="AC37" i="9"/>
  <c r="AB38" i="9"/>
  <c r="AC38" i="9"/>
  <c r="AB39" i="9"/>
  <c r="AC39" i="9"/>
  <c r="AB40" i="9"/>
  <c r="AC40" i="9"/>
  <c r="AB41" i="9"/>
  <c r="AC41" i="9"/>
  <c r="AB42" i="9"/>
  <c r="AC42" i="9"/>
  <c r="AB43" i="9"/>
  <c r="AC43" i="9"/>
  <c r="AA4" i="9"/>
  <c r="AA5" i="9"/>
  <c r="AA6" i="9"/>
  <c r="AA7" i="9"/>
  <c r="AA8" i="9"/>
  <c r="AA9" i="9"/>
  <c r="AA10" i="9"/>
  <c r="AA11" i="9"/>
  <c r="AA12" i="9"/>
  <c r="AA13" i="9"/>
  <c r="AA14" i="9"/>
  <c r="AA15" i="9"/>
  <c r="AA16" i="9"/>
  <c r="AA17" i="9"/>
  <c r="AA18" i="9"/>
  <c r="AA19" i="9"/>
  <c r="AA20" i="9"/>
  <c r="AA21" i="9"/>
  <c r="AA22" i="9"/>
  <c r="AA23" i="9"/>
  <c r="AA24" i="9"/>
  <c r="AA25" i="9"/>
  <c r="AA26" i="9"/>
  <c r="AA27" i="9"/>
  <c r="AA28" i="9"/>
  <c r="AA29" i="9"/>
  <c r="AA30" i="9"/>
  <c r="AA31" i="9"/>
  <c r="AA32" i="9"/>
  <c r="AA33" i="9"/>
  <c r="AA34" i="9"/>
  <c r="AA35" i="9"/>
  <c r="AA36" i="9"/>
  <c r="AA37" i="9"/>
  <c r="AA38" i="9"/>
  <c r="AA39" i="9"/>
  <c r="AA40" i="9"/>
  <c r="AA41" i="9"/>
  <c r="AA42" i="9"/>
  <c r="AA43" i="9"/>
  <c r="AA3" i="9"/>
  <c r="Z3" i="9"/>
  <c r="Y43" i="9"/>
  <c r="Y42" i="9"/>
  <c r="Y41" i="9"/>
  <c r="Y40" i="9"/>
  <c r="Y39" i="9"/>
  <c r="Y38" i="9"/>
  <c r="Y37" i="9"/>
  <c r="Y36" i="9"/>
  <c r="Y35" i="9"/>
  <c r="Y34" i="9"/>
  <c r="Y33" i="9"/>
  <c r="Y32" i="9"/>
  <c r="Y31" i="9"/>
  <c r="Y30" i="9"/>
  <c r="Y29" i="9"/>
  <c r="Y28" i="9"/>
  <c r="Y27" i="9"/>
  <c r="Y26" i="9"/>
  <c r="Y25" i="9"/>
  <c r="Y24" i="9"/>
  <c r="Y23" i="9"/>
  <c r="Y22" i="9"/>
  <c r="Y21" i="9"/>
  <c r="Y20" i="9"/>
  <c r="Y19" i="9"/>
  <c r="Y18" i="9"/>
  <c r="Y17" i="9"/>
  <c r="Y16" i="9"/>
  <c r="Y15" i="9"/>
  <c r="Y14" i="9"/>
  <c r="Y13" i="9"/>
  <c r="Y12" i="9"/>
  <c r="Y11" i="9"/>
  <c r="Y10" i="9"/>
  <c r="Y9" i="9"/>
  <c r="Y8" i="9"/>
  <c r="Y7" i="9"/>
  <c r="Y6" i="9"/>
  <c r="Y5" i="9"/>
  <c r="Y4" i="9"/>
  <c r="Y3" i="9"/>
  <c r="P4" i="5"/>
  <c r="Q4" i="5"/>
  <c r="R4" i="5"/>
  <c r="S4" i="5"/>
  <c r="T4" i="5"/>
  <c r="U4" i="5"/>
  <c r="V4" i="5"/>
  <c r="P5" i="5"/>
  <c r="Q5" i="5"/>
  <c r="R5" i="5"/>
  <c r="S5" i="5"/>
  <c r="T5" i="5"/>
  <c r="U5" i="5"/>
  <c r="V5" i="5"/>
  <c r="P6" i="5"/>
  <c r="Q6" i="5"/>
  <c r="R6" i="5"/>
  <c r="S6" i="5"/>
  <c r="T6" i="5"/>
  <c r="U6" i="5"/>
  <c r="V6" i="5"/>
  <c r="P7" i="5"/>
  <c r="Q7" i="5"/>
  <c r="R7" i="5"/>
  <c r="S7" i="5"/>
  <c r="T7" i="5"/>
  <c r="U7" i="5"/>
  <c r="V7" i="5"/>
  <c r="P8" i="5"/>
  <c r="Q8" i="5"/>
  <c r="R8" i="5"/>
  <c r="S8" i="5"/>
  <c r="T8" i="5"/>
  <c r="U8" i="5"/>
  <c r="V8" i="5"/>
  <c r="P9" i="5"/>
  <c r="Q9" i="5"/>
  <c r="R9" i="5"/>
  <c r="S9" i="5"/>
  <c r="T9" i="5"/>
  <c r="U9" i="5"/>
  <c r="V9" i="5"/>
  <c r="P10" i="5"/>
  <c r="Q10" i="5"/>
  <c r="R10" i="5"/>
  <c r="S10" i="5"/>
  <c r="T10" i="5"/>
  <c r="U10" i="5"/>
  <c r="V10" i="5"/>
  <c r="P11" i="5"/>
  <c r="Q11" i="5"/>
  <c r="R11" i="5"/>
  <c r="S11" i="5"/>
  <c r="T11" i="5"/>
  <c r="U11" i="5"/>
  <c r="V11" i="5"/>
  <c r="P12" i="5"/>
  <c r="Q12" i="5"/>
  <c r="R12" i="5"/>
  <c r="S12" i="5"/>
  <c r="T12" i="5"/>
  <c r="U12" i="5"/>
  <c r="V12" i="5"/>
  <c r="P13" i="5"/>
  <c r="Q13" i="5"/>
  <c r="R13" i="5"/>
  <c r="S13" i="5"/>
  <c r="T13" i="5"/>
  <c r="U13" i="5"/>
  <c r="V13" i="5"/>
  <c r="P14" i="5"/>
  <c r="Q14" i="5"/>
  <c r="R14" i="5"/>
  <c r="S14" i="5"/>
  <c r="T14" i="5"/>
  <c r="U14" i="5"/>
  <c r="V14" i="5"/>
  <c r="P15" i="5"/>
  <c r="Q15" i="5"/>
  <c r="R15" i="5"/>
  <c r="S15" i="5"/>
  <c r="T15" i="5"/>
  <c r="U15" i="5"/>
  <c r="V15" i="5"/>
  <c r="P16" i="5"/>
  <c r="Q16" i="5"/>
  <c r="R16" i="5"/>
  <c r="S16" i="5"/>
  <c r="T16" i="5"/>
  <c r="U16" i="5"/>
  <c r="V16" i="5"/>
  <c r="P17" i="5"/>
  <c r="Q17" i="5"/>
  <c r="R17" i="5"/>
  <c r="S17" i="5"/>
  <c r="T17" i="5"/>
  <c r="U17" i="5"/>
  <c r="V17" i="5"/>
  <c r="P18" i="5"/>
  <c r="Q18" i="5"/>
  <c r="R18" i="5"/>
  <c r="S18" i="5"/>
  <c r="T18" i="5"/>
  <c r="U18" i="5"/>
  <c r="V18" i="5"/>
  <c r="P19" i="5"/>
  <c r="Q19" i="5"/>
  <c r="R19" i="5"/>
  <c r="S19" i="5"/>
  <c r="T19" i="5"/>
  <c r="U19" i="5"/>
  <c r="V19" i="5"/>
  <c r="P20" i="5"/>
  <c r="Q20" i="5"/>
  <c r="R20" i="5"/>
  <c r="S20" i="5"/>
  <c r="T20" i="5"/>
  <c r="U20" i="5"/>
  <c r="V20" i="5"/>
  <c r="P21" i="5"/>
  <c r="Q21" i="5"/>
  <c r="R21" i="5"/>
  <c r="S21" i="5"/>
  <c r="T21" i="5"/>
  <c r="U21" i="5"/>
  <c r="V21" i="5"/>
  <c r="P22" i="5"/>
  <c r="Q22" i="5"/>
  <c r="R22" i="5"/>
  <c r="S22" i="5"/>
  <c r="T22" i="5"/>
  <c r="U22" i="5"/>
  <c r="V22" i="5"/>
  <c r="P23" i="5"/>
  <c r="Q23" i="5"/>
  <c r="R23" i="5"/>
  <c r="S23" i="5"/>
  <c r="T23" i="5"/>
  <c r="U23" i="5"/>
  <c r="V23" i="5"/>
  <c r="P24" i="5"/>
  <c r="Q24" i="5"/>
  <c r="R24" i="5"/>
  <c r="S24" i="5"/>
  <c r="T24" i="5"/>
  <c r="U24" i="5"/>
  <c r="V24" i="5"/>
  <c r="P25" i="5"/>
  <c r="Q25" i="5"/>
  <c r="R25" i="5"/>
  <c r="S25" i="5"/>
  <c r="T25" i="5"/>
  <c r="U25" i="5"/>
  <c r="V25" i="5"/>
  <c r="P26" i="5"/>
  <c r="Q26" i="5"/>
  <c r="R26" i="5"/>
  <c r="S26" i="5"/>
  <c r="T26" i="5"/>
  <c r="U26" i="5"/>
  <c r="V26" i="5"/>
  <c r="P27" i="5"/>
  <c r="Q27" i="5"/>
  <c r="R27" i="5"/>
  <c r="S27" i="5"/>
  <c r="T27" i="5"/>
  <c r="U27" i="5"/>
  <c r="V27" i="5"/>
  <c r="P28" i="5"/>
  <c r="Q28" i="5"/>
  <c r="R28" i="5"/>
  <c r="S28" i="5"/>
  <c r="T28" i="5"/>
  <c r="U28" i="5"/>
  <c r="V28" i="5"/>
  <c r="P29" i="5"/>
  <c r="Q29" i="5"/>
  <c r="R29" i="5"/>
  <c r="S29" i="5"/>
  <c r="T29" i="5"/>
  <c r="U29" i="5"/>
  <c r="V29" i="5"/>
  <c r="P30" i="5"/>
  <c r="Q30" i="5"/>
  <c r="R30" i="5"/>
  <c r="S30" i="5"/>
  <c r="T30" i="5"/>
  <c r="U30" i="5"/>
  <c r="V30" i="5"/>
  <c r="P31" i="5"/>
  <c r="Q31" i="5"/>
  <c r="R31" i="5"/>
  <c r="S31" i="5"/>
  <c r="T31" i="5"/>
  <c r="U31" i="5"/>
  <c r="V31" i="5"/>
  <c r="P32" i="5"/>
  <c r="Q32" i="5"/>
  <c r="R32" i="5"/>
  <c r="S32" i="5"/>
  <c r="T32" i="5"/>
  <c r="U32" i="5"/>
  <c r="V32" i="5"/>
  <c r="P33" i="5"/>
  <c r="Q33" i="5"/>
  <c r="R33" i="5"/>
  <c r="S33" i="5"/>
  <c r="T33" i="5"/>
  <c r="U33" i="5"/>
  <c r="V33" i="5"/>
  <c r="P34" i="5"/>
  <c r="Q34" i="5"/>
  <c r="R34" i="5"/>
  <c r="S34" i="5"/>
  <c r="T34" i="5"/>
  <c r="U34" i="5"/>
  <c r="V34" i="5"/>
  <c r="P35" i="5"/>
  <c r="Q35" i="5"/>
  <c r="R35" i="5"/>
  <c r="S35" i="5"/>
  <c r="T35" i="5"/>
  <c r="U35" i="5"/>
  <c r="V35" i="5"/>
  <c r="P36" i="5"/>
  <c r="Q36" i="5"/>
  <c r="R36" i="5"/>
  <c r="S36" i="5"/>
  <c r="T36" i="5"/>
  <c r="U36" i="5"/>
  <c r="V36" i="5"/>
  <c r="P37" i="5"/>
  <c r="Q37" i="5"/>
  <c r="R37" i="5"/>
  <c r="S37" i="5"/>
  <c r="T37" i="5"/>
  <c r="U37" i="5"/>
  <c r="V37" i="5"/>
  <c r="P38" i="5"/>
  <c r="Q38" i="5"/>
  <c r="R38" i="5"/>
  <c r="S38" i="5"/>
  <c r="T38" i="5"/>
  <c r="U38" i="5"/>
  <c r="V38" i="5"/>
  <c r="P39" i="5"/>
  <c r="Q39" i="5"/>
  <c r="R39" i="5"/>
  <c r="S39" i="5"/>
  <c r="T39" i="5"/>
  <c r="U39" i="5"/>
  <c r="V39" i="5"/>
  <c r="P40" i="5"/>
  <c r="Q40" i="5"/>
  <c r="R40" i="5"/>
  <c r="S40" i="5"/>
  <c r="T40" i="5"/>
  <c r="U40" i="5"/>
  <c r="V40" i="5"/>
  <c r="P41" i="5"/>
  <c r="Q41" i="5"/>
  <c r="R41" i="5"/>
  <c r="S41" i="5"/>
  <c r="T41" i="5"/>
  <c r="U41" i="5"/>
  <c r="V41" i="5"/>
  <c r="P42" i="5"/>
  <c r="Q42" i="5"/>
  <c r="R42" i="5"/>
  <c r="S42" i="5"/>
  <c r="T42" i="5"/>
  <c r="U42" i="5"/>
  <c r="V42" i="5"/>
  <c r="P43" i="5"/>
  <c r="Q43" i="5"/>
  <c r="R43" i="5"/>
  <c r="S43" i="5"/>
  <c r="T43" i="5"/>
  <c r="U43" i="5"/>
  <c r="V43" i="5"/>
  <c r="P44" i="5"/>
  <c r="Q44" i="5"/>
  <c r="R44" i="5"/>
  <c r="S44" i="5"/>
  <c r="T44" i="5"/>
  <c r="U44" i="5"/>
  <c r="V44" i="5"/>
  <c r="P45" i="5"/>
  <c r="Q45" i="5"/>
  <c r="R45" i="5"/>
  <c r="S45" i="5"/>
  <c r="T45" i="5"/>
  <c r="U45" i="5"/>
  <c r="V45" i="5"/>
  <c r="P46" i="5"/>
  <c r="Q46" i="5"/>
  <c r="R46" i="5"/>
  <c r="S46" i="5"/>
  <c r="T46" i="5"/>
  <c r="U46" i="5"/>
  <c r="V46" i="5"/>
  <c r="P47" i="5"/>
  <c r="Q47" i="5"/>
  <c r="R47" i="5"/>
  <c r="S47" i="5"/>
  <c r="T47" i="5"/>
  <c r="U47" i="5"/>
  <c r="V47" i="5"/>
  <c r="P48" i="5"/>
  <c r="Q48" i="5"/>
  <c r="R48" i="5"/>
  <c r="S48" i="5"/>
  <c r="T48" i="5"/>
  <c r="U48" i="5"/>
  <c r="V48" i="5"/>
  <c r="P49" i="5"/>
  <c r="Q49" i="5"/>
  <c r="R49" i="5"/>
  <c r="S49" i="5"/>
  <c r="T49" i="5"/>
  <c r="U49" i="5"/>
  <c r="V49" i="5"/>
  <c r="P50" i="5"/>
  <c r="Q50" i="5"/>
  <c r="R50" i="5"/>
  <c r="S50" i="5"/>
  <c r="T50" i="5"/>
  <c r="U50" i="5"/>
  <c r="V50" i="5"/>
  <c r="P51" i="5"/>
  <c r="Q51" i="5"/>
  <c r="R51" i="5"/>
  <c r="S51" i="5"/>
  <c r="T51" i="5"/>
  <c r="U51" i="5"/>
  <c r="V51" i="5"/>
  <c r="P52" i="5"/>
  <c r="Q52" i="5"/>
  <c r="R52" i="5"/>
  <c r="S52" i="5"/>
  <c r="T52" i="5"/>
  <c r="U52" i="5"/>
  <c r="V52" i="5"/>
  <c r="P53" i="5"/>
  <c r="Q53" i="5"/>
  <c r="R53" i="5"/>
  <c r="S53" i="5"/>
  <c r="T53" i="5"/>
  <c r="U53" i="5"/>
  <c r="V53" i="5"/>
  <c r="P54" i="5"/>
  <c r="Q54" i="5"/>
  <c r="R54" i="5"/>
  <c r="S54" i="5"/>
  <c r="T54" i="5"/>
  <c r="U54" i="5"/>
  <c r="V54" i="5"/>
  <c r="P55" i="5"/>
  <c r="Q55" i="5"/>
  <c r="R55" i="5"/>
  <c r="S55" i="5"/>
  <c r="T55" i="5"/>
  <c r="U55" i="5"/>
  <c r="V55" i="5"/>
  <c r="P56" i="5"/>
  <c r="Q56" i="5"/>
  <c r="R56" i="5"/>
  <c r="S56" i="5"/>
  <c r="T56" i="5"/>
  <c r="U56" i="5"/>
  <c r="V56" i="5"/>
  <c r="P57" i="5"/>
  <c r="Q57" i="5"/>
  <c r="R57" i="5"/>
  <c r="S57" i="5"/>
  <c r="T57" i="5"/>
  <c r="U57" i="5"/>
  <c r="V57" i="5"/>
  <c r="P58" i="5"/>
  <c r="Q58" i="5"/>
  <c r="R58" i="5"/>
  <c r="S58" i="5"/>
  <c r="T58" i="5"/>
  <c r="U58" i="5"/>
  <c r="V58" i="5"/>
  <c r="P59" i="5"/>
  <c r="Q59" i="5"/>
  <c r="R59" i="5"/>
  <c r="S59" i="5"/>
  <c r="T59" i="5"/>
  <c r="U59" i="5"/>
  <c r="V59" i="5"/>
  <c r="P60" i="5"/>
  <c r="Q60" i="5"/>
  <c r="R60" i="5"/>
  <c r="S60" i="5"/>
  <c r="T60" i="5"/>
  <c r="U60" i="5"/>
  <c r="V60" i="5"/>
  <c r="P61" i="5"/>
  <c r="Q61" i="5"/>
  <c r="R61" i="5"/>
  <c r="S61" i="5"/>
  <c r="T61" i="5"/>
  <c r="U61" i="5"/>
  <c r="V61" i="5"/>
  <c r="P62" i="5"/>
  <c r="Q62" i="5"/>
  <c r="R62" i="5"/>
  <c r="S62" i="5"/>
  <c r="T62" i="5"/>
  <c r="U62" i="5"/>
  <c r="V62" i="5"/>
  <c r="P63" i="5"/>
  <c r="Q63" i="5"/>
  <c r="R63" i="5"/>
  <c r="S63" i="5"/>
  <c r="T63" i="5"/>
  <c r="U63" i="5"/>
  <c r="V63" i="5"/>
  <c r="P64" i="5"/>
  <c r="Q64" i="5"/>
  <c r="R64" i="5"/>
  <c r="S64" i="5"/>
  <c r="T64" i="5"/>
  <c r="U64" i="5"/>
  <c r="V64" i="5"/>
  <c r="P65" i="5"/>
  <c r="Q65" i="5"/>
  <c r="R65" i="5"/>
  <c r="S65" i="5"/>
  <c r="T65" i="5"/>
  <c r="U65" i="5"/>
  <c r="V65" i="5"/>
  <c r="P66" i="5"/>
  <c r="Q66" i="5"/>
  <c r="R66" i="5"/>
  <c r="S66" i="5"/>
  <c r="T66" i="5"/>
  <c r="U66" i="5"/>
  <c r="V66" i="5"/>
  <c r="P67" i="5"/>
  <c r="Q67" i="5"/>
  <c r="R67" i="5"/>
  <c r="S67" i="5"/>
  <c r="T67" i="5"/>
  <c r="U67" i="5"/>
  <c r="V67" i="5"/>
  <c r="P68" i="5"/>
  <c r="Q68" i="5"/>
  <c r="R68" i="5"/>
  <c r="S68" i="5"/>
  <c r="T68" i="5"/>
  <c r="U68" i="5"/>
  <c r="V68" i="5"/>
  <c r="P69" i="5"/>
  <c r="Q69" i="5"/>
  <c r="R69" i="5"/>
  <c r="S69" i="5"/>
  <c r="T69" i="5"/>
  <c r="U69" i="5"/>
  <c r="V69" i="5"/>
  <c r="P70" i="5"/>
  <c r="Q70" i="5"/>
  <c r="R70" i="5"/>
  <c r="S70" i="5"/>
  <c r="T70" i="5"/>
  <c r="U70" i="5"/>
  <c r="V70" i="5"/>
  <c r="P71" i="5"/>
  <c r="Q71" i="5"/>
  <c r="R71" i="5"/>
  <c r="S71" i="5"/>
  <c r="T71" i="5"/>
  <c r="U71" i="5"/>
  <c r="V71" i="5"/>
  <c r="P72" i="5"/>
  <c r="Q72" i="5"/>
  <c r="R72" i="5"/>
  <c r="S72" i="5"/>
  <c r="T72" i="5"/>
  <c r="U72" i="5"/>
  <c r="V72" i="5"/>
  <c r="P73" i="5"/>
  <c r="Q73" i="5"/>
  <c r="R73" i="5"/>
  <c r="S73" i="5"/>
  <c r="T73" i="5"/>
  <c r="U73" i="5"/>
  <c r="V73" i="5"/>
  <c r="P74" i="5"/>
  <c r="Q74" i="5"/>
  <c r="R74" i="5"/>
  <c r="S74" i="5"/>
  <c r="T74" i="5"/>
  <c r="U74" i="5"/>
  <c r="V74" i="5"/>
  <c r="P75" i="5"/>
  <c r="Q75" i="5"/>
  <c r="R75" i="5"/>
  <c r="S75" i="5"/>
  <c r="T75" i="5"/>
  <c r="U75" i="5"/>
  <c r="V75" i="5"/>
  <c r="P76" i="5"/>
  <c r="Q76" i="5"/>
  <c r="R76" i="5"/>
  <c r="S76" i="5"/>
  <c r="T76" i="5"/>
  <c r="U76" i="5"/>
  <c r="V76" i="5"/>
  <c r="P77" i="5"/>
  <c r="Q77" i="5"/>
  <c r="R77" i="5"/>
  <c r="S77" i="5"/>
  <c r="T77" i="5"/>
  <c r="U77" i="5"/>
  <c r="V77" i="5"/>
  <c r="P78" i="5"/>
  <c r="Q78" i="5"/>
  <c r="R78" i="5"/>
  <c r="S78" i="5"/>
  <c r="T78" i="5"/>
  <c r="U78" i="5"/>
  <c r="V78" i="5"/>
  <c r="P79" i="5"/>
  <c r="Q79" i="5"/>
  <c r="R79" i="5"/>
  <c r="S79" i="5"/>
  <c r="T79" i="5"/>
  <c r="U79" i="5"/>
  <c r="V79" i="5"/>
  <c r="P80" i="5"/>
  <c r="Q80" i="5"/>
  <c r="R80" i="5"/>
  <c r="S80" i="5"/>
  <c r="T80" i="5"/>
  <c r="U80" i="5"/>
  <c r="V80" i="5"/>
  <c r="P81" i="5"/>
  <c r="Q81" i="5"/>
  <c r="R81" i="5"/>
  <c r="S81" i="5"/>
  <c r="T81" i="5"/>
  <c r="U81" i="5"/>
  <c r="V81" i="5"/>
  <c r="P82" i="5"/>
  <c r="Q82" i="5"/>
  <c r="R82" i="5"/>
  <c r="S82" i="5"/>
  <c r="T82" i="5"/>
  <c r="U82" i="5"/>
  <c r="V82" i="5"/>
  <c r="P83" i="5"/>
  <c r="Q83" i="5"/>
  <c r="R83" i="5"/>
  <c r="S83" i="5"/>
  <c r="T83" i="5"/>
  <c r="U83" i="5"/>
  <c r="V83" i="5"/>
  <c r="P84" i="5"/>
  <c r="Q84" i="5"/>
  <c r="R84" i="5"/>
  <c r="S84" i="5"/>
  <c r="T84" i="5"/>
  <c r="U84" i="5"/>
  <c r="V84" i="5"/>
  <c r="P102" i="5"/>
  <c r="Q102" i="5"/>
  <c r="R102" i="5"/>
  <c r="S102" i="5"/>
  <c r="T102" i="5"/>
  <c r="U102" i="5"/>
  <c r="V102" i="5"/>
  <c r="P103" i="5"/>
  <c r="Q103" i="5"/>
  <c r="R103" i="5"/>
  <c r="S103" i="5"/>
  <c r="T103" i="5"/>
  <c r="U103" i="5"/>
  <c r="V103" i="5"/>
  <c r="P104" i="5"/>
  <c r="Q104" i="5"/>
  <c r="R104" i="5"/>
  <c r="S104" i="5"/>
  <c r="T104" i="5"/>
  <c r="U104" i="5"/>
  <c r="V104" i="5"/>
  <c r="P105" i="5"/>
  <c r="Q105" i="5"/>
  <c r="R105" i="5"/>
  <c r="S105" i="5"/>
  <c r="T105" i="5"/>
  <c r="U105" i="5"/>
  <c r="V105" i="5"/>
  <c r="P106" i="5"/>
  <c r="Q106" i="5"/>
  <c r="R106" i="5"/>
  <c r="S106" i="5"/>
  <c r="T106" i="5"/>
  <c r="U106" i="5"/>
  <c r="V106" i="5"/>
  <c r="P107" i="5"/>
  <c r="Q107" i="5"/>
  <c r="R107" i="5"/>
  <c r="S107" i="5"/>
  <c r="T107" i="5"/>
  <c r="U107" i="5"/>
  <c r="V107" i="5"/>
  <c r="P108" i="5"/>
  <c r="Q108" i="5"/>
  <c r="R108" i="5"/>
  <c r="S108" i="5"/>
  <c r="T108" i="5"/>
  <c r="U108" i="5"/>
  <c r="V108" i="5"/>
  <c r="P109" i="5"/>
  <c r="Q109" i="5"/>
  <c r="R109" i="5"/>
  <c r="S109" i="5"/>
  <c r="T109" i="5"/>
  <c r="U109" i="5"/>
  <c r="V109" i="5"/>
  <c r="P110" i="5"/>
  <c r="Q110" i="5"/>
  <c r="R110" i="5"/>
  <c r="S110" i="5"/>
  <c r="T110" i="5"/>
  <c r="U110" i="5"/>
  <c r="V110" i="5"/>
  <c r="P111" i="5"/>
  <c r="Q111" i="5"/>
  <c r="R111" i="5"/>
  <c r="S111" i="5"/>
  <c r="T111" i="5"/>
  <c r="U111" i="5"/>
  <c r="V111" i="5"/>
  <c r="P112" i="5"/>
  <c r="Q112" i="5"/>
  <c r="R112" i="5"/>
  <c r="S112" i="5"/>
  <c r="T112" i="5"/>
  <c r="U112" i="5"/>
  <c r="V112" i="5"/>
  <c r="P113" i="5"/>
  <c r="Q113" i="5"/>
  <c r="R113" i="5"/>
  <c r="S113" i="5"/>
  <c r="T113" i="5"/>
  <c r="U113" i="5"/>
  <c r="V113" i="5"/>
  <c r="P114" i="5"/>
  <c r="Q114" i="5"/>
  <c r="R114" i="5"/>
  <c r="S114" i="5"/>
  <c r="T114" i="5"/>
  <c r="U114" i="5"/>
  <c r="V114" i="5"/>
  <c r="P115" i="5"/>
  <c r="Q115" i="5"/>
  <c r="R115" i="5"/>
  <c r="S115" i="5"/>
  <c r="T115" i="5"/>
  <c r="U115" i="5"/>
  <c r="V115" i="5"/>
  <c r="P116" i="5"/>
  <c r="Q116" i="5"/>
  <c r="R116" i="5"/>
  <c r="S116" i="5"/>
  <c r="T116" i="5"/>
  <c r="U116" i="5"/>
  <c r="V116" i="5"/>
  <c r="P117" i="5"/>
  <c r="Q117" i="5"/>
  <c r="R117" i="5"/>
  <c r="S117" i="5"/>
  <c r="T117" i="5"/>
  <c r="U117" i="5"/>
  <c r="V117" i="5"/>
  <c r="P118" i="5"/>
  <c r="Q118" i="5"/>
  <c r="R118" i="5"/>
  <c r="S118" i="5"/>
  <c r="T118" i="5"/>
  <c r="U118" i="5"/>
  <c r="V118" i="5"/>
  <c r="P119" i="5"/>
  <c r="Q119" i="5"/>
  <c r="R119" i="5"/>
  <c r="S119" i="5"/>
  <c r="T119" i="5"/>
  <c r="U119" i="5"/>
  <c r="V119" i="5"/>
  <c r="P120" i="5"/>
  <c r="Q120" i="5"/>
  <c r="R120" i="5"/>
  <c r="S120" i="5"/>
  <c r="T120" i="5"/>
  <c r="U120" i="5"/>
  <c r="V120" i="5"/>
  <c r="P121" i="5"/>
  <c r="Q121" i="5"/>
  <c r="R121" i="5"/>
  <c r="S121" i="5"/>
  <c r="T121" i="5"/>
  <c r="U121" i="5"/>
  <c r="V121" i="5"/>
  <c r="P122" i="5"/>
  <c r="Q122" i="5"/>
  <c r="R122" i="5"/>
  <c r="S122" i="5"/>
  <c r="T122" i="5"/>
  <c r="U122" i="5"/>
  <c r="V122" i="5"/>
  <c r="P123" i="5"/>
  <c r="Q123" i="5"/>
  <c r="R123" i="5"/>
  <c r="S123" i="5"/>
  <c r="T123" i="5"/>
  <c r="U123" i="5"/>
  <c r="V123" i="5"/>
  <c r="P124" i="5"/>
  <c r="Q124" i="5"/>
  <c r="R124" i="5"/>
  <c r="S124" i="5"/>
  <c r="T124" i="5"/>
  <c r="U124" i="5"/>
  <c r="V124" i="5"/>
  <c r="P125" i="5"/>
  <c r="Q125" i="5"/>
  <c r="R125" i="5"/>
  <c r="S125" i="5"/>
  <c r="T125" i="5"/>
  <c r="U125" i="5"/>
  <c r="V125" i="5"/>
  <c r="P126" i="5"/>
  <c r="Q126" i="5"/>
  <c r="R126" i="5"/>
  <c r="S126" i="5"/>
  <c r="T126" i="5"/>
  <c r="U126" i="5"/>
  <c r="V126" i="5"/>
  <c r="P127" i="5"/>
  <c r="Q127" i="5"/>
  <c r="R127" i="5"/>
  <c r="S127" i="5"/>
  <c r="T127" i="5"/>
  <c r="U127" i="5"/>
  <c r="V127" i="5"/>
  <c r="P128" i="5"/>
  <c r="Q128" i="5"/>
  <c r="R128" i="5"/>
  <c r="S128" i="5"/>
  <c r="T128" i="5"/>
  <c r="U128" i="5"/>
  <c r="V128" i="5"/>
  <c r="P129" i="5"/>
  <c r="Q129" i="5"/>
  <c r="R129" i="5"/>
  <c r="S129" i="5"/>
  <c r="T129" i="5"/>
  <c r="U129" i="5"/>
  <c r="V129" i="5"/>
  <c r="P130" i="5"/>
  <c r="Q130" i="5"/>
  <c r="R130" i="5"/>
  <c r="S130" i="5"/>
  <c r="T130" i="5"/>
  <c r="U130" i="5"/>
  <c r="V130" i="5"/>
  <c r="P131" i="5"/>
  <c r="Q131" i="5"/>
  <c r="R131" i="5"/>
  <c r="S131" i="5"/>
  <c r="T131" i="5"/>
  <c r="U131" i="5"/>
  <c r="V131" i="5"/>
  <c r="P132" i="5"/>
  <c r="Q132" i="5"/>
  <c r="R132" i="5"/>
  <c r="S132" i="5"/>
  <c r="T132" i="5"/>
  <c r="U132" i="5"/>
  <c r="V132" i="5"/>
  <c r="P133" i="5"/>
  <c r="Q133" i="5"/>
  <c r="R133" i="5"/>
  <c r="S133" i="5"/>
  <c r="T133" i="5"/>
  <c r="U133" i="5"/>
  <c r="V133" i="5"/>
  <c r="P134" i="5"/>
  <c r="Q134" i="5"/>
  <c r="R134" i="5"/>
  <c r="S134" i="5"/>
  <c r="T134" i="5"/>
  <c r="U134" i="5"/>
  <c r="V134" i="5"/>
  <c r="P135" i="5"/>
  <c r="Q135" i="5"/>
  <c r="R135" i="5"/>
  <c r="S135" i="5"/>
  <c r="T135" i="5"/>
  <c r="U135" i="5"/>
  <c r="V135" i="5"/>
  <c r="P136" i="5"/>
  <c r="Q136" i="5"/>
  <c r="R136" i="5"/>
  <c r="S136" i="5"/>
  <c r="T136" i="5"/>
  <c r="U136" i="5"/>
  <c r="V136" i="5"/>
  <c r="P137" i="5"/>
  <c r="Q137" i="5"/>
  <c r="R137" i="5"/>
  <c r="S137" i="5"/>
  <c r="T137" i="5"/>
  <c r="U137" i="5"/>
  <c r="V137" i="5"/>
  <c r="P138" i="5"/>
  <c r="Q138" i="5"/>
  <c r="R138" i="5"/>
  <c r="S138" i="5"/>
  <c r="T138" i="5"/>
  <c r="U138" i="5"/>
  <c r="V138" i="5"/>
  <c r="P139" i="5"/>
  <c r="Q139" i="5"/>
  <c r="R139" i="5"/>
  <c r="S139" i="5"/>
  <c r="T139" i="5"/>
  <c r="U139" i="5"/>
  <c r="V139" i="5"/>
  <c r="P140" i="5"/>
  <c r="Q140" i="5"/>
  <c r="R140" i="5"/>
  <c r="S140" i="5"/>
  <c r="T140" i="5"/>
  <c r="U140" i="5"/>
  <c r="V140" i="5"/>
  <c r="P141" i="5"/>
  <c r="Q141" i="5"/>
  <c r="R141" i="5"/>
  <c r="S141" i="5"/>
  <c r="T141" i="5"/>
  <c r="U141" i="5"/>
  <c r="V141" i="5"/>
  <c r="P142" i="5"/>
  <c r="Q142" i="5"/>
  <c r="R142" i="5"/>
  <c r="S142" i="5"/>
  <c r="T142" i="5"/>
  <c r="U142" i="5"/>
  <c r="V142" i="5"/>
  <c r="P143" i="5"/>
  <c r="Q143" i="5"/>
  <c r="R143" i="5"/>
  <c r="S143" i="5"/>
  <c r="T143" i="5"/>
  <c r="U143" i="5"/>
  <c r="V143" i="5"/>
  <c r="P144" i="5"/>
  <c r="Q144" i="5"/>
  <c r="R144" i="5"/>
  <c r="S144" i="5"/>
  <c r="T144" i="5"/>
  <c r="U144" i="5"/>
  <c r="V144" i="5"/>
  <c r="P145" i="5"/>
  <c r="Q145" i="5"/>
  <c r="R145" i="5"/>
  <c r="S145" i="5"/>
  <c r="T145" i="5"/>
  <c r="U145" i="5"/>
  <c r="V145" i="5"/>
  <c r="P146" i="5"/>
  <c r="Q146" i="5"/>
  <c r="R146" i="5"/>
  <c r="S146" i="5"/>
  <c r="T146" i="5"/>
  <c r="U146" i="5"/>
  <c r="V146" i="5"/>
  <c r="P147" i="5"/>
  <c r="Q147" i="5"/>
  <c r="R147" i="5"/>
  <c r="S147" i="5"/>
  <c r="T147" i="5"/>
  <c r="U147" i="5"/>
  <c r="V147" i="5"/>
  <c r="P148" i="5"/>
  <c r="Q148" i="5"/>
  <c r="R148" i="5"/>
  <c r="S148" i="5"/>
  <c r="T148" i="5"/>
  <c r="U148" i="5"/>
  <c r="V148" i="5"/>
  <c r="P149" i="5"/>
  <c r="Q149" i="5"/>
  <c r="R149" i="5"/>
  <c r="S149" i="5"/>
  <c r="T149" i="5"/>
  <c r="U149" i="5"/>
  <c r="V149" i="5"/>
  <c r="P150" i="5"/>
  <c r="Q150" i="5"/>
  <c r="R150" i="5"/>
  <c r="S150" i="5"/>
  <c r="T150" i="5"/>
  <c r="U150" i="5"/>
  <c r="V150" i="5"/>
  <c r="P151" i="5"/>
  <c r="Q151" i="5"/>
  <c r="R151" i="5"/>
  <c r="S151" i="5"/>
  <c r="T151" i="5"/>
  <c r="U151" i="5"/>
  <c r="V151" i="5"/>
  <c r="P152" i="5"/>
  <c r="Q152" i="5"/>
  <c r="R152" i="5"/>
  <c r="S152" i="5"/>
  <c r="T152" i="5"/>
  <c r="U152" i="5"/>
  <c r="V152" i="5"/>
  <c r="P153" i="5"/>
  <c r="Q153" i="5"/>
  <c r="R153" i="5"/>
  <c r="S153" i="5"/>
  <c r="T153" i="5"/>
  <c r="U153" i="5"/>
  <c r="V153" i="5"/>
  <c r="P154" i="5"/>
  <c r="Q154" i="5"/>
  <c r="R154" i="5"/>
  <c r="S154" i="5"/>
  <c r="T154" i="5"/>
  <c r="U154" i="5"/>
  <c r="V154" i="5"/>
  <c r="P155" i="5"/>
  <c r="Q155" i="5"/>
  <c r="R155" i="5"/>
  <c r="S155" i="5"/>
  <c r="T155" i="5"/>
  <c r="U155" i="5"/>
  <c r="V155" i="5"/>
  <c r="P156" i="5"/>
  <c r="Q156" i="5"/>
  <c r="R156" i="5"/>
  <c r="S156" i="5"/>
  <c r="T156" i="5"/>
  <c r="U156" i="5"/>
  <c r="V156" i="5"/>
  <c r="P157" i="5"/>
  <c r="Q157" i="5"/>
  <c r="R157" i="5"/>
  <c r="S157" i="5"/>
  <c r="T157" i="5"/>
  <c r="U157" i="5"/>
  <c r="V157" i="5"/>
  <c r="P158" i="5"/>
  <c r="Q158" i="5"/>
  <c r="R158" i="5"/>
  <c r="S158" i="5"/>
  <c r="T158" i="5"/>
  <c r="U158" i="5"/>
  <c r="V158" i="5"/>
  <c r="P159" i="5"/>
  <c r="Q159" i="5"/>
  <c r="R159" i="5"/>
  <c r="S159" i="5"/>
  <c r="T159" i="5"/>
  <c r="U159" i="5"/>
  <c r="V159" i="5"/>
  <c r="P160" i="5"/>
  <c r="Q160" i="5"/>
  <c r="R160" i="5"/>
  <c r="S160" i="5"/>
  <c r="T160" i="5"/>
  <c r="U160" i="5"/>
  <c r="V160" i="5"/>
  <c r="P161" i="5"/>
  <c r="Q161" i="5"/>
  <c r="R161" i="5"/>
  <c r="S161" i="5"/>
  <c r="T161" i="5"/>
  <c r="U161" i="5"/>
  <c r="V161" i="5"/>
  <c r="P162" i="5"/>
  <c r="Q162" i="5"/>
  <c r="R162" i="5"/>
  <c r="S162" i="5"/>
  <c r="T162" i="5"/>
  <c r="U162" i="5"/>
  <c r="V162" i="5"/>
  <c r="P163" i="5"/>
  <c r="Q163" i="5"/>
  <c r="R163" i="5"/>
  <c r="S163" i="5"/>
  <c r="T163" i="5"/>
  <c r="U163" i="5"/>
  <c r="V163" i="5"/>
  <c r="P164" i="5"/>
  <c r="Q164" i="5"/>
  <c r="R164" i="5"/>
  <c r="S164" i="5"/>
  <c r="T164" i="5"/>
  <c r="U164" i="5"/>
  <c r="V164" i="5"/>
  <c r="P165" i="5"/>
  <c r="Q165" i="5"/>
  <c r="R165" i="5"/>
  <c r="S165" i="5"/>
  <c r="T165" i="5"/>
  <c r="U165" i="5"/>
  <c r="V165" i="5"/>
  <c r="P166" i="5"/>
  <c r="Q166" i="5"/>
  <c r="R166" i="5"/>
  <c r="S166" i="5"/>
  <c r="T166" i="5"/>
  <c r="U166" i="5"/>
  <c r="V166" i="5"/>
  <c r="P167" i="5"/>
  <c r="Q167" i="5"/>
  <c r="R167" i="5"/>
  <c r="S167" i="5"/>
  <c r="T167" i="5"/>
  <c r="U167" i="5"/>
  <c r="V167" i="5"/>
  <c r="P168" i="5"/>
  <c r="Q168" i="5"/>
  <c r="R168" i="5"/>
  <c r="S168" i="5"/>
  <c r="T168" i="5"/>
  <c r="U168" i="5"/>
  <c r="V168" i="5"/>
  <c r="P169" i="5"/>
  <c r="Q169" i="5"/>
  <c r="R169" i="5"/>
  <c r="S169" i="5"/>
  <c r="T169" i="5"/>
  <c r="U169" i="5"/>
  <c r="V169" i="5"/>
  <c r="P170" i="5"/>
  <c r="Q170" i="5"/>
  <c r="R170" i="5"/>
  <c r="S170" i="5"/>
  <c r="T170" i="5"/>
  <c r="U170" i="5"/>
  <c r="V170" i="5"/>
  <c r="P171" i="5"/>
  <c r="Q171" i="5"/>
  <c r="R171" i="5"/>
  <c r="S171" i="5"/>
  <c r="T171" i="5"/>
  <c r="U171" i="5"/>
  <c r="V171" i="5"/>
  <c r="P172" i="5"/>
  <c r="Q172" i="5"/>
  <c r="R172" i="5"/>
  <c r="S172" i="5"/>
  <c r="T172" i="5"/>
  <c r="U172" i="5"/>
  <c r="V172" i="5"/>
  <c r="P173" i="5"/>
  <c r="Q173" i="5"/>
  <c r="R173" i="5"/>
  <c r="S173" i="5"/>
  <c r="T173" i="5"/>
  <c r="U173" i="5"/>
  <c r="V173" i="5"/>
  <c r="P174" i="5"/>
  <c r="Q174" i="5"/>
  <c r="R174" i="5"/>
  <c r="S174" i="5"/>
  <c r="T174" i="5"/>
  <c r="U174" i="5"/>
  <c r="V174" i="5"/>
  <c r="P175" i="5"/>
  <c r="Q175" i="5"/>
  <c r="R175" i="5"/>
  <c r="S175" i="5"/>
  <c r="T175" i="5"/>
  <c r="U175" i="5"/>
  <c r="V175" i="5"/>
  <c r="P176" i="5"/>
  <c r="Q176" i="5"/>
  <c r="R176" i="5"/>
  <c r="S176" i="5"/>
  <c r="T176" i="5"/>
  <c r="U176" i="5"/>
  <c r="V176" i="5"/>
  <c r="P177" i="5"/>
  <c r="Q177" i="5"/>
  <c r="R177" i="5"/>
  <c r="S177" i="5"/>
  <c r="T177" i="5"/>
  <c r="U177" i="5"/>
  <c r="V177" i="5"/>
  <c r="P178" i="5"/>
  <c r="Q178" i="5"/>
  <c r="R178" i="5"/>
  <c r="S178" i="5"/>
  <c r="T178" i="5"/>
  <c r="U178" i="5"/>
  <c r="V178" i="5"/>
  <c r="P179" i="5"/>
  <c r="Q179" i="5"/>
  <c r="R179" i="5"/>
  <c r="S179" i="5"/>
  <c r="T179" i="5"/>
  <c r="U179" i="5"/>
  <c r="V179" i="5"/>
  <c r="P180" i="5"/>
  <c r="Q180" i="5"/>
  <c r="R180" i="5"/>
  <c r="S180" i="5"/>
  <c r="T180" i="5"/>
  <c r="U180" i="5"/>
  <c r="V180" i="5"/>
  <c r="P208" i="5"/>
  <c r="Q208" i="5"/>
  <c r="R208" i="5"/>
  <c r="S208" i="5"/>
  <c r="T208" i="5"/>
  <c r="U208" i="5"/>
  <c r="V208" i="5"/>
  <c r="P209" i="5"/>
  <c r="Q209" i="5"/>
  <c r="R209" i="5"/>
  <c r="S209" i="5"/>
  <c r="T209" i="5"/>
  <c r="U209" i="5"/>
  <c r="V209" i="5"/>
  <c r="P210" i="5"/>
  <c r="Q210" i="5"/>
  <c r="R210" i="5"/>
  <c r="S210" i="5"/>
  <c r="T210" i="5"/>
  <c r="U210" i="5"/>
  <c r="V210" i="5"/>
  <c r="P211" i="5"/>
  <c r="Q211" i="5"/>
  <c r="R211" i="5"/>
  <c r="S211" i="5"/>
  <c r="T211" i="5"/>
  <c r="U211" i="5"/>
  <c r="V211" i="5"/>
  <c r="P212" i="5"/>
  <c r="Q212" i="5"/>
  <c r="R212" i="5"/>
  <c r="S212" i="5"/>
  <c r="T212" i="5"/>
  <c r="U212" i="5"/>
  <c r="V212" i="5"/>
  <c r="P213" i="5"/>
  <c r="Q213" i="5"/>
  <c r="R213" i="5"/>
  <c r="S213" i="5"/>
  <c r="T213" i="5"/>
  <c r="U213" i="5"/>
  <c r="V213" i="5"/>
  <c r="P214" i="5"/>
  <c r="Q214" i="5"/>
  <c r="R214" i="5"/>
  <c r="S214" i="5"/>
  <c r="T214" i="5"/>
  <c r="U214" i="5"/>
  <c r="V214" i="5"/>
  <c r="P215" i="5"/>
  <c r="Q215" i="5"/>
  <c r="R215" i="5"/>
  <c r="S215" i="5"/>
  <c r="T215" i="5"/>
  <c r="U215" i="5"/>
  <c r="V215" i="5"/>
  <c r="P216" i="5"/>
  <c r="Q216" i="5"/>
  <c r="R216" i="5"/>
  <c r="S216" i="5"/>
  <c r="T216" i="5"/>
  <c r="U216" i="5"/>
  <c r="V216" i="5"/>
  <c r="P217" i="5"/>
  <c r="Q217" i="5"/>
  <c r="R217" i="5"/>
  <c r="S217" i="5"/>
  <c r="T217" i="5"/>
  <c r="U217" i="5"/>
  <c r="V217" i="5"/>
  <c r="P218" i="5"/>
  <c r="Q218" i="5"/>
  <c r="R218" i="5"/>
  <c r="S218" i="5"/>
  <c r="T218" i="5"/>
  <c r="U218" i="5"/>
  <c r="V218" i="5"/>
  <c r="P219" i="5"/>
  <c r="Q219" i="5"/>
  <c r="R219" i="5"/>
  <c r="S219" i="5"/>
  <c r="T219" i="5"/>
  <c r="U219" i="5"/>
  <c r="V219" i="5"/>
  <c r="P220" i="5"/>
  <c r="Q220" i="5"/>
  <c r="R220" i="5"/>
  <c r="S220" i="5"/>
  <c r="T220" i="5"/>
  <c r="U220" i="5"/>
  <c r="V220" i="5"/>
  <c r="P221" i="5"/>
  <c r="Q221" i="5"/>
  <c r="R221" i="5"/>
  <c r="S221" i="5"/>
  <c r="T221" i="5"/>
  <c r="U221" i="5"/>
  <c r="V221" i="5"/>
  <c r="P222" i="5"/>
  <c r="Q222" i="5"/>
  <c r="R222" i="5"/>
  <c r="S222" i="5"/>
  <c r="T222" i="5"/>
  <c r="U222" i="5"/>
  <c r="V222" i="5"/>
  <c r="P223" i="5"/>
  <c r="Q223" i="5"/>
  <c r="R223" i="5"/>
  <c r="S223" i="5"/>
  <c r="T223" i="5"/>
  <c r="U223" i="5"/>
  <c r="V223" i="5"/>
  <c r="P224" i="5"/>
  <c r="Q224" i="5"/>
  <c r="R224" i="5"/>
  <c r="S224" i="5"/>
  <c r="T224" i="5"/>
  <c r="U224" i="5"/>
  <c r="V224" i="5"/>
  <c r="P225" i="5"/>
  <c r="Q225" i="5"/>
  <c r="R225" i="5"/>
  <c r="S225" i="5"/>
  <c r="T225" i="5"/>
  <c r="U225" i="5"/>
  <c r="V225" i="5"/>
  <c r="P226" i="5"/>
  <c r="Q226" i="5"/>
  <c r="R226" i="5"/>
  <c r="S226" i="5"/>
  <c r="T226" i="5"/>
  <c r="U226" i="5"/>
  <c r="V226" i="5"/>
  <c r="P227" i="5"/>
  <c r="Q227" i="5"/>
  <c r="R227" i="5"/>
  <c r="S227" i="5"/>
  <c r="T227" i="5"/>
  <c r="U227" i="5"/>
  <c r="V227" i="5"/>
  <c r="P228" i="5"/>
  <c r="Q228" i="5"/>
  <c r="R228" i="5"/>
  <c r="S228" i="5"/>
  <c r="T228" i="5"/>
  <c r="U228" i="5"/>
  <c r="V228" i="5"/>
  <c r="P229" i="5"/>
  <c r="Q229" i="5"/>
  <c r="R229" i="5"/>
  <c r="S229" i="5"/>
  <c r="T229" i="5"/>
  <c r="U229" i="5"/>
  <c r="V229" i="5"/>
  <c r="P230" i="5"/>
  <c r="Q230" i="5"/>
  <c r="R230" i="5"/>
  <c r="S230" i="5"/>
  <c r="T230" i="5"/>
  <c r="U230" i="5"/>
  <c r="V230" i="5"/>
  <c r="P231" i="5"/>
  <c r="Q231" i="5"/>
  <c r="R231" i="5"/>
  <c r="S231" i="5"/>
  <c r="T231" i="5"/>
  <c r="U231" i="5"/>
  <c r="V231" i="5"/>
  <c r="P232" i="5"/>
  <c r="Q232" i="5"/>
  <c r="R232" i="5"/>
  <c r="S232" i="5"/>
  <c r="T232" i="5"/>
  <c r="U232" i="5"/>
  <c r="V232" i="5"/>
  <c r="P233" i="5"/>
  <c r="Q233" i="5"/>
  <c r="R233" i="5"/>
  <c r="S233" i="5"/>
  <c r="T233" i="5"/>
  <c r="U233" i="5"/>
  <c r="V233" i="5"/>
  <c r="P234" i="5"/>
  <c r="Q234" i="5"/>
  <c r="R234" i="5"/>
  <c r="S234" i="5"/>
  <c r="T234" i="5"/>
  <c r="U234" i="5"/>
  <c r="V234" i="5"/>
  <c r="P235" i="5"/>
  <c r="Q235" i="5"/>
  <c r="R235" i="5"/>
  <c r="S235" i="5"/>
  <c r="T235" i="5"/>
  <c r="U235" i="5"/>
  <c r="V235" i="5"/>
  <c r="P236" i="5"/>
  <c r="Q236" i="5"/>
  <c r="R236" i="5"/>
  <c r="S236" i="5"/>
  <c r="T236" i="5"/>
  <c r="U236" i="5"/>
  <c r="V236" i="5"/>
  <c r="P237" i="5"/>
  <c r="Q237" i="5"/>
  <c r="R237" i="5"/>
  <c r="S237" i="5"/>
  <c r="T237" i="5"/>
  <c r="U237" i="5"/>
  <c r="V237" i="5"/>
  <c r="P238" i="5"/>
  <c r="Q238" i="5"/>
  <c r="R238" i="5"/>
  <c r="S238" i="5"/>
  <c r="T238" i="5"/>
  <c r="U238" i="5"/>
  <c r="V238" i="5"/>
  <c r="P239" i="5"/>
  <c r="Q239" i="5"/>
  <c r="R239" i="5"/>
  <c r="S239" i="5"/>
  <c r="T239" i="5"/>
  <c r="U239" i="5"/>
  <c r="V239" i="5"/>
  <c r="P240" i="5"/>
  <c r="Q240" i="5"/>
  <c r="R240" i="5"/>
  <c r="S240" i="5"/>
  <c r="T240" i="5"/>
  <c r="U240" i="5"/>
  <c r="V240" i="5"/>
  <c r="P241" i="5"/>
  <c r="Q241" i="5"/>
  <c r="R241" i="5"/>
  <c r="S241" i="5"/>
  <c r="T241" i="5"/>
  <c r="U241" i="5"/>
  <c r="V241" i="5"/>
  <c r="P242" i="5"/>
  <c r="Q242" i="5"/>
  <c r="R242" i="5"/>
  <c r="S242" i="5"/>
  <c r="T242" i="5"/>
  <c r="U242" i="5"/>
  <c r="V242" i="5"/>
  <c r="P243" i="5"/>
  <c r="Q243" i="5"/>
  <c r="R243" i="5"/>
  <c r="S243" i="5"/>
  <c r="T243" i="5"/>
  <c r="U243" i="5"/>
  <c r="V243" i="5"/>
  <c r="P244" i="5"/>
  <c r="Q244" i="5"/>
  <c r="R244" i="5"/>
  <c r="S244" i="5"/>
  <c r="T244" i="5"/>
  <c r="U244" i="5"/>
  <c r="V244" i="5"/>
  <c r="P245" i="5"/>
  <c r="Q245" i="5"/>
  <c r="R245" i="5"/>
  <c r="S245" i="5"/>
  <c r="T245" i="5"/>
  <c r="U245" i="5"/>
  <c r="V245" i="5"/>
  <c r="P246" i="5"/>
  <c r="Q246" i="5"/>
  <c r="R246" i="5"/>
  <c r="S246" i="5"/>
  <c r="T246" i="5"/>
  <c r="U246" i="5"/>
  <c r="V246" i="5"/>
  <c r="P247" i="5"/>
  <c r="Q247" i="5"/>
  <c r="R247" i="5"/>
  <c r="S247" i="5"/>
  <c r="T247" i="5"/>
  <c r="U247" i="5"/>
  <c r="V247" i="5"/>
  <c r="P248" i="5"/>
  <c r="Q248" i="5"/>
  <c r="R248" i="5"/>
  <c r="S248" i="5"/>
  <c r="T248" i="5"/>
  <c r="U248" i="5"/>
  <c r="V248" i="5"/>
  <c r="P249" i="5"/>
  <c r="Q249" i="5"/>
  <c r="R249" i="5"/>
  <c r="S249" i="5"/>
  <c r="T249" i="5"/>
  <c r="U249" i="5"/>
  <c r="V249" i="5"/>
  <c r="P250" i="5"/>
  <c r="Q250" i="5"/>
  <c r="R250" i="5"/>
  <c r="S250" i="5"/>
  <c r="T250" i="5"/>
  <c r="U250" i="5"/>
  <c r="V250" i="5"/>
  <c r="P251" i="5"/>
  <c r="Q251" i="5"/>
  <c r="R251" i="5"/>
  <c r="S251" i="5"/>
  <c r="T251" i="5"/>
  <c r="U251" i="5"/>
  <c r="V251" i="5"/>
  <c r="P252" i="5"/>
  <c r="Q252" i="5"/>
  <c r="R252" i="5"/>
  <c r="S252" i="5"/>
  <c r="T252" i="5"/>
  <c r="U252" i="5"/>
  <c r="V252" i="5"/>
  <c r="P253" i="5"/>
  <c r="Q253" i="5"/>
  <c r="R253" i="5"/>
  <c r="S253" i="5"/>
  <c r="T253" i="5"/>
  <c r="U253" i="5"/>
  <c r="V253" i="5"/>
  <c r="P254" i="5"/>
  <c r="Q254" i="5"/>
  <c r="R254" i="5"/>
  <c r="S254" i="5"/>
  <c r="T254" i="5"/>
  <c r="U254" i="5"/>
  <c r="V254" i="5"/>
  <c r="P255" i="5"/>
  <c r="Q255" i="5"/>
  <c r="R255" i="5"/>
  <c r="S255" i="5"/>
  <c r="T255" i="5"/>
  <c r="U255" i="5"/>
  <c r="V255" i="5"/>
  <c r="P256" i="5"/>
  <c r="Q256" i="5"/>
  <c r="R256" i="5"/>
  <c r="S256" i="5"/>
  <c r="T256" i="5"/>
  <c r="U256" i="5"/>
  <c r="V256" i="5"/>
  <c r="P257" i="5"/>
  <c r="Q257" i="5"/>
  <c r="R257" i="5"/>
  <c r="S257" i="5"/>
  <c r="T257" i="5"/>
  <c r="U257" i="5"/>
  <c r="V257" i="5"/>
  <c r="P258" i="5"/>
  <c r="Q258" i="5"/>
  <c r="R258" i="5"/>
  <c r="S258" i="5"/>
  <c r="T258" i="5"/>
  <c r="U258" i="5"/>
  <c r="V258" i="5"/>
  <c r="P259" i="5"/>
  <c r="Q259" i="5"/>
  <c r="R259" i="5"/>
  <c r="S259" i="5"/>
  <c r="T259" i="5"/>
  <c r="U259" i="5"/>
  <c r="V259" i="5"/>
  <c r="P260" i="5"/>
  <c r="Q260" i="5"/>
  <c r="R260" i="5"/>
  <c r="S260" i="5"/>
  <c r="T260" i="5"/>
  <c r="U260" i="5"/>
  <c r="V260" i="5"/>
  <c r="P261" i="5"/>
  <c r="Q261" i="5"/>
  <c r="R261" i="5"/>
  <c r="S261" i="5"/>
  <c r="T261" i="5"/>
  <c r="U261" i="5"/>
  <c r="V261" i="5"/>
  <c r="P262" i="5"/>
  <c r="Q262" i="5"/>
  <c r="R262" i="5"/>
  <c r="S262" i="5"/>
  <c r="T262" i="5"/>
  <c r="U262" i="5"/>
  <c r="V262" i="5"/>
  <c r="P263" i="5"/>
  <c r="Q263" i="5"/>
  <c r="R263" i="5"/>
  <c r="S263" i="5"/>
  <c r="T263" i="5"/>
  <c r="U263" i="5"/>
  <c r="V263" i="5"/>
  <c r="P264" i="5"/>
  <c r="Q264" i="5"/>
  <c r="R264" i="5"/>
  <c r="S264" i="5"/>
  <c r="T264" i="5"/>
  <c r="U264" i="5"/>
  <c r="V264" i="5"/>
  <c r="P265" i="5"/>
  <c r="Q265" i="5"/>
  <c r="R265" i="5"/>
  <c r="S265" i="5"/>
  <c r="T265" i="5"/>
  <c r="U265" i="5"/>
  <c r="V265" i="5"/>
  <c r="P266" i="5"/>
  <c r="Q266" i="5"/>
  <c r="R266" i="5"/>
  <c r="S266" i="5"/>
  <c r="T266" i="5"/>
  <c r="U266" i="5"/>
  <c r="V266" i="5"/>
  <c r="P267" i="5"/>
  <c r="Q267" i="5"/>
  <c r="R267" i="5"/>
  <c r="S267" i="5"/>
  <c r="T267" i="5"/>
  <c r="U267" i="5"/>
  <c r="V267" i="5"/>
  <c r="P268" i="5"/>
  <c r="Q268" i="5"/>
  <c r="R268" i="5"/>
  <c r="S268" i="5"/>
  <c r="T268" i="5"/>
  <c r="U268" i="5"/>
  <c r="V268" i="5"/>
  <c r="P269" i="5"/>
  <c r="Q269" i="5"/>
  <c r="R269" i="5"/>
  <c r="S269" i="5"/>
  <c r="T269" i="5"/>
  <c r="U269" i="5"/>
  <c r="V269" i="5"/>
  <c r="P270" i="5"/>
  <c r="Q270" i="5"/>
  <c r="R270" i="5"/>
  <c r="S270" i="5"/>
  <c r="T270" i="5"/>
  <c r="U270" i="5"/>
  <c r="V270" i="5"/>
  <c r="P271" i="5"/>
  <c r="Q271" i="5"/>
  <c r="R271" i="5"/>
  <c r="S271" i="5"/>
  <c r="T271" i="5"/>
  <c r="U271" i="5"/>
  <c r="V271" i="5"/>
  <c r="P272" i="5"/>
  <c r="Q272" i="5"/>
  <c r="R272" i="5"/>
  <c r="S272" i="5"/>
  <c r="T272" i="5"/>
  <c r="U272" i="5"/>
  <c r="V272" i="5"/>
  <c r="P273" i="5"/>
  <c r="Q273" i="5"/>
  <c r="R273" i="5"/>
  <c r="S273" i="5"/>
  <c r="T273" i="5"/>
  <c r="U273" i="5"/>
  <c r="V273" i="5"/>
  <c r="P274" i="5"/>
  <c r="Q274" i="5"/>
  <c r="R274" i="5"/>
  <c r="S274" i="5"/>
  <c r="T274" i="5"/>
  <c r="U274" i="5"/>
  <c r="V274" i="5"/>
  <c r="P275" i="5"/>
  <c r="Q275" i="5"/>
  <c r="R275" i="5"/>
  <c r="S275" i="5"/>
  <c r="T275" i="5"/>
  <c r="U275" i="5"/>
  <c r="V275" i="5"/>
  <c r="P276" i="5"/>
  <c r="Q276" i="5"/>
  <c r="R276" i="5"/>
  <c r="S276" i="5"/>
  <c r="T276" i="5"/>
  <c r="U276" i="5"/>
  <c r="V276" i="5"/>
  <c r="P277" i="5"/>
  <c r="Q277" i="5"/>
  <c r="R277" i="5"/>
  <c r="S277" i="5"/>
  <c r="T277" i="5"/>
  <c r="U277" i="5"/>
  <c r="V277" i="5"/>
  <c r="P278" i="5"/>
  <c r="Q278" i="5"/>
  <c r="R278" i="5"/>
  <c r="S278" i="5"/>
  <c r="T278" i="5"/>
  <c r="U278" i="5"/>
  <c r="V278" i="5"/>
  <c r="P279" i="5"/>
  <c r="Q279" i="5"/>
  <c r="R279" i="5"/>
  <c r="S279" i="5"/>
  <c r="T279" i="5"/>
  <c r="U279" i="5"/>
  <c r="V279" i="5"/>
  <c r="P280" i="5"/>
  <c r="Q280" i="5"/>
  <c r="R280" i="5"/>
  <c r="S280" i="5"/>
  <c r="T280" i="5"/>
  <c r="U280" i="5"/>
  <c r="V280" i="5"/>
  <c r="P281" i="5"/>
  <c r="Q281" i="5"/>
  <c r="R281" i="5"/>
  <c r="S281" i="5"/>
  <c r="T281" i="5"/>
  <c r="U281" i="5"/>
  <c r="V281" i="5"/>
  <c r="P282" i="5"/>
  <c r="Q282" i="5"/>
  <c r="R282" i="5"/>
  <c r="S282" i="5"/>
  <c r="T282" i="5"/>
  <c r="U282" i="5"/>
  <c r="V282" i="5"/>
  <c r="P283" i="5"/>
  <c r="Q283" i="5"/>
  <c r="R283" i="5"/>
  <c r="S283" i="5"/>
  <c r="T283" i="5"/>
  <c r="U283" i="5"/>
  <c r="V283" i="5"/>
  <c r="P284" i="5"/>
  <c r="Q284" i="5"/>
  <c r="R284" i="5"/>
  <c r="S284" i="5"/>
  <c r="T284" i="5"/>
  <c r="U284" i="5"/>
  <c r="V284" i="5"/>
  <c r="P285" i="5"/>
  <c r="Q285" i="5"/>
  <c r="R285" i="5"/>
  <c r="S285" i="5"/>
  <c r="T285" i="5"/>
  <c r="U285" i="5"/>
  <c r="V285" i="5"/>
  <c r="P286" i="5"/>
  <c r="Q286" i="5"/>
  <c r="R286" i="5"/>
  <c r="S286" i="5"/>
  <c r="T286" i="5"/>
  <c r="U286" i="5"/>
  <c r="V286" i="5"/>
  <c r="P287" i="5"/>
  <c r="Q287" i="5"/>
  <c r="R287" i="5"/>
  <c r="S287" i="5"/>
  <c r="T287" i="5"/>
  <c r="U287" i="5"/>
  <c r="V287" i="5"/>
  <c r="P288" i="5"/>
  <c r="Q288" i="5"/>
  <c r="R288" i="5"/>
  <c r="S288" i="5"/>
  <c r="T288" i="5"/>
  <c r="U288" i="5"/>
  <c r="V288" i="5"/>
  <c r="P289" i="5"/>
  <c r="Q289" i="5"/>
  <c r="R289" i="5"/>
  <c r="S289" i="5"/>
  <c r="T289" i="5"/>
  <c r="U289" i="5"/>
  <c r="V289" i="5"/>
  <c r="P290" i="5"/>
  <c r="Q290" i="5"/>
  <c r="R290" i="5"/>
  <c r="S290" i="5"/>
  <c r="T290" i="5"/>
  <c r="U290" i="5"/>
  <c r="V290" i="5"/>
  <c r="P291" i="5"/>
  <c r="Q291" i="5"/>
  <c r="R291" i="5"/>
  <c r="S291" i="5"/>
  <c r="T291" i="5"/>
  <c r="U291" i="5"/>
  <c r="V291" i="5"/>
  <c r="P292" i="5"/>
  <c r="Q292" i="5"/>
  <c r="R292" i="5"/>
  <c r="S292" i="5"/>
  <c r="T292" i="5"/>
  <c r="U292" i="5"/>
  <c r="V292" i="5"/>
  <c r="P314" i="5"/>
  <c r="Q314" i="5"/>
  <c r="R314" i="5"/>
  <c r="S314" i="5"/>
  <c r="T314" i="5"/>
  <c r="U314" i="5"/>
  <c r="V314" i="5"/>
  <c r="P315" i="5"/>
  <c r="Q315" i="5"/>
  <c r="R315" i="5"/>
  <c r="S315" i="5"/>
  <c r="T315" i="5"/>
  <c r="U315" i="5"/>
  <c r="V315" i="5"/>
  <c r="P316" i="5"/>
  <c r="Q316" i="5"/>
  <c r="R316" i="5"/>
  <c r="S316" i="5"/>
  <c r="T316" i="5"/>
  <c r="U316" i="5"/>
  <c r="V316" i="5"/>
  <c r="P317" i="5"/>
  <c r="Q317" i="5"/>
  <c r="R317" i="5"/>
  <c r="S317" i="5"/>
  <c r="T317" i="5"/>
  <c r="U317" i="5"/>
  <c r="V317" i="5"/>
  <c r="P318" i="5"/>
  <c r="Q318" i="5"/>
  <c r="R318" i="5"/>
  <c r="S318" i="5"/>
  <c r="T318" i="5"/>
  <c r="U318" i="5"/>
  <c r="V318" i="5"/>
  <c r="P319" i="5"/>
  <c r="Q319" i="5"/>
  <c r="R319" i="5"/>
  <c r="S319" i="5"/>
  <c r="T319" i="5"/>
  <c r="U319" i="5"/>
  <c r="V319" i="5"/>
  <c r="P320" i="5"/>
  <c r="Q320" i="5"/>
  <c r="R320" i="5"/>
  <c r="S320" i="5"/>
  <c r="T320" i="5"/>
  <c r="U320" i="5"/>
  <c r="V320" i="5"/>
  <c r="P321" i="5"/>
  <c r="Q321" i="5"/>
  <c r="R321" i="5"/>
  <c r="S321" i="5"/>
  <c r="T321" i="5"/>
  <c r="U321" i="5"/>
  <c r="V321" i="5"/>
  <c r="P322" i="5"/>
  <c r="Q322" i="5"/>
  <c r="R322" i="5"/>
  <c r="S322" i="5"/>
  <c r="T322" i="5"/>
  <c r="U322" i="5"/>
  <c r="V322" i="5"/>
  <c r="P323" i="5"/>
  <c r="Q323" i="5"/>
  <c r="R323" i="5"/>
  <c r="S323" i="5"/>
  <c r="T323" i="5"/>
  <c r="U323" i="5"/>
  <c r="V323" i="5"/>
  <c r="P324" i="5"/>
  <c r="Q324" i="5"/>
  <c r="R324" i="5"/>
  <c r="S324" i="5"/>
  <c r="T324" i="5"/>
  <c r="U324" i="5"/>
  <c r="V324" i="5"/>
  <c r="P325" i="5"/>
  <c r="Q325" i="5"/>
  <c r="R325" i="5"/>
  <c r="S325" i="5"/>
  <c r="T325" i="5"/>
  <c r="U325" i="5"/>
  <c r="V325" i="5"/>
  <c r="P326" i="5"/>
  <c r="Q326" i="5"/>
  <c r="R326" i="5"/>
  <c r="S326" i="5"/>
  <c r="T326" i="5"/>
  <c r="U326" i="5"/>
  <c r="V326" i="5"/>
  <c r="P327" i="5"/>
  <c r="Q327" i="5"/>
  <c r="R327" i="5"/>
  <c r="S327" i="5"/>
  <c r="T327" i="5"/>
  <c r="U327" i="5"/>
  <c r="V327" i="5"/>
  <c r="P328" i="5"/>
  <c r="Q328" i="5"/>
  <c r="R328" i="5"/>
  <c r="S328" i="5"/>
  <c r="T328" i="5"/>
  <c r="U328" i="5"/>
  <c r="V328" i="5"/>
  <c r="P329" i="5"/>
  <c r="Q329" i="5"/>
  <c r="R329" i="5"/>
  <c r="S329" i="5"/>
  <c r="T329" i="5"/>
  <c r="U329" i="5"/>
  <c r="V329" i="5"/>
  <c r="P330" i="5"/>
  <c r="Q330" i="5"/>
  <c r="R330" i="5"/>
  <c r="S330" i="5"/>
  <c r="T330" i="5"/>
  <c r="U330" i="5"/>
  <c r="V330" i="5"/>
  <c r="P331" i="5"/>
  <c r="Q331" i="5"/>
  <c r="R331" i="5"/>
  <c r="S331" i="5"/>
  <c r="T331" i="5"/>
  <c r="U331" i="5"/>
  <c r="V331" i="5"/>
  <c r="P332" i="5"/>
  <c r="Q332" i="5"/>
  <c r="R332" i="5"/>
  <c r="S332" i="5"/>
  <c r="T332" i="5"/>
  <c r="U332" i="5"/>
  <c r="V332" i="5"/>
  <c r="P333" i="5"/>
  <c r="Q333" i="5"/>
  <c r="R333" i="5"/>
  <c r="S333" i="5"/>
  <c r="T333" i="5"/>
  <c r="U333" i="5"/>
  <c r="V333" i="5"/>
  <c r="P334" i="5"/>
  <c r="Q334" i="5"/>
  <c r="R334" i="5"/>
  <c r="S334" i="5"/>
  <c r="T334" i="5"/>
  <c r="U334" i="5"/>
  <c r="V334" i="5"/>
  <c r="P335" i="5"/>
  <c r="Q335" i="5"/>
  <c r="R335" i="5"/>
  <c r="S335" i="5"/>
  <c r="T335" i="5"/>
  <c r="U335" i="5"/>
  <c r="V335" i="5"/>
  <c r="P336" i="5"/>
  <c r="Q336" i="5"/>
  <c r="R336" i="5"/>
  <c r="S336" i="5"/>
  <c r="T336" i="5"/>
  <c r="U336" i="5"/>
  <c r="V336" i="5"/>
  <c r="P337" i="5"/>
  <c r="Q337" i="5"/>
  <c r="R337" i="5"/>
  <c r="S337" i="5"/>
  <c r="T337" i="5"/>
  <c r="U337" i="5"/>
  <c r="V337" i="5"/>
  <c r="P338" i="5"/>
  <c r="Q338" i="5"/>
  <c r="R338" i="5"/>
  <c r="S338" i="5"/>
  <c r="T338" i="5"/>
  <c r="U338" i="5"/>
  <c r="V338" i="5"/>
  <c r="P339" i="5"/>
  <c r="Q339" i="5"/>
  <c r="R339" i="5"/>
  <c r="S339" i="5"/>
  <c r="T339" i="5"/>
  <c r="U339" i="5"/>
  <c r="V339" i="5"/>
  <c r="P340" i="5"/>
  <c r="Q340" i="5"/>
  <c r="R340" i="5"/>
  <c r="S340" i="5"/>
  <c r="T340" i="5"/>
  <c r="U340" i="5"/>
  <c r="V340" i="5"/>
  <c r="P341" i="5"/>
  <c r="Q341" i="5"/>
  <c r="R341" i="5"/>
  <c r="S341" i="5"/>
  <c r="T341" i="5"/>
  <c r="U341" i="5"/>
  <c r="V341" i="5"/>
  <c r="P342" i="5"/>
  <c r="Q342" i="5"/>
  <c r="R342" i="5"/>
  <c r="S342" i="5"/>
  <c r="T342" i="5"/>
  <c r="U342" i="5"/>
  <c r="V342" i="5"/>
  <c r="P343" i="5"/>
  <c r="Q343" i="5"/>
  <c r="R343" i="5"/>
  <c r="S343" i="5"/>
  <c r="T343" i="5"/>
  <c r="U343" i="5"/>
  <c r="V343" i="5"/>
  <c r="P344" i="5"/>
  <c r="Q344" i="5"/>
  <c r="R344" i="5"/>
  <c r="S344" i="5"/>
  <c r="T344" i="5"/>
  <c r="U344" i="5"/>
  <c r="V344" i="5"/>
  <c r="P345" i="5"/>
  <c r="Q345" i="5"/>
  <c r="R345" i="5"/>
  <c r="S345" i="5"/>
  <c r="T345" i="5"/>
  <c r="U345" i="5"/>
  <c r="V345" i="5"/>
  <c r="P346" i="5"/>
  <c r="Q346" i="5"/>
  <c r="R346" i="5"/>
  <c r="S346" i="5"/>
  <c r="T346" i="5"/>
  <c r="U346" i="5"/>
  <c r="V346" i="5"/>
  <c r="P347" i="5"/>
  <c r="Q347" i="5"/>
  <c r="R347" i="5"/>
  <c r="S347" i="5"/>
  <c r="T347" i="5"/>
  <c r="U347" i="5"/>
  <c r="V347" i="5"/>
  <c r="P348" i="5"/>
  <c r="Q348" i="5"/>
  <c r="R348" i="5"/>
  <c r="S348" i="5"/>
  <c r="T348" i="5"/>
  <c r="U348" i="5"/>
  <c r="V348" i="5"/>
  <c r="P349" i="5"/>
  <c r="Q349" i="5"/>
  <c r="R349" i="5"/>
  <c r="S349" i="5"/>
  <c r="T349" i="5"/>
  <c r="U349" i="5"/>
  <c r="V349" i="5"/>
  <c r="P350" i="5"/>
  <c r="Q350" i="5"/>
  <c r="R350" i="5"/>
  <c r="S350" i="5"/>
  <c r="T350" i="5"/>
  <c r="U350" i="5"/>
  <c r="V350" i="5"/>
  <c r="P351" i="5"/>
  <c r="Q351" i="5"/>
  <c r="R351" i="5"/>
  <c r="S351" i="5"/>
  <c r="T351" i="5"/>
  <c r="U351" i="5"/>
  <c r="V351" i="5"/>
  <c r="P352" i="5"/>
  <c r="Q352" i="5"/>
  <c r="R352" i="5"/>
  <c r="S352" i="5"/>
  <c r="T352" i="5"/>
  <c r="U352" i="5"/>
  <c r="V352" i="5"/>
  <c r="P353" i="5"/>
  <c r="Q353" i="5"/>
  <c r="R353" i="5"/>
  <c r="S353" i="5"/>
  <c r="T353" i="5"/>
  <c r="U353" i="5"/>
  <c r="V353" i="5"/>
  <c r="P354" i="5"/>
  <c r="Q354" i="5"/>
  <c r="R354" i="5"/>
  <c r="S354" i="5"/>
  <c r="T354" i="5"/>
  <c r="U354" i="5"/>
  <c r="V354" i="5"/>
  <c r="P355" i="5"/>
  <c r="Q355" i="5"/>
  <c r="R355" i="5"/>
  <c r="S355" i="5"/>
  <c r="T355" i="5"/>
  <c r="U355" i="5"/>
  <c r="V355" i="5"/>
  <c r="P356" i="5"/>
  <c r="Q356" i="5"/>
  <c r="R356" i="5"/>
  <c r="S356" i="5"/>
  <c r="T356" i="5"/>
  <c r="U356" i="5"/>
  <c r="V356" i="5"/>
  <c r="P357" i="5"/>
  <c r="Q357" i="5"/>
  <c r="R357" i="5"/>
  <c r="S357" i="5"/>
  <c r="T357" i="5"/>
  <c r="U357" i="5"/>
  <c r="V357" i="5"/>
  <c r="P358" i="5"/>
  <c r="Q358" i="5"/>
  <c r="R358" i="5"/>
  <c r="S358" i="5"/>
  <c r="T358" i="5"/>
  <c r="U358" i="5"/>
  <c r="V358" i="5"/>
  <c r="P359" i="5"/>
  <c r="Q359" i="5"/>
  <c r="R359" i="5"/>
  <c r="S359" i="5"/>
  <c r="T359" i="5"/>
  <c r="U359" i="5"/>
  <c r="V359" i="5"/>
  <c r="P360" i="5"/>
  <c r="Q360" i="5"/>
  <c r="R360" i="5"/>
  <c r="S360" i="5"/>
  <c r="T360" i="5"/>
  <c r="U360" i="5"/>
  <c r="V360" i="5"/>
  <c r="P361" i="5"/>
  <c r="Q361" i="5"/>
  <c r="R361" i="5"/>
  <c r="S361" i="5"/>
  <c r="T361" i="5"/>
  <c r="U361" i="5"/>
  <c r="V361" i="5"/>
  <c r="P362" i="5"/>
  <c r="Q362" i="5"/>
  <c r="R362" i="5"/>
  <c r="S362" i="5"/>
  <c r="T362" i="5"/>
  <c r="U362" i="5"/>
  <c r="V362" i="5"/>
  <c r="P363" i="5"/>
  <c r="Q363" i="5"/>
  <c r="R363" i="5"/>
  <c r="S363" i="5"/>
  <c r="T363" i="5"/>
  <c r="U363" i="5"/>
  <c r="V363" i="5"/>
  <c r="P364" i="5"/>
  <c r="Q364" i="5"/>
  <c r="R364" i="5"/>
  <c r="S364" i="5"/>
  <c r="T364" i="5"/>
  <c r="U364" i="5"/>
  <c r="V364" i="5"/>
  <c r="P376" i="5"/>
  <c r="Q376" i="5"/>
  <c r="R376" i="5"/>
  <c r="S376" i="5"/>
  <c r="T376" i="5"/>
  <c r="U376" i="5"/>
  <c r="V376" i="5"/>
  <c r="P377" i="5"/>
  <c r="Q377" i="5"/>
  <c r="R377" i="5"/>
  <c r="S377" i="5"/>
  <c r="T377" i="5"/>
  <c r="U377" i="5"/>
  <c r="V377" i="5"/>
  <c r="P378" i="5"/>
  <c r="Q378" i="5"/>
  <c r="R378" i="5"/>
  <c r="S378" i="5"/>
  <c r="T378" i="5"/>
  <c r="U378" i="5"/>
  <c r="V378" i="5"/>
  <c r="P379" i="5"/>
  <c r="Q379" i="5"/>
  <c r="R379" i="5"/>
  <c r="S379" i="5"/>
  <c r="T379" i="5"/>
  <c r="U379" i="5"/>
  <c r="V379" i="5"/>
  <c r="P380" i="5"/>
  <c r="Q380" i="5"/>
  <c r="R380" i="5"/>
  <c r="S380" i="5"/>
  <c r="T380" i="5"/>
  <c r="U380" i="5"/>
  <c r="V380" i="5"/>
  <c r="P381" i="5"/>
  <c r="Q381" i="5"/>
  <c r="R381" i="5"/>
  <c r="S381" i="5"/>
  <c r="T381" i="5"/>
  <c r="U381" i="5"/>
  <c r="V381" i="5"/>
  <c r="P382" i="5"/>
  <c r="Q382" i="5"/>
  <c r="R382" i="5"/>
  <c r="S382" i="5"/>
  <c r="T382" i="5"/>
  <c r="U382" i="5"/>
  <c r="V382" i="5"/>
  <c r="P383" i="5"/>
  <c r="Q383" i="5"/>
  <c r="R383" i="5"/>
  <c r="S383" i="5"/>
  <c r="T383" i="5"/>
  <c r="U383" i="5"/>
  <c r="V383" i="5"/>
  <c r="P384" i="5"/>
  <c r="Q384" i="5"/>
  <c r="R384" i="5"/>
  <c r="S384" i="5"/>
  <c r="T384" i="5"/>
  <c r="U384" i="5"/>
  <c r="V384" i="5"/>
  <c r="P385" i="5"/>
  <c r="Q385" i="5"/>
  <c r="R385" i="5"/>
  <c r="S385" i="5"/>
  <c r="T385" i="5"/>
  <c r="U385" i="5"/>
  <c r="V385" i="5"/>
  <c r="P386" i="5"/>
  <c r="Q386" i="5"/>
  <c r="R386" i="5"/>
  <c r="S386" i="5"/>
  <c r="T386" i="5"/>
  <c r="U386" i="5"/>
  <c r="V386" i="5"/>
  <c r="P387" i="5"/>
  <c r="Q387" i="5"/>
  <c r="R387" i="5"/>
  <c r="S387" i="5"/>
  <c r="T387" i="5"/>
  <c r="U387" i="5"/>
  <c r="V387" i="5"/>
  <c r="P388" i="5"/>
  <c r="Q388" i="5"/>
  <c r="R388" i="5"/>
  <c r="S388" i="5"/>
  <c r="T388" i="5"/>
  <c r="U388" i="5"/>
  <c r="V388" i="5"/>
  <c r="P389" i="5"/>
  <c r="Q389" i="5"/>
  <c r="R389" i="5"/>
  <c r="S389" i="5"/>
  <c r="T389" i="5"/>
  <c r="U389" i="5"/>
  <c r="V389" i="5"/>
  <c r="P397" i="5"/>
  <c r="Q397" i="5"/>
  <c r="R397" i="5"/>
  <c r="S397" i="5"/>
  <c r="T397" i="5"/>
  <c r="U397" i="5"/>
  <c r="V397" i="5"/>
  <c r="P398" i="5"/>
  <c r="Q398" i="5"/>
  <c r="R398" i="5"/>
  <c r="S398" i="5"/>
  <c r="T398" i="5"/>
  <c r="U398" i="5"/>
  <c r="V398" i="5"/>
  <c r="P399" i="5"/>
  <c r="Q399" i="5"/>
  <c r="R399" i="5"/>
  <c r="S399" i="5"/>
  <c r="T399" i="5"/>
  <c r="U399" i="5"/>
  <c r="V399" i="5"/>
  <c r="P400" i="5"/>
  <c r="Q400" i="5"/>
  <c r="R400" i="5"/>
  <c r="S400" i="5"/>
  <c r="T400" i="5"/>
  <c r="U400" i="5"/>
  <c r="V400" i="5"/>
  <c r="P401" i="5"/>
  <c r="Q401" i="5"/>
  <c r="R401" i="5"/>
  <c r="S401" i="5"/>
  <c r="T401" i="5"/>
  <c r="U401" i="5"/>
  <c r="V401" i="5"/>
  <c r="P402" i="5"/>
  <c r="Q402" i="5"/>
  <c r="R402" i="5"/>
  <c r="S402" i="5"/>
  <c r="T402" i="5"/>
  <c r="U402" i="5"/>
  <c r="V402" i="5"/>
  <c r="P403" i="5"/>
  <c r="Q403" i="5"/>
  <c r="R403" i="5"/>
  <c r="S403" i="5"/>
  <c r="T403" i="5"/>
  <c r="U403" i="5"/>
  <c r="V403" i="5"/>
  <c r="P404" i="5"/>
  <c r="Q404" i="5"/>
  <c r="R404" i="5"/>
  <c r="S404" i="5"/>
  <c r="T404" i="5"/>
  <c r="U404" i="5"/>
  <c r="V404" i="5"/>
  <c r="P405" i="5"/>
  <c r="Q405" i="5"/>
  <c r="R405" i="5"/>
  <c r="S405" i="5"/>
  <c r="T405" i="5"/>
  <c r="U405" i="5"/>
  <c r="V405" i="5"/>
  <c r="P406" i="5"/>
  <c r="Q406" i="5"/>
  <c r="R406" i="5"/>
  <c r="S406" i="5"/>
  <c r="T406" i="5"/>
  <c r="U406" i="5"/>
  <c r="V406" i="5"/>
  <c r="P407" i="5"/>
  <c r="Q407" i="5"/>
  <c r="R407" i="5"/>
  <c r="S407" i="5"/>
  <c r="T407" i="5"/>
  <c r="U407" i="5"/>
  <c r="V407" i="5"/>
  <c r="P408" i="5"/>
  <c r="Q408" i="5"/>
  <c r="R408" i="5"/>
  <c r="S408" i="5"/>
  <c r="T408" i="5"/>
  <c r="U408" i="5"/>
  <c r="V408" i="5"/>
  <c r="P409" i="5"/>
  <c r="Q409" i="5"/>
  <c r="R409" i="5"/>
  <c r="S409" i="5"/>
  <c r="T409" i="5"/>
  <c r="U409" i="5"/>
  <c r="V409" i="5"/>
  <c r="P410" i="5"/>
  <c r="Q410" i="5"/>
  <c r="R410" i="5"/>
  <c r="S410" i="5"/>
  <c r="T410" i="5"/>
  <c r="U410" i="5"/>
  <c r="V410" i="5"/>
  <c r="P411" i="5"/>
  <c r="Q411" i="5"/>
  <c r="R411" i="5"/>
  <c r="S411" i="5"/>
  <c r="T411" i="5"/>
  <c r="U411" i="5"/>
  <c r="V411" i="5"/>
  <c r="P412" i="5"/>
  <c r="Q412" i="5"/>
  <c r="R412" i="5"/>
  <c r="S412" i="5"/>
  <c r="T412" i="5"/>
  <c r="U412" i="5"/>
  <c r="V412" i="5"/>
  <c r="P413" i="5"/>
  <c r="Q413" i="5"/>
  <c r="R413" i="5"/>
  <c r="S413" i="5"/>
  <c r="T413" i="5"/>
  <c r="U413" i="5"/>
  <c r="V413" i="5"/>
  <c r="P414" i="5"/>
  <c r="Q414" i="5"/>
  <c r="R414" i="5"/>
  <c r="S414" i="5"/>
  <c r="T414" i="5"/>
  <c r="U414" i="5"/>
  <c r="V414" i="5"/>
  <c r="P415" i="5"/>
  <c r="Q415" i="5"/>
  <c r="R415" i="5"/>
  <c r="S415" i="5"/>
  <c r="T415" i="5"/>
  <c r="U415" i="5"/>
  <c r="V415" i="5"/>
  <c r="P416" i="5"/>
  <c r="Q416" i="5"/>
  <c r="R416" i="5"/>
  <c r="S416" i="5"/>
  <c r="T416" i="5"/>
  <c r="U416" i="5"/>
  <c r="V416" i="5"/>
  <c r="P417" i="5"/>
  <c r="Q417" i="5"/>
  <c r="R417" i="5"/>
  <c r="S417" i="5"/>
  <c r="T417" i="5"/>
  <c r="U417" i="5"/>
  <c r="V417" i="5"/>
  <c r="P418" i="5"/>
  <c r="Q418" i="5"/>
  <c r="R418" i="5"/>
  <c r="S418" i="5"/>
  <c r="T418" i="5"/>
  <c r="U418" i="5"/>
  <c r="V418" i="5"/>
  <c r="P419" i="5"/>
  <c r="Q419" i="5"/>
  <c r="R419" i="5"/>
  <c r="S419" i="5"/>
  <c r="T419" i="5"/>
  <c r="U419" i="5"/>
  <c r="V419" i="5"/>
  <c r="P420" i="5"/>
  <c r="Q420" i="5"/>
  <c r="R420" i="5"/>
  <c r="S420" i="5"/>
  <c r="T420" i="5"/>
  <c r="U420" i="5"/>
  <c r="V420" i="5"/>
  <c r="P421" i="5"/>
  <c r="Q421" i="5"/>
  <c r="R421" i="5"/>
  <c r="S421" i="5"/>
  <c r="T421" i="5"/>
  <c r="U421" i="5"/>
  <c r="V421" i="5"/>
  <c r="P422" i="5"/>
  <c r="Q422" i="5"/>
  <c r="R422" i="5"/>
  <c r="S422" i="5"/>
  <c r="T422" i="5"/>
  <c r="U422" i="5"/>
  <c r="V422" i="5"/>
  <c r="P423" i="5"/>
  <c r="Q423" i="5"/>
  <c r="R423" i="5"/>
  <c r="S423" i="5"/>
  <c r="T423" i="5"/>
  <c r="U423" i="5"/>
  <c r="V423" i="5"/>
  <c r="P424" i="5"/>
  <c r="Q424" i="5"/>
  <c r="R424" i="5"/>
  <c r="S424" i="5"/>
  <c r="T424" i="5"/>
  <c r="U424" i="5"/>
  <c r="V424" i="5"/>
  <c r="P425" i="5"/>
  <c r="Q425" i="5"/>
  <c r="R425" i="5"/>
  <c r="S425" i="5"/>
  <c r="T425" i="5"/>
  <c r="U425" i="5"/>
  <c r="V425" i="5"/>
  <c r="P426" i="5"/>
  <c r="Q426" i="5"/>
  <c r="R426" i="5"/>
  <c r="S426" i="5"/>
  <c r="T426" i="5"/>
  <c r="U426" i="5"/>
  <c r="V426" i="5"/>
  <c r="P427" i="5"/>
  <c r="Q427" i="5"/>
  <c r="R427" i="5"/>
  <c r="S427" i="5"/>
  <c r="T427" i="5"/>
  <c r="U427" i="5"/>
  <c r="V427" i="5"/>
  <c r="P428" i="5"/>
  <c r="Q428" i="5"/>
  <c r="R428" i="5"/>
  <c r="S428" i="5"/>
  <c r="T428" i="5"/>
  <c r="U428" i="5"/>
  <c r="V428" i="5"/>
  <c r="P429" i="5"/>
  <c r="Q429" i="5"/>
  <c r="R429" i="5"/>
  <c r="S429" i="5"/>
  <c r="T429" i="5"/>
  <c r="U429" i="5"/>
  <c r="V429" i="5"/>
  <c r="P430" i="5"/>
  <c r="Q430" i="5"/>
  <c r="R430" i="5"/>
  <c r="S430" i="5"/>
  <c r="T430" i="5"/>
  <c r="U430" i="5"/>
  <c r="V430" i="5"/>
  <c r="P431" i="5"/>
  <c r="Q431" i="5"/>
  <c r="R431" i="5"/>
  <c r="S431" i="5"/>
  <c r="T431" i="5"/>
  <c r="U431" i="5"/>
  <c r="V431" i="5"/>
  <c r="P432" i="5"/>
  <c r="Q432" i="5"/>
  <c r="R432" i="5"/>
  <c r="S432" i="5"/>
  <c r="T432" i="5"/>
  <c r="U432" i="5"/>
  <c r="V432" i="5"/>
  <c r="P433" i="5"/>
  <c r="Q433" i="5"/>
  <c r="R433" i="5"/>
  <c r="S433" i="5"/>
  <c r="T433" i="5"/>
  <c r="U433" i="5"/>
  <c r="V433" i="5"/>
  <c r="P434" i="5"/>
  <c r="Q434" i="5"/>
  <c r="R434" i="5"/>
  <c r="S434" i="5"/>
  <c r="T434" i="5"/>
  <c r="U434" i="5"/>
  <c r="V434" i="5"/>
  <c r="P435" i="5"/>
  <c r="Q435" i="5"/>
  <c r="R435" i="5"/>
  <c r="S435" i="5"/>
  <c r="T435" i="5"/>
  <c r="U435" i="5"/>
  <c r="V435" i="5"/>
  <c r="P436" i="5"/>
  <c r="Q436" i="5"/>
  <c r="R436" i="5"/>
  <c r="S436" i="5"/>
  <c r="T436" i="5"/>
  <c r="U436" i="5"/>
  <c r="V436" i="5"/>
  <c r="P437" i="5"/>
  <c r="Q437" i="5"/>
  <c r="R437" i="5"/>
  <c r="S437" i="5"/>
  <c r="T437" i="5"/>
  <c r="U437" i="5"/>
  <c r="V437" i="5"/>
  <c r="P438" i="5"/>
  <c r="Q438" i="5"/>
  <c r="R438" i="5"/>
  <c r="S438" i="5"/>
  <c r="T438" i="5"/>
  <c r="U438" i="5"/>
  <c r="V438" i="5"/>
  <c r="P439" i="5"/>
  <c r="Q439" i="5"/>
  <c r="R439" i="5"/>
  <c r="S439" i="5"/>
  <c r="T439" i="5"/>
  <c r="U439" i="5"/>
  <c r="V439" i="5"/>
  <c r="P440" i="5"/>
  <c r="Q440" i="5"/>
  <c r="R440" i="5"/>
  <c r="S440" i="5"/>
  <c r="T440" i="5"/>
  <c r="U440" i="5"/>
  <c r="V440" i="5"/>
  <c r="P441" i="5"/>
  <c r="Q441" i="5"/>
  <c r="R441" i="5"/>
  <c r="S441" i="5"/>
  <c r="T441" i="5"/>
  <c r="U441" i="5"/>
  <c r="V441" i="5"/>
  <c r="P442" i="5"/>
  <c r="Q442" i="5"/>
  <c r="R442" i="5"/>
  <c r="S442" i="5"/>
  <c r="T442" i="5"/>
  <c r="U442" i="5"/>
  <c r="V442" i="5"/>
  <c r="P443" i="5"/>
  <c r="Q443" i="5"/>
  <c r="R443" i="5"/>
  <c r="S443" i="5"/>
  <c r="T443" i="5"/>
  <c r="U443" i="5"/>
  <c r="V443" i="5"/>
  <c r="P444" i="5"/>
  <c r="Q444" i="5"/>
  <c r="R444" i="5"/>
  <c r="S444" i="5"/>
  <c r="T444" i="5"/>
  <c r="U444" i="5"/>
  <c r="V444" i="5"/>
  <c r="P445" i="5"/>
  <c r="Q445" i="5"/>
  <c r="R445" i="5"/>
  <c r="S445" i="5"/>
  <c r="T445" i="5"/>
  <c r="U445" i="5"/>
  <c r="V445" i="5"/>
  <c r="P446" i="5"/>
  <c r="Q446" i="5"/>
  <c r="R446" i="5"/>
  <c r="S446" i="5"/>
  <c r="T446" i="5"/>
  <c r="U446" i="5"/>
  <c r="V446" i="5"/>
  <c r="P447" i="5"/>
  <c r="Q447" i="5"/>
  <c r="R447" i="5"/>
  <c r="S447" i="5"/>
  <c r="T447" i="5"/>
  <c r="U447" i="5"/>
  <c r="V447" i="5"/>
  <c r="P448" i="5"/>
  <c r="Q448" i="5"/>
  <c r="R448" i="5"/>
  <c r="S448" i="5"/>
  <c r="T448" i="5"/>
  <c r="U448" i="5"/>
  <c r="V448" i="5"/>
  <c r="P449" i="5"/>
  <c r="Q449" i="5"/>
  <c r="R449" i="5"/>
  <c r="S449" i="5"/>
  <c r="T449" i="5"/>
  <c r="U449" i="5"/>
  <c r="V449" i="5"/>
  <c r="P450" i="5"/>
  <c r="Q450" i="5"/>
  <c r="R450" i="5"/>
  <c r="S450" i="5"/>
  <c r="T450" i="5"/>
  <c r="U450" i="5"/>
  <c r="V450" i="5"/>
  <c r="P451" i="5"/>
  <c r="Q451" i="5"/>
  <c r="R451" i="5"/>
  <c r="S451" i="5"/>
  <c r="T451" i="5"/>
  <c r="U451" i="5"/>
  <c r="V451" i="5"/>
  <c r="P452" i="5"/>
  <c r="Q452" i="5"/>
  <c r="R452" i="5"/>
  <c r="S452" i="5"/>
  <c r="T452" i="5"/>
  <c r="U452" i="5"/>
  <c r="V452" i="5"/>
  <c r="P453" i="5"/>
  <c r="Q453" i="5"/>
  <c r="R453" i="5"/>
  <c r="S453" i="5"/>
  <c r="T453" i="5"/>
  <c r="U453" i="5"/>
  <c r="V453" i="5"/>
  <c r="P454" i="5"/>
  <c r="Q454" i="5"/>
  <c r="R454" i="5"/>
  <c r="S454" i="5"/>
  <c r="T454" i="5"/>
  <c r="U454" i="5"/>
  <c r="V454" i="5"/>
  <c r="P455" i="5"/>
  <c r="Q455" i="5"/>
  <c r="R455" i="5"/>
  <c r="S455" i="5"/>
  <c r="T455" i="5"/>
  <c r="U455" i="5"/>
  <c r="V455" i="5"/>
  <c r="P456" i="5"/>
  <c r="Q456" i="5"/>
  <c r="R456" i="5"/>
  <c r="S456" i="5"/>
  <c r="T456" i="5"/>
  <c r="U456" i="5"/>
  <c r="V456" i="5"/>
  <c r="P457" i="5"/>
  <c r="Q457" i="5"/>
  <c r="R457" i="5"/>
  <c r="S457" i="5"/>
  <c r="T457" i="5"/>
  <c r="U457" i="5"/>
  <c r="V457" i="5"/>
  <c r="P458" i="5"/>
  <c r="Q458" i="5"/>
  <c r="R458" i="5"/>
  <c r="S458" i="5"/>
  <c r="T458" i="5"/>
  <c r="U458" i="5"/>
  <c r="V458" i="5"/>
  <c r="P459" i="5"/>
  <c r="Q459" i="5"/>
  <c r="R459" i="5"/>
  <c r="S459" i="5"/>
  <c r="T459" i="5"/>
  <c r="U459" i="5"/>
  <c r="V459" i="5"/>
  <c r="P460" i="5"/>
  <c r="Q460" i="5"/>
  <c r="R460" i="5"/>
  <c r="S460" i="5"/>
  <c r="T460" i="5"/>
  <c r="U460" i="5"/>
  <c r="V460" i="5"/>
  <c r="P461" i="5"/>
  <c r="Q461" i="5"/>
  <c r="R461" i="5"/>
  <c r="S461" i="5"/>
  <c r="T461" i="5"/>
  <c r="U461" i="5"/>
  <c r="V461" i="5"/>
  <c r="P462" i="5"/>
  <c r="Q462" i="5"/>
  <c r="R462" i="5"/>
  <c r="S462" i="5"/>
  <c r="T462" i="5"/>
  <c r="U462" i="5"/>
  <c r="V462" i="5"/>
  <c r="P463" i="5"/>
  <c r="Q463" i="5"/>
  <c r="R463" i="5"/>
  <c r="S463" i="5"/>
  <c r="T463" i="5"/>
  <c r="U463" i="5"/>
  <c r="V463" i="5"/>
  <c r="P464" i="5"/>
  <c r="Q464" i="5"/>
  <c r="R464" i="5"/>
  <c r="S464" i="5"/>
  <c r="T464" i="5"/>
  <c r="U464" i="5"/>
  <c r="V464" i="5"/>
  <c r="P465" i="5"/>
  <c r="Q465" i="5"/>
  <c r="R465" i="5"/>
  <c r="S465" i="5"/>
  <c r="T465" i="5"/>
  <c r="U465" i="5"/>
  <c r="V465" i="5"/>
  <c r="P466" i="5"/>
  <c r="Q466" i="5"/>
  <c r="R466" i="5"/>
  <c r="S466" i="5"/>
  <c r="T466" i="5"/>
  <c r="U466" i="5"/>
  <c r="V466" i="5"/>
  <c r="P467" i="5"/>
  <c r="Q467" i="5"/>
  <c r="R467" i="5"/>
  <c r="S467" i="5"/>
  <c r="T467" i="5"/>
  <c r="U467" i="5"/>
  <c r="V467" i="5"/>
  <c r="P468" i="5"/>
  <c r="Q468" i="5"/>
  <c r="R468" i="5"/>
  <c r="S468" i="5"/>
  <c r="T468" i="5"/>
  <c r="U468" i="5"/>
  <c r="V468" i="5"/>
  <c r="P469" i="5"/>
  <c r="Q469" i="5"/>
  <c r="R469" i="5"/>
  <c r="S469" i="5"/>
  <c r="T469" i="5"/>
  <c r="U469" i="5"/>
  <c r="V469" i="5"/>
  <c r="P470" i="5"/>
  <c r="Q470" i="5"/>
  <c r="R470" i="5"/>
  <c r="S470" i="5"/>
  <c r="T470" i="5"/>
  <c r="U470" i="5"/>
  <c r="V470" i="5"/>
  <c r="P489" i="5"/>
  <c r="Q489" i="5"/>
  <c r="R489" i="5"/>
  <c r="S489" i="5"/>
  <c r="T489" i="5"/>
  <c r="U489" i="5"/>
  <c r="V489" i="5"/>
  <c r="P490" i="5"/>
  <c r="Q490" i="5"/>
  <c r="R490" i="5"/>
  <c r="S490" i="5"/>
  <c r="T490" i="5"/>
  <c r="U490" i="5"/>
  <c r="V490" i="5"/>
  <c r="P491" i="5"/>
  <c r="Q491" i="5"/>
  <c r="R491" i="5"/>
  <c r="S491" i="5"/>
  <c r="T491" i="5"/>
  <c r="U491" i="5"/>
  <c r="V491" i="5"/>
  <c r="P492" i="5"/>
  <c r="Q492" i="5"/>
  <c r="R492" i="5"/>
  <c r="S492" i="5"/>
  <c r="T492" i="5"/>
  <c r="U492" i="5"/>
  <c r="V492" i="5"/>
  <c r="P493" i="5"/>
  <c r="Q493" i="5"/>
  <c r="R493" i="5"/>
  <c r="S493" i="5"/>
  <c r="T493" i="5"/>
  <c r="U493" i="5"/>
  <c r="V493" i="5"/>
  <c r="P494" i="5"/>
  <c r="Q494" i="5"/>
  <c r="R494" i="5"/>
  <c r="S494" i="5"/>
  <c r="T494" i="5"/>
  <c r="U494" i="5"/>
  <c r="V494" i="5"/>
  <c r="P495" i="5"/>
  <c r="Q495" i="5"/>
  <c r="R495" i="5"/>
  <c r="S495" i="5"/>
  <c r="T495" i="5"/>
  <c r="U495" i="5"/>
  <c r="V495" i="5"/>
  <c r="P496" i="5"/>
  <c r="Q496" i="5"/>
  <c r="R496" i="5"/>
  <c r="S496" i="5"/>
  <c r="T496" i="5"/>
  <c r="U496" i="5"/>
  <c r="V496" i="5"/>
  <c r="P497" i="5"/>
  <c r="Q497" i="5"/>
  <c r="R497" i="5"/>
  <c r="S497" i="5"/>
  <c r="T497" i="5"/>
  <c r="U497" i="5"/>
  <c r="V497" i="5"/>
  <c r="P498" i="5"/>
  <c r="Q498" i="5"/>
  <c r="R498" i="5"/>
  <c r="S498" i="5"/>
  <c r="T498" i="5"/>
  <c r="U498" i="5"/>
  <c r="V498" i="5"/>
  <c r="P499" i="5"/>
  <c r="Q499" i="5"/>
  <c r="R499" i="5"/>
  <c r="S499" i="5"/>
  <c r="T499" i="5"/>
  <c r="U499" i="5"/>
  <c r="V499" i="5"/>
  <c r="P500" i="5"/>
  <c r="Q500" i="5"/>
  <c r="R500" i="5"/>
  <c r="S500" i="5"/>
  <c r="T500" i="5"/>
  <c r="U500" i="5"/>
  <c r="V500" i="5"/>
  <c r="P501" i="5"/>
  <c r="Q501" i="5"/>
  <c r="R501" i="5"/>
  <c r="S501" i="5"/>
  <c r="T501" i="5"/>
  <c r="U501" i="5"/>
  <c r="V501" i="5"/>
  <c r="P502" i="5"/>
  <c r="Q502" i="5"/>
  <c r="R502" i="5"/>
  <c r="S502" i="5"/>
  <c r="T502" i="5"/>
  <c r="U502" i="5"/>
  <c r="V502" i="5"/>
  <c r="P503" i="5"/>
  <c r="Q503" i="5"/>
  <c r="R503" i="5"/>
  <c r="S503" i="5"/>
  <c r="T503" i="5"/>
  <c r="U503" i="5"/>
  <c r="V503" i="5"/>
  <c r="P504" i="5"/>
  <c r="Q504" i="5"/>
  <c r="R504" i="5"/>
  <c r="S504" i="5"/>
  <c r="T504" i="5"/>
  <c r="U504" i="5"/>
  <c r="V504" i="5"/>
  <c r="P505" i="5"/>
  <c r="Q505" i="5"/>
  <c r="R505" i="5"/>
  <c r="S505" i="5"/>
  <c r="T505" i="5"/>
  <c r="U505" i="5"/>
  <c r="V505" i="5"/>
  <c r="P506" i="5"/>
  <c r="Q506" i="5"/>
  <c r="R506" i="5"/>
  <c r="S506" i="5"/>
  <c r="T506" i="5"/>
  <c r="U506" i="5"/>
  <c r="V506" i="5"/>
  <c r="P507" i="5"/>
  <c r="Q507" i="5"/>
  <c r="R507" i="5"/>
  <c r="S507" i="5"/>
  <c r="T507" i="5"/>
  <c r="U507" i="5"/>
  <c r="V507" i="5"/>
  <c r="P508" i="5"/>
  <c r="Q508" i="5"/>
  <c r="R508" i="5"/>
  <c r="S508" i="5"/>
  <c r="T508" i="5"/>
  <c r="U508" i="5"/>
  <c r="V508" i="5"/>
  <c r="P509" i="5"/>
  <c r="Q509" i="5"/>
  <c r="R509" i="5"/>
  <c r="S509" i="5"/>
  <c r="T509" i="5"/>
  <c r="U509" i="5"/>
  <c r="V509" i="5"/>
  <c r="P510" i="5"/>
  <c r="Q510" i="5"/>
  <c r="R510" i="5"/>
  <c r="S510" i="5"/>
  <c r="T510" i="5"/>
  <c r="U510" i="5"/>
  <c r="V510" i="5"/>
  <c r="P511" i="5"/>
  <c r="Q511" i="5"/>
  <c r="R511" i="5"/>
  <c r="S511" i="5"/>
  <c r="T511" i="5"/>
  <c r="U511" i="5"/>
  <c r="V511" i="5"/>
  <c r="P512" i="5"/>
  <c r="Q512" i="5"/>
  <c r="R512" i="5"/>
  <c r="S512" i="5"/>
  <c r="T512" i="5"/>
  <c r="U512" i="5"/>
  <c r="V512" i="5"/>
  <c r="P513" i="5"/>
  <c r="Q513" i="5"/>
  <c r="R513" i="5"/>
  <c r="S513" i="5"/>
  <c r="T513" i="5"/>
  <c r="U513" i="5"/>
  <c r="V513" i="5"/>
  <c r="P514" i="5"/>
  <c r="Q514" i="5"/>
  <c r="R514" i="5"/>
  <c r="S514" i="5"/>
  <c r="T514" i="5"/>
  <c r="U514" i="5"/>
  <c r="V514" i="5"/>
  <c r="P515" i="5"/>
  <c r="Q515" i="5"/>
  <c r="R515" i="5"/>
  <c r="S515" i="5"/>
  <c r="T515" i="5"/>
  <c r="U515" i="5"/>
  <c r="V515" i="5"/>
  <c r="P516" i="5"/>
  <c r="Q516" i="5"/>
  <c r="R516" i="5"/>
  <c r="S516" i="5"/>
  <c r="T516" i="5"/>
  <c r="U516" i="5"/>
  <c r="V516" i="5"/>
  <c r="P517" i="5"/>
  <c r="Q517" i="5"/>
  <c r="R517" i="5"/>
  <c r="S517" i="5"/>
  <c r="T517" i="5"/>
  <c r="U517" i="5"/>
  <c r="V517" i="5"/>
  <c r="P518" i="5"/>
  <c r="Q518" i="5"/>
  <c r="R518" i="5"/>
  <c r="S518" i="5"/>
  <c r="T518" i="5"/>
  <c r="U518" i="5"/>
  <c r="V518" i="5"/>
  <c r="P519" i="5"/>
  <c r="Q519" i="5"/>
  <c r="R519" i="5"/>
  <c r="S519" i="5"/>
  <c r="T519" i="5"/>
  <c r="U519" i="5"/>
  <c r="V519" i="5"/>
  <c r="P520" i="5"/>
  <c r="Q520" i="5"/>
  <c r="R520" i="5"/>
  <c r="S520" i="5"/>
  <c r="T520" i="5"/>
  <c r="U520" i="5"/>
  <c r="V520" i="5"/>
  <c r="P521" i="5"/>
  <c r="Q521" i="5"/>
  <c r="R521" i="5"/>
  <c r="S521" i="5"/>
  <c r="T521" i="5"/>
  <c r="U521" i="5"/>
  <c r="V521" i="5"/>
  <c r="P522" i="5"/>
  <c r="Q522" i="5"/>
  <c r="R522" i="5"/>
  <c r="S522" i="5"/>
  <c r="T522" i="5"/>
  <c r="U522" i="5"/>
  <c r="V522" i="5"/>
  <c r="P523" i="5"/>
  <c r="Q523" i="5"/>
  <c r="R523" i="5"/>
  <c r="S523" i="5"/>
  <c r="T523" i="5"/>
  <c r="U523" i="5"/>
  <c r="V523" i="5"/>
  <c r="P524" i="5"/>
  <c r="Q524" i="5"/>
  <c r="R524" i="5"/>
  <c r="S524" i="5"/>
  <c r="T524" i="5"/>
  <c r="U524" i="5"/>
  <c r="V524" i="5"/>
  <c r="P525" i="5"/>
  <c r="Q525" i="5"/>
  <c r="R525" i="5"/>
  <c r="S525" i="5"/>
  <c r="T525" i="5"/>
  <c r="U525" i="5"/>
  <c r="V525" i="5"/>
  <c r="P526" i="5"/>
  <c r="Q526" i="5"/>
  <c r="R526" i="5"/>
  <c r="S526" i="5"/>
  <c r="T526" i="5"/>
  <c r="U526" i="5"/>
  <c r="V526" i="5"/>
  <c r="P527" i="5"/>
  <c r="Q527" i="5"/>
  <c r="R527" i="5"/>
  <c r="S527" i="5"/>
  <c r="T527" i="5"/>
  <c r="U527" i="5"/>
  <c r="V527" i="5"/>
  <c r="P528" i="5"/>
  <c r="Q528" i="5"/>
  <c r="R528" i="5"/>
  <c r="S528" i="5"/>
  <c r="T528" i="5"/>
  <c r="U528" i="5"/>
  <c r="V528" i="5"/>
  <c r="P529" i="5"/>
  <c r="Q529" i="5"/>
  <c r="R529" i="5"/>
  <c r="S529" i="5"/>
  <c r="T529" i="5"/>
  <c r="U529" i="5"/>
  <c r="V529" i="5"/>
  <c r="P530" i="5"/>
  <c r="Q530" i="5"/>
  <c r="R530" i="5"/>
  <c r="S530" i="5"/>
  <c r="T530" i="5"/>
  <c r="U530" i="5"/>
  <c r="V530" i="5"/>
  <c r="P531" i="5"/>
  <c r="Q531" i="5"/>
  <c r="R531" i="5"/>
  <c r="S531" i="5"/>
  <c r="T531" i="5"/>
  <c r="U531" i="5"/>
  <c r="V531" i="5"/>
  <c r="P532" i="5"/>
  <c r="Q532" i="5"/>
  <c r="R532" i="5"/>
  <c r="S532" i="5"/>
  <c r="T532" i="5"/>
  <c r="U532" i="5"/>
  <c r="V532" i="5"/>
  <c r="P533" i="5"/>
  <c r="Q533" i="5"/>
  <c r="R533" i="5"/>
  <c r="S533" i="5"/>
  <c r="T533" i="5"/>
  <c r="U533" i="5"/>
  <c r="V533" i="5"/>
  <c r="P534" i="5"/>
  <c r="Q534" i="5"/>
  <c r="R534" i="5"/>
  <c r="S534" i="5"/>
  <c r="T534" i="5"/>
  <c r="U534" i="5"/>
  <c r="V534" i="5"/>
  <c r="P535" i="5"/>
  <c r="Q535" i="5"/>
  <c r="R535" i="5"/>
  <c r="S535" i="5"/>
  <c r="T535" i="5"/>
  <c r="U535" i="5"/>
  <c r="V535" i="5"/>
  <c r="P536" i="5"/>
  <c r="Q536" i="5"/>
  <c r="R536" i="5"/>
  <c r="S536" i="5"/>
  <c r="T536" i="5"/>
  <c r="U536" i="5"/>
  <c r="V536" i="5"/>
  <c r="P537" i="5"/>
  <c r="Q537" i="5"/>
  <c r="R537" i="5"/>
  <c r="S537" i="5"/>
  <c r="T537" i="5"/>
  <c r="U537" i="5"/>
  <c r="V537" i="5"/>
  <c r="P538" i="5"/>
  <c r="Q538" i="5"/>
  <c r="R538" i="5"/>
  <c r="S538" i="5"/>
  <c r="T538" i="5"/>
  <c r="U538" i="5"/>
  <c r="V538" i="5"/>
  <c r="P539" i="5"/>
  <c r="Q539" i="5"/>
  <c r="R539" i="5"/>
  <c r="S539" i="5"/>
  <c r="T539" i="5"/>
  <c r="U539" i="5"/>
  <c r="V539" i="5"/>
  <c r="P540" i="5"/>
  <c r="Q540" i="5"/>
  <c r="R540" i="5"/>
  <c r="S540" i="5"/>
  <c r="T540" i="5"/>
  <c r="U540" i="5"/>
  <c r="V540" i="5"/>
  <c r="P541" i="5"/>
  <c r="Q541" i="5"/>
  <c r="R541" i="5"/>
  <c r="S541" i="5"/>
  <c r="T541" i="5"/>
  <c r="U541" i="5"/>
  <c r="V541" i="5"/>
  <c r="P542" i="5"/>
  <c r="Q542" i="5"/>
  <c r="R542" i="5"/>
  <c r="S542" i="5"/>
  <c r="T542" i="5"/>
  <c r="U542" i="5"/>
  <c r="V542" i="5"/>
  <c r="P556" i="5"/>
  <c r="Q556" i="5"/>
  <c r="R556" i="5"/>
  <c r="S556" i="5"/>
  <c r="T556" i="5"/>
  <c r="U556" i="5"/>
  <c r="V556" i="5"/>
  <c r="P557" i="5"/>
  <c r="Q557" i="5"/>
  <c r="R557" i="5"/>
  <c r="S557" i="5"/>
  <c r="T557" i="5"/>
  <c r="U557" i="5"/>
  <c r="V557" i="5"/>
  <c r="P558" i="5"/>
  <c r="Q558" i="5"/>
  <c r="R558" i="5"/>
  <c r="S558" i="5"/>
  <c r="T558" i="5"/>
  <c r="U558" i="5"/>
  <c r="V558" i="5"/>
  <c r="P559" i="5"/>
  <c r="Q559" i="5"/>
  <c r="R559" i="5"/>
  <c r="S559" i="5"/>
  <c r="T559" i="5"/>
  <c r="U559" i="5"/>
  <c r="V559" i="5"/>
  <c r="P560" i="5"/>
  <c r="Q560" i="5"/>
  <c r="R560" i="5"/>
  <c r="S560" i="5"/>
  <c r="T560" i="5"/>
  <c r="U560" i="5"/>
  <c r="V560" i="5"/>
  <c r="P561" i="5"/>
  <c r="Q561" i="5"/>
  <c r="R561" i="5"/>
  <c r="S561" i="5"/>
  <c r="T561" i="5"/>
  <c r="U561" i="5"/>
  <c r="V561" i="5"/>
  <c r="P562" i="5"/>
  <c r="Q562" i="5"/>
  <c r="R562" i="5"/>
  <c r="S562" i="5"/>
  <c r="T562" i="5"/>
  <c r="U562" i="5"/>
  <c r="V562" i="5"/>
  <c r="Q3" i="5"/>
  <c r="R3" i="5"/>
  <c r="S3" i="5"/>
  <c r="T3" i="5"/>
  <c r="U3" i="5"/>
  <c r="V3" i="5"/>
  <c r="P3" i="5"/>
  <c r="E7" i="9" l="1"/>
  <c r="E11" i="9"/>
  <c r="E15" i="9"/>
  <c r="E19" i="9"/>
  <c r="E4" i="9"/>
  <c r="E38" i="9"/>
  <c r="E10" i="9"/>
  <c r="E5" i="9"/>
  <c r="E18" i="9"/>
  <c r="E25" i="9"/>
  <c r="E14" i="9"/>
  <c r="E27" i="9"/>
  <c r="E31" i="9"/>
  <c r="E29" i="9"/>
  <c r="E33" i="9"/>
  <c r="E39" i="9"/>
  <c r="E2" i="9"/>
  <c r="E8" i="9"/>
  <c r="E12" i="9"/>
  <c r="E16" i="9"/>
  <c r="E20" i="9"/>
  <c r="E30" i="9"/>
  <c r="E35" i="9"/>
  <c r="E40" i="9"/>
  <c r="E36" i="9"/>
  <c r="E9" i="9"/>
  <c r="E13" i="9"/>
  <c r="E17" i="9"/>
  <c r="E21" i="9"/>
  <c r="E24" i="9"/>
  <c r="E28" i="9"/>
  <c r="E32" i="9"/>
  <c r="X334" i="5"/>
  <c r="X234" i="5"/>
  <c r="X560" i="5"/>
  <c r="X556" i="5"/>
  <c r="X541" i="5"/>
  <c r="X537" i="5"/>
  <c r="X533" i="5"/>
  <c r="X529" i="5"/>
  <c r="X525" i="5"/>
  <c r="X521" i="5"/>
  <c r="X517" i="5"/>
  <c r="X513" i="5"/>
  <c r="X509" i="5"/>
  <c r="X505" i="5"/>
  <c r="X501" i="5"/>
  <c r="X497" i="5"/>
  <c r="X493" i="5"/>
  <c r="X489" i="5"/>
  <c r="X469" i="5"/>
  <c r="X465" i="5"/>
  <c r="X461" i="5"/>
  <c r="X457" i="5"/>
  <c r="X453" i="5"/>
  <c r="X449" i="5"/>
  <c r="X445" i="5"/>
  <c r="X441" i="5"/>
  <c r="X437" i="5"/>
  <c r="X433" i="5"/>
  <c r="X429" i="5"/>
  <c r="X425" i="5"/>
  <c r="X421" i="5"/>
  <c r="X417" i="5"/>
  <c r="X412" i="5"/>
  <c r="X407" i="5"/>
  <c r="X400" i="5"/>
  <c r="X387" i="5"/>
  <c r="X379" i="5"/>
  <c r="X362" i="5"/>
  <c r="X354" i="5"/>
  <c r="X342" i="5"/>
  <c r="X3" i="5"/>
  <c r="X559" i="5"/>
  <c r="X540" i="5"/>
  <c r="X536" i="5"/>
  <c r="X532" i="5"/>
  <c r="X528" i="5"/>
  <c r="X524" i="5"/>
  <c r="X520" i="5"/>
  <c r="X516" i="5"/>
  <c r="X512" i="5"/>
  <c r="X508" i="5"/>
  <c r="X504" i="5"/>
  <c r="X500" i="5"/>
  <c r="X496" i="5"/>
  <c r="X492" i="5"/>
  <c r="X468" i="5"/>
  <c r="X464" i="5"/>
  <c r="X460" i="5"/>
  <c r="X456" i="5"/>
  <c r="X452" i="5"/>
  <c r="X448" i="5"/>
  <c r="X444" i="5"/>
  <c r="X440" i="5"/>
  <c r="X436" i="5"/>
  <c r="X432" i="5"/>
  <c r="X428" i="5"/>
  <c r="X424" i="5"/>
  <c r="X420" i="5"/>
  <c r="X416" i="5"/>
  <c r="X411" i="5"/>
  <c r="X406" i="5"/>
  <c r="X399" i="5"/>
  <c r="X386" i="5"/>
  <c r="X378" i="5"/>
  <c r="X361" i="5"/>
  <c r="X353" i="5"/>
  <c r="X338" i="5"/>
  <c r="X562" i="5"/>
  <c r="X558" i="5"/>
  <c r="X539" i="5"/>
  <c r="X535" i="5"/>
  <c r="X531" i="5"/>
  <c r="X527" i="5"/>
  <c r="X523" i="5"/>
  <c r="X519" i="5"/>
  <c r="X515" i="5"/>
  <c r="X511" i="5"/>
  <c r="X507" i="5"/>
  <c r="X503" i="5"/>
  <c r="X499" i="5"/>
  <c r="X495" i="5"/>
  <c r="X491" i="5"/>
  <c r="X467" i="5"/>
  <c r="X463" i="5"/>
  <c r="X459" i="5"/>
  <c r="X455" i="5"/>
  <c r="X451" i="5"/>
  <c r="X447" i="5"/>
  <c r="X443" i="5"/>
  <c r="X439" i="5"/>
  <c r="X435" i="5"/>
  <c r="X431" i="5"/>
  <c r="X427" i="5"/>
  <c r="X423" i="5"/>
  <c r="X419" i="5"/>
  <c r="X415" i="5"/>
  <c r="X410" i="5"/>
  <c r="X404" i="5"/>
  <c r="X383" i="5"/>
  <c r="X358" i="5"/>
  <c r="X350" i="5"/>
  <c r="X5" i="5"/>
  <c r="X9" i="5"/>
  <c r="X13" i="5"/>
  <c r="X17" i="5"/>
  <c r="X21" i="5"/>
  <c r="X25" i="5"/>
  <c r="X29" i="5"/>
  <c r="X33" i="5"/>
  <c r="X37" i="5"/>
  <c r="X41" i="5"/>
  <c r="X45" i="5"/>
  <c r="X49" i="5"/>
  <c r="X53" i="5"/>
  <c r="X57" i="5"/>
  <c r="X61" i="5"/>
  <c r="X65" i="5"/>
  <c r="X69" i="5"/>
  <c r="X73" i="5"/>
  <c r="X77" i="5"/>
  <c r="X81" i="5"/>
  <c r="X104" i="5"/>
  <c r="X108" i="5"/>
  <c r="X112" i="5"/>
  <c r="X116" i="5"/>
  <c r="X120" i="5"/>
  <c r="X124" i="5"/>
  <c r="X128" i="5"/>
  <c r="X132" i="5"/>
  <c r="X136" i="5"/>
  <c r="X140" i="5"/>
  <c r="X144" i="5"/>
  <c r="X148" i="5"/>
  <c r="X152" i="5"/>
  <c r="X156" i="5"/>
  <c r="X160" i="5"/>
  <c r="X164" i="5"/>
  <c r="X168" i="5"/>
  <c r="X172" i="5"/>
  <c r="X176" i="5"/>
  <c r="X180" i="5"/>
  <c r="X209" i="5"/>
  <c r="X213" i="5"/>
  <c r="X217" i="5"/>
  <c r="X221" i="5"/>
  <c r="X225" i="5"/>
  <c r="X229" i="5"/>
  <c r="X233" i="5"/>
  <c r="X237" i="5"/>
  <c r="X241" i="5"/>
  <c r="X245" i="5"/>
  <c r="X249" i="5"/>
  <c r="X253" i="5"/>
  <c r="X257" i="5"/>
  <c r="X261" i="5"/>
  <c r="X265" i="5"/>
  <c r="X269" i="5"/>
  <c r="X273" i="5"/>
  <c r="X277" i="5"/>
  <c r="X281" i="5"/>
  <c r="X285" i="5"/>
  <c r="X289" i="5"/>
  <c r="X316" i="5"/>
  <c r="X320" i="5"/>
  <c r="X324" i="5"/>
  <c r="X328" i="5"/>
  <c r="X332" i="5"/>
  <c r="X336" i="5"/>
  <c r="X340" i="5"/>
  <c r="X344" i="5"/>
  <c r="X348" i="5"/>
  <c r="X352" i="5"/>
  <c r="X356" i="5"/>
  <c r="X360" i="5"/>
  <c r="X364" i="5"/>
  <c r="X377" i="5"/>
  <c r="X381" i="5"/>
  <c r="X385" i="5"/>
  <c r="X389" i="5"/>
  <c r="X398" i="5"/>
  <c r="X402" i="5"/>
  <c r="X6" i="5"/>
  <c r="X10" i="5"/>
  <c r="X14" i="5"/>
  <c r="X18" i="5"/>
  <c r="X22" i="5"/>
  <c r="X26" i="5"/>
  <c r="X30" i="5"/>
  <c r="X34" i="5"/>
  <c r="X38" i="5"/>
  <c r="X42" i="5"/>
  <c r="X46" i="5"/>
  <c r="X50" i="5"/>
  <c r="X54" i="5"/>
  <c r="X58" i="5"/>
  <c r="X62" i="5"/>
  <c r="X66" i="5"/>
  <c r="X70" i="5"/>
  <c r="X74" i="5"/>
  <c r="X78" i="5"/>
  <c r="X82" i="5"/>
  <c r="X105" i="5"/>
  <c r="X109" i="5"/>
  <c r="X113" i="5"/>
  <c r="X117" i="5"/>
  <c r="X121" i="5"/>
  <c r="X125" i="5"/>
  <c r="X129" i="5"/>
  <c r="X133" i="5"/>
  <c r="X137" i="5"/>
  <c r="X141" i="5"/>
  <c r="X145" i="5"/>
  <c r="X149" i="5"/>
  <c r="X153" i="5"/>
  <c r="X157" i="5"/>
  <c r="X161" i="5"/>
  <c r="X165" i="5"/>
  <c r="X169" i="5"/>
  <c r="X173" i="5"/>
  <c r="X177" i="5"/>
  <c r="X210" i="5"/>
  <c r="X214" i="5"/>
  <c r="X218" i="5"/>
  <c r="X222" i="5"/>
  <c r="X226" i="5"/>
  <c r="X230" i="5"/>
  <c r="X238" i="5"/>
  <c r="X242" i="5"/>
  <c r="X246" i="5"/>
  <c r="X250" i="5"/>
  <c r="X254" i="5"/>
  <c r="X258" i="5"/>
  <c r="X262" i="5"/>
  <c r="X266" i="5"/>
  <c r="X270" i="5"/>
  <c r="X274" i="5"/>
  <c r="X278" i="5"/>
  <c r="X282" i="5"/>
  <c r="X286" i="5"/>
  <c r="X290" i="5"/>
  <c r="X317" i="5"/>
  <c r="X321" i="5"/>
  <c r="X325" i="5"/>
  <c r="X329" i="5"/>
  <c r="X333" i="5"/>
  <c r="X337" i="5"/>
  <c r="X341" i="5"/>
  <c r="X345" i="5"/>
  <c r="X349" i="5"/>
  <c r="X7" i="5"/>
  <c r="X11" i="5"/>
  <c r="X15" i="5"/>
  <c r="X19" i="5"/>
  <c r="X23" i="5"/>
  <c r="X27" i="5"/>
  <c r="X31" i="5"/>
  <c r="X35" i="5"/>
  <c r="X39" i="5"/>
  <c r="X43" i="5"/>
  <c r="X47" i="5"/>
  <c r="X51" i="5"/>
  <c r="X55" i="5"/>
  <c r="X59" i="5"/>
  <c r="X63" i="5"/>
  <c r="X67" i="5"/>
  <c r="X71" i="5"/>
  <c r="X75" i="5"/>
  <c r="X79" i="5"/>
  <c r="X83" i="5"/>
  <c r="X102" i="5"/>
  <c r="X106" i="5"/>
  <c r="X110" i="5"/>
  <c r="X114" i="5"/>
  <c r="X118" i="5"/>
  <c r="X122" i="5"/>
  <c r="X126" i="5"/>
  <c r="X130" i="5"/>
  <c r="X134" i="5"/>
  <c r="X138" i="5"/>
  <c r="X142" i="5"/>
  <c r="X146" i="5"/>
  <c r="X150" i="5"/>
  <c r="X154" i="5"/>
  <c r="X158" i="5"/>
  <c r="X162" i="5"/>
  <c r="X166" i="5"/>
  <c r="X170" i="5"/>
  <c r="X174" i="5"/>
  <c r="X178" i="5"/>
  <c r="X211" i="5"/>
  <c r="X215" i="5"/>
  <c r="X219" i="5"/>
  <c r="X223" i="5"/>
  <c r="X227" i="5"/>
  <c r="X231" i="5"/>
  <c r="X235" i="5"/>
  <c r="X239" i="5"/>
  <c r="X243" i="5"/>
  <c r="X247" i="5"/>
  <c r="X251" i="5"/>
  <c r="X255" i="5"/>
  <c r="X259" i="5"/>
  <c r="X263" i="5"/>
  <c r="X267" i="5"/>
  <c r="X271" i="5"/>
  <c r="X275" i="5"/>
  <c r="X279" i="5"/>
  <c r="X283" i="5"/>
  <c r="X287" i="5"/>
  <c r="X291" i="5"/>
  <c r="X314" i="5"/>
  <c r="X318" i="5"/>
  <c r="X322" i="5"/>
  <c r="X326" i="5"/>
  <c r="X4" i="5"/>
  <c r="X8" i="5"/>
  <c r="X12" i="5"/>
  <c r="X16" i="5"/>
  <c r="X20" i="5"/>
  <c r="X24" i="5"/>
  <c r="X28" i="5"/>
  <c r="X32" i="5"/>
  <c r="X36" i="5"/>
  <c r="X40" i="5"/>
  <c r="X44" i="5"/>
  <c r="X48" i="5"/>
  <c r="X52" i="5"/>
  <c r="X56" i="5"/>
  <c r="X60" i="5"/>
  <c r="X64" i="5"/>
  <c r="X68" i="5"/>
  <c r="X72" i="5"/>
  <c r="X76" i="5"/>
  <c r="X80" i="5"/>
  <c r="X84" i="5"/>
  <c r="X103" i="5"/>
  <c r="X107" i="5"/>
  <c r="X111" i="5"/>
  <c r="X115" i="5"/>
  <c r="X119" i="5"/>
  <c r="X123" i="5"/>
  <c r="X127" i="5"/>
  <c r="X131" i="5"/>
  <c r="X135" i="5"/>
  <c r="X139" i="5"/>
  <c r="X143" i="5"/>
  <c r="X147" i="5"/>
  <c r="X151" i="5"/>
  <c r="X155" i="5"/>
  <c r="X159" i="5"/>
  <c r="X163" i="5"/>
  <c r="X167" i="5"/>
  <c r="X171" i="5"/>
  <c r="X175" i="5"/>
  <c r="X179" i="5"/>
  <c r="X208" i="5"/>
  <c r="X212" i="5"/>
  <c r="X216" i="5"/>
  <c r="X220" i="5"/>
  <c r="X224" i="5"/>
  <c r="X228" i="5"/>
  <c r="X232" i="5"/>
  <c r="X236" i="5"/>
  <c r="X240" i="5"/>
  <c r="X244" i="5"/>
  <c r="X248" i="5"/>
  <c r="X252" i="5"/>
  <c r="X256" i="5"/>
  <c r="X260" i="5"/>
  <c r="X264" i="5"/>
  <c r="X268" i="5"/>
  <c r="X272" i="5"/>
  <c r="X276" i="5"/>
  <c r="X280" i="5"/>
  <c r="X284" i="5"/>
  <c r="X288" i="5"/>
  <c r="X292" i="5"/>
  <c r="X315" i="5"/>
  <c r="X319" i="5"/>
  <c r="X323" i="5"/>
  <c r="X327" i="5"/>
  <c r="X331" i="5"/>
  <c r="X335" i="5"/>
  <c r="X339" i="5"/>
  <c r="X343" i="5"/>
  <c r="X347" i="5"/>
  <c r="X351" i="5"/>
  <c r="X355" i="5"/>
  <c r="X359" i="5"/>
  <c r="X363" i="5"/>
  <c r="X376" i="5"/>
  <c r="X380" i="5"/>
  <c r="X384" i="5"/>
  <c r="X388" i="5"/>
  <c r="X397" i="5"/>
  <c r="X401" i="5"/>
  <c r="X405" i="5"/>
  <c r="X409" i="5"/>
  <c r="X413" i="5"/>
  <c r="X561" i="5"/>
  <c r="X557" i="5"/>
  <c r="X542" i="5"/>
  <c r="X538" i="5"/>
  <c r="X534" i="5"/>
  <c r="X530" i="5"/>
  <c r="X526" i="5"/>
  <c r="X522" i="5"/>
  <c r="X518" i="5"/>
  <c r="X514" i="5"/>
  <c r="X510" i="5"/>
  <c r="X506" i="5"/>
  <c r="X502" i="5"/>
  <c r="X498" i="5"/>
  <c r="X494" i="5"/>
  <c r="X470" i="5"/>
  <c r="X466" i="5"/>
  <c r="X462" i="5"/>
  <c r="X458" i="5"/>
  <c r="X454" i="5"/>
  <c r="X450" i="5"/>
  <c r="X446" i="5"/>
  <c r="X442" i="5"/>
  <c r="X438" i="5"/>
  <c r="X434" i="5"/>
  <c r="X430" i="5"/>
  <c r="X426" i="5"/>
  <c r="X422" i="5"/>
  <c r="X418" i="5"/>
  <c r="X414" i="5"/>
  <c r="X408" i="5"/>
  <c r="X403" i="5"/>
  <c r="X382" i="5"/>
  <c r="X357" i="5"/>
  <c r="X346" i="5"/>
  <c r="X330" i="5"/>
  <c r="C21" i="6"/>
  <c r="C24" i="6"/>
  <c r="C20" i="6"/>
  <c r="C17" i="6"/>
  <c r="C23" i="6"/>
  <c r="C19" i="6"/>
  <c r="C22" i="6"/>
  <c r="B12" i="6"/>
  <c r="C5" i="6"/>
  <c r="C6" i="6"/>
  <c r="C7" i="6"/>
  <c r="C8" i="6"/>
  <c r="C9" i="6"/>
  <c r="C10" i="6"/>
  <c r="C11" i="6"/>
  <c r="C4" i="6"/>
  <c r="C26" i="6" l="1"/>
  <c r="C13" i="6"/>
  <c r="C25" i="6"/>
  <c r="C12" i="6"/>
  <c r="U100" i="1"/>
  <c r="U101" i="1"/>
  <c r="U102" i="1"/>
  <c r="C562" i="5" l="1"/>
  <c r="B562" i="5"/>
  <c r="C561" i="5"/>
  <c r="B561" i="5"/>
  <c r="C560" i="5"/>
  <c r="B560" i="5"/>
  <c r="C559" i="5"/>
  <c r="B559" i="5"/>
  <c r="C558" i="5"/>
  <c r="B558" i="5"/>
  <c r="C557" i="5"/>
  <c r="B557" i="5"/>
  <c r="C556" i="5"/>
  <c r="B556" i="5"/>
  <c r="C542" i="5"/>
  <c r="B542" i="5"/>
  <c r="C541" i="5"/>
  <c r="B541" i="5"/>
  <c r="C540" i="5"/>
  <c r="B540" i="5"/>
  <c r="C539" i="5"/>
  <c r="B539" i="5"/>
  <c r="C538" i="5"/>
  <c r="B538" i="5"/>
  <c r="C537" i="5"/>
  <c r="B537" i="5"/>
  <c r="C536" i="5"/>
  <c r="B536" i="5"/>
  <c r="C535" i="5"/>
  <c r="B535" i="5"/>
  <c r="C534" i="5"/>
  <c r="B534" i="5"/>
  <c r="C533" i="5"/>
  <c r="B533" i="5"/>
  <c r="C532" i="5"/>
  <c r="B532" i="5"/>
  <c r="C531" i="5"/>
  <c r="B531" i="5"/>
  <c r="C530" i="5"/>
  <c r="B530" i="5"/>
  <c r="C529" i="5"/>
  <c r="B529" i="5"/>
  <c r="C528" i="5"/>
  <c r="B528" i="5"/>
  <c r="C527" i="5"/>
  <c r="B527" i="5"/>
  <c r="C526" i="5"/>
  <c r="B526" i="5"/>
  <c r="C525" i="5"/>
  <c r="B525" i="5"/>
  <c r="C524" i="5"/>
  <c r="B524" i="5"/>
  <c r="C523" i="5"/>
  <c r="B523" i="5"/>
  <c r="C522" i="5"/>
  <c r="B522" i="5"/>
  <c r="C521" i="5"/>
  <c r="B521" i="5"/>
  <c r="C520" i="5"/>
  <c r="B520" i="5"/>
  <c r="C519" i="5"/>
  <c r="B519" i="5"/>
  <c r="C518" i="5"/>
  <c r="B518" i="5"/>
  <c r="C517" i="5"/>
  <c r="B517" i="5"/>
  <c r="C516" i="5"/>
  <c r="B516" i="5"/>
  <c r="C515" i="5"/>
  <c r="B515" i="5"/>
  <c r="C514" i="5"/>
  <c r="B514" i="5"/>
  <c r="C513" i="5"/>
  <c r="B513" i="5"/>
  <c r="C512" i="5"/>
  <c r="B512" i="5"/>
  <c r="C511" i="5"/>
  <c r="B511" i="5"/>
  <c r="C510" i="5"/>
  <c r="B510" i="5"/>
  <c r="C509" i="5"/>
  <c r="B509" i="5"/>
  <c r="C508" i="5"/>
  <c r="B508" i="5"/>
  <c r="C507" i="5"/>
  <c r="B507" i="5"/>
  <c r="C506" i="5"/>
  <c r="B506" i="5"/>
  <c r="C505" i="5"/>
  <c r="B505" i="5"/>
  <c r="C504" i="5"/>
  <c r="B504" i="5"/>
  <c r="C503" i="5"/>
  <c r="B503" i="5"/>
  <c r="C502" i="5"/>
  <c r="B502" i="5"/>
  <c r="C501" i="5"/>
  <c r="B501" i="5"/>
  <c r="C500" i="5"/>
  <c r="B500" i="5"/>
  <c r="C499" i="5"/>
  <c r="B499" i="5"/>
  <c r="C498" i="5"/>
  <c r="B498" i="5"/>
  <c r="C497" i="5"/>
  <c r="B497" i="5"/>
  <c r="C496" i="5"/>
  <c r="B496" i="5"/>
  <c r="C495" i="5"/>
  <c r="B495" i="5"/>
  <c r="C494" i="5"/>
  <c r="B494" i="5"/>
  <c r="C493" i="5"/>
  <c r="B493" i="5"/>
  <c r="C492" i="5"/>
  <c r="B492" i="5"/>
  <c r="C491" i="5"/>
  <c r="B491" i="5"/>
  <c r="C490" i="5"/>
  <c r="B490" i="5"/>
  <c r="C489" i="5"/>
  <c r="B489" i="5"/>
  <c r="C470" i="5"/>
  <c r="B470" i="5"/>
  <c r="C469" i="5"/>
  <c r="B469" i="5"/>
  <c r="C468" i="5"/>
  <c r="B468" i="5"/>
  <c r="C467" i="5"/>
  <c r="B467" i="5"/>
  <c r="C466" i="5"/>
  <c r="B466" i="5"/>
  <c r="C465" i="5"/>
  <c r="B465" i="5"/>
  <c r="C464" i="5"/>
  <c r="B464" i="5"/>
  <c r="C463" i="5"/>
  <c r="B463" i="5"/>
  <c r="C462" i="5"/>
  <c r="B462" i="5"/>
  <c r="C461" i="5"/>
  <c r="B461" i="5"/>
  <c r="C460" i="5"/>
  <c r="B460" i="5"/>
  <c r="C459" i="5"/>
  <c r="B459" i="5"/>
  <c r="C458" i="5"/>
  <c r="B458" i="5"/>
  <c r="C457" i="5"/>
  <c r="B457" i="5"/>
  <c r="C456" i="5"/>
  <c r="B456" i="5"/>
  <c r="C455" i="5"/>
  <c r="B455" i="5"/>
  <c r="C454" i="5"/>
  <c r="B454" i="5"/>
  <c r="C453" i="5"/>
  <c r="B453" i="5"/>
  <c r="C452" i="5"/>
  <c r="B452" i="5"/>
  <c r="C451" i="5"/>
  <c r="B451" i="5"/>
  <c r="C450" i="5"/>
  <c r="B450" i="5"/>
  <c r="C449" i="5"/>
  <c r="B449" i="5"/>
  <c r="C448" i="5"/>
  <c r="B448" i="5"/>
  <c r="C447" i="5"/>
  <c r="B447" i="5"/>
  <c r="C446" i="5"/>
  <c r="B446" i="5"/>
  <c r="C445" i="5"/>
  <c r="B445" i="5"/>
  <c r="C444" i="5"/>
  <c r="B444" i="5"/>
  <c r="C443" i="5"/>
  <c r="B443" i="5"/>
  <c r="C442" i="5"/>
  <c r="B442" i="5"/>
  <c r="C441" i="5"/>
  <c r="B441" i="5"/>
  <c r="C440" i="5"/>
  <c r="B440" i="5"/>
  <c r="C439" i="5"/>
  <c r="B439" i="5"/>
  <c r="C438" i="5"/>
  <c r="B438" i="5"/>
  <c r="C437" i="5"/>
  <c r="B437" i="5"/>
  <c r="C436" i="5"/>
  <c r="B436" i="5"/>
  <c r="C435" i="5"/>
  <c r="B435" i="5"/>
  <c r="C434" i="5"/>
  <c r="B434" i="5"/>
  <c r="C433" i="5"/>
  <c r="B433" i="5"/>
  <c r="C432" i="5"/>
  <c r="B432" i="5"/>
  <c r="C431" i="5"/>
  <c r="B431" i="5"/>
  <c r="C430" i="5"/>
  <c r="B430" i="5"/>
  <c r="C429" i="5"/>
  <c r="B429" i="5"/>
  <c r="C428" i="5"/>
  <c r="B428" i="5"/>
  <c r="C427" i="5"/>
  <c r="B427" i="5"/>
  <c r="C426" i="5"/>
  <c r="B426" i="5"/>
  <c r="C425" i="5"/>
  <c r="B425" i="5"/>
  <c r="C424" i="5"/>
  <c r="B424" i="5"/>
  <c r="C423" i="5"/>
  <c r="B423" i="5"/>
  <c r="C422" i="5"/>
  <c r="B422" i="5"/>
  <c r="C421" i="5"/>
  <c r="B421" i="5"/>
  <c r="C420" i="5"/>
  <c r="B420" i="5"/>
  <c r="C419" i="5"/>
  <c r="B419" i="5"/>
  <c r="C418" i="5"/>
  <c r="B418" i="5"/>
  <c r="C417" i="5"/>
  <c r="B417" i="5"/>
  <c r="C416" i="5"/>
  <c r="B416" i="5"/>
  <c r="C415" i="5"/>
  <c r="B415" i="5"/>
  <c r="C414" i="5"/>
  <c r="B414" i="5"/>
  <c r="C413" i="5"/>
  <c r="B413" i="5"/>
  <c r="C412" i="5"/>
  <c r="B412" i="5"/>
  <c r="C411" i="5"/>
  <c r="B411" i="5"/>
  <c r="C410" i="5"/>
  <c r="B410" i="5"/>
  <c r="C409" i="5"/>
  <c r="B409" i="5"/>
  <c r="C408" i="5"/>
  <c r="B408" i="5"/>
  <c r="C407" i="5"/>
  <c r="B407" i="5"/>
  <c r="C406" i="5"/>
  <c r="B406" i="5"/>
  <c r="C405" i="5"/>
  <c r="B405" i="5"/>
  <c r="C404" i="5"/>
  <c r="B404" i="5"/>
  <c r="C403" i="5"/>
  <c r="B403" i="5"/>
  <c r="C402" i="5"/>
  <c r="B402" i="5"/>
  <c r="C401" i="5"/>
  <c r="B401" i="5"/>
  <c r="C400" i="5"/>
  <c r="B400" i="5"/>
  <c r="C399" i="5"/>
  <c r="B399" i="5"/>
  <c r="C398" i="5"/>
  <c r="B398" i="5"/>
  <c r="C397" i="5"/>
  <c r="B397" i="5"/>
  <c r="C389" i="5"/>
  <c r="B389" i="5"/>
  <c r="C388" i="5"/>
  <c r="B388" i="5"/>
  <c r="C387" i="5"/>
  <c r="B387" i="5"/>
  <c r="C386" i="5"/>
  <c r="B386" i="5"/>
  <c r="C385" i="5"/>
  <c r="B385" i="5"/>
  <c r="C384" i="5"/>
  <c r="B384" i="5"/>
  <c r="C383" i="5"/>
  <c r="B383" i="5"/>
  <c r="C382" i="5"/>
  <c r="B382" i="5"/>
  <c r="C381" i="5"/>
  <c r="B381" i="5"/>
  <c r="C380" i="5"/>
  <c r="B380" i="5"/>
  <c r="C379" i="5"/>
  <c r="B379" i="5"/>
  <c r="C378" i="5"/>
  <c r="B378" i="5"/>
  <c r="C377" i="5"/>
  <c r="B377" i="5"/>
  <c r="C376" i="5"/>
  <c r="B376" i="5"/>
  <c r="C364" i="5"/>
  <c r="B364" i="5"/>
  <c r="C363" i="5"/>
  <c r="B363" i="5"/>
  <c r="C362" i="5"/>
  <c r="B362" i="5"/>
  <c r="C361" i="5"/>
  <c r="B361" i="5"/>
  <c r="C360" i="5"/>
  <c r="B360" i="5"/>
  <c r="C359" i="5"/>
  <c r="B359" i="5"/>
  <c r="C358" i="5"/>
  <c r="B358" i="5"/>
  <c r="C357" i="5"/>
  <c r="B357" i="5"/>
  <c r="C356" i="5"/>
  <c r="B356" i="5"/>
  <c r="C355" i="5"/>
  <c r="B355" i="5"/>
  <c r="C354" i="5"/>
  <c r="B354" i="5"/>
  <c r="C353" i="5"/>
  <c r="B353" i="5"/>
  <c r="C352" i="5"/>
  <c r="B352" i="5"/>
  <c r="C351" i="5"/>
  <c r="B351" i="5"/>
  <c r="C350" i="5"/>
  <c r="B350" i="5"/>
  <c r="C349" i="5"/>
  <c r="B349" i="5"/>
  <c r="C348" i="5"/>
  <c r="B348" i="5"/>
  <c r="C347" i="5"/>
  <c r="B347" i="5"/>
  <c r="C346" i="5"/>
  <c r="B346" i="5"/>
  <c r="C345" i="5"/>
  <c r="B345" i="5"/>
  <c r="C344" i="5"/>
  <c r="B344" i="5"/>
  <c r="C343" i="5"/>
  <c r="B343" i="5"/>
  <c r="C342" i="5"/>
  <c r="B342" i="5"/>
  <c r="C341" i="5"/>
  <c r="B341" i="5"/>
  <c r="C340" i="5"/>
  <c r="B340" i="5"/>
  <c r="C339" i="5"/>
  <c r="B339" i="5"/>
  <c r="C338" i="5"/>
  <c r="B338" i="5"/>
  <c r="C337" i="5"/>
  <c r="B337" i="5"/>
  <c r="C336" i="5"/>
  <c r="B336" i="5"/>
  <c r="C335" i="5"/>
  <c r="B335" i="5"/>
  <c r="C334" i="5"/>
  <c r="B334" i="5"/>
  <c r="C333" i="5"/>
  <c r="B333" i="5"/>
  <c r="C332" i="5"/>
  <c r="B332" i="5"/>
  <c r="C331" i="5"/>
  <c r="B331" i="5"/>
  <c r="C330" i="5"/>
  <c r="B330" i="5"/>
  <c r="C329" i="5"/>
  <c r="B329" i="5"/>
  <c r="C328" i="5"/>
  <c r="B328" i="5"/>
  <c r="C327" i="5"/>
  <c r="B327" i="5"/>
  <c r="C326" i="5"/>
  <c r="B326" i="5"/>
  <c r="C325" i="5"/>
  <c r="B325" i="5"/>
  <c r="C324" i="5"/>
  <c r="B324" i="5"/>
  <c r="C323" i="5"/>
  <c r="B323" i="5"/>
  <c r="C322" i="5"/>
  <c r="B322" i="5"/>
  <c r="C321" i="5"/>
  <c r="B321" i="5"/>
  <c r="C320" i="5"/>
  <c r="B320" i="5"/>
  <c r="C319" i="5"/>
  <c r="B319" i="5"/>
  <c r="C318" i="5"/>
  <c r="B318" i="5"/>
  <c r="C317" i="5"/>
  <c r="B317" i="5"/>
  <c r="C316" i="5"/>
  <c r="B316" i="5"/>
  <c r="C315" i="5"/>
  <c r="B315" i="5"/>
  <c r="C314" i="5"/>
  <c r="B314" i="5"/>
  <c r="C292" i="5"/>
  <c r="B292" i="5"/>
  <c r="C291" i="5"/>
  <c r="B291" i="5"/>
  <c r="C290" i="5"/>
  <c r="B290" i="5"/>
  <c r="C289" i="5"/>
  <c r="B289" i="5"/>
  <c r="C288" i="5"/>
  <c r="B288" i="5"/>
  <c r="C287" i="5"/>
  <c r="B287" i="5"/>
  <c r="C286" i="5"/>
  <c r="B286" i="5"/>
  <c r="C285" i="5"/>
  <c r="B285" i="5"/>
  <c r="C284" i="5"/>
  <c r="B284" i="5"/>
  <c r="C283" i="5"/>
  <c r="B283" i="5"/>
  <c r="C282" i="5"/>
  <c r="B282" i="5"/>
  <c r="C281" i="5"/>
  <c r="B281" i="5"/>
  <c r="C280" i="5"/>
  <c r="B280" i="5"/>
  <c r="C279" i="5"/>
  <c r="B279" i="5"/>
  <c r="C278" i="5"/>
  <c r="B278" i="5"/>
  <c r="C277" i="5"/>
  <c r="B277" i="5"/>
  <c r="C276" i="5"/>
  <c r="B276" i="5"/>
  <c r="C275" i="5"/>
  <c r="B275" i="5"/>
  <c r="C274" i="5"/>
  <c r="B274" i="5"/>
  <c r="C273" i="5"/>
  <c r="B273" i="5"/>
  <c r="C272" i="5"/>
  <c r="B272" i="5"/>
  <c r="C271" i="5"/>
  <c r="B271" i="5"/>
  <c r="C270" i="5"/>
  <c r="B270" i="5"/>
  <c r="C269" i="5"/>
  <c r="B269" i="5"/>
  <c r="C268" i="5"/>
  <c r="B268" i="5"/>
  <c r="C267" i="5"/>
  <c r="B267" i="5"/>
  <c r="C266" i="5"/>
  <c r="B266" i="5"/>
  <c r="C265" i="5"/>
  <c r="B265" i="5"/>
  <c r="C264" i="5"/>
  <c r="B264" i="5"/>
  <c r="C263" i="5"/>
  <c r="B263" i="5"/>
  <c r="C262" i="5"/>
  <c r="B262" i="5"/>
  <c r="C261" i="5"/>
  <c r="B261" i="5"/>
  <c r="C260" i="5"/>
  <c r="B260" i="5"/>
  <c r="C259" i="5"/>
  <c r="B259" i="5"/>
  <c r="C258" i="5"/>
  <c r="B258" i="5"/>
  <c r="C257" i="5"/>
  <c r="B257" i="5"/>
  <c r="C256" i="5"/>
  <c r="B256" i="5"/>
  <c r="C255" i="5"/>
  <c r="B255" i="5"/>
  <c r="C254" i="5"/>
  <c r="B254" i="5"/>
  <c r="C253" i="5"/>
  <c r="B253" i="5"/>
  <c r="C252" i="5"/>
  <c r="B252" i="5"/>
  <c r="C251" i="5"/>
  <c r="B251" i="5"/>
  <c r="C250" i="5"/>
  <c r="B250" i="5"/>
  <c r="C249" i="5"/>
  <c r="B249" i="5"/>
  <c r="C248" i="5"/>
  <c r="B248" i="5"/>
  <c r="C247" i="5"/>
  <c r="B247" i="5"/>
  <c r="C246" i="5"/>
  <c r="B246" i="5"/>
  <c r="C245" i="5"/>
  <c r="B245" i="5"/>
  <c r="C244" i="5"/>
  <c r="B244" i="5"/>
  <c r="C243" i="5"/>
  <c r="B243" i="5"/>
  <c r="C242" i="5"/>
  <c r="B242" i="5"/>
  <c r="C241" i="5"/>
  <c r="B241" i="5"/>
  <c r="C240" i="5"/>
  <c r="B240" i="5"/>
  <c r="C239" i="5"/>
  <c r="B239" i="5"/>
  <c r="C238" i="5"/>
  <c r="B238" i="5"/>
  <c r="C237" i="5"/>
  <c r="B237" i="5"/>
  <c r="C236" i="5"/>
  <c r="B236" i="5"/>
  <c r="C235" i="5"/>
  <c r="B235" i="5"/>
  <c r="C234" i="5"/>
  <c r="B234" i="5"/>
  <c r="C233" i="5"/>
  <c r="B233" i="5"/>
  <c r="C232" i="5"/>
  <c r="B232" i="5"/>
  <c r="C231" i="5"/>
  <c r="B231" i="5"/>
  <c r="C230" i="5"/>
  <c r="B230" i="5"/>
  <c r="C229" i="5"/>
  <c r="B229" i="5"/>
  <c r="C228" i="5"/>
  <c r="B228" i="5"/>
  <c r="C227" i="5"/>
  <c r="B227" i="5"/>
  <c r="C226" i="5"/>
  <c r="B226" i="5"/>
  <c r="C225" i="5"/>
  <c r="B225" i="5"/>
  <c r="C224" i="5"/>
  <c r="B224" i="5"/>
  <c r="C223" i="5"/>
  <c r="B223" i="5"/>
  <c r="C222" i="5"/>
  <c r="B222" i="5"/>
  <c r="C221" i="5"/>
  <c r="B221" i="5"/>
  <c r="C220" i="5"/>
  <c r="B220" i="5"/>
  <c r="C219" i="5"/>
  <c r="B219" i="5"/>
  <c r="C218" i="5"/>
  <c r="B218" i="5"/>
  <c r="C217" i="5"/>
  <c r="B217" i="5"/>
  <c r="C216" i="5"/>
  <c r="B216" i="5"/>
  <c r="C215" i="5"/>
  <c r="B215" i="5"/>
  <c r="C214" i="5"/>
  <c r="B214" i="5"/>
  <c r="C213" i="5"/>
  <c r="B213" i="5"/>
  <c r="C212" i="5"/>
  <c r="B212" i="5"/>
  <c r="C211" i="5"/>
  <c r="B211" i="5"/>
  <c r="C210" i="5"/>
  <c r="B210" i="5"/>
  <c r="C209" i="5"/>
  <c r="B209" i="5"/>
  <c r="C208" i="5"/>
  <c r="B208" i="5"/>
  <c r="C180" i="5"/>
  <c r="B180" i="5"/>
  <c r="C179" i="5"/>
  <c r="B179" i="5"/>
  <c r="C178" i="5"/>
  <c r="B178" i="5"/>
  <c r="C177" i="5"/>
  <c r="B177" i="5"/>
  <c r="C176" i="5"/>
  <c r="B176" i="5"/>
  <c r="C175" i="5"/>
  <c r="B175" i="5"/>
  <c r="C174" i="5"/>
  <c r="B174" i="5"/>
  <c r="C173" i="5"/>
  <c r="B173" i="5"/>
  <c r="C172" i="5"/>
  <c r="B172" i="5"/>
  <c r="C171" i="5"/>
  <c r="B171" i="5"/>
  <c r="C170" i="5"/>
  <c r="B170" i="5"/>
  <c r="C169" i="5"/>
  <c r="B169" i="5"/>
  <c r="C168" i="5"/>
  <c r="B168" i="5"/>
  <c r="C167" i="5"/>
  <c r="B167" i="5"/>
  <c r="C166" i="5"/>
  <c r="B166" i="5"/>
  <c r="C165" i="5"/>
  <c r="B165" i="5"/>
  <c r="C164" i="5"/>
  <c r="B164" i="5"/>
  <c r="C163" i="5"/>
  <c r="B163" i="5"/>
  <c r="C162" i="5"/>
  <c r="B162" i="5"/>
  <c r="C161" i="5"/>
  <c r="B161" i="5"/>
  <c r="C160" i="5"/>
  <c r="B160" i="5"/>
  <c r="C159" i="5"/>
  <c r="B159" i="5"/>
  <c r="C158" i="5"/>
  <c r="B158" i="5"/>
  <c r="C157" i="5"/>
  <c r="B157" i="5"/>
  <c r="C156" i="5"/>
  <c r="B156" i="5"/>
  <c r="C155" i="5"/>
  <c r="B155" i="5"/>
  <c r="C154" i="5"/>
  <c r="B154" i="5"/>
  <c r="C153" i="5"/>
  <c r="B153" i="5"/>
  <c r="C152" i="5"/>
  <c r="B152" i="5"/>
  <c r="C151" i="5"/>
  <c r="B151" i="5"/>
  <c r="C150" i="5"/>
  <c r="B150" i="5"/>
  <c r="C149" i="5"/>
  <c r="B149" i="5"/>
  <c r="C148" i="5"/>
  <c r="B148" i="5"/>
  <c r="C147" i="5"/>
  <c r="B147" i="5"/>
  <c r="C146" i="5"/>
  <c r="B146" i="5"/>
  <c r="C145" i="5"/>
  <c r="B145" i="5"/>
  <c r="C144" i="5"/>
  <c r="B144" i="5"/>
  <c r="C143" i="5"/>
  <c r="B143" i="5"/>
  <c r="C142" i="5"/>
  <c r="B142" i="5"/>
  <c r="C141" i="5"/>
  <c r="B141" i="5"/>
  <c r="C140" i="5"/>
  <c r="B140" i="5"/>
  <c r="C139" i="5"/>
  <c r="B139" i="5"/>
  <c r="C138" i="5"/>
  <c r="B138" i="5"/>
  <c r="C137" i="5"/>
  <c r="B137" i="5"/>
  <c r="C136" i="5"/>
  <c r="B136" i="5"/>
  <c r="C135" i="5"/>
  <c r="B135" i="5"/>
  <c r="C134" i="5"/>
  <c r="B134" i="5"/>
  <c r="C133" i="5"/>
  <c r="B133" i="5"/>
  <c r="C132" i="5"/>
  <c r="B132" i="5"/>
  <c r="C131" i="5"/>
  <c r="B131" i="5"/>
  <c r="C130" i="5"/>
  <c r="B130" i="5"/>
  <c r="C129" i="5"/>
  <c r="B129" i="5"/>
  <c r="C128" i="5"/>
  <c r="B128" i="5"/>
  <c r="C127" i="5"/>
  <c r="B127" i="5"/>
  <c r="C126" i="5"/>
  <c r="B126" i="5"/>
  <c r="C125" i="5"/>
  <c r="B125" i="5"/>
  <c r="C124" i="5"/>
  <c r="B124" i="5"/>
  <c r="C123" i="5"/>
  <c r="B123" i="5"/>
  <c r="C122" i="5"/>
  <c r="B122" i="5"/>
  <c r="C121" i="5"/>
  <c r="B121" i="5"/>
  <c r="C120" i="5"/>
  <c r="B120" i="5"/>
  <c r="C119" i="5"/>
  <c r="B119" i="5"/>
  <c r="C118" i="5"/>
  <c r="B118" i="5"/>
  <c r="C117" i="5"/>
  <c r="B117" i="5"/>
  <c r="C116" i="5"/>
  <c r="B116" i="5"/>
  <c r="C115" i="5"/>
  <c r="B115" i="5"/>
  <c r="C114" i="5"/>
  <c r="B114" i="5"/>
  <c r="C113" i="5"/>
  <c r="B113" i="5"/>
  <c r="C112" i="5"/>
  <c r="B112" i="5"/>
  <c r="C111" i="5"/>
  <c r="B111" i="5"/>
  <c r="C110" i="5"/>
  <c r="B110" i="5"/>
  <c r="C109" i="5"/>
  <c r="B109" i="5"/>
  <c r="C108" i="5"/>
  <c r="B108" i="5"/>
  <c r="C107" i="5"/>
  <c r="B107" i="5"/>
  <c r="C106" i="5"/>
  <c r="B106" i="5"/>
  <c r="C105" i="5"/>
  <c r="B105" i="5"/>
  <c r="C104" i="5"/>
  <c r="B104" i="5"/>
  <c r="C103" i="5"/>
  <c r="B103" i="5"/>
  <c r="C102" i="5"/>
  <c r="B102" i="5"/>
  <c r="C84" i="5"/>
  <c r="B84" i="5"/>
  <c r="C83" i="5"/>
  <c r="B83" i="5"/>
  <c r="C82" i="5"/>
  <c r="B82" i="5"/>
  <c r="C81" i="5"/>
  <c r="B81" i="5"/>
  <c r="C80" i="5"/>
  <c r="B80" i="5"/>
  <c r="C79" i="5"/>
  <c r="B79" i="5"/>
  <c r="C78" i="5"/>
  <c r="B78" i="5"/>
  <c r="C77" i="5"/>
  <c r="B77" i="5"/>
  <c r="C76" i="5"/>
  <c r="B76" i="5"/>
  <c r="C75" i="5"/>
  <c r="B75" i="5"/>
  <c r="C74" i="5"/>
  <c r="B74" i="5"/>
  <c r="C73" i="5"/>
  <c r="B73" i="5"/>
  <c r="C72" i="5"/>
  <c r="B72" i="5"/>
  <c r="C71" i="5"/>
  <c r="B71" i="5"/>
  <c r="C70" i="5"/>
  <c r="B70" i="5"/>
  <c r="C69" i="5"/>
  <c r="B69" i="5"/>
  <c r="C68" i="5"/>
  <c r="B68" i="5"/>
  <c r="C67" i="5"/>
  <c r="B67" i="5"/>
  <c r="C66" i="5"/>
  <c r="B66" i="5"/>
  <c r="C65" i="5"/>
  <c r="B65" i="5"/>
  <c r="C64" i="5"/>
  <c r="B64" i="5"/>
  <c r="C63" i="5"/>
  <c r="B63" i="5"/>
  <c r="C62" i="5"/>
  <c r="B62" i="5"/>
  <c r="C61" i="5"/>
  <c r="B61" i="5"/>
  <c r="C60" i="5"/>
  <c r="B60" i="5"/>
  <c r="C59" i="5"/>
  <c r="B59" i="5"/>
  <c r="C58" i="5"/>
  <c r="B58" i="5"/>
  <c r="C57" i="5"/>
  <c r="B57" i="5"/>
  <c r="C56" i="5"/>
  <c r="B56" i="5"/>
  <c r="C55" i="5"/>
  <c r="B55" i="5"/>
  <c r="C54" i="5"/>
  <c r="B54" i="5"/>
  <c r="C53" i="5"/>
  <c r="B53" i="5"/>
  <c r="C52" i="5"/>
  <c r="B52" i="5"/>
  <c r="C51" i="5"/>
  <c r="B51" i="5"/>
  <c r="C50" i="5"/>
  <c r="B50" i="5"/>
  <c r="C49" i="5"/>
  <c r="B49" i="5"/>
  <c r="C48" i="5"/>
  <c r="B48" i="5"/>
  <c r="C47" i="5"/>
  <c r="B47" i="5"/>
  <c r="C46" i="5"/>
  <c r="B46" i="5"/>
  <c r="C45" i="5"/>
  <c r="B45" i="5"/>
  <c r="C44" i="5"/>
  <c r="B44" i="5"/>
  <c r="C43" i="5"/>
  <c r="B43" i="5"/>
  <c r="C42" i="5"/>
  <c r="B42" i="5"/>
  <c r="C41" i="5"/>
  <c r="B41" i="5"/>
  <c r="C40" i="5"/>
  <c r="B40" i="5"/>
  <c r="C39" i="5"/>
  <c r="B39" i="5"/>
  <c r="C38" i="5"/>
  <c r="B38" i="5"/>
  <c r="C37" i="5"/>
  <c r="B37" i="5"/>
  <c r="C36" i="5"/>
  <c r="B36" i="5"/>
  <c r="C35" i="5"/>
  <c r="B35" i="5"/>
  <c r="C34" i="5"/>
  <c r="B34" i="5"/>
  <c r="C33" i="5"/>
  <c r="B33" i="5"/>
  <c r="C32" i="5"/>
  <c r="B32" i="5"/>
  <c r="C31" i="5"/>
  <c r="B31" i="5"/>
  <c r="C30" i="5"/>
  <c r="B30" i="5"/>
  <c r="C29" i="5"/>
  <c r="B29" i="5"/>
  <c r="C28" i="5"/>
  <c r="B28" i="5"/>
  <c r="C27" i="5"/>
  <c r="B27" i="5"/>
  <c r="C26" i="5"/>
  <c r="B26" i="5"/>
  <c r="C25" i="5"/>
  <c r="B25" i="5"/>
  <c r="C24" i="5"/>
  <c r="B24" i="5"/>
  <c r="C23" i="5"/>
  <c r="B23" i="5"/>
  <c r="C22" i="5"/>
  <c r="B22" i="5"/>
  <c r="C21" i="5"/>
  <c r="B21" i="5"/>
  <c r="C20" i="5"/>
  <c r="B20" i="5"/>
  <c r="C19" i="5"/>
  <c r="B19" i="5"/>
  <c r="C18" i="5"/>
  <c r="B18" i="5"/>
  <c r="C17" i="5"/>
  <c r="B17" i="5"/>
  <c r="C16" i="5"/>
  <c r="B16" i="5"/>
  <c r="C15" i="5"/>
  <c r="B15" i="5"/>
  <c r="C14" i="5"/>
  <c r="B14" i="5"/>
  <c r="C13" i="5"/>
  <c r="B13" i="5"/>
  <c r="C12" i="5"/>
  <c r="B12" i="5"/>
  <c r="C11" i="5"/>
  <c r="B11" i="5"/>
  <c r="C10" i="5"/>
  <c r="B10" i="5"/>
  <c r="C9" i="5"/>
  <c r="B9" i="5"/>
  <c r="C8" i="5"/>
  <c r="B8" i="5"/>
  <c r="C7" i="5"/>
  <c r="B7" i="5"/>
  <c r="C6" i="5"/>
  <c r="B6" i="5"/>
  <c r="C5" i="5"/>
  <c r="B5" i="5"/>
  <c r="C4" i="5"/>
  <c r="B4" i="5"/>
  <c r="C3" i="5"/>
  <c r="B3" i="5"/>
  <c r="N94" i="1"/>
  <c r="N93" i="1"/>
  <c r="N92" i="1"/>
  <c r="N91" i="1"/>
  <c r="N89" i="1"/>
  <c r="N88" i="1"/>
  <c r="N87" i="1"/>
  <c r="N86" i="1"/>
  <c r="N85" i="1"/>
  <c r="N84" i="1"/>
  <c r="N83" i="1"/>
  <c r="N82" i="1"/>
  <c r="N81" i="1"/>
  <c r="N80" i="1"/>
  <c r="N79" i="1"/>
  <c r="N78" i="1"/>
  <c r="N77" i="1"/>
  <c r="N76" i="1"/>
  <c r="N74" i="1"/>
  <c r="N73" i="1"/>
  <c r="N71" i="1"/>
  <c r="N70" i="1"/>
  <c r="N68" i="1"/>
  <c r="N67" i="1"/>
  <c r="N66" i="1"/>
  <c r="N64" i="1"/>
  <c r="N61" i="1"/>
  <c r="N60" i="1"/>
  <c r="N59" i="1"/>
  <c r="N58" i="1"/>
  <c r="N55" i="1"/>
  <c r="N53" i="1"/>
  <c r="N51" i="1"/>
  <c r="N50" i="1"/>
  <c r="N49" i="1"/>
  <c r="N48" i="1"/>
  <c r="N46" i="1"/>
  <c r="N45" i="1"/>
  <c r="N43" i="1"/>
  <c r="N42" i="1"/>
  <c r="N41" i="1"/>
  <c r="N40" i="1"/>
  <c r="N39" i="1"/>
  <c r="N38" i="1"/>
  <c r="N37" i="1"/>
  <c r="N36" i="1"/>
  <c r="N35" i="1"/>
  <c r="N34" i="1"/>
  <c r="N33" i="1"/>
  <c r="N31" i="1"/>
  <c r="N26" i="1"/>
  <c r="N25" i="1"/>
  <c r="N24" i="1"/>
  <c r="N23" i="1"/>
  <c r="N22" i="1"/>
  <c r="N21" i="1"/>
  <c r="N20" i="1"/>
  <c r="N19" i="1"/>
  <c r="N18" i="1"/>
  <c r="N17" i="1"/>
  <c r="N15" i="1"/>
  <c r="N14" i="1"/>
  <c r="N13" i="1"/>
  <c r="N12" i="1"/>
  <c r="N11" i="1"/>
  <c r="N10" i="1"/>
  <c r="N8" i="1"/>
  <c r="N7" i="1"/>
  <c r="N6" i="1"/>
  <c r="N5" i="1"/>
  <c r="N4" i="1"/>
  <c r="N3" i="1"/>
  <c r="N2" i="1"/>
  <c r="O94" i="1"/>
  <c r="O93" i="1"/>
  <c r="O92" i="1"/>
  <c r="O91" i="1"/>
  <c r="O89" i="1"/>
  <c r="O88" i="1"/>
  <c r="O87" i="1"/>
  <c r="O86" i="1"/>
  <c r="O85" i="1"/>
  <c r="O84" i="1"/>
  <c r="O83" i="1"/>
  <c r="O82" i="1"/>
  <c r="O81" i="1"/>
  <c r="O80" i="1"/>
  <c r="O79" i="1"/>
  <c r="O78" i="1"/>
  <c r="O77" i="1"/>
  <c r="O76" i="1"/>
  <c r="O74" i="1"/>
  <c r="O73" i="1"/>
  <c r="O71" i="1"/>
  <c r="O70" i="1"/>
  <c r="O68" i="1"/>
  <c r="O67" i="1"/>
  <c r="O66" i="1"/>
  <c r="O64" i="1"/>
  <c r="O61" i="1"/>
  <c r="O60" i="1"/>
  <c r="O59" i="1"/>
  <c r="O58" i="1"/>
  <c r="O55" i="1"/>
  <c r="O53" i="1"/>
  <c r="O51" i="1"/>
  <c r="O50" i="1"/>
  <c r="O49" i="1"/>
  <c r="O48" i="1"/>
  <c r="O46" i="1"/>
  <c r="O45" i="1"/>
  <c r="O43" i="1"/>
  <c r="O42" i="1"/>
  <c r="O41" i="1"/>
  <c r="O40" i="1"/>
  <c r="O39" i="1"/>
  <c r="O38" i="1"/>
  <c r="O37" i="1"/>
  <c r="O36" i="1"/>
  <c r="O35" i="1"/>
  <c r="O34" i="1"/>
  <c r="O33" i="1"/>
  <c r="O31" i="1"/>
  <c r="O26" i="1"/>
  <c r="O25" i="1"/>
  <c r="O24" i="1"/>
  <c r="O23" i="1"/>
  <c r="O22" i="1"/>
  <c r="O21" i="1"/>
  <c r="O20" i="1"/>
  <c r="O19" i="1"/>
  <c r="O18" i="1"/>
  <c r="O17" i="1"/>
  <c r="O15" i="1"/>
  <c r="O14" i="1"/>
  <c r="O13" i="1"/>
  <c r="O12" i="1"/>
  <c r="O11" i="1"/>
  <c r="O10" i="1"/>
  <c r="O8" i="1"/>
  <c r="O7" i="1"/>
  <c r="O6" i="1"/>
  <c r="O5" i="1"/>
  <c r="O4" i="1"/>
  <c r="O3" i="1"/>
  <c r="O2" i="1"/>
  <c r="T99" i="1"/>
  <c r="U99" i="1" s="1"/>
  <c r="T98" i="1"/>
  <c r="U98" i="1" s="1"/>
  <c r="T97" i="1"/>
  <c r="U97" i="1" s="1"/>
  <c r="T96" i="1"/>
  <c r="U96" i="1" s="1"/>
  <c r="T95" i="1"/>
  <c r="U95" i="1" s="1"/>
  <c r="T90" i="1"/>
  <c r="U90" i="1" s="1"/>
  <c r="T75" i="1"/>
  <c r="U75" i="1" s="1"/>
  <c r="T72" i="1"/>
  <c r="U72" i="1" s="1"/>
  <c r="T69" i="1"/>
  <c r="U69" i="1" s="1"/>
  <c r="T65" i="1"/>
  <c r="U65" i="1" s="1"/>
  <c r="T63" i="1"/>
  <c r="U63" i="1" s="1"/>
  <c r="T62" i="1"/>
  <c r="U62" i="1" s="1"/>
  <c r="T57" i="1"/>
  <c r="U57" i="1" s="1"/>
  <c r="T56" i="1"/>
  <c r="U56" i="1" s="1"/>
  <c r="T54" i="1"/>
  <c r="U54" i="1" s="1"/>
  <c r="T52" i="1"/>
  <c r="U52" i="1" s="1"/>
  <c r="T47" i="1"/>
  <c r="U47" i="1" s="1"/>
  <c r="T44" i="1"/>
  <c r="U44" i="1" s="1"/>
  <c r="T32" i="1"/>
  <c r="U32" i="1" s="1"/>
  <c r="T30" i="1"/>
  <c r="U30" i="1" s="1"/>
  <c r="T29" i="1"/>
  <c r="U29" i="1" s="1"/>
  <c r="T28" i="1"/>
  <c r="U28" i="1" s="1"/>
  <c r="T27" i="1"/>
  <c r="U27" i="1" s="1"/>
  <c r="T16" i="1"/>
  <c r="U16" i="1" s="1"/>
  <c r="D8" i="3"/>
  <c r="D7" i="3"/>
  <c r="D6" i="3"/>
  <c r="D5" i="3"/>
  <c r="D4" i="3"/>
  <c r="D3" i="3"/>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 r="M3" i="1" l="1"/>
  <c r="P3" i="1"/>
  <c r="R3" i="1"/>
  <c r="S3" i="1"/>
  <c r="M4" i="1"/>
  <c r="P4" i="1"/>
  <c r="R4" i="1"/>
  <c r="S4" i="1"/>
  <c r="M5" i="1"/>
  <c r="P5" i="1"/>
  <c r="R5" i="1"/>
  <c r="S5" i="1"/>
  <c r="M6" i="1"/>
  <c r="P6" i="1"/>
  <c r="R6" i="1"/>
  <c r="S6" i="1"/>
  <c r="M7" i="1"/>
  <c r="P7" i="1"/>
  <c r="R7" i="1"/>
  <c r="S7" i="1"/>
  <c r="M8" i="1"/>
  <c r="P8" i="1"/>
  <c r="R8" i="1"/>
  <c r="S8" i="1"/>
  <c r="M10" i="1"/>
  <c r="P10" i="1"/>
  <c r="R10" i="1"/>
  <c r="S10" i="1"/>
  <c r="M11" i="1"/>
  <c r="P11" i="1"/>
  <c r="R11" i="1"/>
  <c r="S11" i="1"/>
  <c r="M12" i="1"/>
  <c r="P12" i="1"/>
  <c r="R12" i="1"/>
  <c r="S12" i="1"/>
  <c r="M13" i="1"/>
  <c r="P13" i="1"/>
  <c r="R13" i="1"/>
  <c r="S13" i="1"/>
  <c r="M14" i="1"/>
  <c r="P14" i="1"/>
  <c r="R14" i="1"/>
  <c r="S14" i="1"/>
  <c r="M15" i="1"/>
  <c r="P15" i="1"/>
  <c r="R15" i="1"/>
  <c r="S15" i="1"/>
  <c r="M17" i="1"/>
  <c r="P17" i="1"/>
  <c r="R17" i="1"/>
  <c r="S17" i="1"/>
  <c r="M18" i="1"/>
  <c r="P18" i="1"/>
  <c r="R18" i="1"/>
  <c r="S18" i="1"/>
  <c r="M19" i="1"/>
  <c r="P19" i="1"/>
  <c r="R19" i="1"/>
  <c r="S19" i="1"/>
  <c r="M20" i="1"/>
  <c r="P20" i="1"/>
  <c r="R20" i="1"/>
  <c r="S20" i="1"/>
  <c r="M21" i="1"/>
  <c r="P21" i="1"/>
  <c r="R21" i="1"/>
  <c r="S21" i="1"/>
  <c r="M22" i="1"/>
  <c r="P22" i="1"/>
  <c r="R22" i="1"/>
  <c r="S22" i="1"/>
  <c r="M23" i="1"/>
  <c r="P23" i="1"/>
  <c r="R23" i="1"/>
  <c r="S23" i="1"/>
  <c r="M24" i="1"/>
  <c r="P24" i="1"/>
  <c r="R24" i="1"/>
  <c r="S24" i="1"/>
  <c r="M25" i="1"/>
  <c r="P25" i="1"/>
  <c r="R25" i="1"/>
  <c r="S25" i="1"/>
  <c r="M26" i="1"/>
  <c r="P26" i="1"/>
  <c r="R26" i="1"/>
  <c r="S26" i="1"/>
  <c r="M31" i="1"/>
  <c r="P31" i="1"/>
  <c r="R31" i="1"/>
  <c r="S31" i="1"/>
  <c r="M33" i="1"/>
  <c r="P33" i="1"/>
  <c r="R33" i="1"/>
  <c r="S33" i="1"/>
  <c r="M34" i="1"/>
  <c r="P34" i="1"/>
  <c r="R34" i="1"/>
  <c r="S34" i="1"/>
  <c r="M35" i="1"/>
  <c r="P35" i="1"/>
  <c r="R35" i="1"/>
  <c r="S35" i="1"/>
  <c r="M36" i="1"/>
  <c r="P36" i="1"/>
  <c r="R36" i="1"/>
  <c r="S36" i="1"/>
  <c r="M37" i="1"/>
  <c r="P37" i="1"/>
  <c r="R37" i="1"/>
  <c r="S37" i="1"/>
  <c r="M38" i="1"/>
  <c r="P38" i="1"/>
  <c r="R38" i="1"/>
  <c r="S38" i="1"/>
  <c r="M39" i="1"/>
  <c r="P39" i="1"/>
  <c r="R39" i="1"/>
  <c r="S39" i="1"/>
  <c r="M40" i="1"/>
  <c r="P40" i="1"/>
  <c r="R40" i="1"/>
  <c r="S40" i="1"/>
  <c r="M41" i="1"/>
  <c r="P41" i="1"/>
  <c r="R41" i="1"/>
  <c r="S41" i="1"/>
  <c r="M42" i="1"/>
  <c r="P42" i="1"/>
  <c r="R42" i="1"/>
  <c r="S42" i="1"/>
  <c r="M43" i="1"/>
  <c r="P43" i="1"/>
  <c r="R43" i="1"/>
  <c r="S43" i="1"/>
  <c r="M45" i="1"/>
  <c r="P45" i="1"/>
  <c r="R45" i="1"/>
  <c r="S45" i="1"/>
  <c r="M46" i="1"/>
  <c r="P46" i="1"/>
  <c r="R46" i="1"/>
  <c r="S46" i="1"/>
  <c r="M48" i="1"/>
  <c r="P48" i="1"/>
  <c r="R48" i="1"/>
  <c r="S48" i="1"/>
  <c r="M49" i="1"/>
  <c r="P49" i="1"/>
  <c r="R49" i="1"/>
  <c r="S49" i="1"/>
  <c r="M50" i="1"/>
  <c r="P50" i="1"/>
  <c r="R50" i="1"/>
  <c r="S50" i="1"/>
  <c r="M51" i="1"/>
  <c r="P51" i="1"/>
  <c r="R51" i="1"/>
  <c r="S51" i="1"/>
  <c r="M53" i="1"/>
  <c r="P53" i="1"/>
  <c r="R53" i="1"/>
  <c r="S53" i="1"/>
  <c r="M55" i="1"/>
  <c r="P55" i="1"/>
  <c r="R55" i="1"/>
  <c r="S55" i="1"/>
  <c r="M58" i="1"/>
  <c r="P58" i="1"/>
  <c r="R58" i="1"/>
  <c r="S58" i="1"/>
  <c r="M59" i="1"/>
  <c r="P59" i="1"/>
  <c r="R59" i="1"/>
  <c r="S59" i="1"/>
  <c r="M60" i="1"/>
  <c r="P60" i="1"/>
  <c r="R60" i="1"/>
  <c r="S60" i="1"/>
  <c r="M61" i="1"/>
  <c r="P61" i="1"/>
  <c r="R61" i="1"/>
  <c r="S61" i="1"/>
  <c r="M64" i="1"/>
  <c r="P64" i="1"/>
  <c r="R64" i="1"/>
  <c r="S64" i="1"/>
  <c r="M66" i="1"/>
  <c r="P66" i="1"/>
  <c r="R66" i="1"/>
  <c r="S66" i="1"/>
  <c r="M67" i="1"/>
  <c r="P67" i="1"/>
  <c r="R67" i="1"/>
  <c r="S67" i="1"/>
  <c r="M68" i="1"/>
  <c r="P68" i="1"/>
  <c r="R68" i="1"/>
  <c r="S68" i="1"/>
  <c r="M70" i="1"/>
  <c r="P70" i="1"/>
  <c r="R70" i="1"/>
  <c r="S70" i="1"/>
  <c r="M71" i="1"/>
  <c r="P71" i="1"/>
  <c r="R71" i="1"/>
  <c r="S71" i="1"/>
  <c r="M73" i="1"/>
  <c r="P73" i="1"/>
  <c r="R73" i="1"/>
  <c r="S73" i="1"/>
  <c r="M74" i="1"/>
  <c r="P74" i="1"/>
  <c r="R74" i="1"/>
  <c r="S74" i="1"/>
  <c r="M76" i="1"/>
  <c r="P76" i="1"/>
  <c r="R76" i="1"/>
  <c r="S76" i="1"/>
  <c r="M77" i="1"/>
  <c r="P77" i="1"/>
  <c r="R77" i="1"/>
  <c r="S77" i="1"/>
  <c r="M78" i="1"/>
  <c r="P78" i="1"/>
  <c r="R78" i="1"/>
  <c r="S78" i="1"/>
  <c r="M79" i="1"/>
  <c r="P79" i="1"/>
  <c r="R79" i="1"/>
  <c r="S79" i="1"/>
  <c r="M80" i="1"/>
  <c r="P80" i="1"/>
  <c r="R80" i="1"/>
  <c r="S80" i="1"/>
  <c r="M81" i="1"/>
  <c r="P81" i="1"/>
  <c r="R81" i="1"/>
  <c r="S81" i="1"/>
  <c r="M82" i="1"/>
  <c r="P82" i="1"/>
  <c r="R82" i="1"/>
  <c r="S82" i="1"/>
  <c r="M83" i="1"/>
  <c r="P83" i="1"/>
  <c r="R83" i="1"/>
  <c r="S83" i="1"/>
  <c r="M84" i="1"/>
  <c r="P84" i="1"/>
  <c r="R84" i="1"/>
  <c r="S84" i="1"/>
  <c r="M85" i="1"/>
  <c r="P85" i="1"/>
  <c r="R85" i="1"/>
  <c r="S85" i="1"/>
  <c r="M86" i="1"/>
  <c r="P86" i="1"/>
  <c r="R86" i="1"/>
  <c r="S86" i="1"/>
  <c r="M87" i="1"/>
  <c r="P87" i="1"/>
  <c r="R87" i="1"/>
  <c r="S87" i="1"/>
  <c r="M88" i="1"/>
  <c r="P88" i="1"/>
  <c r="R88" i="1"/>
  <c r="S88" i="1"/>
  <c r="M89" i="1"/>
  <c r="P89" i="1"/>
  <c r="R89" i="1"/>
  <c r="S89" i="1"/>
  <c r="M91" i="1"/>
  <c r="P91" i="1"/>
  <c r="R91" i="1"/>
  <c r="S91" i="1"/>
  <c r="M92" i="1"/>
  <c r="P92" i="1"/>
  <c r="R92" i="1"/>
  <c r="S92" i="1"/>
  <c r="M93" i="1"/>
  <c r="P93" i="1"/>
  <c r="R93" i="1"/>
  <c r="S93" i="1"/>
  <c r="M94" i="1"/>
  <c r="P94" i="1"/>
  <c r="R94" i="1"/>
  <c r="S94" i="1"/>
  <c r="S2" i="1"/>
  <c r="R2" i="1"/>
  <c r="P2" i="1"/>
  <c r="M2" i="1"/>
  <c r="I94" i="1"/>
  <c r="T94" i="1" s="1"/>
  <c r="U94" i="1" s="1"/>
  <c r="I93" i="1"/>
  <c r="I92" i="1"/>
  <c r="I91" i="1"/>
  <c r="I89" i="1"/>
  <c r="T89" i="1" s="1"/>
  <c r="U89" i="1" s="1"/>
  <c r="I88" i="1"/>
  <c r="I87" i="1"/>
  <c r="I86" i="1"/>
  <c r="I85" i="1"/>
  <c r="T85" i="1" s="1"/>
  <c r="U85" i="1" s="1"/>
  <c r="I84" i="1"/>
  <c r="I83" i="1"/>
  <c r="I82" i="1"/>
  <c r="I81" i="1"/>
  <c r="T81" i="1" s="1"/>
  <c r="U81" i="1" s="1"/>
  <c r="I80" i="1"/>
  <c r="I79" i="1"/>
  <c r="I78" i="1"/>
  <c r="I77" i="1"/>
  <c r="T77" i="1" s="1"/>
  <c r="U77" i="1" s="1"/>
  <c r="I76" i="1"/>
  <c r="I74" i="1"/>
  <c r="I73" i="1"/>
  <c r="I71" i="1"/>
  <c r="T71" i="1" s="1"/>
  <c r="U71" i="1" s="1"/>
  <c r="I70" i="1"/>
  <c r="I68" i="1"/>
  <c r="I67" i="1"/>
  <c r="I66" i="1"/>
  <c r="T66" i="1" s="1"/>
  <c r="U66" i="1" s="1"/>
  <c r="I64" i="1"/>
  <c r="I61" i="1"/>
  <c r="I60" i="1"/>
  <c r="I59" i="1"/>
  <c r="T59" i="1" s="1"/>
  <c r="U59" i="1" s="1"/>
  <c r="I58" i="1"/>
  <c r="I55" i="1"/>
  <c r="I53" i="1"/>
  <c r="I51" i="1"/>
  <c r="T51" i="1" s="1"/>
  <c r="U51" i="1" s="1"/>
  <c r="I50" i="1"/>
  <c r="I49" i="1"/>
  <c r="I48" i="1"/>
  <c r="I46" i="1"/>
  <c r="T46" i="1" s="1"/>
  <c r="U46" i="1" s="1"/>
  <c r="I45" i="1"/>
  <c r="I43" i="1"/>
  <c r="I42" i="1"/>
  <c r="I41" i="1"/>
  <c r="T41" i="1" s="1"/>
  <c r="U41" i="1" s="1"/>
  <c r="I40" i="1"/>
  <c r="I39" i="1"/>
  <c r="I38" i="1"/>
  <c r="I37" i="1"/>
  <c r="T37" i="1" s="1"/>
  <c r="U37" i="1" s="1"/>
  <c r="I36" i="1"/>
  <c r="I35" i="1"/>
  <c r="I34" i="1"/>
  <c r="I33" i="1"/>
  <c r="T33" i="1" s="1"/>
  <c r="U33" i="1" s="1"/>
  <c r="I31" i="1"/>
  <c r="I26" i="1"/>
  <c r="I25" i="1"/>
  <c r="I24" i="1"/>
  <c r="T24" i="1" s="1"/>
  <c r="U24" i="1" s="1"/>
  <c r="I23" i="1"/>
  <c r="I22" i="1"/>
  <c r="I21" i="1"/>
  <c r="I20" i="1"/>
  <c r="T20" i="1" s="1"/>
  <c r="U20" i="1" s="1"/>
  <c r="I19" i="1"/>
  <c r="I18" i="1"/>
  <c r="I17" i="1"/>
  <c r="I15" i="1"/>
  <c r="T15" i="1" s="1"/>
  <c r="U15" i="1" s="1"/>
  <c r="I14" i="1"/>
  <c r="I13" i="1"/>
  <c r="I12" i="1"/>
  <c r="I11" i="1"/>
  <c r="T11" i="1" s="1"/>
  <c r="U11" i="1" s="1"/>
  <c r="I10" i="1"/>
  <c r="I8" i="1"/>
  <c r="I7" i="1"/>
  <c r="I6" i="1"/>
  <c r="T6" i="1" s="1"/>
  <c r="U6" i="1" s="1"/>
  <c r="I5" i="1"/>
  <c r="I4" i="1"/>
  <c r="I3" i="1"/>
  <c r="I2" i="1"/>
  <c r="J64" i="1"/>
  <c r="J68" i="1"/>
  <c r="J76" i="1"/>
  <c r="J15" i="1"/>
  <c r="J60" i="1"/>
  <c r="J59" i="1"/>
  <c r="T5" i="1" l="1"/>
  <c r="U5" i="1" s="1"/>
  <c r="T10" i="1"/>
  <c r="U10" i="1" s="1"/>
  <c r="T14" i="1"/>
  <c r="U14" i="1" s="1"/>
  <c r="T19" i="1"/>
  <c r="U19" i="1" s="1"/>
  <c r="T23" i="1"/>
  <c r="U23" i="1" s="1"/>
  <c r="T31" i="1"/>
  <c r="U31" i="1" s="1"/>
  <c r="T36" i="1"/>
  <c r="U36" i="1" s="1"/>
  <c r="T40" i="1"/>
  <c r="U40" i="1" s="1"/>
  <c r="T45" i="1"/>
  <c r="U45" i="1" s="1"/>
  <c r="T50" i="1"/>
  <c r="U50" i="1" s="1"/>
  <c r="T58" i="1"/>
  <c r="U58" i="1" s="1"/>
  <c r="T64" i="1"/>
  <c r="U64" i="1" s="1"/>
  <c r="T70" i="1"/>
  <c r="U70" i="1" s="1"/>
  <c r="T76" i="1"/>
  <c r="U76" i="1" s="1"/>
  <c r="T80" i="1"/>
  <c r="U80" i="1" s="1"/>
  <c r="T84" i="1"/>
  <c r="U84" i="1" s="1"/>
  <c r="T88" i="1"/>
  <c r="U88" i="1" s="1"/>
  <c r="T93" i="1"/>
  <c r="U93" i="1" s="1"/>
  <c r="T2" i="1"/>
  <c r="U2" i="1" s="1"/>
  <c r="T4" i="1"/>
  <c r="U4" i="1" s="1"/>
  <c r="T3" i="1"/>
  <c r="U3" i="1" s="1"/>
  <c r="T7" i="1"/>
  <c r="U7" i="1" s="1"/>
  <c r="T12" i="1"/>
  <c r="U12" i="1" s="1"/>
  <c r="T17" i="1"/>
  <c r="U17" i="1" s="1"/>
  <c r="T21" i="1"/>
  <c r="U21" i="1" s="1"/>
  <c r="T25" i="1"/>
  <c r="U25" i="1" s="1"/>
  <c r="T34" i="1"/>
  <c r="U34" i="1" s="1"/>
  <c r="T38" i="1"/>
  <c r="U38" i="1" s="1"/>
  <c r="T42" i="1"/>
  <c r="U42" i="1" s="1"/>
  <c r="T48" i="1"/>
  <c r="U48" i="1" s="1"/>
  <c r="T60" i="1"/>
  <c r="U60" i="1" s="1"/>
  <c r="T67" i="1"/>
  <c r="U67" i="1" s="1"/>
  <c r="T73" i="1"/>
  <c r="U73" i="1" s="1"/>
  <c r="T78" i="1"/>
  <c r="U78" i="1" s="1"/>
  <c r="T82" i="1"/>
  <c r="U82" i="1" s="1"/>
  <c r="T86" i="1"/>
  <c r="U86" i="1" s="1"/>
  <c r="T91" i="1"/>
  <c r="U91" i="1" s="1"/>
  <c r="T8" i="1"/>
  <c r="U8" i="1" s="1"/>
  <c r="T13" i="1"/>
  <c r="U13" i="1" s="1"/>
  <c r="T18" i="1"/>
  <c r="U18" i="1" s="1"/>
  <c r="T22" i="1"/>
  <c r="U22" i="1" s="1"/>
  <c r="T26" i="1"/>
  <c r="U26" i="1" s="1"/>
  <c r="T35" i="1"/>
  <c r="U35" i="1" s="1"/>
  <c r="T39" i="1"/>
  <c r="U39" i="1" s="1"/>
  <c r="T43" i="1"/>
  <c r="U43" i="1" s="1"/>
  <c r="T49" i="1"/>
  <c r="U49" i="1" s="1"/>
  <c r="T55" i="1"/>
  <c r="U55" i="1" s="1"/>
  <c r="T61" i="1"/>
  <c r="U61" i="1" s="1"/>
  <c r="T68" i="1"/>
  <c r="U68" i="1" s="1"/>
  <c r="T74" i="1"/>
  <c r="U74" i="1" s="1"/>
  <c r="T79" i="1"/>
  <c r="U79" i="1" s="1"/>
  <c r="T83" i="1"/>
  <c r="U83" i="1" s="1"/>
  <c r="T87" i="1"/>
  <c r="U87" i="1" s="1"/>
  <c r="T92" i="1"/>
  <c r="U92" i="1" s="1"/>
  <c r="T53" i="1"/>
  <c r="U53" i="1" s="1"/>
</calcChain>
</file>

<file path=xl/comments1.xml><?xml version="1.0" encoding="utf-8"?>
<comments xmlns="http://schemas.openxmlformats.org/spreadsheetml/2006/main">
  <authors>
    <author>Палихов Антон</author>
  </authors>
  <commentList>
    <comment ref="K2" authorId="0" shapeId="0">
      <text>
        <r>
          <rPr>
            <b/>
            <sz val="9"/>
            <color indexed="81"/>
            <rFont val="Tahoma"/>
            <family val="2"/>
            <charset val="204"/>
          </rPr>
          <t>Палихов Антон:</t>
        </r>
        <r>
          <rPr>
            <sz val="9"/>
            <color indexed="81"/>
            <rFont val="Tahoma"/>
            <family val="2"/>
            <charset val="204"/>
          </rPr>
          <t xml:space="preserve">
Class A Buildings: Class A buildings are always unique and distinctive landmarks of any scale. Most, however, are of a large and grandious nature, almost built as much for show as for use. Examples within Waterdeep include the city's public structures (e.g. the Palace, Castle Waterdeep, the Field of Triumph, the Cynosure, et al), major temples (the Plinth, the Spires of the Morning, et al), and the nobles' villas (all walled villa complexes with interior gardens or enclosed grounds).
Class B Buildings: Class B buildings cover the larger, more successful and elaborate single buildings within the city. They have up to five stories, and may have extensive cellars (usually connected to the sewers at some point). Most inns and guild halls in Waterdeep fall into this class. Examples include grand houses and mansions (private residences without extensive grounds or walled gardens), prosperous businesses, large warehouses, and the guild halls (randomly generating guild hall interiors is not recommended, as many have specific purposes and require special attention).
Class C Buildings: The great majority of buildings in Waterdeep are Class C—the tall row houses that line the streets to heights of two stories or more (some as high as five!). Row houses usually have shops on the ground floor, with offices or apartments above that. While not always multi-story row houses, this class includes many of the better-kept taverns and rooming houses in the city.
Class D Buildings: Class D buildings are lesser buildings, usually one-story wooden buildings used as small warehouses and individual homes and storage sheds for Waterdeep's poor. Such buildings are mainly found in Dock Ward (and the docks in southern Castle Ward), with a fair number in Southern Ward and Trades Ward.</t>
        </r>
      </text>
    </comment>
  </commentList>
</comments>
</file>

<file path=xl/comments2.xml><?xml version="1.0" encoding="utf-8"?>
<comments xmlns="http://schemas.openxmlformats.org/spreadsheetml/2006/main">
  <authors>
    <author>Палихов Антон</author>
  </authors>
  <commentList>
    <comment ref="H1" authorId="0" shapeId="0">
      <text>
        <r>
          <rPr>
            <b/>
            <sz val="9"/>
            <color indexed="81"/>
            <rFont val="Tahoma"/>
            <family val="2"/>
            <charset val="204"/>
          </rPr>
          <t>Палихов Антон:</t>
        </r>
        <r>
          <rPr>
            <sz val="9"/>
            <color indexed="81"/>
            <rFont val="Tahoma"/>
            <family val="2"/>
            <charset val="204"/>
          </rPr>
          <t xml:space="preserve">
CITY OF SPLENDORS - BOXED SET</t>
        </r>
      </text>
    </comment>
    <comment ref="AB2" authorId="0" shapeId="0">
      <text>
        <r>
          <rPr>
            <b/>
            <sz val="9"/>
            <color indexed="81"/>
            <rFont val="Tahoma"/>
            <family val="2"/>
            <charset val="204"/>
          </rPr>
          <t>Палихов Антон:</t>
        </r>
        <r>
          <rPr>
            <sz val="9"/>
            <color indexed="81"/>
            <rFont val="Tahoma"/>
            <family val="2"/>
            <charset val="204"/>
          </rPr>
          <t xml:space="preserve">
Class A Buildings: Class A buildings are always unique and distinctive landmarks of any scale. Most, however, are of a large and grandiose nature, almost built as much for show as for use. Examples include the city's public structures, major temples, and the nobles' villas.
Class B Buildings: Class B buildings cover the larger, more successful and elaborate single buildings within the city. They have up to six stories, and might have extensive cellars (usually connected to the sewers at some point). Most inns and guildhalls fall into this class. Examples include grand houses and mansions, prosperous businesses, large warehouses, and the guildhalls.
Class C Buildings: The great majority of buildings in Waterdeep are Class C - the tall row houses that line the streets to heights up to five stories. Row houses usually have shops on the ground floor, with offices.or apartments above that. While not always multi-story row houses, this class includes many of the better-kept taverns and rooming houses in the city as well.
Class D Buildings: Class D buildings are lesser buildings, usually one-story wooden buildings used as small warehouses, individual homes, and storage sheds for Waterdeep's lower classes. Such buildings are mainly found in Dock Ward, southernmost Castle Ward, and, in smaller numbers, in Southern Ward and Trades Ward.</t>
        </r>
      </text>
    </comment>
  </commentList>
</comments>
</file>

<file path=xl/comments3.xml><?xml version="1.0" encoding="utf-8"?>
<comments xmlns="http://schemas.openxmlformats.org/spreadsheetml/2006/main">
  <authors>
    <author>Палихов Антон</author>
  </authors>
  <commentList>
    <comment ref="T4" authorId="0" shapeId="0">
      <text>
        <r>
          <rPr>
            <b/>
            <sz val="9"/>
            <color indexed="81"/>
            <rFont val="Tahoma"/>
            <family val="2"/>
            <charset val="204"/>
          </rPr>
          <t>Палихов Антон:</t>
        </r>
        <r>
          <rPr>
            <sz val="9"/>
            <color indexed="81"/>
            <rFont val="Tahoma"/>
            <family val="2"/>
            <charset val="204"/>
          </rPr>
          <t xml:space="preserve">
http://oakthorne.net/wiki/index.php?title=Waterdhavian_Gangs</t>
        </r>
      </text>
    </comment>
    <comment ref="C32" authorId="0" shapeId="0">
      <text>
        <r>
          <rPr>
            <b/>
            <sz val="9"/>
            <color indexed="81"/>
            <rFont val="Tahoma"/>
            <family val="2"/>
            <charset val="204"/>
          </rPr>
          <t>Палихов Антон:</t>
        </r>
        <r>
          <rPr>
            <sz val="9"/>
            <color indexed="81"/>
            <rFont val="Tahoma"/>
            <family val="2"/>
            <charset val="204"/>
          </rPr>
          <t xml:space="preserve">
</t>
        </r>
      </text>
    </comment>
  </commentList>
</comments>
</file>

<file path=xl/sharedStrings.xml><?xml version="1.0" encoding="utf-8"?>
<sst xmlns="http://schemas.openxmlformats.org/spreadsheetml/2006/main" count="18911" uniqueCount="10757">
  <si>
    <t>NOBLE HOUSE</t>
  </si>
  <si>
    <t>HERALDRY</t>
  </si>
  <si>
    <t>TRADE &amp; INTERESTS</t>
  </si>
  <si>
    <t>ARMS</t>
  </si>
  <si>
    <t>MOTTO</t>
  </si>
  <si>
    <t>5E INFO UPDATED</t>
  </si>
  <si>
    <t>Annual Revenue (gp)*</t>
  </si>
  <si>
    <t>Patriarch</t>
  </si>
  <si>
    <t>Nobles*</t>
  </si>
  <si>
    <t>Ethnicity</t>
  </si>
  <si>
    <t>Enobled</t>
  </si>
  <si>
    <t>Holdings*</t>
  </si>
  <si>
    <t>Adabrent</t>
  </si>
  <si>
    <t>Shipping, cartography, exploration</t>
  </si>
  <si>
    <t>The greatest treasures remain hidden</t>
  </si>
  <si>
    <t>Agundar</t>
  </si>
  <si>
    <t>Mercenary fighting, warrior training, sword forging</t>
  </si>
  <si>
    <t>Lord Relavarr Agundar , scraggle-bearded young lordling (E:DM 78-79)</t>
  </si>
  <si>
    <t>Amcathra</t>
  </si>
  <si>
    <t>Wine, sword forging, horse breeding, and training</t>
  </si>
  <si>
    <t>We trample all troubles</t>
  </si>
  <si>
    <t>Ammakyl</t>
  </si>
  <si>
    <t>Farming, winemaking</t>
  </si>
  <si>
    <t>Anteos</t>
  </si>
  <si>
    <t>Trading, moneychanging and barter</t>
  </si>
  <si>
    <t>Artemel</t>
  </si>
  <si>
    <t>Hunting (boar, monsters, moneylending</t>
  </si>
  <si>
    <t>Assumbar</t>
  </si>
  <si>
    <t>Carpentry, designing exotic and splendid carriages</t>
  </si>
  <si>
    <t>Lord Halmor Assumbar (truculent, burly, his beard a flowing, styled and scented redish-brown jaw-fringe (E:DM 286)</t>
  </si>
  <si>
    <t>Merger of the Houses Belabranta, Eltorchul &amp; Phylund</t>
  </si>
  <si>
    <t>Bladesemmer</t>
  </si>
  <si>
    <t>Fencing, sword forging, designing exotic body armor</t>
  </si>
  <si>
    <t>regained noble status and property (SCAG 57)</t>
  </si>
  <si>
    <t>Brokengulf</t>
  </si>
  <si>
    <t>Exploration, guiding, and the hunting and procurement of exotic beasts</t>
  </si>
  <si>
    <t>Brossfeather</t>
  </si>
  <si>
    <t>Forestry, lumbering</t>
  </si>
  <si>
    <t>Cassalanter</t>
  </si>
  <si>
    <t>Banking, moneylending, information gathering rumormongering</t>
  </si>
  <si>
    <t>Much is asked. More is given</t>
  </si>
  <si>
    <t>Very influential since Caladorn's Open Lordship</t>
  </si>
  <si>
    <t>Cragsmere</t>
  </si>
  <si>
    <t>Landowning, moneylending</t>
  </si>
  <si>
    <t>Crommor</t>
  </si>
  <si>
    <t>Brasswork, including musical instruments</t>
  </si>
  <si>
    <t>De'spri</t>
  </si>
  <si>
    <t>Dezlentyr</t>
  </si>
  <si>
    <t>Caravan trading and shipping, exploration, island settlement, establishment of harbors</t>
  </si>
  <si>
    <t>Durinbold</t>
  </si>
  <si>
    <t>Mercenary fighting, cattle rearing, sheep farming</t>
  </si>
  <si>
    <t>Eagleshield</t>
  </si>
  <si>
    <t>Tack-making, mercenary fighting, animal husbandry</t>
  </si>
  <si>
    <t>has holdings in Amphail (SCAG 44)</t>
  </si>
  <si>
    <t>Eirontalar</t>
  </si>
  <si>
    <t>Hunting, tracking, guiding</t>
  </si>
  <si>
    <t>Eltorchul</t>
  </si>
  <si>
    <t>Emveolstone</t>
  </si>
  <si>
    <t>Ironmongery, curio trading</t>
  </si>
  <si>
    <t>Estelmer</t>
  </si>
  <si>
    <t>Heraldry, sage-lore, printing</t>
  </si>
  <si>
    <t>Gauntyl</t>
  </si>
  <si>
    <t>Mercenary fighting, exploring, mining</t>
  </si>
  <si>
    <t>Gost</t>
  </si>
  <si>
    <t>Caravan mastering, trading, armor forging</t>
  </si>
  <si>
    <t>Lady Myrathranda Gost, short, ancient and wrinkeld, but ramrod-straight woman (E:DM 264)</t>
  </si>
  <si>
    <t>Gralhund</t>
  </si>
  <si>
    <t>Mercenary fighting, weapon making</t>
  </si>
  <si>
    <t>We see both sides</t>
  </si>
  <si>
    <t>Gralleth</t>
  </si>
  <si>
    <t>Grifstone</t>
  </si>
  <si>
    <t>Gundgulf</t>
  </si>
  <si>
    <t xml:space="preserve"> Capture, training, and breeding hippogriffs as steeds</t>
  </si>
  <si>
    <t>Haventree</t>
  </si>
  <si>
    <t>Hawkwinter</t>
  </si>
  <si>
    <t xml:space="preserve"> Soldiering, garrisons and guardianship</t>
  </si>
  <si>
    <t>At least one female (DS 197)</t>
  </si>
  <si>
    <t>Hedare</t>
  </si>
  <si>
    <t>Helmfast</t>
  </si>
  <si>
    <t>Shipping, shipwrights</t>
  </si>
  <si>
    <t>Lord Andalar Helmfast, older nobleman (E:DM 119)</t>
  </si>
  <si>
    <t>Hiilgauntlet</t>
  </si>
  <si>
    <t>Mercenary fighting, military outfitting</t>
  </si>
  <si>
    <t>Hothemer</t>
  </si>
  <si>
    <t>Trading, owning fleets of caravan wagons</t>
  </si>
  <si>
    <t>Hunabar</t>
  </si>
  <si>
    <t>Textiles, trading, importing fashions</t>
  </si>
  <si>
    <t>Lady Kastarra Hunabar, large, olive-skinned woman with blond hair, hails from Amn. (BT 239)</t>
  </si>
  <si>
    <t>Husteem</t>
  </si>
  <si>
    <t>Mercenary fighting, landowning, illicit goods,</t>
  </si>
  <si>
    <t>Ilitul</t>
  </si>
  <si>
    <t>Goat raising and herding, mercenary fighting</t>
  </si>
  <si>
    <t>Ilvastarr</t>
  </si>
  <si>
    <t>Beast taming and breeding, cooking of exotic meats</t>
  </si>
  <si>
    <t>Ilzimmer</t>
  </si>
  <si>
    <t>Horse breeding and racing, making and collecting maps, designing gowns and jewelry</t>
  </si>
  <si>
    <t>Irlingstar</t>
  </si>
  <si>
    <t xml:space="preserve"> Caravan running, shipbuilding</t>
  </si>
  <si>
    <t>Ahead the storm the ship sails quick</t>
  </si>
  <si>
    <t>Jardeth</t>
  </si>
  <si>
    <t>Soldiering, garrisons and guardianship</t>
  </si>
  <si>
    <t>Jhansczil</t>
  </si>
  <si>
    <t>Trading, horse breeding, mercenary fighting</t>
  </si>
  <si>
    <t>Khearen</t>
  </si>
  <si>
    <t>Dead house, hailed from Impiltur, lost all their family and fortunes with the Spellplague, their only legacy remaining is the Chamber Emerald, audience chamber of the Open Lord.</t>
  </si>
  <si>
    <t>Kormallis</t>
  </si>
  <si>
    <t>Recruiting, mercenary training, outfiting for travelers</t>
  </si>
  <si>
    <t>Kothont</t>
  </si>
  <si>
    <t>Herd farming, fur trapping</t>
  </si>
  <si>
    <t>Kothornt</t>
  </si>
  <si>
    <t>Lanngolyn</t>
  </si>
  <si>
    <t>Textiles, shipping</t>
  </si>
  <si>
    <t>Lathkule</t>
  </si>
  <si>
    <t>Jewlery, gem mining and prospecting, gemcutting</t>
  </si>
  <si>
    <t>Maerklos</t>
  </si>
  <si>
    <t>Swinherding, beer brewing, seer</t>
  </si>
  <si>
    <t>Majarra</t>
  </si>
  <si>
    <t>Harping and harp training,instrument-making, silver mining</t>
  </si>
  <si>
    <t>Mandarth</t>
  </si>
  <si>
    <t>Disliked for its abusive ways and it’s whaling-derived riches.</t>
  </si>
  <si>
    <t>Manthar</t>
  </si>
  <si>
    <t>Lord Eskeneldur Manthar (sleekly fat, darkly handsome despite advanced years, like a greedy, overfed old cat (E:DM 286)</t>
  </si>
  <si>
    <t>Marchenor</t>
  </si>
  <si>
    <t>Ballinton Marchenor, a third son, officer of the guard, patrols the sewers, can be very sweet and eager around women, but is an utter bore and smells of the sewers (TGC 8)</t>
  </si>
  <si>
    <t>Margaster</t>
  </si>
  <si>
    <t xml:space="preserve"> Trading, shippping</t>
  </si>
  <si>
    <t>Nothing is beyond our grasp</t>
  </si>
  <si>
    <t>Markarl</t>
  </si>
  <si>
    <t>Mairgrave</t>
  </si>
  <si>
    <t>Massalan</t>
  </si>
  <si>
    <t>Jewelry</t>
  </si>
  <si>
    <t>Melshimber</t>
  </si>
  <si>
    <t>Sage-lore, research and information gathering, fine wines</t>
  </si>
  <si>
    <t>Moonstar</t>
  </si>
  <si>
    <t>Guiding, cartography, exploration, and caravan mastering</t>
  </si>
  <si>
    <t>Nandar</t>
  </si>
  <si>
    <t>House building, bridge building</t>
  </si>
  <si>
    <t>Nantar</t>
  </si>
  <si>
    <t>Lord Nantar, (harper?) agent who carried messages for the Masked Lords, died before 1486 DR and was replaced by Lady Tennora Hedare in that office (S:TA 37)</t>
  </si>
  <si>
    <t>Neverember</t>
  </si>
  <si>
    <t>Nesher</t>
  </si>
  <si>
    <t xml:space="preserve"> Hawking, lumbering, woodmaking</t>
  </si>
  <si>
    <t>Phulbrinter</t>
  </si>
  <si>
    <t>Phull</t>
  </si>
  <si>
    <t>Phylund</t>
  </si>
  <si>
    <t>Training, breeding and procurement of fearsome monsters</t>
  </si>
  <si>
    <t>What you fear, we master</t>
  </si>
  <si>
    <t>Piiradost</t>
  </si>
  <si>
    <t>Horse breeding, cattle raising</t>
  </si>
  <si>
    <t>While foes lie fettered, we roam free</t>
  </si>
  <si>
    <t>Ralnarth</t>
  </si>
  <si>
    <t>Raventree</t>
  </si>
  <si>
    <t>Rare foods, prveying, shipbuilding</t>
  </si>
  <si>
    <t>Roaringhorn</t>
  </si>
  <si>
    <t>Horse raising, mercenary fighting</t>
  </si>
  <si>
    <t>We trumpet our triumphs</t>
  </si>
  <si>
    <t>Roarke</t>
  </si>
  <si>
    <t>Rosznar</t>
  </si>
  <si>
    <t>Landowning, windmaking, (poison, salves)</t>
  </si>
  <si>
    <t>We fly high and stoop swift</t>
  </si>
  <si>
    <t>Ruldegost</t>
  </si>
  <si>
    <t>Banking, mercenary fighting, bounty hunting, caravan mastering</t>
  </si>
  <si>
    <t>Sandhor</t>
  </si>
  <si>
    <t>Lord Ruldrin Sandhor, elf (DS 171)</t>
  </si>
  <si>
    <t>Silmerhelve</t>
  </si>
  <si>
    <t>Guardianship, warrior training, pandering</t>
  </si>
  <si>
    <t>Snome</t>
  </si>
  <si>
    <t>Brewing, distilling, beer and liqour importing</t>
  </si>
  <si>
    <t>Stormweather</t>
  </si>
  <si>
    <t>Shipping, naval exploration</t>
  </si>
  <si>
    <t>Sultlue</t>
  </si>
  <si>
    <t>Mercenary fighting, horse breeding and trading</t>
  </si>
  <si>
    <t>Beware our bite</t>
  </si>
  <si>
    <t>Lady Brandeleira Talost, wrinkeld old noblewoman, who knows Elminster intimately and has a terrible fashion sense (E:DM 79)</t>
  </si>
  <si>
    <t>Talmost</t>
  </si>
  <si>
    <t xml:space="preserve"> Textiles, fashion clothing, furs</t>
  </si>
  <si>
    <t>Has holdings in Amphail (SCAG 44)</t>
  </si>
  <si>
    <t>Tarm</t>
  </si>
  <si>
    <t>Caravan mastering, horse breeding and training</t>
  </si>
  <si>
    <t>Tchazzam</t>
  </si>
  <si>
    <t>Archery, hunting, bowyers and fletchers</t>
  </si>
  <si>
    <t>Tesper</t>
  </si>
  <si>
    <t>Guardianship, skill-at-arms</t>
  </si>
  <si>
    <t>Still exists</t>
  </si>
  <si>
    <t>Thann</t>
  </si>
  <si>
    <t>Landowning, Countries of shipping, fine wines, two citites trade</t>
  </si>
  <si>
    <t>We proudly look forward</t>
  </si>
  <si>
    <t>Thongolir</t>
  </si>
  <si>
    <t>Caligraphy, limning, printing</t>
  </si>
  <si>
    <t>Thorp</t>
  </si>
  <si>
    <t>Caravan mastering, mercenary fighting</t>
  </si>
  <si>
    <t>Thunderstaff</t>
  </si>
  <si>
    <t>Magecraft, mercenary fighting, caravan mastering</t>
  </si>
  <si>
    <t>Dead house</t>
  </si>
  <si>
    <t>Ulbrinter</t>
  </si>
  <si>
    <t>(E:DM 115)</t>
  </si>
  <si>
    <t>Urmbrusk</t>
  </si>
  <si>
    <t>Vesham</t>
  </si>
  <si>
    <t>Dead house, even their tomb was sold (CotD 24,71)</t>
  </si>
  <si>
    <t>Wands</t>
  </si>
  <si>
    <t>Mage schooling, magical research and adventuring</t>
  </si>
  <si>
    <t>Wavesilver</t>
  </si>
  <si>
    <t>Merchant shipping</t>
  </si>
  <si>
    <t>Zulpair</t>
  </si>
  <si>
    <t>Zun</t>
  </si>
  <si>
    <t>Cattle farming, mercenary fighting</t>
  </si>
  <si>
    <t>Hasard Family</t>
  </si>
  <si>
    <t>Mrays Family</t>
  </si>
  <si>
    <t>Stormont Family</t>
  </si>
  <si>
    <t>Raelantaver Family</t>
  </si>
  <si>
    <t>Enormously rich, wanted to become a noble house, but those plans where foiled by the ruling of Open Lord Laeral Silverhand, that noble titles can no longer be bought. (E:DM 73-74)</t>
  </si>
  <si>
    <t>Bandoun Family</t>
  </si>
  <si>
    <t>Family</t>
  </si>
  <si>
    <t>Trade &amp; Interests</t>
  </si>
  <si>
    <t>Annual Revenue (gp)</t>
  </si>
  <si>
    <t>Consort</t>
  </si>
  <si>
    <t>Heir</t>
  </si>
  <si>
    <t>Nobles</t>
  </si>
  <si>
    <t>Alignments</t>
  </si>
  <si>
    <t>Favored Diety</t>
  </si>
  <si>
    <t>Holdings</t>
  </si>
  <si>
    <t>Noble's lifestyle day</t>
  </si>
  <si>
    <t>Noble's lifestyle</t>
  </si>
  <si>
    <t>Royus</t>
  </si>
  <si>
    <t>None</t>
  </si>
  <si>
    <t>Alroy (eldest son)</t>
  </si>
  <si>
    <t>LG,NG,CG</t>
  </si>
  <si>
    <t>Valkur</t>
  </si>
  <si>
    <t>Chondathan</t>
  </si>
  <si>
    <t>1317 DR</t>
  </si>
  <si>
    <t>N39, New Waterdeep</t>
  </si>
  <si>
    <t>Modest</t>
  </si>
  <si>
    <t>Torres</t>
  </si>
  <si>
    <t>CN</t>
  </si>
  <si>
    <t>Talos</t>
  </si>
  <si>
    <t>Tethyrian</t>
  </si>
  <si>
    <t>1116 DR</t>
  </si>
  <si>
    <t>N33</t>
  </si>
  <si>
    <t>Comfortable</t>
  </si>
  <si>
    <t>Arilos</t>
  </si>
  <si>
    <t>Davros</t>
  </si>
  <si>
    <t>LG, NG, CG</t>
  </si>
  <si>
    <t>Tymora</t>
  </si>
  <si>
    <t>1142 DR</t>
  </si>
  <si>
    <t>M34, Amphail, Silverymoon</t>
  </si>
  <si>
    <t>Wealthy</t>
  </si>
  <si>
    <t>Luth</t>
  </si>
  <si>
    <t>Jadzia</t>
  </si>
  <si>
    <t>Gural</t>
  </si>
  <si>
    <t>NG</t>
  </si>
  <si>
    <t>Chauntea</t>
  </si>
  <si>
    <t>1248 DR</t>
  </si>
  <si>
    <t>$27, Amphail</t>
  </si>
  <si>
    <t>Dulbrawan</t>
  </si>
  <si>
    <t>Ranaya</t>
  </si>
  <si>
    <t>LN, LE</t>
  </si>
  <si>
    <t>Loviatar</t>
  </si>
  <si>
    <t>N3</t>
  </si>
  <si>
    <t>Bresnoss</t>
  </si>
  <si>
    <t>Lydda</t>
  </si>
  <si>
    <t>Ord</t>
  </si>
  <si>
    <t>CN, N, NE, CE</t>
  </si>
  <si>
    <t>Malar, Waukeen</t>
  </si>
  <si>
    <t>Illuskan</t>
  </si>
  <si>
    <t>1233 DR</t>
  </si>
  <si>
    <t>$26</t>
  </si>
  <si>
    <t>Laeros</t>
  </si>
  <si>
    <t>Kerri</t>
  </si>
  <si>
    <t>Myklos</t>
  </si>
  <si>
    <t>LG, LN</t>
  </si>
  <si>
    <t>Siamorphe</t>
  </si>
  <si>
    <t>1273 DR</t>
  </si>
  <si>
    <t>$47</t>
  </si>
  <si>
    <t>Belabranta</t>
  </si>
  <si>
    <t>Griffon breeding and taming, hunting</t>
  </si>
  <si>
    <t>Huld "Dark Enchanter"</t>
  </si>
  <si>
    <t>Alith</t>
  </si>
  <si>
    <t>Moedt</t>
  </si>
  <si>
    <t>NG, N</t>
  </si>
  <si>
    <t>Mielikki</t>
  </si>
  <si>
    <t>952 DR</t>
  </si>
  <si>
    <t>$52</t>
  </si>
  <si>
    <t>Taeros</t>
  </si>
  <si>
    <t>Onya</t>
  </si>
  <si>
    <t>Dhanna</t>
  </si>
  <si>
    <t>CG, NG, CN</t>
  </si>
  <si>
    <t>Tempus</t>
  </si>
  <si>
    <t>1158 DR</t>
  </si>
  <si>
    <t>$53</t>
  </si>
  <si>
    <t>Morus II</t>
  </si>
  <si>
    <t>Prandergast</t>
  </si>
  <si>
    <t>CN, N, LN, LG, NE</t>
  </si>
  <si>
    <t>$11</t>
  </si>
  <si>
    <t>Orbul</t>
  </si>
  <si>
    <t>Katya</t>
  </si>
  <si>
    <t>Pol</t>
  </si>
  <si>
    <t>N, NG</t>
  </si>
  <si>
    <t>Silvarnus</t>
  </si>
  <si>
    <t>1220 DR</t>
  </si>
  <si>
    <t>N2</t>
  </si>
  <si>
    <t>Ohrl</t>
  </si>
  <si>
    <t>Syull</t>
  </si>
  <si>
    <t>Panricon</t>
  </si>
  <si>
    <t>CG, NG, CN, N</t>
  </si>
  <si>
    <t>Waukeen</t>
  </si>
  <si>
    <t>$78, C71, $48</t>
  </si>
  <si>
    <t>Japhyl "The Hawk"</t>
  </si>
  <si>
    <t>Avren</t>
  </si>
  <si>
    <t>Shan "Lady Hawk"</t>
  </si>
  <si>
    <t>CG, CN</t>
  </si>
  <si>
    <t>N13</t>
  </si>
  <si>
    <t>Duth</t>
  </si>
  <si>
    <t>Brigit</t>
  </si>
  <si>
    <t>Kadiou</t>
  </si>
  <si>
    <t>CG, NG</t>
  </si>
  <si>
    <t>Lathander</t>
  </si>
  <si>
    <t>1222 DR</t>
  </si>
  <si>
    <t>N6, C51</t>
  </si>
  <si>
    <t>Arlos</t>
  </si>
  <si>
    <t>Erin Cassalanter</t>
  </si>
  <si>
    <t>Corin</t>
  </si>
  <si>
    <t>LN, CG</t>
  </si>
  <si>
    <t>Selune</t>
  </si>
  <si>
    <t>1230 DR</t>
  </si>
  <si>
    <t>$51, County of Starspur</t>
  </si>
  <si>
    <t>Buldos</t>
  </si>
  <si>
    <t>Caith</t>
  </si>
  <si>
    <t>BReton</t>
  </si>
  <si>
    <t>CN. N</t>
  </si>
  <si>
    <t>N28</t>
  </si>
  <si>
    <t>Nuthos</t>
  </si>
  <si>
    <t>Glenn</t>
  </si>
  <si>
    <t>Arundel</t>
  </si>
  <si>
    <t>CN, CG</t>
  </si>
  <si>
    <t>$50, Amphail</t>
  </si>
  <si>
    <t>Marlus</t>
  </si>
  <si>
    <t>Chalan</t>
  </si>
  <si>
    <t>Silas</t>
  </si>
  <si>
    <t>CC, NG, CN, NE</t>
  </si>
  <si>
    <t>Mieliki</t>
  </si>
  <si>
    <t>1282 DR</t>
  </si>
  <si>
    <t>$33</t>
  </si>
  <si>
    <t>Mage schooling, magical research and the procurement of rare substances and items</t>
  </si>
  <si>
    <t>Thesp</t>
  </si>
  <si>
    <t>Arus</t>
  </si>
  <si>
    <t>Fea</t>
  </si>
  <si>
    <t>LN, CG, LG, NG, CE</t>
  </si>
  <si>
    <t>Mystra</t>
  </si>
  <si>
    <t>1167 DR</t>
  </si>
  <si>
    <t>$22</t>
  </si>
  <si>
    <t>Lylar</t>
  </si>
  <si>
    <t>Dalene</t>
  </si>
  <si>
    <t>Alars</t>
  </si>
  <si>
    <t>LN, N</t>
  </si>
  <si>
    <t>Gond</t>
  </si>
  <si>
    <t>1205 DR</t>
  </si>
  <si>
    <t>$6</t>
  </si>
  <si>
    <t>Guldos</t>
  </si>
  <si>
    <t>Dorma</t>
  </si>
  <si>
    <t>Finn</t>
  </si>
  <si>
    <t>Oghma</t>
  </si>
  <si>
    <t>1293 DR</t>
  </si>
  <si>
    <t>N29</t>
  </si>
  <si>
    <t>Elemos</t>
  </si>
  <si>
    <t>Thica</t>
  </si>
  <si>
    <t>Vhaas</t>
  </si>
  <si>
    <t>1097 DR</t>
  </si>
  <si>
    <t>$9</t>
  </si>
  <si>
    <t>Djarrus</t>
  </si>
  <si>
    <t>Dundald</t>
  </si>
  <si>
    <t>NG, CG</t>
  </si>
  <si>
    <t>1197 DR</t>
  </si>
  <si>
    <t>N57</t>
  </si>
  <si>
    <t>Irg "Hund"</t>
  </si>
  <si>
    <t>Vajra</t>
  </si>
  <si>
    <t>Tam</t>
  </si>
  <si>
    <t>Gargauth</t>
  </si>
  <si>
    <t>1260 DR</t>
  </si>
  <si>
    <t>N20</t>
  </si>
  <si>
    <t>Gundwynd</t>
  </si>
  <si>
    <t>Capture, training, and breeding hippogriffs as steeds</t>
  </si>
  <si>
    <t>Murgosz</t>
  </si>
  <si>
    <t>none</t>
  </si>
  <si>
    <t>Myrnd</t>
  </si>
  <si>
    <t>LG</t>
  </si>
  <si>
    <t>Tyr</t>
  </si>
  <si>
    <t>1251 DR</t>
  </si>
  <si>
    <t>$24</t>
  </si>
  <si>
    <t>Eremoes</t>
  </si>
  <si>
    <t>Kyrin</t>
  </si>
  <si>
    <t>Genos</t>
  </si>
  <si>
    <t>Ng, CG, LG</t>
  </si>
  <si>
    <t>Helm</t>
  </si>
  <si>
    <t>N11</t>
  </si>
  <si>
    <t>Kelvar</t>
  </si>
  <si>
    <t>Ranya</t>
  </si>
  <si>
    <t>Edwind</t>
  </si>
  <si>
    <t>1292 DR</t>
  </si>
  <si>
    <t>N58, New Waterdeep</t>
  </si>
  <si>
    <t>Jassin</t>
  </si>
  <si>
    <t>Salu</t>
  </si>
  <si>
    <t>Jhassin II</t>
  </si>
  <si>
    <t>N, CN</t>
  </si>
  <si>
    <t>Kossuth, Tempus</t>
  </si>
  <si>
    <t>$7, tomb in UM L2</t>
  </si>
  <si>
    <t>Malas</t>
  </si>
  <si>
    <t>Citta</t>
  </si>
  <si>
    <t>Chynna</t>
  </si>
  <si>
    <t>Shaundakul, Waukeen</t>
  </si>
  <si>
    <t>N52</t>
  </si>
  <si>
    <t>Haskar</t>
  </si>
  <si>
    <t>Amonra</t>
  </si>
  <si>
    <t>Haskar II</t>
  </si>
  <si>
    <t>LG, N, CE</t>
  </si>
  <si>
    <t>1170 DR</t>
  </si>
  <si>
    <t>N35</t>
  </si>
  <si>
    <t>Orbos</t>
  </si>
  <si>
    <t>Luna</t>
  </si>
  <si>
    <t>Boreas</t>
  </si>
  <si>
    <t>LN, LE, N, NE</t>
  </si>
  <si>
    <t>$31, N59</t>
  </si>
  <si>
    <t>Zorene</t>
  </si>
  <si>
    <t>Zak</t>
  </si>
  <si>
    <t>N, LN</t>
  </si>
  <si>
    <t>$17</t>
  </si>
  <si>
    <t>Ulguth</t>
  </si>
  <si>
    <t>Mara</t>
  </si>
  <si>
    <t>Gotom</t>
  </si>
  <si>
    <t>N53</t>
  </si>
  <si>
    <t>Boroldan</t>
  </si>
  <si>
    <t>Xantha</t>
  </si>
  <si>
    <t>Thanvas</t>
  </si>
  <si>
    <t>CE, NE, N, CE, CN</t>
  </si>
  <si>
    <t>Talona</t>
  </si>
  <si>
    <t>$40, N74, Amphail, UM SLE</t>
  </si>
  <si>
    <t>Caravan running, shipbuilding</t>
  </si>
  <si>
    <t>Hulraven</t>
  </si>
  <si>
    <t>Nael</t>
  </si>
  <si>
    <t>Khralver of Luskan</t>
  </si>
  <si>
    <t>CG, CN, CE</t>
  </si>
  <si>
    <t>C62, $35</t>
  </si>
  <si>
    <t>Ulb</t>
  </si>
  <si>
    <t>Alys</t>
  </si>
  <si>
    <t>Koris</t>
  </si>
  <si>
    <t>LN</t>
  </si>
  <si>
    <t>N19, New Waterdeep</t>
  </si>
  <si>
    <t>Harkas</t>
  </si>
  <si>
    <t>Ariel</t>
  </si>
  <si>
    <t>Arrikes</t>
  </si>
  <si>
    <t>LN, N, CN</t>
  </si>
  <si>
    <t>$14, Amphail</t>
  </si>
  <si>
    <t>Help "The Torturer</t>
  </si>
  <si>
    <t>LN, LG</t>
  </si>
  <si>
    <t>Bane, Tyr</t>
  </si>
  <si>
    <t>1258 DR</t>
  </si>
  <si>
    <t>N38</t>
  </si>
  <si>
    <t>Alauos "Lord Goldbeard"</t>
  </si>
  <si>
    <t>Byllia</t>
  </si>
  <si>
    <t>Dragos</t>
  </si>
  <si>
    <t>N15</t>
  </si>
  <si>
    <t>Tresh</t>
  </si>
  <si>
    <t>Ormaes "Seamaster"</t>
  </si>
  <si>
    <t>Tryssia</t>
  </si>
  <si>
    <t>Lantanna</t>
  </si>
  <si>
    <t>1309 DR</t>
  </si>
  <si>
    <t>N17</t>
  </si>
  <si>
    <t>Aristocratic</t>
  </si>
  <si>
    <t>Nimor</t>
  </si>
  <si>
    <t>Larin</t>
  </si>
  <si>
    <t>Jacinth</t>
  </si>
  <si>
    <t>N</t>
  </si>
  <si>
    <t>N37</t>
  </si>
  <si>
    <t>Aldara Marrek</t>
  </si>
  <si>
    <t>Bastiabas Relekos</t>
  </si>
  <si>
    <t>Tehss Maerklos</t>
  </si>
  <si>
    <t>LG, LN, LE</t>
  </si>
  <si>
    <t>Mystra, Savras</t>
  </si>
  <si>
    <t>1332 DR</t>
  </si>
  <si>
    <t>N22</t>
  </si>
  <si>
    <t>Kelthul</t>
  </si>
  <si>
    <t>Regan</t>
  </si>
  <si>
    <t>Axor</t>
  </si>
  <si>
    <t>NG, CG, LN</t>
  </si>
  <si>
    <t>Oghma, Milil</t>
  </si>
  <si>
    <t>N31, silver mines in Mirabar, ice lake region</t>
  </si>
  <si>
    <t>Mercenary fighting, trading in metals and perfumes</t>
  </si>
  <si>
    <t>Ithnil</t>
  </si>
  <si>
    <t>Churyl</t>
  </si>
  <si>
    <t>Carn</t>
  </si>
  <si>
    <t>1265 DR</t>
  </si>
  <si>
    <t>$36</t>
  </si>
  <si>
    <t>Trading, shippping</t>
  </si>
  <si>
    <t>Thentias "Lord of Lords"</t>
  </si>
  <si>
    <t>Maryel</t>
  </si>
  <si>
    <t>Arilestar</t>
  </si>
  <si>
    <t>N41, ancestral Thornhold</t>
  </si>
  <si>
    <t>Iliaru</t>
  </si>
  <si>
    <t>Phorol</t>
  </si>
  <si>
    <t>Ne, N</t>
  </si>
  <si>
    <t>N14</t>
  </si>
  <si>
    <t>Hlanta</t>
  </si>
  <si>
    <t>Khallos</t>
  </si>
  <si>
    <t>NE, LE, N, LN, LG</t>
  </si>
  <si>
    <t>1190 DR</t>
  </si>
  <si>
    <t>$16</t>
  </si>
  <si>
    <t>Helve</t>
  </si>
  <si>
    <t>Wylynd</t>
  </si>
  <si>
    <t>Rober</t>
  </si>
  <si>
    <t>CG, CE</t>
  </si>
  <si>
    <t>Selune, Shar</t>
  </si>
  <si>
    <t>985 DR</t>
  </si>
  <si>
    <t>$57, D36, Vault of stars</t>
  </si>
  <si>
    <t>Chostal</t>
  </si>
  <si>
    <t>Horingar</t>
  </si>
  <si>
    <t>CN, CE</t>
  </si>
  <si>
    <t>Malar</t>
  </si>
  <si>
    <t>1182 DR</t>
  </si>
  <si>
    <t>N23</t>
  </si>
  <si>
    <t>Hawking, lumbering, woodmaking</t>
  </si>
  <si>
    <t>Laskar</t>
  </si>
  <si>
    <t>Stelar</t>
  </si>
  <si>
    <t>Kastonoph</t>
  </si>
  <si>
    <t>1291 DR</t>
  </si>
  <si>
    <t>$23</t>
  </si>
  <si>
    <t>Fishing</t>
  </si>
  <si>
    <t>Ulmassus</t>
  </si>
  <si>
    <t>Carina</t>
  </si>
  <si>
    <t>Aidan</t>
  </si>
  <si>
    <t>1310 DR</t>
  </si>
  <si>
    <t>N4, sponsor D57</t>
  </si>
  <si>
    <t>Urtos II</t>
  </si>
  <si>
    <t>Lythis</t>
  </si>
  <si>
    <t>LN, NG, NE</t>
  </si>
  <si>
    <t>1295 DR</t>
  </si>
  <si>
    <t>N40, Phylund hunting lodge</t>
  </si>
  <si>
    <t>Humbraz III</t>
  </si>
  <si>
    <t>Kymiko</t>
  </si>
  <si>
    <t>Humbraz IV</t>
  </si>
  <si>
    <t>1178 DR</t>
  </si>
  <si>
    <t>N7</t>
  </si>
  <si>
    <t>Nandos</t>
  </si>
  <si>
    <t>PErryn</t>
  </si>
  <si>
    <t>Surakh</t>
  </si>
  <si>
    <t>NG, N, CG</t>
  </si>
  <si>
    <t>$12, New waterdeep</t>
  </si>
  <si>
    <t>Vastarr</t>
  </si>
  <si>
    <t>Holver</t>
  </si>
  <si>
    <t>NG, CG, N, CN</t>
  </si>
  <si>
    <t>948 DR</t>
  </si>
  <si>
    <t>N42, Amphail, County of Valashar</t>
  </si>
  <si>
    <t>Poor</t>
  </si>
  <si>
    <t>Trellin</t>
  </si>
  <si>
    <t>Aryana</t>
  </si>
  <si>
    <t>Tobem</t>
  </si>
  <si>
    <t>CE, CN, NE, LE</t>
  </si>
  <si>
    <t>1252 DR</t>
  </si>
  <si>
    <t>$13, Imnescar</t>
  </si>
  <si>
    <t>Kara</t>
  </si>
  <si>
    <t>Detan</t>
  </si>
  <si>
    <t>Waukeen, Tempus</t>
  </si>
  <si>
    <t>1151 DR</t>
  </si>
  <si>
    <t>$29</t>
  </si>
  <si>
    <t>Laerlos</t>
  </si>
  <si>
    <t>Tannyth</t>
  </si>
  <si>
    <t>Tarkas</t>
  </si>
  <si>
    <t>1259 DR</t>
  </si>
  <si>
    <t>$28, Helvenblade House</t>
  </si>
  <si>
    <t>Dandobar</t>
  </si>
  <si>
    <t>Thyriellentha</t>
  </si>
  <si>
    <t>LG, NG, LN</t>
  </si>
  <si>
    <t>Lliira</t>
  </si>
  <si>
    <t>N5</t>
  </si>
  <si>
    <t>Jhardnet</t>
  </si>
  <si>
    <t>Harkan</t>
  </si>
  <si>
    <t>CN, N, CE</t>
  </si>
  <si>
    <t>Auril, Umberlee, Talos</t>
  </si>
  <si>
    <t>N24</t>
  </si>
  <si>
    <t>Asbrior "The Serpent"</t>
  </si>
  <si>
    <t>Pera</t>
  </si>
  <si>
    <t>Abrior II "The Asp"</t>
  </si>
  <si>
    <t>CE, NE, CN</t>
  </si>
  <si>
    <t>SSeth</t>
  </si>
  <si>
    <t>Tashlutan</t>
  </si>
  <si>
    <t>1138 DR</t>
  </si>
  <si>
    <t>N12, CD14</t>
  </si>
  <si>
    <t>Textiles, fashion clothing, furs</t>
  </si>
  <si>
    <t>Hyara II</t>
  </si>
  <si>
    <t>Pallin II</t>
  </si>
  <si>
    <t>LN, N, NE</t>
  </si>
  <si>
    <t>Sune</t>
  </si>
  <si>
    <t>942 DR</t>
  </si>
  <si>
    <t>N9, Talmost lands</t>
  </si>
  <si>
    <t>Thentivil</t>
  </si>
  <si>
    <t>Selpara</t>
  </si>
  <si>
    <t>Arum</t>
  </si>
  <si>
    <t>NG, CG, CN</t>
  </si>
  <si>
    <t>1249 DR</t>
  </si>
  <si>
    <t>N30, Amphail</t>
  </si>
  <si>
    <t>Ulboth</t>
  </si>
  <si>
    <t>Lara</t>
  </si>
  <si>
    <t>1149 DR</t>
  </si>
  <si>
    <t>$44</t>
  </si>
  <si>
    <t>Armult</t>
  </si>
  <si>
    <t>Nleera</t>
  </si>
  <si>
    <t>Charrin</t>
  </si>
  <si>
    <t>1235 DR</t>
  </si>
  <si>
    <t>$34</t>
  </si>
  <si>
    <t>Rhammas</t>
  </si>
  <si>
    <t>Cassandra</t>
  </si>
  <si>
    <t>Dartek</t>
  </si>
  <si>
    <t>NG, LN, LG, CG</t>
  </si>
  <si>
    <t>N10, N63, Elematar and Rivershire</t>
  </si>
  <si>
    <t>Bilaerus II</t>
  </si>
  <si>
    <t xml:space="preserve"> Eva</t>
  </si>
  <si>
    <t>Dolerphus IV</t>
  </si>
  <si>
    <t>Deneir</t>
  </si>
  <si>
    <t>$49</t>
  </si>
  <si>
    <t>Hulmara</t>
  </si>
  <si>
    <t>Hulameros</t>
  </si>
  <si>
    <t>1267 DR</t>
  </si>
  <si>
    <t>N36</t>
  </si>
  <si>
    <t>Baerom II</t>
  </si>
  <si>
    <t>Marle</t>
  </si>
  <si>
    <t>Arsten II</t>
  </si>
  <si>
    <t>1187 DR</t>
  </si>
  <si>
    <t>N8</t>
  </si>
  <si>
    <t>Nomus</t>
  </si>
  <si>
    <t>Karya</t>
  </si>
  <si>
    <t>Patrisa</t>
  </si>
  <si>
    <t>1112 DR</t>
  </si>
  <si>
    <t>N18</t>
  </si>
  <si>
    <t>Halam</t>
  </si>
  <si>
    <t>Anja</t>
  </si>
  <si>
    <t>Chimak</t>
  </si>
  <si>
    <t>LN, N, LE</t>
  </si>
  <si>
    <t>Bane</t>
  </si>
  <si>
    <t>1254 DR</t>
  </si>
  <si>
    <t>$46</t>
  </si>
  <si>
    <t>Maskar</t>
  </si>
  <si>
    <t>Hyacia</t>
  </si>
  <si>
    <t>Olanhar</t>
  </si>
  <si>
    <t>NG, LG, CG, LN, N, CN</t>
  </si>
  <si>
    <t>973 DR</t>
  </si>
  <si>
    <t>C63, N55, T41</t>
  </si>
  <si>
    <t>Bleskos</t>
  </si>
  <si>
    <t>Apryl</t>
  </si>
  <si>
    <t>Aristed</t>
  </si>
  <si>
    <t>$20</t>
  </si>
  <si>
    <t>Olomar</t>
  </si>
  <si>
    <t>Anyla</t>
  </si>
  <si>
    <t>Gerath</t>
  </si>
  <si>
    <t>Umberlee</t>
  </si>
  <si>
    <t>$32</t>
  </si>
  <si>
    <t>Lungar II</t>
  </si>
  <si>
    <t>Triine</t>
  </si>
  <si>
    <t>Olztel</t>
  </si>
  <si>
    <t>CN, N, CE, NE</t>
  </si>
  <si>
    <t>1103 DR</t>
  </si>
  <si>
    <t>N44</t>
  </si>
  <si>
    <t>field: gold star: red stalactites: purple cavern ceiling: purple</t>
  </si>
  <si>
    <t>field: sky blue lightning bolt: white cloud: purple</t>
  </si>
  <si>
    <t>field: red crescents: silver flame: blue</t>
  </si>
  <si>
    <t>field: white spears: brown shafts, silver heads impaled head: brown hair &amp; beard, pink flesh, red blood (lots)</t>
  </si>
  <si>
    <t>one of the three ruling noble families of Amphail (SCAG 45). the next House in line for the office of the Lord Warden in Amphail in 1492 DR (SCAG 44)</t>
  </si>
  <si>
    <t>field: sky blue ground: rich green water: blue &amp; silver tree: black cloud: white</t>
  </si>
  <si>
    <t>For some time House Gralleth controled all property/interests Lord Orond Gralhund (E:DM 286)</t>
  </si>
  <si>
    <t>Greatest land-holder in the city Lord Elegal Nandar (E:DM 80)</t>
  </si>
  <si>
    <t>Renaer ‘Ren’ Neverember (see Folk of Waterdeep) (BT) Coat of Arms: bear’s claw atop a diamond, all atop a field with three stripes from dexter to sinister. (BT 115)</t>
  </si>
  <si>
    <t>House Wands is reduced to only two Waterdhavian family members:Lord Torlyn Wands (see Folk of Waterdeep)Nharaen Wands (Torlyn’s younger sister, always after the next modern fashion)Hurnal Wands, the cousin of Torlyn and Nharaen was slain in 1479 DR because of his dealings with and by Khondar Naomal. (BT)</t>
  </si>
  <si>
    <t>Lord Lungard Zun, Patriarch (E:DM 96) Lord Weverell 'Wever' Zun, short and stout older nobleman, somewhat handsome, gallant even if drunk, wastrel younger brother of Lungard (E:DM 96)</t>
  </si>
  <si>
    <t>Malaerigo Hasard (Guildmaster of the Cellarers and Plumbers’Guild, paranoid, dislikes nobles) (BT) Laraelra ‘Elra’ Hasard (daughter, sorcerer, skinny, pale, black hair, Heir of the Blackstaff) (BT)</t>
  </si>
  <si>
    <t>Nazra Mrays, ‘Lady Loudbuckles’, a half-elf woman, a Masked Lord, protector of Ahghairon’s dragonstaff (TGC 314) (See Folk of Waterdeep) Antoum Mrays, Nazra’s young son, studies a the House of Wonders.</t>
  </si>
  <si>
    <t>Matriarch Kalandra: addicted to shape-changing potions;Haramond Bandoun, Kalandras son, a lich, was destroyed in a fight that involved Volothamp ‘Volo’Geddarm. (SAY 6,19)Emily Bandoun (Haramond’s much younger sister - who trailed around after him all the time— and wears magical boots that could “jump” her through walls and closed doors and any other sort of obstacle intended to keep her out. She never says anything. She just sits and watches with her huge dark eyes, and listens.) (SAY)</t>
  </si>
  <si>
    <t>The Moonstars are a noble family and faithful followers of Selune. Once prestigious, the family has suffered various hardships over the years. Much of the family has left Waterdeep. Recent activity indicates that Stedd Moonstar is making plans to restore the family’s wealth and standing in the city.House Moonstar’s primary sources of income are running caravans, exploration, and cartography.(WATE 2-2)Lord Stedd Moonstar from (WATE 1-1)</t>
  </si>
  <si>
    <t>Dead house, maybe survivors outside of Waterdeep (CotD 80,297) Their crypt houses the grave of Vyvaine Mairgrave, lost love of Dorgar Adarbrent.</t>
  </si>
  <si>
    <t>Dead house, even their tomb was sold (CotD 24/71) House Gralleth controls all property/interests</t>
  </si>
  <si>
    <t>The houses Thorp and Kothont merged through marriage. Youngest Lady Korthornt (BT 241) **As House Kothont seems to still exist, maybe only House Thorp vanished through the merger?</t>
  </si>
  <si>
    <t>Ethnicity*</t>
  </si>
  <si>
    <t>Noble's lifestyle day*</t>
  </si>
  <si>
    <t>Noble's lifestyle*</t>
  </si>
  <si>
    <t>Patriarck</t>
  </si>
  <si>
    <t xml:space="preserve">Dulbrawan II </t>
  </si>
  <si>
    <t>Lifestyle</t>
  </si>
  <si>
    <t>Price/Day</t>
  </si>
  <si>
    <t>type</t>
  </si>
  <si>
    <t>Price/year</t>
  </si>
  <si>
    <t>Wretched</t>
  </si>
  <si>
    <t>Squalid</t>
  </si>
  <si>
    <t>silver</t>
  </si>
  <si>
    <t>gold</t>
  </si>
  <si>
    <t>* - INFORMATION FROM 3.5 ED</t>
  </si>
  <si>
    <t>Ardeep Forest</t>
  </si>
  <si>
    <t>Duchy of Daggerford</t>
  </si>
  <si>
    <t>47        Marune’s Stronghold (fort)</t>
  </si>
  <si>
    <t>48        Hespheira (ruin)</t>
  </si>
  <si>
    <t>49        Nasaqh Estates (fort)</t>
  </si>
  <si>
    <t>50        Mere of Dead Men</t>
  </si>
  <si>
    <t>1        </t>
  </si>
  <si>
    <t>Waterdeep (capital)</t>
  </si>
  <si>
    <t>      Crypts of the Deepening        Moon (ruin)</t>
  </si>
  <si>
    <t>      Dancing Dell</t>
  </si>
  <si>
    <t>      Glen of Aloevan</t>
  </si>
  <si>
    <t>      House of Long Silences (ruin)</t>
  </si>
  <si>
    <t>      House of Stone (ruin)</t>
  </si>
  <si>
    <t>      Nandar Lodge (ruin)</t>
  </si>
  <si>
    <t>      Fhylund Hunting Lodge        (fort)</t>
  </si>
  <si>
    <t>       Reluraun’s Tomb (ruin)</t>
  </si>
  <si>
    <t>       Floshin Estates        ■</t>
  </si>
  <si>
    <t>       Harpshield Lands</t>
  </si>
  <si>
    <t>       Dungeon of the Shield</t>
  </si>
  <si>
    <t>       Talmost Keep (ruin)</t>
  </si>
  <si>
    <t>       Delimbiyran (ruin)</t>
  </si>
  <si>
    <t>       Daggerford</t>
  </si>
  <si>
    <t>       Black Helm Tower</t>
  </si>
  <si>
    <t>       Mount Illefarn</t>
  </si>
  <si>
    <t>       Laughing Hollow</t>
  </si>
  <si>
    <t>       Sword Hills        „</t>
  </si>
  <si>
    <t>       Crumbling Stair (ruin)</t>
  </si>
  <si>
    <t>       Watchers of the North</t>
  </si>
  <si>
    <t>       Torstultok (Hall of Grand Hunts, Firehammer Hold) (fort)</t>
  </si>
  <si>
    <t>       Moon Tower        of Elembar (ruin)</t>
  </si>
  <si>
    <t>       Amphail (village)</t>
  </si>
  <si>
    <t>       Death Shallows</t>
  </si>
  <si>
    <t>       Dolblunde (ruin)</t>
  </si>
  <si>
    <t>       Goldenfields (city)</t>
  </si>
  <si>
    <t>       Maiden’s Tomb Tor (village)</t>
  </si>
  <si>
    <t>       Gauster Creek</t>
  </si>
  <si>
    <t>       Sarcrag</t>
  </si>
  <si>
    <t>       Stump Bog</t>
  </si>
  <si>
    <t>       Circle of the        Deepening Moon (ruin)</t>
  </si>
  <si>
    <t>        l!oi;'!oll</t>
  </si>
  <si>
    <t>       Redcliffs</t>
  </si>
  <si>
    <t>       Red Rocks</t>
  </si>
  <si>
    <t>       Alsapir’s Rock</t>
  </si>
  <si>
    <t>       Hall of Reflected Moonlight</t>
  </si>
  <si>
    <t>       Bryndraeth Estate (fort)</t>
  </si>
  <si>
    <t>       Roaring Dragon House (fort)</t>
  </si>
  <si>
    <t>       Zundbridge (bridge)</t>
  </si>
  <si>
    <t>       Rat Hills</t>
  </si>
  <si>
    <t>       Hall of Whirling Blades        (ruin)</t>
  </si>
  <si>
    <t>       Olothontor’s Lair (ruin)</t>
  </si>
  <si>
    <t>Delimbiyran</t>
  </si>
  <si>
    <t>Elembar</t>
  </si>
  <si>
    <t>Forlorn  Hills</t>
  </si>
  <si>
    <t>Lower  Dessarin  Vale</t>
  </si>
  <si>
    <t>The Selpir</t>
  </si>
  <si>
    <t>Mount Helimbrar</t>
  </si>
  <si>
    <t>Sword Mountains</t>
  </si>
  <si>
    <t>Mount Araddyn</t>
  </si>
  <si>
    <t>Mount Sar</t>
  </si>
  <si>
    <t>Mere of Dead Men</t>
  </si>
  <si>
    <t>Green Glade</t>
  </si>
  <si>
    <t>Talmost Lands</t>
  </si>
  <si>
    <t>field: brown, sting &amp; claw: metallic green, sparkles: silver</t>
  </si>
  <si>
    <t>field: purple, prow: gold, star: silver, spray: white, waves: navy blue</t>
  </si>
  <si>
    <t xml:space="preserve"> field: red (sky), waves: royal blue, spray: silver (one curl at bottom, curl and drop at top)</t>
  </si>
  <si>
    <t>field: purple
manche (sleeve): black
stars: gold</t>
  </si>
  <si>
    <t>mage schooling, magical research and adventuring, dweomercraft-for- hire</t>
  </si>
  <si>
    <t xml:space="preserve">field: white
waves: green
hull: brown
sail: light blue (with red
heart blazon)
masthead banner: red
ships lines, catwalks, shrouds, mast: black
</t>
  </si>
  <si>
    <t xml:space="preserve">field: green
sword: blue (blade), gold (hilt,
pommel), black (grip)
blood: crimson
monster: brown (body), white (fangs), purple (mouth)
</t>
  </si>
  <si>
    <t>field: red
weapons: silver (blades),
black (shafts)</t>
  </si>
  <si>
    <t>field: gold
mace: gray</t>
  </si>
  <si>
    <t>field: royal blue
scrolled border: silver</t>
  </si>
  <si>
    <t>field: green
horse: white (body), brown (eye)
crow: black (body), yellow (eye)</t>
  </si>
  <si>
    <t xml:space="preserve"> field: royal blue
bands (two): red
will o wisps: white</t>
  </si>
  <si>
    <t>field: royal blue
moon: white
fanciful arrow (including
speed-streaks): silver</t>
  </si>
  <si>
    <t xml:space="preserve"> field: red
band: white
bugle, candle-lamp, and
whip (including thong,
flame): gold
</t>
  </si>
  <si>
    <t>field: royal blue
serpent: light green (body),
yellow (eyes, fangs), red (mouth)</t>
  </si>
  <si>
    <t xml:space="preserve">field: sky blue
castle: gray
torch: gold
flame: orange
</t>
  </si>
  <si>
    <t>sky blue
waves: green
foam at top of wave: white
moon: white</t>
  </si>
  <si>
    <t>field: scarlet
goblet: gold
spilling wine: purple</t>
  </si>
  <si>
    <t xml:space="preserve">field: green
borders: silver
torso: pink flesh
ship,
lance: brown
helm, sword, and shield (note borders on shield): gold
</t>
  </si>
  <si>
    <t xml:space="preserve"> field: sky blue
flames: scarlet
armor: silver
face: black (no features shown)
blood: crimson (three rivulets, from open helm)</t>
  </si>
  <si>
    <t>field: royal blue
falcon: white</t>
  </si>
  <si>
    <t xml:space="preserve">field: green
horn: gold (body), white
(blast of sound)
star: white
</t>
  </si>
  <si>
    <t>field: orange
water: green
tree: black
raven: black (body), red (eye)
sails: white
hull: brown</t>
  </si>
  <si>
    <t>field: red
portcullis: gray
chain &amp; collar: gray
skull: white and black</t>
  </si>
  <si>
    <t>field: orange
horn: yellow-green
eyes: glittering green
mouth: red (maw), white (fangs)</t>
  </si>
  <si>
    <t>field: green
fish: silver (body), yellow (eye)</t>
  </si>
  <si>
    <t>fishing</t>
  </si>
  <si>
    <t>field: green
hawk-bell: white</t>
  </si>
  <si>
    <t>field: sky blue
bridge: gray
star: silver
spear: black (shaft), silver
(head), royal blue (banner)</t>
  </si>
  <si>
    <t xml:space="preserve"> field: royal blue
moon and stars: silver</t>
  </si>
  <si>
    <t>field: silver
border (representing edge
of helm): royal blue
eye: white with green pupil</t>
  </si>
  <si>
    <t xml:space="preserve"> field: red
border: gold
stars: white</t>
  </si>
  <si>
    <t>field: gold
claw: white
talons: scarlet
feathers: brown</t>
  </si>
  <si>
    <t>field: royal blue
band: silver
swordtip: silver (blade),
red (bloodied tip)</t>
  </si>
  <si>
    <t xml:space="preserve">mercenary, fighting, trading in metals &amp; perfumes
</t>
  </si>
  <si>
    <t>field: deep green
bars: white
harp: brown (body), white (area of strings), silver (strings)
curtain: orange (fabric, in top comer), crimson (border)</t>
  </si>
  <si>
    <t>field: royal blue
spearpoints: silver
folded hands: pink flesh
sleeves: green</t>
  </si>
  <si>
    <t>Founder</t>
  </si>
  <si>
    <t>field: white
arm: pink flesh
gem: glistening gree</t>
  </si>
  <si>
    <t>field: purple
shell: pink
sea-worm: green</t>
  </si>
  <si>
    <t>field: sky blue
spear: brown (shaft),
silver (head)
banner: green
star: silver</t>
  </si>
  <si>
    <t xml:space="preserve">field: yellow
boot: brown
flower: blue (blossom), green (leaves and stem)
</t>
  </si>
  <si>
    <t>Recruiting, mercenary training, outfiting for travelers, former interests in slave trade</t>
  </si>
  <si>
    <t>field: green
weapons: silver (blades),
black (hilts, pommels,
and grips)</t>
  </si>
  <si>
    <t>field: gold
tower: purple
bird: black
tower window, road and
jagged opening in tower
base: gold</t>
  </si>
  <si>
    <t>field: silver, tears: crimson</t>
  </si>
  <si>
    <t>field: silver, sash: red, 
star: white</t>
  </si>
  <si>
    <t>field: gold, minidragon: metallic green, (body), orange (eye)</t>
  </si>
  <si>
    <t>field: orange, spears: red</t>
  </si>
  <si>
    <t xml:space="preserve"> field: tawny, scimitar: white (blade), crimson (tip), gold (hilt), blood drops: crimson, gauntlet: gray</t>
  </si>
  <si>
    <t>field: orange, star: white, reins: bronze</t>
  </si>
  <si>
    <t>field: green dragon: white (body), red (teeth and tongue), gold (eye)</t>
  </si>
  <si>
    <t>field: orange, flames: scarlet, chain: silver</t>
  </si>
  <si>
    <t xml:space="preserve">field: purple
moon: white
waves: bands of black and purple
foam: white
hull: crimson
sail: orange
</t>
  </si>
  <si>
    <t xml:space="preserve"> field: royal blue
star: silver
arms &amp; banners: black</t>
  </si>
  <si>
    <t xml:space="preserve"> field: white
spiral winds: red (outer),
orange (inner)
sun: gold</t>
  </si>
  <si>
    <t>field: gold
devils face: orange (eyes),
tawny (unshaded side),
scarlet (shaded side)</t>
  </si>
  <si>
    <t>field: yellow
snake: deep green (body),
white with red pupil (eye)</t>
  </si>
  <si>
    <t>field: orange
gauntlet: silver
spikes of gauntlet: crimson
slashes (three): crimson</t>
  </si>
  <si>
    <t>field: white
daggers: black (handles),
silver (blades)
gauntlet: green
shelf: brown with black
scrollwork
book &amp; skulls: white
half-shield: gold
quill pen: turquoise</t>
  </si>
  <si>
    <t>field: white
small shield: black
sun: gold</t>
  </si>
  <si>
    <t>field: white
wands: gold
hat: black</t>
  </si>
  <si>
    <t>field: light green
dragon (claw, tail, jaws): gray
flames (dragons breath): red</t>
  </si>
  <si>
    <t>field: sky blue
water: purple
sun: gold
bands of cloud: black
eagle: red</t>
  </si>
  <si>
    <t>field: white
battlements: gray
men in armor: silver
arrows: black
standard: red (banner), gold (ball on top), black (shaft)</t>
  </si>
  <si>
    <t xml:space="preserve"> field: (lower half) red,
(upper half) white
stripes: white
anchor: silver
border: royal blue
water: light blue
island with tree: rich green</t>
  </si>
  <si>
    <t xml:space="preserve"> field: white
bands: red
trumpets: gold, with orange
openings</t>
  </si>
  <si>
    <t xml:space="preserve"> field: purple
water &amp; stars: silver
crag: gold front, silver backslopes
ground: black
lower tip of shield: gold (rising sun)</t>
  </si>
  <si>
    <t xml:space="preserve"> field: white
yoke: green
bird: white with gold beak,
black feathers</t>
  </si>
  <si>
    <t>banking, moneylending, information-gathering, rumor-mongering (spreading rumors, for fees)</t>
  </si>
  <si>
    <t>field: gold
feathers: red
axe: blade silver, handle brown</t>
  </si>
  <si>
    <t>field: sky blue
mountain: gray
cavern and trail: red</t>
  </si>
  <si>
    <t>field: orange
blade: silver
hand: pink flesh
chevron: red
upper field: light green</t>
  </si>
  <si>
    <t>field: pink
goblet: silver
helm: silver, with gold crown-feathers
and green plume-feather</t>
  </si>
  <si>
    <t xml:space="preserve">owns many farms in Amphail (SCAG 45) </t>
  </si>
  <si>
    <t>Still exists, lost some property to House RalnarthThey are a very old Waterdeep family involved in trading, money-changing and barter. Their current reputation is fairly solid. House Anteos was involved in the slave trade a very long time ago (at least 200-300 years ago)Lord Korras Anteos the Third (WATE 1-2)</t>
  </si>
  <si>
    <t xml:space="preserve"> Lady Embrelle Eagleshield (ED)</t>
  </si>
  <si>
    <t xml:space="preserve">formerly dissolved; some of it's property went to House Ralnarth, but the House was reinstalled (SCAG 57) </t>
  </si>
  <si>
    <t xml:space="preserve">(E:DM 263) </t>
  </si>
  <si>
    <t>Lord Challras Gralleth (BT 125,240)Lord Rharlek Gralleth: Challras’s son, short of build, has a lisp, ‘a squat, poor-complexioned boor with bad teeth,worse manners, two left feet, and a wasted education’. (BT 240)</t>
  </si>
  <si>
    <t xml:space="preserve">one of the three ruling noble families of Amphail (SCAG 44) </t>
  </si>
  <si>
    <t>bear’s claw atop a diamond, all atop a field with three stripes from dexter to sinister. (BT 115)</t>
  </si>
  <si>
    <t>Mansion on Vhezoar Street (BT 238)The Ralnarth absorbed the holdings of the Estelmer clan</t>
  </si>
  <si>
    <t>still exists; not as powerful **</t>
  </si>
  <si>
    <t>One of the three ruling noble families of Amphail (SCAG 44</t>
  </si>
  <si>
    <t xml:space="preserve">Wants to become a noble house (DS22) </t>
  </si>
  <si>
    <t>Larr (might be a Masked Lord) Sievers (younger brother of Larr)</t>
  </si>
  <si>
    <t>AndramburtMelauthaZaraela (only daughter), was recently killed by the mindflayer Suthool (E:DM 294)</t>
  </si>
  <si>
    <t xml:space="preserve">Gildeggh </t>
  </si>
  <si>
    <t xml:space="preserve">Zoar </t>
  </si>
  <si>
    <t>The Zoar family is still a bitter enemy of Waterdeeps rulers, its members dwelling in Luskan, Scornubel, and Amn, and rumored to be allied with the Knights of the Shield</t>
  </si>
  <si>
    <t xml:space="preserve"> red rose clutched in a silver gauntlet, on a green field. </t>
  </si>
  <si>
    <t>realistic, severed umber hulks head impaled on a bloody spear, on a scarlet field.</t>
  </si>
  <si>
    <t>FAITH*</t>
  </si>
  <si>
    <t>ALIGNMENT</t>
  </si>
  <si>
    <t>Lady Tamalin Zoar (SKT), High Captain Horix Zoar , commander of Everlund's army and a windbag</t>
  </si>
  <si>
    <t>Floshin</t>
  </si>
  <si>
    <t xml:space="preserve">Shalendra Floshin (TftYP:DiT), Darfin Floshin, 
</t>
  </si>
  <si>
    <t xml:space="preserve"> Lord Elegal Nandar (E:DM 80), son of deceased LadyVelrosa Nandar  and Lord Drezlin Nandar (SKT)</t>
  </si>
  <si>
    <t>N1: Guard Barracks (city building, C, 3)</t>
  </si>
  <si>
    <t>N2: Brossfeather Villa (noble villa, A, 2s &amp; 3s)</t>
  </si>
  <si>
    <t>N3: Anteos Villa (noble villa, A, 1s &amp; 2s)</t>
  </si>
  <si>
    <t>N4: Phull Villa (noble villa, A, 1s &amp; 3s)</t>
  </si>
  <si>
    <t>N5: Snome Villa (noble villa, A, 2s)</t>
  </si>
  <si>
    <t>N6: Crommor Villa (noble villa, A, 2s)</t>
  </si>
  <si>
    <t>N7: Piiradost Villa (noble villa, A, 1s &amp; 2s)</t>
  </si>
  <si>
    <t>N8: Thunderstaff Villa (noble villa, A, 2s &amp; 4s)</t>
  </si>
  <si>
    <t>N9: Talmost Villa (noble villa, A, 2s &amp; 3s)</t>
  </si>
  <si>
    <t>N10: Thann Villa (noble villa, A, 3s)</t>
  </si>
  <si>
    <t>N11: Hawkwinter Villa (noble villa, A, 3s &amp; 4s)</t>
  </si>
  <si>
    <t>N12: Sultlue Villa (noble villa, A, 2s)</t>
  </si>
  <si>
    <t>N13: Cragsmere Villa (noble villa, A, 2s &amp; 3s)</t>
  </si>
  <si>
    <t>N14: Massalan Villa (noble villa, A, 1s &amp; 2s) '</t>
  </si>
  <si>
    <t>N15: Kothont Villa (noble villa, A, 1s &amp; 2s)</t>
  </si>
  <si>
    <t>N16: Holyhands House (inn/temple of many faiths/former noble villa, A, 3s &amp; 4s)</t>
  </si>
  <si>
    <t>N17: Lanngolyn Villa (noble villa, A, 1s &amp; 3s)</t>
  </si>
  <si>
    <t>N18: Ulbrinter Villa (noble villa, A, 2s &amp; 3s)</t>
  </si>
  <si>
    <t>N19: Jardeth Villa (noble villa, A, 2s)</t>
  </si>
  <si>
    <t>N20: Gralhund Villa (noble villa, A, 3s)</t>
  </si>
  <si>
    <t>N21: The Raging Lion (inn, B, 3)</t>
  </si>
  <si>
    <t>N22: Maerklos Villa (noble villa, A, 1s, 2s, &amp; 4s)</t>
  </si>
  <si>
    <t>N23: Nandar Villa (noble villa, A, 2s &amp; 3s)</t>
  </si>
  <si>
    <t>N24: Stormweather Villa (noble villa, A, 2s &amp; 5s)</t>
  </si>
  <si>
    <t>N25: A Maiden's Tears (tavern, B, 1)</t>
  </si>
  <si>
    <t>N26: Twilight Hunters (tavern, C, 2)</t>
  </si>
  <si>
    <t>N27: The Gentle Mermaid (festhall, B, 4)</t>
  </si>
  <si>
    <t>N28: Durinbold Villa (noble villa, A, 3s &amp; 4s)</t>
  </si>
  <si>
    <t>N29: Estelmer Villa (noble villa, A, 2s &amp; 3s)</t>
  </si>
  <si>
    <t>N30: Tarm Villa (noble villa, A, 3s)</t>
  </si>
  <si>
    <t>N31: Majarra Villa (noble villa, A, 3s &amp; 4s)</t>
  </si>
  <si>
    <t>N32: The Misty Beard (tavern, C, 4)</t>
  </si>
  <si>
    <t>N33: Agundar Villa (noble villa, A, 1s &amp; 3s)</t>
  </si>
  <si>
    <t>N34: Amcathra Villa (noble villa, A, 2s &amp; 4s)</t>
  </si>
  <si>
    <t>N35: Hunabar Villa (noble villa, A, 2s)</t>
  </si>
  <si>
    <t>N36: Thorp Villa (noble villa, A, 3s)</t>
  </si>
  <si>
    <t>N37: Lathkule Villa (noble villa, A, 3s)</t>
  </si>
  <si>
    <t>N38: Kormallis Villa (noble villa, A, 1s &amp; 2s)</t>
  </si>
  <si>
    <t>N39: Adarbrent Villa (noble villa, A, 3s &amp; 4s)</t>
  </si>
  <si>
    <t>N40: Phylund Villa (noble villa, A, 2s &amp; 3s)</t>
  </si>
  <si>
    <t>N4i: Margaster Villa (noble villa, A, 2s)</t>
  </si>
  <si>
    <t>N42: Roaringhorn Villa, "The High House of Roaririghorn" (noble villa, C, 4 [formerly A, 4})</t>
  </si>
  <si>
    <t>N43: Ragathan Furriers (business, C, 2)</t>
  </si>
  <si>
    <t>N44: Zun Villa (noble villa, A, 2s &amp; 4s)</t>
  </si>
  <si>
    <t>N45: House of Crystal Storage (warehouse, C, 4)</t>
  </si>
  <si>
    <t>N46: The House of Crystal (guildhall, B, 2)</t>
  </si>
  <si>
    <t>N47: The Galloping Minotaur (inn, B, 2s &amp; 3s)</t>
  </si>
  <si>
    <t>N48: Meraedos Fine Furs (business, C, 2)</t>
  </si>
  <si>
    <t>N49: Sulmest's Splendid Shoes &amp; Boots (business, C, 1)</t>
  </si>
  <si>
    <t>N50: Aurora's Realms Shop, High Road Catalogue Counter (business, C, 1)</t>
  </si>
  <si>
    <t>N51: The House of Healing (guildhall, C, 3)</t>
  </si>
  <si>
    <t>N52: Hothemer Villa (noble villa, A, 3s)</t>
  </si>
  <si>
    <t>N53: Ilvastarr Villa (noble villa, A, 2s &amp; 3s)</t>
  </si>
  <si>
    <t>N54: Fallen Stars Fish (business, C, 1)</t>
  </si>
  <si>
    <t>N55: Wands Villa (noble villa, A, 3s &amp; 5s)</t>
  </si>
  <si>
    <t>N56: The Grinning Lion (tavern, C, 1)</t>
  </si>
  <si>
    <t>N57: Gost Villa (noble villa, A, 3s &amp; 4s)</t>
  </si>
  <si>
    <t>N58: Helmfast Villa (noble villa, A, 3s)</t>
  </si>
  <si>
    <t>N59: Orlpar Husteem's residence (row house, B, 3)</t>
  </si>
  <si>
    <t>N60: Downybeard Tobacconist (business, B, 2)</t>
  </si>
  <si>
    <t>N61: Hriiat Fine Pastries (business, C, 2)</t>
  </si>
  <si>
    <t>N62: Irbryth Authamaun's residence (business/row house, B, 2)</t>
  </si>
  <si>
    <t>N63: Danilo Thann's residence (row house, A, 3)</t>
  </si>
  <si>
    <t>N64: Maerik Thaelcloak's residence (row house, A, 2)</t>
  </si>
  <si>
    <t>N65: Silent Shield (inn/storage, B, 4)</t>
  </si>
  <si>
    <t>N66: Taurntyrith Adornments (business, A, 2)</t>
  </si>
  <si>
    <t>N67: Bhephel's Bottles/Exotic Wines and Cordials (business, A, 2)</t>
  </si>
  <si>
    <t>N68: Sarsantyr's Tapestries &amp; Draperies (business, B, 2)</t>
  </si>
  <si>
    <t>N69: Tirelessly Turning Wheel/Caravan Curios From All Far Faerûn (business, B, 3)</t>
  </si>
  <si>
    <t>N70: Millomyr Harps (business, A, 2)</t>
  </si>
  <si>
    <t>N71: Greenglade Tower (rooming house, A, J)</t>
  </si>
  <si>
    <t>N72: Obelos "The Only" Braeril's residence (business/row house, A, 3)</t>
  </si>
  <si>
    <t>N73: Hospice of St. Laupsenn (temple, A, 3)</t>
  </si>
  <si>
    <t>N74: Simon Ilzimmer's residence (row house, A, 4)</t>
  </si>
  <si>
    <t>N75: Brianne's Tower (residence, A, 6)</t>
  </si>
  <si>
    <t>N76: Firesong Villa (villa, A, 4)</t>
  </si>
  <si>
    <t>N77: The Bent Nail (business, B, 3)</t>
  </si>
  <si>
    <t>N78: Northgate (city building, A, 4)</t>
  </si>
  <si>
    <t>N79: Farwatch Tower (city building, A, 5)</t>
  </si>
  <si>
    <t>N80: Endcliff Tower (city building, A, 3)</t>
  </si>
  <si>
    <t>N81: Cliffwatch Ruins (ruined inn, n/a)</t>
  </si>
  <si>
    <t>N82: Upper Towers (city building, A, 4)</t>
  </si>
  <si>
    <t>$1: Sated Satyr (tavern, C, 2)</t>
  </si>
  <si>
    <t>$2: Wyvern's Rest (inn, C, 2)</t>
  </si>
  <si>
    <t>$3: Selchoun's Sundries (business, B, 2)</t>
  </si>
  <si>
    <t>$4: Golden Harp Inn (inn, B, 2)</t>
  </si>
  <si>
    <t>$5: The Shrines of Nature (temple, B, 2s)</t>
  </si>
  <si>
    <t>$6: Emveolstone Villa (noble villa, A, 2s &amp; 3s)</t>
  </si>
  <si>
    <t>$7: Hiilgauntlet Villa (noble villa, A, 3s)</t>
  </si>
  <si>
    <t>$8: The Blue Alley (wizard's domicile, C, 1)</t>
  </si>
  <si>
    <t>$9: Gauntyl Villa (noble villa, A, 1s &amp; 2s)</t>
  </si>
  <si>
    <t>$10: The Temple of Beauty (temple, A, 3)</t>
  </si>
  <si>
    <t>$11: Brokengulf Villa (noble villa, A, 4s &amp; 3s)</t>
  </si>
  <si>
    <t>$12: Raventree Villa (noble villa, A, 3s &amp; 2s)</t>
  </si>
  <si>
    <t>$13: Rosznar Villa (noble villa, A, 5s &amp; 2s)</t>
  </si>
  <si>
    <t>$14: Jhansczil Villa (noble villa, A, 1s &amp; 3s)</t>
  </si>
  <si>
    <t>$15: Naingate (wizard's domicile, B, 4)</t>
  </si>
  <si>
    <t>$16: Melshimber' Villa (noble villa, A, 4s &amp; 5s)</t>
  </si>
  <si>
    <t>$17: Ilitul Villa (noble villa, A, 2s)</t>
  </si>
  <si>
    <t>$18: Aurora's Realms Shop, Singing Dolphin Catalog Counter (business, B, 1)</t>
  </si>
  <si>
    <t>$19: The Tower of Luck (temple, A, 2s &amp; 3s)</t>
  </si>
  <si>
    <t>$20: Wavesilver Villa (noble villa, A, 2s &amp; 4s)</t>
  </si>
  <si>
    <t>$21: The House of Wonder (temple, A, 5s)</t>
  </si>
  <si>
    <t>$22: Eltorchul Villa (noble villa, A, 1s &amp; 3s)</t>
  </si>
  <si>
    <t>$23: Nesher Villa (noble villa, A, 1s &amp; 2s)</t>
  </si>
  <si>
    <t>$24: Gundwynd Villa (noble villa, A, 2s &amp; 3s)</t>
  </si>
  <si>
    <t>$25: Tessalar's Tower (wizard's domicile, B, 4s)</t>
  </si>
  <si>
    <t>$26: Artemel Villa (noble villa, A, 2s)</t>
  </si>
  <si>
    <t>$27: Ammakyl Villa (noble villa, A, 1s &amp; 2s)</t>
  </si>
  <si>
    <t>$28: Silmerhelve Villa (noble villa, A, 3s)</t>
  </si>
  <si>
    <t>$29: Ruldegost Villa (noble villa, A, 3s &amp; 4s)</t>
  </si>
  <si>
    <t>$30: The Dragon Tower of Maaril (wizard's domicile, A, 4s)</t>
  </si>
  <si>
    <t>$31: Husteem Villa (noble villa, A, 3s &amp; 4s)</t>
  </si>
  <si>
    <t>$32: Zulpair Villa (noble villa, A, 3s)</t>
  </si>
  <si>
    <t>$33: Eirontalar Villa (noble villa, A, 2s)</t>
  </si>
  <si>
    <t>$34: Tesper Villa, "Tespergates" (noble villa, A, 2s &amp; 3s)</t>
  </si>
  <si>
    <t>$35: Irlingstar Villa (noble villa, A, 3s &amp; 4s)</t>
  </si>
  <si>
    <t>$36: Manthar Villa (noble villa, A, 1s &amp; 3s)</t>
  </si>
  <si>
    <t>$37: The Fiery Flagon (tavern, B, 1s)</t>
  </si>
  <si>
    <t>$38: The House of Inspired Hands (temple, B, 3s)</t>
  </si>
  <si>
    <t>$39: Dacer's Inn (inn, B, 3s)</t>
  </si>
  <si>
    <t>$40: Ilzimmer (noble villa, A, 1s &amp; 2s)</t>
  </si>
  <si>
    <t>$41: The Ship's Wheel (tavern, C, 2)</t>
  </si>
  <si>
    <t>$42: The Pilgrim's Rest (inn, B, 3)</t>
  </si>
  <si>
    <t>$43: The Wandering Wemic (inn, B, 3)</t>
  </si>
  <si>
    <t>$44: Tchazzam Villa (noble villa, A, 1s &amp; 2s)</t>
  </si>
  <si>
    <t>$45": Maerghoun's Inn (inn, B, 3)</t>
  </si>
  <si>
    <t>$46: Urmbrusk Villa (noble villa, A, 2s &amp; 3s)</t>
  </si>
  <si>
    <t>$47: Assumbar Villa (noble villa, A, Is &amp; 3s)</t>
  </si>
  <si>
    <t>$48: Cassalanter-Villa (noble villa, A, 3s &amp; 4s)</t>
  </si>
  <si>
    <t>$49: Thongolir Villa (noble villa, A, 1s &amp; 2s)</t>
  </si>
  <si>
    <t>$50: Eagleshield Villa (noble villa, A, 2s &amp; 4s)</t>
  </si>
  <si>
    <t>$51: Dezlentyr Villa (noble villa, A, 2s &amp; 4s)</t>
  </si>
  <si>
    <t>$52: Belabranta Villa (noble villa;, A, 3s &amp; 5s)</t>
  </si>
  <si>
    <t>$53: Bladesemmer Villa (noble villa, A, 1s &amp; 3s)</t>
  </si>
  <si>
    <t>$54: The House of Purple Silks (festhall, B, 4)</t>
  </si>
  <si>
    <t>$55: Gounar's Tavern (tavern, B, 2)</t>
  </si>
  <si>
    <t>$56: The House of the Moon (temple, A, 4)</t>
  </si>
  <si>
    <t>$57: Moonstar Villa (noble villa, A, 2s &amp; 4s)</t>
  </si>
  <si>
    <t>$58: The House of Heroes (temple, A, 3)</t>
  </si>
  <si>
    <t>$59: The Broken Lance (tavern, C, 1)</t>
  </si>
  <si>
    <t>$60: Halazar's Fine Gems (business, B, 2)</t>
  </si>
  <si>
    <t>$61: The Silken Slyph (tavern/inn, A, 4)</t>
  </si>
  <si>
    <t>$62: Gerin's Breads (business, B, 2)</t>
  </si>
  <si>
    <t>$63: Melvar's Chapbooks and Folios (business, B, 2)</t>
  </si>
  <si>
    <t>$64: Velatha's Delights (business, B, 2)</t>
  </si>
  <si>
    <t>$65: Tammerbund's Glasswares (business, B, 3)</t>
  </si>
  <si>
    <t>$66: Mystra's Arms (asylum, A, 6)</t>
  </si>
  <si>
    <t>$67: Furjur the Flippant's residence (house, A, 3)</t>
  </si>
  <si>
    <t>$68: Hlethvagi Anteos's residence (villa, A, 5)</t>
  </si>
  <si>
    <t>$69: Stagdown Manse (villa, A, 3)</t>
  </si>
  <si>
    <t>$70: Heroes' Garden (city building, n/a)</t>
  </si>
  <si>
    <t>$71: Seaseyes Tower (city building, A, 5)</t>
  </si>
  <si>
    <t>$72: West Gate (city building, A, 3)</t>
  </si>
  <si>
    <t>$73: Seawatch Tower (city building, A, 5)</t>
  </si>
  <si>
    <t>$74: North Tower, "The Trolltower" (city building, A, 4)</t>
  </si>
  <si>
    <t>$75: Armory (city building, A, 3)</t>
  </si>
  <si>
    <t>$76: High Flagon Gambling House (business, B, 3)</t>
  </si>
  <si>
    <t>$77: Field of Triumph (city building, A, 5)</t>
  </si>
  <si>
    <t>$78: Myrna Cassalanter's residence (house, A, 2)</t>
  </si>
  <si>
    <t>$79: Trollfort (city building, A, 4)</t>
  </si>
  <si>
    <t>C27: The Master Bakers' Hall (guildhall, B, 2)</t>
  </si>
  <si>
    <t>C28: Velstrode the Venturer's Row house (house, B, 3)</t>
  </si>
  <si>
    <t>C29: Olmhazan's Jewels (business; B, 1)</t>
  </si>
  <si>
    <t>C30: The Asp's Strike (tavern, C, 2)</t>
  </si>
  <si>
    <t>C31: Rebeleigh's Elegant Headwear (business, C, 1)</t>
  </si>
  <si>
    <t>C32: The Elfstone Tavern (tavern, B, 2)</t>
  </si>
  <si>
    <t>C33: Phalantar's Philtres &amp; Components (business, B, 2)</t>
  </si>
  <si>
    <t>C34: Pewterers' and Casters' Guildhall (guildhall, C, 1)</t>
  </si>
  <si>
    <t>C35: The Blue Jack (tavern, D, 1)</t>
  </si>
  <si>
    <t>C36: Guildhall of the Order (guildhall, B, 1)</t>
  </si>
  <si>
    <t>C37: Aurora's Realms Shop, Waterdeep Way Catalogue Count</t>
  </si>
  <si>
    <t>C39: Fellowship Hall (guildhall, B, 3)</t>
  </si>
  <si>
    <t>C40: The Map House (guildhall, B, 2)</t>
  </si>
  <si>
    <t>C41: Shyrrhr's House (row house, B, 3)</t>
  </si>
  <si>
    <t>C42: Loene the Fighter's House (row house, A, 3)</t>
  </si>
  <si>
    <t>C43: Mother Tathlom's House of Pleasure (festhall, B, 5)</t>
  </si>
  <si>
    <t>C44: The House of Gems (guildhall, C, 2) 1</t>
  </si>
  <si>
    <t>C45: Lady Naneatha Lhaurilstar's residence (row house, B, 3)</t>
  </si>
  <si>
    <t>C46: Bell Tower (city building, C, 3)</t>
  </si>
  <si>
    <t>C47: Guard Smithy (city building, C, 2)</t>
  </si>
  <si>
    <t>C48: The Yawning Portal (inn, C,.3)</t>
  </si>
  <si>
    <t>C49: The Red-eyed Owl (tavern, D, 2)</t>
  </si>
  <si>
    <t>C50: The Sleepy Slyph (tavern, C, 2)</t>
  </si>
  <si>
    <t>C51: Crommer's Warehouse (warehouse, C, 4)</t>
  </si>
  <si>
    <t>C52: Mirt's Mansion (villa, A, 3)</t>
  </si>
  <si>
    <t>C53: The Quaffing Quaggoth (tavern, C, 1)</t>
  </si>
  <si>
    <t>C54: The Sailor's Own (tavern, D, 1)</t>
  </si>
  <si>
    <t>C55: Eilean's Maztican Delights (business, B, 2)</t>
  </si>
  <si>
    <t>C56: Lightsinger Theater (business, A, 3)</t>
  </si>
  <si>
    <t>C57: Sorynth's Silverware (business, B, 2)</t>
  </si>
  <si>
    <t>C58: Jhural's Dance (festhall, C, 3)</t>
  </si>
  <si>
    <t>C59: Tavern of the Flagon Dragon (tavern, C, 2)</t>
  </si>
  <si>
    <t>C60: Sapphire House (rooming house/inn, B, 5)</t>
  </si>
  <si>
    <t>C61: Delzimmer residence (row house, B, 4)</t>
  </si>
  <si>
    <t>C62: Irlingstar residence, "Sablehearth" (row house, B, 4)</t>
  </si>
  <si>
    <t>C63: Syndra Wands' Tower (wizard's domicile, B, 3)</t>
  </si>
  <si>
    <t>C64: Old Knot Shop (business, B, 2)</t>
  </si>
  <si>
    <t>C65: "Sharkroar" Horth Shalark's Broadsheets (business, C, 1)</t>
  </si>
  <si>
    <t>C66: Pantheon Temple of the Seldarine (temple, A, 4)</t>
  </si>
  <si>
    <t>C67: Peaktop Aerie (city-building, A, S)</t>
  </si>
  <si>
    <t>C68: Watching Tower (city building, A, 6)</t>
  </si>
  <si>
    <t>C69: Watching Tower (city building, A, 6)</t>
  </si>
  <si>
    <t>C70: Thayan Embassy (embassy, A, 4)</t>
  </si>
  <si>
    <t>C71: Caladorn Cassalanter's residence (rowhouse, A, 3)</t>
  </si>
  <si>
    <t>C72: New Olamn (school, A, 4)</t>
  </si>
  <si>
    <t>C73: Azuth's Mug (tavern, B, 1)</t>
  </si>
  <si>
    <t>C74: House of Two Hands (monastery, A, 3),</t>
  </si>
  <si>
    <t>C75: Piergeiron's Palace (city building, A, 7)</t>
  </si>
  <si>
    <t>C76: Castle Waterdeep (city building, A, 10)</t>
  </si>
  <si>
    <t>C77: Larissa Neathal's residence (row house, A, 2)</t>
  </si>
  <si>
    <t>C78: Wyrmbones Inn (inn, A, 3)</t>
  </si>
  <si>
    <t>C79: Ahghairon's Tower (city building, A, 4)</t>
  </si>
  <si>
    <t>C80: Tolgar Anuvien's residence (villa, A, 3)</t>
  </si>
  <si>
    <t>C81: Blushing Nymph (festhall, B, 2)</t>
  </si>
  <si>
    <t>C82: Haerun Mhammaster's residence (rowhouse, C, 3)</t>
  </si>
  <si>
    <t>C83: Ammathair Hawkfeather's residence (house, C, 2)</t>
  </si>
  <si>
    <t>C84: Nurneene's Marvelous Masks (business, C, 4)</t>
  </si>
  <si>
    <t>CSS: The Curious Past (business, B, 2)</t>
  </si>
  <si>
    <t>C86: Paethier's Pipeweed (business, B, 2)</t>
  </si>
  <si>
    <t>C1: Spires of the Morning (temple, A, 3)</t>
  </si>
  <si>
    <t>C2: Fair Winds (villa, B, 2)</t>
  </si>
  <si>
    <t>C3: Silavene's (festhall, B, 3)</t>
  </si>
  <si>
    <t>C4: The Font of Knowledge (temple, B, 4)</t>
  </si>
  <si>
    <t>CS: The Halls of Justice (temple, C, 5)</t>
  </si>
  <si>
    <t>C6: Blackstaff Tower (wizard's domicile, B, 4)</t>
  </si>
  <si>
    <t>C7: The Cynosure (city building, A, 2)</t>
  </si>
  <si>
    <t>C8: The Market Hall (guildhall, B, 2)</t>
  </si>
  <si>
    <t>C9: The Singing Sword (tavern, C, 3)</t>
  </si>
  <si>
    <t>C10: The Smiling Siren (festhall, C, 2)</t>
  </si>
  <si>
    <t>C11: The Pampered Traveler (inn, B, 3)</t>
  </si>
  <si>
    <t>C12: Mighty Manticore Tavern (tavern, C, 1)</t>
  </si>
  <si>
    <t>C13: Diloontier's Apothecary (business, C, 1)</t>
  </si>
  <si>
    <t>C14: Balthorr's Rare &amp; Wondrous Treasures (business, C, 1)</t>
  </si>
  <si>
    <t>C15: Tower of the Order (guildhall, B, 4)</t>
  </si>
  <si>
    <t>C16: Palace Paddocks (city building, C, 2)</t>
  </si>
  <si>
    <t>C17: Palace Stables (city building, C, 2)</t>
  </si>
  <si>
    <t>C18: Palace Storage (warehouse, C, 2)</t>
  </si>
  <si>
    <t>C19: Guard Barracks (city building, C, 2)</t>
  </si>
  <si>
    <t>C20: The Crawling Spider (tavern, C, 2)</t>
  </si>
  <si>
    <t>C21: House of the Fine Carvers (guildhall, B, 3)</t>
  </si>
  <si>
    <t>C22: Hilmer Storage (warehouse, C, 2)</t>
  </si>
  <si>
    <t>C23: Halls of Hilmer, Master Armorer (business, C, 1)</t>
  </si>
  <si>
    <t>C24: The Dragon's Head Tavern (tavern, C, 2)</t>
  </si>
  <si>
    <t>C25: Halambar Lutes &amp; Harps (business, B, 2)</t>
  </si>
  <si>
    <t>C26: The Golden Key Locksmiths (business, C, 2)</t>
  </si>
  <si>
    <t>T1: The Underdark (tavern, C, 2)</t>
  </si>
  <si>
    <t>T2: Khammeral's Coins (business, C, 1)</t>
  </si>
  <si>
    <t>T3: Inn of the Dripping Dagger (inn, B, 4)</t>
  </si>
  <si>
    <t>T4: The Riven Shield Shop (business, B, 2)</t>
  </si>
  <si>
    <t>T5: Myrmith Splendors' residence (row house, B, 2}</t>
  </si>
  <si>
    <t>T6: Mhair's Tower (wizard's domicile, A, 5")</t>
  </si>
  <si>
    <t>T7: Saern's Fine Swords (business, B, 2)</t>
  </si>
  <si>
    <t>T8: Gondalim's (inn, B, 3)</t>
  </si>
  <si>
    <t>T9: Dunblast Roofing Company (business, C, 2)</t>
  </si>
  <si>
    <t>T10: Citadel of the Arrow (guildhall, B, 3)</t>
  </si>
  <si>
    <t>T11: Costumers' Hall (guildhall, B, 2)</t>
  </si>
  <si>
    <t>T12: Thentavva's Boots (business, C, 1)</t>
  </si>
  <si>
    <t>T13: Maelstrom's Notch (inn, B, 2)</t>
  </si>
  <si>
    <t>T14: The League Office (guildhall, C, 1)</t>
  </si>
  <si>
    <t>T15: The Unicorn's Horn (inn, B, 6)</t>
  </si>
  <si>
    <t>T16: Aurora's Realms Shop, Street of Tusks Catalogue Counter (business, B, 4)</t>
  </si>
  <si>
    <t>T17: Orsabbas's Fine Imports (business, C, 3)</t>
  </si>
  <si>
    <t>T18: Riautar's Weaponry (business, C, 2)</t>
  </si>
  <si>
    <t>T19: The House of Song (guildhall, B, 2)</t>
  </si>
  <si>
    <t>T20: Patient Fingers Fine work (business, C, 2)</t>
  </si>
  <si>
    <t>T21: League of Basketmakers &amp; Wickerworkers Storage (warehouse, C)</t>
  </si>
  <si>
    <t>T22: The House of Cleanliness (guildhall, C, 1)</t>
  </si>
  <si>
    <t>T23: Belmonder's Meats (business, C, 1)</t>
  </si>
  <si>
    <t>T24: Thond Glass and Glazing Shop (business, C, 2)</t>
  </si>
  <si>
    <t>T25: The Zoarstar (guildhall, temple, B, 3)</t>
  </si>
  <si>
    <t>T26: The Old Guildhall (guildhall, C, 3)</t>
  </si>
  <si>
    <t>T27: The House of Textiles (guildhall, B, 2)</t>
  </si>
  <si>
    <t>T28: Golden Horn Gambling House (festhall, B, 3)</t>
  </si>
  <si>
    <t>T29: The House of Light (guildhall, B, 3)</t>
  </si>
  <si>
    <t>T30: House of Light Storage (warehouse, C, 2)</t>
  </si>
  <si>
    <t>T31: Stationers'Hall (guildhall, C, 2)</t>
  </si>
  <si>
    <t>T32: The Gentle Rest (inn, B, 5)</t>
  </si>
  <si>
    <t>T33: The Gentle Rest Stables (business, C, 2)</t>
  </si>
  <si>
    <t>T34: The Guild Paddock (guildhall, G, 2)</t>
  </si>
  <si>
    <t>T35: Meiroth's Fine Silks (business, B, 3)</t>
  </si>
  <si>
    <t>T36: The Bowels of the Earth (tavern, C, 2)</t>
  </si>
  <si>
    <t>T37: Cobblers' and Corvisers' House (guildhall, C, 2)</t>
  </si>
  <si>
    <t>T38: The Plinth (city building/temple, A, 6)</t>
  </si>
  <si>
    <t>T39: Felzoun's Folly (tavern, C, 3)</t>
  </si>
  <si>
    <t>T40: Surtlan's Metalwares (business, C, 1)</t>
  </si>
  <si>
    <t>T41: Scirkhel Wands' residence (row house, B, 3)</t>
  </si>
  <si>
    <t>T42: Wheel Hall (guildhall, C, 2)</t>
  </si>
  <si>
    <t>T43: The Gray Serpent (inn, C, 3)</t>
  </si>
  <si>
    <t>T44: Blackstone House (row house, B, 4)</t>
  </si>
  <si>
    <t>T45: Rejviik's Mortuary (business, A, 3)</t>
  </si>
  <si>
    <t>T46: Monastery of the Sun (temple, A, 4)</t>
  </si>
  <si>
    <t>T47: Huulfor Manor (business, A, 3)</t>
  </si>
  <si>
    <t>T48: River Gate (city building, A, 4)</t>
  </si>
  <si>
    <t>T49: The Singed Bolt (tavern, C, 2)</t>
  </si>
  <si>
    <t>T50: Zeltabbar Iliphar's residence (row house, B, 3)</t>
  </si>
  <si>
    <t>T51: Henndever's Coffins and Coffers (business, B, 2)</t>
  </si>
  <si>
    <t>CD1: Roads' End (vault, C, 1)</t>
  </si>
  <si>
    <t>CD2: The House of the Homeless (tomb, C, 1)</t>
  </si>
  <si>
    <t>CD3: Ahghairon's Statue (tomb, A, 1)</t>
  </si>
  <si>
    <t>CD4: Merchants' Rest (tomb, B, 1)</t>
  </si>
  <si>
    <t>CD5: Warriors' Monument (tomb, B, 1)</t>
  </si>
  <si>
    <t>CD6: Lords' Respite (tomb, A, 1)</t>
  </si>
  <si>
    <t>CD7: The Hall of the Sages (tomb, B, 1)</t>
  </si>
  <si>
    <t>CD8: The Hall of Heroes (tomb, A, 1)</t>
  </si>
  <si>
    <t>CD9: Mariners' Rest (tomb, C, 1)</t>
  </si>
  <si>
    <t>CD10: Deepwinter Vault (tomb, B, 1)</t>
  </si>
  <si>
    <t>CD11: Watchway Tower (city building, A, 4),</t>
  </si>
  <si>
    <t>CD12: Guard Tower (city building, A, 4)</t>
  </si>
  <si>
    <t>CD13: Beacon Tower (city building, A, 7)</t>
  </si>
  <si>
    <t>CD14: Sultlue Vault (tomb, B, 1)</t>
  </si>
  <si>
    <t>D1: The Gray Griffon (tavern, C, 3)</t>
  </si>
  <si>
    <t>D2: Turnstone Plumbing and Pipefitting (business, C, 2)</t>
  </si>
  <si>
    <t>D3: The Metal House of Wonders (guildhall, C, 2)</t>
  </si>
  <si>
    <t>D4: Dhaermos Storage (warehouse, D, 5)</t>
  </si>
  <si>
    <t>D5: Whistling Blades (business, D, 1)</t>
  </si>
  <si>
    <t>D6: Selûne's Smile (tavern, C, 2)</t>
  </si>
  <si>
    <t>D7: The Rearing Hippocampus (inn, C, 2)</t>
  </si>
  <si>
    <t>D8: The Splintered Stair (inn, C, 3)</t>
  </si>
  <si>
    <t>D9: The Blackstar Inn (inn, C, 3)</t>
  </si>
  <si>
    <t>D10: Serpentil Books &amp; Folios (business, D, 3)</t>
  </si>
  <si>
    <t>D11: The Ship's Prow (inn, C, 4)</t>
  </si>
  <si>
    <t>D12: The Thirsty Sailor (tavern, D, 3)</t>
  </si>
  <si>
    <t>D13: The Thirsty Throat (tavern, D, 2)</t>
  </si>
  <si>
    <t>D14: Helmstar Warehouse (warehouse, C, 2)</t>
  </si>
  <si>
    <t>D15: Warm Beds (inn, C, 3)</t>
  </si>
  <si>
    <t>D16: Lanternmaker Zorth Ulmaril (business, D, 2)</t>
  </si>
  <si>
    <t>D17: The Bloody Fist (tavern, D, 1)</t>
  </si>
  <si>
    <t>D18: Three Pearls Nightclub (festhall, D, 1)</t>
  </si>
  <si>
    <t>D19: Shipwrights' House (guildhall, B, 2)</t>
  </si>
  <si>
    <t>D20: Red Sails (warehouse, C, 2)</t>
  </si>
  <si>
    <t>D21: Muleskull Tavern (tavern/guild, D, 2)</t>
  </si>
  <si>
    <t>D22: The Hanging Lantern (festhall, C, 6)</t>
  </si>
  <si>
    <t>D23: The Sleeping Wench (tavern, D, 3)</t>
  </si>
  <si>
    <t>D24: Aurora's Realms Shop, Slut Street Catalogue Counter (business, C, 3)</t>
  </si>
  <si>
    <t>D25: The Purple Palace (festhall, C, 4)</t>
  </si>
  <si>
    <t>D26: The Mermaid's Arms (festhall, C, 3)</t>
  </si>
  <si>
    <t>D27: The Blue Mermaid (tavern, D, 2)</t>
  </si>
  <si>
    <t>D28: Shippers' Hall (guildhall, C, 2)</t>
  </si>
  <si>
    <t>D29: Shippers' Storage (warehouse, D, 3)</t>
  </si>
  <si>
    <t>D30: The House of Tarmagus (warehouse, D, 4)</t>
  </si>
  <si>
    <t>D31: Coopers' Rest (guildhall, C, 2)</t>
  </si>
  <si>
    <t>D32: The Hanged Man (tavern, D, 1)</t>
  </si>
  <si>
    <t>D33: House of Pride Perfumes (business, C, 1)</t>
  </si>
  <si>
    <t>D34: Arnagu's the Shipwright's residence (row house, B, 3)</t>
  </si>
  <si>
    <t>D35: Full Sails (tavern/guildhall, C, 3)</t>
  </si>
  <si>
    <t>D36: The Blushing Mermaid (festhall, C, 2s &amp; 3s)</t>
  </si>
  <si>
    <t>D37: Felhaur's Fine Fish (business, D, 1)</t>
  </si>
  <si>
    <t>D38: Khostal Hannass, Fine Nuts (business, D, 1)</t>
  </si>
  <si>
    <t>D39: Seaswealth Hall (guildhall, C, 2)</t>
  </si>
  <si>
    <t>D40: Nestaur the Ropemaker (business, C, 2)</t>
  </si>
  <si>
    <t>D41: The Sleeping Snake (tavern, D, 1)</t>
  </si>
  <si>
    <t>D42: Shipmasters' Hall (inn, C, 3)</t>
  </si>
  <si>
    <t>D43: Watermens' Hall (guildhall, C, 3)</t>
  </si>
  <si>
    <t>D44: Mariners' Hall (guildhall, B, 3)</t>
  </si>
  <si>
    <t>D45: Torpus the Tanner (business, C, 2)</t>
  </si>
  <si>
    <t>D46: League Hall (guildhall, C, 2)</t>
  </si>
  <si>
    <t>D47: The Butchers' Guildhall (guildhall, C, 2)</t>
  </si>
  <si>
    <t>D48: Melgard's Fine Leathers (business, C, 1)</t>
  </si>
  <si>
    <t>D49: Thomm Storage (warehouse, C, 4)</t>
  </si>
  <si>
    <t>D50: Telethar Leatherworks (business, D, 2)</t>
  </si>
  <si>
    <t>D51: Fellowship Storage (warehouse, C, 4)</t>
  </si>
  <si>
    <t>D52: Smokehouse (business, D, 2)</t>
  </si>
  <si>
    <t>D53: Jemuril the DwarPs residence (rowhouse, C, 2)</t>
  </si>
  <si>
    <t>D54: The Copper Cup (festhall, C, 4s &amp; 5s)</t>
  </si>
  <si>
    <t>D55: Gelfuril the Trader (business, C, 1)</t>
  </si>
  <si>
    <t>D56: Guard Barracks (city building, C, 3)</t>
  </si>
  <si>
    <t>D57: Cookhouse Hall (city building, C, 2)</t>
  </si>
  <si>
    <t>D58: The Pickled Fisherman (tavern, D, 2)</t>
  </si>
  <si>
    <t>D59: The Soaring Pegasus (tavern, C, 2)</t>
  </si>
  <si>
    <t>D60: The Fishscale Smithy (business, C, 2)</t>
  </si>
  <si>
    <t>D61: Jester's Clubhouse (guildhall, D, 1)</t>
  </si>
  <si>
    <t>D62: Horizon's Sails (business, B, 2)</t>
  </si>
  <si>
    <t>D63: Mother Jatha's (business, D, 1)</t>
  </si>
  <si>
    <t>D64: Talnu's Ropeworks (business, D, 2)</t>
  </si>
  <si>
    <t>D65: Merlook Nets &amp; Knotware (business, D, 1)</t>
  </si>
  <si>
    <t>D66: Ralagut's Wheelhouse (business, D, 1)</t>
  </si>
  <si>
    <t>D67: The Angry Coxswain (tavern, D, 1)</t>
  </si>
  <si>
    <t>D68: Gathgaer Milomynt's residence (row house, D, 2)</t>
  </si>
  <si>
    <t>D69: Maernath Storage (warehouse, D, 2)</t>
  </si>
  <si>
    <t>D70: Alex Lenter's Storage (warehouse, D, 2)</t>
  </si>
  <si>
    <t>D71: Old Xoblob Shop (business, B, 3)</t>
  </si>
  <si>
    <t>D72: The Pavilion of Paving Stones (guildhall, C, 3)</t>
  </si>
  <si>
    <t>D73: Sailor's Corner (inn, D, 2)</t>
  </si>
  <si>
    <t>D74: Darth's Dolphyntyde (tavern, D, 1)</t>
  </si>
  <si>
    <t>S1: The Swords' Rest (tavern, C, 1)</t>
  </si>
  <si>
    <t>S2: The Stone House (guildhall, D, 1)</t>
  </si>
  <si>
    <t>S3: The House of Good Spirits (guildhall, B, 3)</t>
  </si>
  <si>
    <t>S4: The Redbridle Stables (business, C, 2)</t>
  </si>
  <si>
    <t>S5: The Coach and Wagon Hall (guildhall, B, 3)</t>
  </si>
  <si>
    <t>S6: Saddlers' &amp; Harness-Makers' Hall (guildhall, B, 2)</t>
  </si>
  <si>
    <t>S7: Brian the Swordmaster's Smithy (business, C, 2)</t>
  </si>
  <si>
    <t>S8: The Old Monster Shop (business, D, 4)</t>
  </si>
  <si>
    <t>S9: Midnight Sun (tavern, D, 1)</t>
  </si>
  <si>
    <t>S10: Flurmastyr residence (row house, C, 2)</t>
  </si>
  <si>
    <t>S11: Builders' Hall (guildhall, B, 2)</t>
  </si>
  <si>
    <t>S12: Nelkaush the Weaver (business, C, 1)</t>
  </si>
  <si>
    <t>S13: The Road House (guild house, B, 2)</t>
  </si>
  <si>
    <t>S14: The Full Cup (tavern, D, 1)</t>
  </si>
  <si>
    <t>S15: The Jade Dancer (festhall, B, 3)</t>
  </si>
  <si>
    <t>S16: Tehmak's Coaches (business, B, 3)</t>
  </si>
  <si>
    <t>S17: Hlakken Stables (business, C, 2)</t>
  </si>
  <si>
    <t>S18: The Spouting Fish (tavern, C, 4)</t>
  </si>
  <si>
    <t>S19: Nueth's Fine Nets (business, C, 1)</t>
  </si>
  <si>
    <t>S20: Metalmasters' Hall (guildhall, B, 3)</t>
  </si>
  <si>
    <t>S21: Aurora's Realms Shop, South High Road Catalogue Counter (business, C, 4)</t>
  </si>
  <si>
    <t>S22: The Red Gauntlet (tavern, D, 2)</t>
  </si>
  <si>
    <t>S23: Pelauvir's Counter (business, C, 5)</t>
  </si>
  <si>
    <t>S24: Bellister's Hand (business, C, 2)</t>
  </si>
  <si>
    <t>S25: Bellister's House (warehouse, C, 3)</t>
  </si>
  <si>
    <t>S26: Orm's Highbench (business, D, 4)</t>
  </si>
  <si>
    <t>S27: Athal's Stables (business, D, 2)</t>
  </si>
  <si>
    <t>S28: Essimuth's Equipment (business, C, 2)</t>
  </si>
  <si>
    <t>S29: Temple of Good Cheer (row house, C, 3)</t>
  </si>
  <si>
    <t>S30: Madame Garah's Boarding House (row house, B, 2)</t>
  </si>
  <si>
    <t>S31: Amrani's Laundry (business, C, 1)</t>
  </si>
  <si>
    <t>S32: Piatran's Clothiers (business, C, 1)</t>
  </si>
  <si>
    <t>S33: Rokkek Ingerr's residence (row house, B, 2)</t>
  </si>
  <si>
    <t>S34: Hemmerem's Stables (business, B, Is &amp; 2s)</t>
  </si>
  <si>
    <t>S35: Kolat's Towers (wizards' domiciles, B, 4s)</t>
  </si>
  <si>
    <t>S36: Watch Guardpost (city building, B, 2)</t>
  </si>
  <si>
    <t>S37: The Garrulous Grocer (home/business, B &amp; C, 1, 2, &amp; 3)</t>
  </si>
  <si>
    <t>S38: Krabbellor Silversmiths (business, C, 2)</t>
  </si>
  <si>
    <t>S39: Laran's Cartographers (business^ B, 2)</t>
  </si>
  <si>
    <t>S40: Waukeen's Wares (business, D, 2)</t>
  </si>
  <si>
    <t>S41: The Safehaven Inn (inn, B, 3)</t>
  </si>
  <si>
    <t>S42: Ingerr &amp; Ingerr Warehouses (warehouse, C, 2)</t>
  </si>
  <si>
    <t>S43: The Beer Golem (tavern, C, 2)</t>
  </si>
  <si>
    <t>S44: Phaulkonmere (noble villa, A, 2s &amp; 3s)</t>
  </si>
  <si>
    <t>S45: The Daily Trumpet (business, C, 3)</t>
  </si>
  <si>
    <t>S46: Helm's Hall (temple/house, C3</t>
  </si>
  <si>
    <t>S47: Tymora's Blessing (tavern, D, 1)</t>
  </si>
  <si>
    <t>S48: The Medusa's Glare (business, B, 2)</t>
  </si>
  <si>
    <t>S49: Flame of Hope (business, C, 2)</t>
  </si>
  <si>
    <t>S50: Berendarr's World of Words (business, D, 1)</t>
  </si>
  <si>
    <t>S55: Hlethvagi's Coins (business, B, 2)</t>
  </si>
  <si>
    <t>S52: The South Gate (city building, A, 4)</t>
  </si>
  <si>
    <t>S53: East Torch Tower (city building, A, 5)</t>
  </si>
  <si>
    <t>S54: Formerly Prestar's Furniture (ruined building, D, 1)</t>
  </si>
  <si>
    <t>H1: Harborwatch Tower (city building, A, 4)</t>
  </si>
  <si>
    <t>H2: Smugglers' Bane Tower (city building, A, 4)</t>
  </si>
  <si>
    <t>H3: Outer Fort (city building A, 3)</t>
  </si>
  <si>
    <t>H4: Inner Fort (city building, A, 3)</t>
  </si>
  <si>
    <t>H5: The Queenspire (temple, A, 6)</t>
  </si>
  <si>
    <t>H6: Sea Elf Trading Outpost (business, D, 1)</t>
  </si>
  <si>
    <t>H7: Deepwater Beacon (city building, A, 3)</t>
  </si>
  <si>
    <t>N1</t>
  </si>
  <si>
    <t>N4</t>
  </si>
  <si>
    <t>N6</t>
  </si>
  <si>
    <t>N9</t>
  </si>
  <si>
    <t>N10</t>
  </si>
  <si>
    <t>N12</t>
  </si>
  <si>
    <t>N16</t>
  </si>
  <si>
    <t>N19</t>
  </si>
  <si>
    <t>N21</t>
  </si>
  <si>
    <t>N25</t>
  </si>
  <si>
    <t>N26</t>
  </si>
  <si>
    <t>N27</t>
  </si>
  <si>
    <t>N30</t>
  </si>
  <si>
    <t>N31</t>
  </si>
  <si>
    <t>N32</t>
  </si>
  <si>
    <t>N34</t>
  </si>
  <si>
    <t>N39</t>
  </si>
  <si>
    <t>N40</t>
  </si>
  <si>
    <t>N42</t>
  </si>
  <si>
    <t>N43</t>
  </si>
  <si>
    <t>N45</t>
  </si>
  <si>
    <t>N46</t>
  </si>
  <si>
    <t>N47</t>
  </si>
  <si>
    <t>N48</t>
  </si>
  <si>
    <t>N49</t>
  </si>
  <si>
    <t>N50</t>
  </si>
  <si>
    <t>N51</t>
  </si>
  <si>
    <t>N54</t>
  </si>
  <si>
    <t>N55</t>
  </si>
  <si>
    <t>N56</t>
  </si>
  <si>
    <t>N58</t>
  </si>
  <si>
    <t>N59</t>
  </si>
  <si>
    <t>N60</t>
  </si>
  <si>
    <t>N61</t>
  </si>
  <si>
    <t>$1</t>
  </si>
  <si>
    <t>$2</t>
  </si>
  <si>
    <t>$3</t>
  </si>
  <si>
    <t>$4</t>
  </si>
  <si>
    <t>$5</t>
  </si>
  <si>
    <t>$7</t>
  </si>
  <si>
    <t>$8</t>
  </si>
  <si>
    <t>$10</t>
  </si>
  <si>
    <t>$12</t>
  </si>
  <si>
    <t>$13</t>
  </si>
  <si>
    <t>$14</t>
  </si>
  <si>
    <t>$15</t>
  </si>
  <si>
    <t>$18</t>
  </si>
  <si>
    <t>$19</t>
  </si>
  <si>
    <t>$21</t>
  </si>
  <si>
    <t>$25</t>
  </si>
  <si>
    <t>$27</t>
  </si>
  <si>
    <t>$28</t>
  </si>
  <si>
    <t>$30</t>
  </si>
  <si>
    <t>$31</t>
  </si>
  <si>
    <t>$35</t>
  </si>
  <si>
    <t>$37</t>
  </si>
  <si>
    <t>$38</t>
  </si>
  <si>
    <t>$39</t>
  </si>
  <si>
    <t>$40</t>
  </si>
  <si>
    <t>$41</t>
  </si>
  <si>
    <t>$42</t>
  </si>
  <si>
    <t>$43</t>
  </si>
  <si>
    <t>$48</t>
  </si>
  <si>
    <t>$50</t>
  </si>
  <si>
    <t>$51</t>
  </si>
  <si>
    <t>$54</t>
  </si>
  <si>
    <t>$55</t>
  </si>
  <si>
    <t>$56</t>
  </si>
  <si>
    <t>$57</t>
  </si>
  <si>
    <t>$58</t>
  </si>
  <si>
    <t>$59</t>
  </si>
  <si>
    <t>$60</t>
  </si>
  <si>
    <t>$61</t>
  </si>
  <si>
    <t>C1</t>
  </si>
  <si>
    <t>C2</t>
  </si>
  <si>
    <t>C3</t>
  </si>
  <si>
    <t>C4</t>
  </si>
  <si>
    <t>C6</t>
  </si>
  <si>
    <t>C7</t>
  </si>
  <si>
    <t>C8</t>
  </si>
  <si>
    <t>C9</t>
  </si>
  <si>
    <t>C10</t>
  </si>
  <si>
    <t>C11</t>
  </si>
  <si>
    <t>C12</t>
  </si>
  <si>
    <t>C13</t>
  </si>
  <si>
    <t>C14</t>
  </si>
  <si>
    <t>C15</t>
  </si>
  <si>
    <t>C16</t>
  </si>
  <si>
    <t>C17</t>
  </si>
  <si>
    <t>C18</t>
  </si>
  <si>
    <t>C19</t>
  </si>
  <si>
    <t>C20</t>
  </si>
  <si>
    <t>C21</t>
  </si>
  <si>
    <t>C22</t>
  </si>
  <si>
    <t>C23</t>
  </si>
  <si>
    <t>C24</t>
  </si>
  <si>
    <t>C25</t>
  </si>
  <si>
    <t>C26</t>
  </si>
  <si>
    <t>C27</t>
  </si>
  <si>
    <t>C28</t>
  </si>
  <si>
    <t>C29</t>
  </si>
  <si>
    <t>C30</t>
  </si>
  <si>
    <t>C31</t>
  </si>
  <si>
    <t>C32</t>
  </si>
  <si>
    <t>C33</t>
  </si>
  <si>
    <t>C34</t>
  </si>
  <si>
    <t>C35</t>
  </si>
  <si>
    <t>C36</t>
  </si>
  <si>
    <t>C37</t>
  </si>
  <si>
    <t>C39</t>
  </si>
  <si>
    <t>C40</t>
  </si>
  <si>
    <t>C41</t>
  </si>
  <si>
    <t>C42</t>
  </si>
  <si>
    <t>C43</t>
  </si>
  <si>
    <t>C44</t>
  </si>
  <si>
    <t>C45</t>
  </si>
  <si>
    <t>C46</t>
  </si>
  <si>
    <t>C47</t>
  </si>
  <si>
    <t>C48</t>
  </si>
  <si>
    <t>C49</t>
  </si>
  <si>
    <t>C50</t>
  </si>
  <si>
    <t>C51</t>
  </si>
  <si>
    <t>C52</t>
  </si>
  <si>
    <t>C53</t>
  </si>
  <si>
    <t>C54</t>
  </si>
  <si>
    <t>T1</t>
  </si>
  <si>
    <t>T2</t>
  </si>
  <si>
    <t>T3</t>
  </si>
  <si>
    <t>T4</t>
  </si>
  <si>
    <t>T5</t>
  </si>
  <si>
    <t>T6</t>
  </si>
  <si>
    <t>T7</t>
  </si>
  <si>
    <t>T8</t>
  </si>
  <si>
    <t>T9</t>
  </si>
  <si>
    <t>T10</t>
  </si>
  <si>
    <t>T11</t>
  </si>
  <si>
    <t>T12</t>
  </si>
  <si>
    <t>T13</t>
  </si>
  <si>
    <t>T14</t>
  </si>
  <si>
    <t>T15</t>
  </si>
  <si>
    <t>T16</t>
  </si>
  <si>
    <t>T17</t>
  </si>
  <si>
    <t>T18</t>
  </si>
  <si>
    <t>T19</t>
  </si>
  <si>
    <t>T20</t>
  </si>
  <si>
    <t>T21</t>
  </si>
  <si>
    <t>T22</t>
  </si>
  <si>
    <t>T23</t>
  </si>
  <si>
    <t>T24</t>
  </si>
  <si>
    <t>T25</t>
  </si>
  <si>
    <t>T26</t>
  </si>
  <si>
    <t>T27</t>
  </si>
  <si>
    <t>T28</t>
  </si>
  <si>
    <t>T29</t>
  </si>
  <si>
    <t>T30</t>
  </si>
  <si>
    <t>T31</t>
  </si>
  <si>
    <t>T32</t>
  </si>
  <si>
    <t>T33</t>
  </si>
  <si>
    <t>T34</t>
  </si>
  <si>
    <t>T35</t>
  </si>
  <si>
    <t>T36</t>
  </si>
  <si>
    <t>T37</t>
  </si>
  <si>
    <t>T38</t>
  </si>
  <si>
    <t>T39</t>
  </si>
  <si>
    <t>T40</t>
  </si>
  <si>
    <t>T41</t>
  </si>
  <si>
    <t>T42</t>
  </si>
  <si>
    <t>T43</t>
  </si>
  <si>
    <t>T44</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</si>
  <si>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</si>
  <si>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</si>
  <si>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</si>
  <si>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</si>
  <si>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</si>
  <si>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</si>
  <si>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</si>
  <si>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</si>
  <si>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</si>
  <si>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</si>
  <si>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</si>
  <si>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</si>
  <si>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</si>
  <si>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</si>
  <si>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</si>
  <si>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</si>
  <si>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</si>
  <si>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</si>
  <si>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</si>
  <si>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</si>
  <si>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</si>
  <si>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</si>
  <si>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</si>
  <si>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</si>
  <si>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</si>
  <si>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</si>
  <si>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</si>
  <si>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D1</t>
  </si>
  <si>
    <t>D2</t>
  </si>
  <si>
    <t>D3</t>
  </si>
  <si>
    <t>D4</t>
  </si>
  <si>
    <t>D5</t>
  </si>
  <si>
    <t>D6</t>
  </si>
  <si>
    <t>D7</t>
  </si>
  <si>
    <t>D8</t>
  </si>
  <si>
    <t>D9</t>
  </si>
  <si>
    <t>D10</t>
  </si>
  <si>
    <t>D11</t>
  </si>
  <si>
    <t>D12</t>
  </si>
  <si>
    <t>D13</t>
  </si>
  <si>
    <t>D14</t>
  </si>
  <si>
    <t>D15</t>
  </si>
  <si>
    <t>D16</t>
  </si>
  <si>
    <t>D17</t>
  </si>
  <si>
    <t>D18</t>
  </si>
  <si>
    <t>D19</t>
  </si>
  <si>
    <t>D20</t>
  </si>
  <si>
    <t>D21</t>
  </si>
  <si>
    <t>D22</t>
  </si>
  <si>
    <t>D23</t>
  </si>
  <si>
    <t>D24</t>
  </si>
  <si>
    <t>D25</t>
  </si>
  <si>
    <t>D26</t>
  </si>
  <si>
    <t>D27</t>
  </si>
  <si>
    <t>D28</t>
  </si>
  <si>
    <t>D29</t>
  </si>
  <si>
    <t>D30</t>
  </si>
  <si>
    <t>D31</t>
  </si>
  <si>
    <t>D32</t>
  </si>
  <si>
    <t>D33</t>
  </si>
  <si>
    <t>D34</t>
  </si>
  <si>
    <t>D35</t>
  </si>
  <si>
    <t>D36</t>
  </si>
  <si>
    <t>D37</t>
  </si>
  <si>
    <t>D38</t>
  </si>
  <si>
    <t>D39</t>
  </si>
  <si>
    <t>D40</t>
  </si>
  <si>
    <t>D41</t>
  </si>
  <si>
    <t>D42</t>
  </si>
  <si>
    <t>D43</t>
  </si>
  <si>
    <t>D44</t>
  </si>
  <si>
    <t>D45</t>
  </si>
  <si>
    <t>D46</t>
  </si>
  <si>
    <t>D47</t>
  </si>
  <si>
    <t>D48</t>
  </si>
  <si>
    <t>D49</t>
  </si>
  <si>
    <t>D50</t>
  </si>
  <si>
    <t>D51</t>
  </si>
  <si>
    <t>D52</t>
  </si>
  <si>
    <t>D53</t>
  </si>
  <si>
    <t>D54</t>
  </si>
  <si>
    <t>D55</t>
  </si>
  <si>
    <t>D56</t>
  </si>
  <si>
    <t>D57</t>
  </si>
  <si>
    <t>Deseyna Majarra</t>
  </si>
  <si>
    <t>Secrets, cults etc</t>
  </si>
  <si>
    <t>Cultists of Asmodeus</t>
  </si>
  <si>
    <t>EXILES, DECEASED</t>
  </si>
  <si>
    <t>EXILES, living in Luskan, Everlund, Silverymoon</t>
  </si>
  <si>
    <t>TAG</t>
  </si>
  <si>
    <t>Building</t>
  </si>
  <si>
    <t>TYPE</t>
  </si>
  <si>
    <t>CLASS</t>
  </si>
  <si>
    <t>Guard Barracks (city building, C, 3)</t>
  </si>
  <si>
    <t>Brossfeather Villa (noble villa, A, 2s &amp; 3s)</t>
  </si>
  <si>
    <t>Anteos Villa (noble villa, A, 1s &amp; 2s)</t>
  </si>
  <si>
    <t>Phull Villa (noble villa, A, 1s &amp; 3s)</t>
  </si>
  <si>
    <t>Snome Villa (noble villa, A, 2s)</t>
  </si>
  <si>
    <t>Crommor Villa (noble villa, A, 2s)</t>
  </si>
  <si>
    <t>Piiradost Villa (noble villa, A, 1s &amp; 2s)</t>
  </si>
  <si>
    <t>Thunderstaff Villa (noble villa, A, 2s &amp; 4s)</t>
  </si>
  <si>
    <t>Talmost Villa (noble villa, A, 2s &amp; 3s)</t>
  </si>
  <si>
    <t>Thann Villa (noble villa, A, 3s)</t>
  </si>
  <si>
    <t>Hawkwinter Villa (noble villa, A, 3s &amp; 4s)</t>
  </si>
  <si>
    <t>Sultlue Villa (noble villa, A, 2s)</t>
  </si>
  <si>
    <t>Cragsmere Villa (noble villa, A, 2s &amp; 3s)</t>
  </si>
  <si>
    <t>Massalan Villa (noble villa, A, 1s &amp; 2s) '</t>
  </si>
  <si>
    <t>Kothont Villa (noble villa, A, 1s &amp; 2s)</t>
  </si>
  <si>
    <t>Holyhands House (inn/temple of many faiths/former noble villa, A, 3s &amp; 4s)</t>
  </si>
  <si>
    <t>Lanngolyn Villa (noble villa, A, 1s &amp; 3s)</t>
  </si>
  <si>
    <t>Ulbrinter Villa (noble villa, A, 2s &amp; 3s)</t>
  </si>
  <si>
    <t>Jardeth Villa (noble villa, A, 2s)</t>
  </si>
  <si>
    <t>Gralhund Villa (noble villa, A, 3s)</t>
  </si>
  <si>
    <t>The Raging Lion (inn, B, 3)</t>
  </si>
  <si>
    <t>Maerklos Villa (noble villa, A, 1s, 2s, &amp; 4s)</t>
  </si>
  <si>
    <t>Nandar Villa (noble villa, A, 2s &amp; 3s)</t>
  </si>
  <si>
    <t>Stormweather Villa (noble villa, A, 2s &amp; 5s)</t>
  </si>
  <si>
    <t>A Maiden's Tears (tavern, B, 1)</t>
  </si>
  <si>
    <t>Twilight Hunters (tavern, C, 2)</t>
  </si>
  <si>
    <t>The Gentle Mermaid (festhall, B, 4)</t>
  </si>
  <si>
    <t>Durinbold Villa (noble villa, A, 3s &amp; 4s)</t>
  </si>
  <si>
    <t>Estelmer Villa (noble villa, A, 2s &amp; 3s)</t>
  </si>
  <si>
    <t>Tarm Villa (noble villa, A, 3s)</t>
  </si>
  <si>
    <t>Majarra Villa (noble villa, A, 3s &amp; 4s)</t>
  </si>
  <si>
    <t>The Misty Beard (tavern, C, 4)</t>
  </si>
  <si>
    <t>Agundar Villa (noble villa, A, 1s &amp; 3s)</t>
  </si>
  <si>
    <t>Amcathra Villa (noble villa, A, 2s &amp; 4s)</t>
  </si>
  <si>
    <t>Hunabar Villa (noble villa, A, 2s)</t>
  </si>
  <si>
    <t>Thorp Villa (noble villa, A, 3s)</t>
  </si>
  <si>
    <t>Lathkule Villa (noble villa, A, 3s)</t>
  </si>
  <si>
    <t>Kormallis Villa (noble villa, A, 1s &amp; 2s)</t>
  </si>
  <si>
    <t>Adarbrent Villa (noble villa, A, 3s &amp; 4s)</t>
  </si>
  <si>
    <t>Phylund Villa (noble villa, A, 2s &amp; 3s)</t>
  </si>
  <si>
    <t>N4i</t>
  </si>
  <si>
    <t>Margaster Villa (noble villa, A, 2s)</t>
  </si>
  <si>
    <t>Roaringhorn Villa, "The High House of Roaririghorn" (noble villa, C, 4 [formerly A, 4})</t>
  </si>
  <si>
    <t>Ragathan Furriers (business, C, 2)</t>
  </si>
  <si>
    <t>Zun Villa (noble villa, A, 2s &amp; 4s)</t>
  </si>
  <si>
    <t>House of Crystal Storage (warehouse, C, 4)</t>
  </si>
  <si>
    <t>The House of Crystal (guildhall, B, 2)</t>
  </si>
  <si>
    <t>The Galloping Minotaur (inn, B, 2s &amp; 3s)</t>
  </si>
  <si>
    <t>Meraedos Fine Furs (business, C, 2)</t>
  </si>
  <si>
    <t>Sulmest's Splendid Shoes &amp; Boots (business, C, 1)</t>
  </si>
  <si>
    <t>Aurora's Realms Shop, High Road Catalogue Counter (business, C, 1)</t>
  </si>
  <si>
    <t>The House of Healing (guildhall, C, 3)</t>
  </si>
  <si>
    <t>Hothemer Villa (noble villa, A, 3s)</t>
  </si>
  <si>
    <t>Ilvastarr Villa (noble villa, A, 2s &amp; 3s)</t>
  </si>
  <si>
    <t>Fallen Stars Fish (business, C, 1)</t>
  </si>
  <si>
    <t>Wands Villa (noble villa, A, 3s &amp; 5s)</t>
  </si>
  <si>
    <t>The Grinning Lion (tavern, C, 1)</t>
  </si>
  <si>
    <t>Gost Villa (noble villa, A, 3s &amp; 4s)</t>
  </si>
  <si>
    <t>Helmfast Villa (noble villa, A, 3s)</t>
  </si>
  <si>
    <t>Orlpar Husteem's residence (row house, B, 3)</t>
  </si>
  <si>
    <t>Downybeard Tobacconist (business, B, 2)</t>
  </si>
  <si>
    <t>Hriiat Fine Pastries (business, C, 2)</t>
  </si>
  <si>
    <t>N62</t>
  </si>
  <si>
    <t>Irbryth Authamaun's residence (business/row house, B, 2)</t>
  </si>
  <si>
    <t>N63</t>
  </si>
  <si>
    <t>Danilo Thann's residence (row house, A, 3)</t>
  </si>
  <si>
    <t>N64</t>
  </si>
  <si>
    <t>Maerik Thaelcloak's residence (row house, A, 2)</t>
  </si>
  <si>
    <t>N65</t>
  </si>
  <si>
    <t>Silent Shield (inn/storage, B, 4)</t>
  </si>
  <si>
    <t>N66</t>
  </si>
  <si>
    <t>Taurntyrith Adornments (business, A, 2)</t>
  </si>
  <si>
    <t>N67</t>
  </si>
  <si>
    <t>Bhephel's Bottles/Exotic Wines and Cordials (business, A, 2)</t>
  </si>
  <si>
    <t>N68</t>
  </si>
  <si>
    <t>Sarsantyr's Tapestries &amp; Draperies (business, B, 2)</t>
  </si>
  <si>
    <t>N69</t>
  </si>
  <si>
    <t>Tirelessly Turning Wheel/Caravan Curios From All Far Faerûn (business, B, 3)</t>
  </si>
  <si>
    <t>N70</t>
  </si>
  <si>
    <t>Millomyr Harps (business, A, 2)</t>
  </si>
  <si>
    <t>N71</t>
  </si>
  <si>
    <t>N72</t>
  </si>
  <si>
    <t>Obelos "The Only" Braeril's residence (business/row house, A, 3)</t>
  </si>
  <si>
    <t>N73</t>
  </si>
  <si>
    <t>Hospice of St. Laupsenn (temple, A, 3)</t>
  </si>
  <si>
    <t>N74</t>
  </si>
  <si>
    <t>Simon Ilzimmer's residence (row house, A, 4)</t>
  </si>
  <si>
    <t>N75</t>
  </si>
  <si>
    <t>Brianne's Tower (residence, A, 6)</t>
  </si>
  <si>
    <t>N76</t>
  </si>
  <si>
    <t>Firesong Villa (villa, A, 4)</t>
  </si>
  <si>
    <t>N77</t>
  </si>
  <si>
    <t>The Bent Nail (business, B, 3)</t>
  </si>
  <si>
    <t>N78</t>
  </si>
  <si>
    <t>Northgate (city building, A, 4)</t>
  </si>
  <si>
    <t>N79</t>
  </si>
  <si>
    <t>Farwatch Tower (city building, A, 5)</t>
  </si>
  <si>
    <t>N80</t>
  </si>
  <si>
    <t>Endcliff Tower (city building, A, 3)</t>
  </si>
  <si>
    <t>N81</t>
  </si>
  <si>
    <t>Cliffwatch Ruins (ruined inn, n/a)</t>
  </si>
  <si>
    <t>N82</t>
  </si>
  <si>
    <t>Upper Towers (city building, A, 4)</t>
  </si>
  <si>
    <t>Sated Satyr (tavern, C, 2)</t>
  </si>
  <si>
    <t>Wyvern's Rest (inn, C, 2)</t>
  </si>
  <si>
    <t>Selchoun's Sundries (business, B, 2)</t>
  </si>
  <si>
    <t>Golden Harp Inn (inn, B, 2)</t>
  </si>
  <si>
    <t>The Shrines of Nature (temple, B, 2s)</t>
  </si>
  <si>
    <t>Emveolstone Villa (noble villa, A, 2s &amp; 3s)</t>
  </si>
  <si>
    <t>Hiilgauntlet Villa (noble villa, A, 3s)</t>
  </si>
  <si>
    <t>The Blue Alley (wizard's domicile, C, 1)</t>
  </si>
  <si>
    <t>Gauntyl Villa (noble villa, A, 1s &amp; 2s)</t>
  </si>
  <si>
    <t>The Temple of Beauty (temple, A, 3)</t>
  </si>
  <si>
    <t>Brokengulf Villa (noble villa, A, 4s &amp; 3s)</t>
  </si>
  <si>
    <t>Raventree Villa (noble villa, A, 3s &amp; 2s)</t>
  </si>
  <si>
    <t>Rosznar Villa (noble villa, A, 5s &amp; 2s)</t>
  </si>
  <si>
    <t>Jhansczil Villa (noble villa, A, 1s &amp; 3s)</t>
  </si>
  <si>
    <t>Naingate (wizard's domicile, B, 4)</t>
  </si>
  <si>
    <t>Melshimber' Villa (noble villa, A, 4s &amp; 5s)</t>
  </si>
  <si>
    <t>Ilitul Villa (noble villa, A, 2s)</t>
  </si>
  <si>
    <t>Aurora's Realms Shop, Singing Dolphin Catalog Counter (business, B, 1)</t>
  </si>
  <si>
    <t>The Tower of Luck (temple, A, 2s &amp; 3s)</t>
  </si>
  <si>
    <t>Wavesilver Villa (noble villa, A, 2s &amp; 4s)</t>
  </si>
  <si>
    <t>The House of Wonder (temple, A, 5s)</t>
  </si>
  <si>
    <t>Eltorchul Villa (noble villa, A, 1s &amp; 3s)</t>
  </si>
  <si>
    <t>Nesher Villa (noble villa, A, 1s &amp; 2s)</t>
  </si>
  <si>
    <t>Gundwynd Villa (noble villa, A, 2s &amp; 3s)</t>
  </si>
  <si>
    <t>Tessalar's Tower (wizard's domicile, B, 4s)</t>
  </si>
  <si>
    <t>Artemel Villa (noble villa, A, 2s)</t>
  </si>
  <si>
    <t>Ammakyl Villa (noble villa, A, 1s &amp; 2s)</t>
  </si>
  <si>
    <t>Silmerhelve Villa (noble villa, A, 3s)</t>
  </si>
  <si>
    <t>Ruldegost Villa (noble villa, A, 3s &amp; 4s)</t>
  </si>
  <si>
    <t>The Dragon Tower of Maaril (wizard's domicile, A, 4s)</t>
  </si>
  <si>
    <t>Husteem Villa (noble villa, A, 3s &amp; 4s)</t>
  </si>
  <si>
    <t>Zulpair Villa (noble villa, A, 3s)</t>
  </si>
  <si>
    <t>Eirontalar Villa (noble villa, A, 2s)</t>
  </si>
  <si>
    <t>Tesper Villa, "Tespergates" (noble villa, A, 2s &amp; 3s)</t>
  </si>
  <si>
    <t>Irlingstar Villa (noble villa, A, 3s &amp; 4s)</t>
  </si>
  <si>
    <t>Manthar Villa (noble villa, A, 1s &amp; 3s)</t>
  </si>
  <si>
    <t>The Fiery Flagon (tavern, B, 1s)</t>
  </si>
  <si>
    <t>The House of Inspired Hands (temple, B, 3s)</t>
  </si>
  <si>
    <t>Dacer's Inn (inn, B, 3s)</t>
  </si>
  <si>
    <t>Ilzimmer (noble villa, A, 1s &amp; 2s)</t>
  </si>
  <si>
    <t>The Ship's Wheel (tavern, C, 2)</t>
  </si>
  <si>
    <t>The Pilgrim's Rest (inn, B, 3)</t>
  </si>
  <si>
    <t>The Wandering Wemic (inn, B, 3)</t>
  </si>
  <si>
    <t>Tchazzam Villa (noble villa, A, 1s &amp; 2s)</t>
  </si>
  <si>
    <t>$45"</t>
  </si>
  <si>
    <t>Maerghoun's Inn (inn, B, 3)</t>
  </si>
  <si>
    <t>Urmbrusk Villa (noble villa, A, 2s &amp; 3s)</t>
  </si>
  <si>
    <t>Assumbar Villa (noble villa, A, Is &amp; 3s)</t>
  </si>
  <si>
    <t>Cassalanter-Villa (noble villa, A, 3s &amp; 4s)</t>
  </si>
  <si>
    <t>Thongolir Villa (noble villa, A, 1s &amp; 2s)</t>
  </si>
  <si>
    <t>Eagleshield Villa (noble villa, A, 2s &amp; 4s)</t>
  </si>
  <si>
    <t>Dezlentyr Villa (noble villa, A, 2s &amp; 4s)</t>
  </si>
  <si>
    <t>Belabranta Villa (noble villa;, A, 3s &amp; 5s)</t>
  </si>
  <si>
    <t>Bladesemmer Villa (noble villa, A, 1s &amp; 3s)</t>
  </si>
  <si>
    <t>The House of Purple Silks (festhall, B, 4)</t>
  </si>
  <si>
    <t>Gounar's Tavern (tavern, B, 2)</t>
  </si>
  <si>
    <t>The House of the Moon (temple, A, 4)</t>
  </si>
  <si>
    <t>Moonstar Villa (noble villa, A, 2s &amp; 4s)</t>
  </si>
  <si>
    <t>The House of Heroes (temple, A, 3)</t>
  </si>
  <si>
    <t>The Broken Lance (tavern, C, 1)</t>
  </si>
  <si>
    <t>Halazar's Fine Gems (business, B, 2)</t>
  </si>
  <si>
    <t>The Silken Slyph (tavern/inn, A, 4)</t>
  </si>
  <si>
    <t>$62</t>
  </si>
  <si>
    <t>Gerin's Breads (business, B, 2)</t>
  </si>
  <si>
    <t>$63</t>
  </si>
  <si>
    <t>Melvar's Chapbooks and Folios (business, B, 2)</t>
  </si>
  <si>
    <t>$64</t>
  </si>
  <si>
    <t>Velatha's Delights (business, B, 2)</t>
  </si>
  <si>
    <t>$65</t>
  </si>
  <si>
    <t>Tammerbund's Glasswares (business, B, 3)</t>
  </si>
  <si>
    <t>$66</t>
  </si>
  <si>
    <t>Mystra's Arms (asylum, A, 6)</t>
  </si>
  <si>
    <t>$67</t>
  </si>
  <si>
    <t>Furjur the Flippant's residence (house, A, 3)</t>
  </si>
  <si>
    <t>$68</t>
  </si>
  <si>
    <t>Hlethvagi Anteos's residence (villa, A, 5)</t>
  </si>
  <si>
    <t>$69</t>
  </si>
  <si>
    <t>Stagdown Manse (villa, A, 3)</t>
  </si>
  <si>
    <t>$70</t>
  </si>
  <si>
    <t>Heroes' Garden (city building, n/a)</t>
  </si>
  <si>
    <t>$71</t>
  </si>
  <si>
    <t>Seaseyes Tower (city building, A, 5)</t>
  </si>
  <si>
    <t>$72</t>
  </si>
  <si>
    <t>West Gate (city building, A, 3)</t>
  </si>
  <si>
    <t>$73</t>
  </si>
  <si>
    <t>Seawatch Tower (city building, A, 5)</t>
  </si>
  <si>
    <t>$74</t>
  </si>
  <si>
    <t>North Tower, "The Trolltower" (city building, A, 4)</t>
  </si>
  <si>
    <t>$75</t>
  </si>
  <si>
    <t>Armory (city building, A, 3)</t>
  </si>
  <si>
    <t>$76</t>
  </si>
  <si>
    <t>High Flagon Gambling House (business, B, 3)</t>
  </si>
  <si>
    <t>$77</t>
  </si>
  <si>
    <t>Field of Triumph (city building, A, 5)</t>
  </si>
  <si>
    <t>$78</t>
  </si>
  <si>
    <t>Myrna Cassalanter's residence (house, A, 2)</t>
  </si>
  <si>
    <t>$79</t>
  </si>
  <si>
    <t>Trollfort (city building, A, 4)</t>
  </si>
  <si>
    <t>Spires of the Morning (temple, A, 3)</t>
  </si>
  <si>
    <t>Fair Winds (villa, B, 2)</t>
  </si>
  <si>
    <t>Silavene's (festhall, B, 3)</t>
  </si>
  <si>
    <t>The Font of Knowledge (temple, B, 4)</t>
  </si>
  <si>
    <t>CS</t>
  </si>
  <si>
    <t>The Halls of Justice (temple, C, 5)</t>
  </si>
  <si>
    <t>Blackstaff Tower (wizard's domicile, B, 4)</t>
  </si>
  <si>
    <t>The Cynosure (city building, A, 2)</t>
  </si>
  <si>
    <t>The Market Hall (guildhall, B, 2)</t>
  </si>
  <si>
    <t>The Singing Sword (tavern, C, 3)</t>
  </si>
  <si>
    <t>The Smiling Siren (festhall, C, 2)</t>
  </si>
  <si>
    <t>The Pampered Traveler (inn, B, 3)</t>
  </si>
  <si>
    <t>Mighty Manticore Tavern (tavern, C, 1)</t>
  </si>
  <si>
    <t>Diloontier's Apothecary (business, C, 1)</t>
  </si>
  <si>
    <t>Balthorr's Rare &amp; Wondrous Treasures (business, C, 1)</t>
  </si>
  <si>
    <t>Tower of the Order (guildhall, B, 4)</t>
  </si>
  <si>
    <t>Palace Paddocks (city building, C, 2)</t>
  </si>
  <si>
    <t>Palace Stables (city building, C, 2)</t>
  </si>
  <si>
    <t>Palace Storage (warehouse, C, 2)</t>
  </si>
  <si>
    <t>Guard Barracks (city building, C, 2)</t>
  </si>
  <si>
    <t>The Crawling Spider (tavern, C, 2)</t>
  </si>
  <si>
    <t>House of the Fine Carvers (guildhall, B, 3)</t>
  </si>
  <si>
    <t>Hilmer Storage (warehouse, C, 2)</t>
  </si>
  <si>
    <t>Halls of Hilmer, Master Armorer (business, C, 1)</t>
  </si>
  <si>
    <t>The Dragon's Head Tavern (tavern, C, 2)</t>
  </si>
  <si>
    <t>Halambar Lutes &amp; Harps (business, B, 2)</t>
  </si>
  <si>
    <t>The Golden Key Locksmiths (business, C, 2)</t>
  </si>
  <si>
    <t>The Master Bakers' Hall (guildhall, B, 2)</t>
  </si>
  <si>
    <t>Velstrode the Venturer's Row house (house, B, 3)</t>
  </si>
  <si>
    <t>The Asp's Strike (tavern, C, 2)</t>
  </si>
  <si>
    <t>Rebeleigh's Elegant Headwear (business, C, 1)</t>
  </si>
  <si>
    <t>The Elfstone Tavern (tavern, B, 2)</t>
  </si>
  <si>
    <t>Phalantar's Philtres &amp; Components (business, B, 2)</t>
  </si>
  <si>
    <t>Pewterers' and Casters' Guildhall (guildhall, C, 1)</t>
  </si>
  <si>
    <t>The Blue Jack (tavern, D, 1)</t>
  </si>
  <si>
    <t>Guildhall of the Order (guildhall, B, 1)</t>
  </si>
  <si>
    <t>Aurora's Realms Shop, Waterdeep Way Catalogue Count</t>
  </si>
  <si>
    <t>Fellowship Hall (guildhall, B, 3)</t>
  </si>
  <si>
    <t>The Map House (guildhall, B, 2)</t>
  </si>
  <si>
    <t>Shyrrhr's House (row house, B, 3)</t>
  </si>
  <si>
    <t>Loene the Fighter's House (row house, A, 3)</t>
  </si>
  <si>
    <t>Mother Tathlom's House of Pleasure (festhall, B, 5)</t>
  </si>
  <si>
    <t>The House of Gems (guildhall, C, 2) 1</t>
  </si>
  <si>
    <t>Lady Naneatha Lhaurilstar's residence (row house, B, 3)</t>
  </si>
  <si>
    <t>Bell Tower (city building, C, 3)</t>
  </si>
  <si>
    <t>Guard Smithy (city building, C, 2)</t>
  </si>
  <si>
    <t>The Yawning Portal (inn, C,.3)</t>
  </si>
  <si>
    <t>The Red-eyed Owl (tavern, D, 2)</t>
  </si>
  <si>
    <t>The Sleepy Slyph (tavern, C, 2)</t>
  </si>
  <si>
    <t>Crommer's Warehouse (warehouse, C, 4)</t>
  </si>
  <si>
    <t>Mirt's Mansion (villa, A, 3)</t>
  </si>
  <si>
    <t>The Quaffing Quaggoth (tavern, C, 1)</t>
  </si>
  <si>
    <t>The Sailor's Own (tavern, D, 1)</t>
  </si>
  <si>
    <t>C55</t>
  </si>
  <si>
    <t>Eilean's Maztican Delights (business, B, 2)</t>
  </si>
  <si>
    <t>C56</t>
  </si>
  <si>
    <t>Lightsinger Theater (business, A, 3)</t>
  </si>
  <si>
    <t>C57</t>
  </si>
  <si>
    <t>Sorynth's Silverware (business, B, 2)</t>
  </si>
  <si>
    <t>C58</t>
  </si>
  <si>
    <t>Jhural's Dance (festhall, C, 3)</t>
  </si>
  <si>
    <t>C59</t>
  </si>
  <si>
    <t>Tavern of the Flagon Dragon (tavern, C, 2)</t>
  </si>
  <si>
    <t>C60</t>
  </si>
  <si>
    <t>Sapphire House (rooming house/inn, B, 5)</t>
  </si>
  <si>
    <t>C61</t>
  </si>
  <si>
    <t>Delzimmer residence (row house, B, 4)</t>
  </si>
  <si>
    <t>C62</t>
  </si>
  <si>
    <t>Irlingstar residence, "Sablehearth" (row house, B, 4)</t>
  </si>
  <si>
    <t>C63</t>
  </si>
  <si>
    <t>Syndra Wands' Tower (wizard's domicile, B, 3)</t>
  </si>
  <si>
    <t>C64</t>
  </si>
  <si>
    <t>Old Knot Shop (business, B, 2)</t>
  </si>
  <si>
    <t>C65</t>
  </si>
  <si>
    <t>"Sharkroar" Horth Shalark's Broadsheets (business, C, 1)</t>
  </si>
  <si>
    <t>C66</t>
  </si>
  <si>
    <t>Pantheon Temple of the Seldarine (temple, A, 4)</t>
  </si>
  <si>
    <t>C67</t>
  </si>
  <si>
    <t>C68</t>
  </si>
  <si>
    <t>Watching Tower (city building, A, 6)</t>
  </si>
  <si>
    <t>C69</t>
  </si>
  <si>
    <t>C70</t>
  </si>
  <si>
    <t>Thayan Embassy (embassy, A, 4)</t>
  </si>
  <si>
    <t>C71</t>
  </si>
  <si>
    <t>Caladorn Cassalanter's residence (rowhouse, A, 3)</t>
  </si>
  <si>
    <t>C72</t>
  </si>
  <si>
    <t>New Olamn (school, A, 4)</t>
  </si>
  <si>
    <t>C73</t>
  </si>
  <si>
    <t>Azuth's Mug (tavern, B, 1)</t>
  </si>
  <si>
    <t>C74</t>
  </si>
  <si>
    <t>House of Two Hands (monastery, A, 3),</t>
  </si>
  <si>
    <t>C75</t>
  </si>
  <si>
    <t>Piergeiron's Palace (city building, A, 7)</t>
  </si>
  <si>
    <t>C76</t>
  </si>
  <si>
    <t>Castle Waterdeep (city building, A, 10)</t>
  </si>
  <si>
    <t>C77</t>
  </si>
  <si>
    <t>Larissa Neathal's residence (row house, A, 2)</t>
  </si>
  <si>
    <t>C78</t>
  </si>
  <si>
    <t>Wyrmbones Inn (inn, A, 3)</t>
  </si>
  <si>
    <t>C79</t>
  </si>
  <si>
    <t>Ahghairon's Tower (city building, A, 4)</t>
  </si>
  <si>
    <t>C80</t>
  </si>
  <si>
    <t>Tolgar Anuvien's residence (villa, A, 3)</t>
  </si>
  <si>
    <t>C81</t>
  </si>
  <si>
    <t>Blushing Nymph (festhall, B, 2)</t>
  </si>
  <si>
    <t>C82</t>
  </si>
  <si>
    <t>Haerun Mhammaster's residence (rowhouse, C, 3)</t>
  </si>
  <si>
    <t>C83</t>
  </si>
  <si>
    <t>Ammathair Hawkfeather's residence (house, C, 2)</t>
  </si>
  <si>
    <t>C84</t>
  </si>
  <si>
    <t>Nurneene's Marvelous Masks (business, C, 4)</t>
  </si>
  <si>
    <t>CSS</t>
  </si>
  <si>
    <t>The Curious Past (business, B, 2)</t>
  </si>
  <si>
    <t>C86</t>
  </si>
  <si>
    <t>Paethier's Pipeweed (business, B, 2)</t>
  </si>
  <si>
    <t>The Underdark (tavern, C, 2)</t>
  </si>
  <si>
    <t>Khammeral's Coins (business, C, 1)</t>
  </si>
  <si>
    <t>Inn of the Dripping Dagger (inn, B, 4)</t>
  </si>
  <si>
    <t>The Riven Shield Shop (business, B, 2)</t>
  </si>
  <si>
    <t>Myrmith Splendors' residence (row house, B, 2}</t>
  </si>
  <si>
    <t>Mhair's Tower (wizard's domicile, A, 5")</t>
  </si>
  <si>
    <t>Saern's Fine Swords (business, B, 2)</t>
  </si>
  <si>
    <t>Gondalim's (inn, B, 3)</t>
  </si>
  <si>
    <t>Dunblast Roofing Company (business, C, 2)</t>
  </si>
  <si>
    <t>Citadel of the Arrow (guildhall, B, 3)</t>
  </si>
  <si>
    <t>Costumers' Hall (guildhall, B, 2)</t>
  </si>
  <si>
    <t>Thentavva's Boots (business, C, 1)</t>
  </si>
  <si>
    <t>Maelstrom's Notch (inn, B, 2)</t>
  </si>
  <si>
    <t>The League Office (guildhall, C, 1)</t>
  </si>
  <si>
    <t>The Unicorn's Horn (inn, B, 6)</t>
  </si>
  <si>
    <t>Aurora's Realms Shop, Street of Tusks Catalogue Counter (business, B, 4)</t>
  </si>
  <si>
    <t>Orsabbas's Fine Imports (business, C, 3)</t>
  </si>
  <si>
    <t>Riautar's Weaponry (business, C, 2)</t>
  </si>
  <si>
    <t>The House of Song (guildhall, B, 2)</t>
  </si>
  <si>
    <t>Patient Fingers Fine work (business, C, 2)</t>
  </si>
  <si>
    <t>League of Basketmakers &amp; Wickerworkers Storage (warehouse, C)</t>
  </si>
  <si>
    <t>The House of Cleanliness (guildhall, C, 1)</t>
  </si>
  <si>
    <t>Belmonder's Meats (business, C, 1)</t>
  </si>
  <si>
    <t>Thond Glass and Glazing Shop (business, C, 2)</t>
  </si>
  <si>
    <t>The Zoarstar (guildhall, temple, B, 3)</t>
  </si>
  <si>
    <t>The Old Guildhall (guildhall, C, 3)</t>
  </si>
  <si>
    <t>The House of Textiles (guildhall, B, 2)</t>
  </si>
  <si>
    <t>Golden Horn Gambling House (festhall, B, 3)</t>
  </si>
  <si>
    <t>The House of Light (guildhall, B, 3)</t>
  </si>
  <si>
    <t>House of Light Storage (warehouse, C, 2)</t>
  </si>
  <si>
    <t>Stationers'Hall (guildhall, C, 2)</t>
  </si>
  <si>
    <t>The Gentle Rest (inn, B, 5)</t>
  </si>
  <si>
    <t>The Gentle Rest Stables (business, C, 2)</t>
  </si>
  <si>
    <t>The Guild Paddock (guildhall, G, 2)</t>
  </si>
  <si>
    <t>Meiroth's Fine Silks (business, B, 3)</t>
  </si>
  <si>
    <t>The Bowels of the Earth (tavern, C, 2)</t>
  </si>
  <si>
    <t>Cobblers' and Corvisers' House (guildhall, C, 2)</t>
  </si>
  <si>
    <t>The Plinth (city building/temple, A, 6)</t>
  </si>
  <si>
    <t>Felzoun's Folly (tavern, C, 3)</t>
  </si>
  <si>
    <t>Surtlan's Metalwares (business, C, 1)</t>
  </si>
  <si>
    <t>Scirkhel Wands' residence (row house, B, 3)</t>
  </si>
  <si>
    <t>Wheel Hall (guildhall, C, 2)</t>
  </si>
  <si>
    <t>The Gray Serpent (inn, C, 3)</t>
  </si>
  <si>
    <t>Blackstone House (row house, B, 4)</t>
  </si>
  <si>
    <t>T45</t>
  </si>
  <si>
    <t>Rejviik's Mortuary (business, A, 3)</t>
  </si>
  <si>
    <t>T46</t>
  </si>
  <si>
    <t>Monastery of the Sun (temple, A, 4)</t>
  </si>
  <si>
    <t>T47</t>
  </si>
  <si>
    <t>Huulfor Manor (business, A, 3)</t>
  </si>
  <si>
    <t>T48</t>
  </si>
  <si>
    <t>River Gate (city building, A, 4)</t>
  </si>
  <si>
    <t>T49</t>
  </si>
  <si>
    <t>The Singed Bolt (tavern, C, 2)</t>
  </si>
  <si>
    <t>T50</t>
  </si>
  <si>
    <t>Zeltabbar Iliphar's residence (row house, B, 3)</t>
  </si>
  <si>
    <t>T51</t>
  </si>
  <si>
    <t>Henndever's Coffins and Coffers (business, B, 2)</t>
  </si>
  <si>
    <t>CD1</t>
  </si>
  <si>
    <t>Roads' End (vault, C, 1)</t>
  </si>
  <si>
    <t>CD2</t>
  </si>
  <si>
    <t>The House of the Homeless (tomb, C, 1)</t>
  </si>
  <si>
    <t>CD3</t>
  </si>
  <si>
    <t>Ahghairon's Statue (tomb, A, 1)</t>
  </si>
  <si>
    <t>CD4</t>
  </si>
  <si>
    <t>Merchants' Rest (tomb, B, 1)</t>
  </si>
  <si>
    <t>CD5</t>
  </si>
  <si>
    <t>Warriors' Monument (tomb, B, 1)</t>
  </si>
  <si>
    <t>CD6</t>
  </si>
  <si>
    <t>Lords' Respite (tomb, A, 1)</t>
  </si>
  <si>
    <t>CD7</t>
  </si>
  <si>
    <t>The Hall of the Sages (tomb, B, 1)</t>
  </si>
  <si>
    <t>CD8</t>
  </si>
  <si>
    <t>The Hall of Heroes (tomb, A, 1)</t>
  </si>
  <si>
    <t>CD9</t>
  </si>
  <si>
    <t>Mariners' Rest (tomb, C, 1)</t>
  </si>
  <si>
    <t>CD10</t>
  </si>
  <si>
    <t>Deepwinter Vault (tomb, B, 1)</t>
  </si>
  <si>
    <t>CD11</t>
  </si>
  <si>
    <t>Watchway Tower (city building, A, 4),</t>
  </si>
  <si>
    <t>CD12</t>
  </si>
  <si>
    <t>Guard Tower (city building, A, 4)</t>
  </si>
  <si>
    <t>CD13</t>
  </si>
  <si>
    <t>Beacon Tower (city building, A, 7)</t>
  </si>
  <si>
    <t>CD14</t>
  </si>
  <si>
    <t>Sultlue Vault (tomb, B, 1)</t>
  </si>
  <si>
    <t>The Gray Griffon (tavern, C, 3)</t>
  </si>
  <si>
    <t>Turnstone Plumbing and Pipefitting (business, C, 2)</t>
  </si>
  <si>
    <t>The Metal House of Wonders (guildhall, C, 2)</t>
  </si>
  <si>
    <t>Dhaermos Storage (warehouse, D, 5)</t>
  </si>
  <si>
    <t>Whistling Blades (business, D, 1)</t>
  </si>
  <si>
    <t>Selûne's Smile (tavern, C, 2)</t>
  </si>
  <si>
    <t>The Rearing Hippocampus (inn, C, 2)</t>
  </si>
  <si>
    <t>The Splintered Stair (inn, C, 3)</t>
  </si>
  <si>
    <t>The Blackstar Inn (inn, C, 3)</t>
  </si>
  <si>
    <t>Serpentil Books &amp; Folios (business, D, 3)</t>
  </si>
  <si>
    <t>The Ship's Prow (inn, C, 4)</t>
  </si>
  <si>
    <t>The Thirsty Sailor (tavern, D, 3)</t>
  </si>
  <si>
    <t>The Thirsty Throat (tavern, D, 2)</t>
  </si>
  <si>
    <t>Helmstar Warehouse (warehouse, C, 2)</t>
  </si>
  <si>
    <t>Warm Beds (inn, C, 3)</t>
  </si>
  <si>
    <t>Lanternmaker Zorth Ulmaril (business, D, 2)</t>
  </si>
  <si>
    <t>The Bloody Fist (tavern, D, 1)</t>
  </si>
  <si>
    <t>Three Pearls Nightclub (festhall, D, 1)</t>
  </si>
  <si>
    <t>Shipwrights' House (guildhall, B, 2)</t>
  </si>
  <si>
    <t>Red Sails (warehouse, C, 2)</t>
  </si>
  <si>
    <t>Muleskull Tavern (tavern/guild, D, 2)</t>
  </si>
  <si>
    <t>The Hanging Lantern (festhall, C, 6)</t>
  </si>
  <si>
    <t>The Sleeping Wench (tavern, D, 3)</t>
  </si>
  <si>
    <t>Aurora's Realms Shop, Slut Street Catalogue Counter (business, C, 3)</t>
  </si>
  <si>
    <t>The Purple Palace (festhall, C, 4)</t>
  </si>
  <si>
    <t>The Mermaid's Arms (festhall, C, 3)</t>
  </si>
  <si>
    <t>The Blue Mermaid (tavern, D, 2)</t>
  </si>
  <si>
    <t>Shippers' Hall (guildhall, C, 2)</t>
  </si>
  <si>
    <t>Shippers' Storage (warehouse, D, 3)</t>
  </si>
  <si>
    <t>The House of Tarmagus (warehouse, D, 4)</t>
  </si>
  <si>
    <t>Coopers' Rest (guildhall, C, 2)</t>
  </si>
  <si>
    <t>The Hanged Man (tavern, D, 1)</t>
  </si>
  <si>
    <t>House of Pride Perfumes (business, C, 1)</t>
  </si>
  <si>
    <t>Arnagu's the Shipwright's residence (row house, B, 3)</t>
  </si>
  <si>
    <t>Full Sails (tavern/guildhall, C, 3)</t>
  </si>
  <si>
    <t>The Blushing Mermaid (festhall, C, 2s &amp; 3s)</t>
  </si>
  <si>
    <t>Felhaur's Fine Fish (business, D, 1)</t>
  </si>
  <si>
    <t>Khostal Hannass, Fine Nuts (business, D, 1)</t>
  </si>
  <si>
    <t>Seaswealth Hall (guildhall, C, 2)</t>
  </si>
  <si>
    <t>Nestaur the Ropemaker (business, C, 2)</t>
  </si>
  <si>
    <t>The Sleeping Snake (tavern, D, 1)</t>
  </si>
  <si>
    <t>Shipmasters' Hall (inn, C, 3)</t>
  </si>
  <si>
    <t>Watermens' Hall (guildhall, C, 3)</t>
  </si>
  <si>
    <t>Mariners' Hall (guildhall, B, 3)</t>
  </si>
  <si>
    <t>Torpus the Tanner (business, C, 2)</t>
  </si>
  <si>
    <t>League Hall (guildhall, C, 2)</t>
  </si>
  <si>
    <t>The Butchers' Guildhall (guildhall, C, 2)</t>
  </si>
  <si>
    <t>Melgard's Fine Leathers (business, C, 1)</t>
  </si>
  <si>
    <t>Thomm Storage (warehouse, C, 4)</t>
  </si>
  <si>
    <t>Telethar Leatherworks (business, D, 2)</t>
  </si>
  <si>
    <t>Fellowship Storage (warehouse, C, 4)</t>
  </si>
  <si>
    <t>Smokehouse (business, D, 2)</t>
  </si>
  <si>
    <t>Jemuril the DwarPs residence (rowhouse, C, 2)</t>
  </si>
  <si>
    <t>The Copper Cup (festhall, C, 4s &amp; 5s)</t>
  </si>
  <si>
    <t>Gelfuril the Trader (business, C, 1)</t>
  </si>
  <si>
    <t>Cookhouse Hall (city building, C, 2)</t>
  </si>
  <si>
    <t>D58</t>
  </si>
  <si>
    <t>The Pickled Fisherman (tavern, D, 2)</t>
  </si>
  <si>
    <t>D59</t>
  </si>
  <si>
    <t>The Soaring Pegasus (tavern, C, 2)</t>
  </si>
  <si>
    <t>D60</t>
  </si>
  <si>
    <t>The Fishscale Smithy (business, C, 2)</t>
  </si>
  <si>
    <t>D61</t>
  </si>
  <si>
    <t>Jester's Clubhouse (guildhall, D, 1)</t>
  </si>
  <si>
    <t>D62</t>
  </si>
  <si>
    <t>Horizon's Sails (business, B, 2)</t>
  </si>
  <si>
    <t>D63</t>
  </si>
  <si>
    <t>Mother Jatha's (business, D, 1)</t>
  </si>
  <si>
    <t>D64</t>
  </si>
  <si>
    <t>Talnu's Ropeworks (business, D, 2)</t>
  </si>
  <si>
    <t>D65</t>
  </si>
  <si>
    <t>Merlook Nets &amp; Knotware (business, D, 1)</t>
  </si>
  <si>
    <t>D66</t>
  </si>
  <si>
    <t>Ralagut's Wheelhouse (business, D, 1)</t>
  </si>
  <si>
    <t>D67</t>
  </si>
  <si>
    <t>The Angry Coxswain (tavern, D, 1)</t>
  </si>
  <si>
    <t>D68</t>
  </si>
  <si>
    <t>Gathgaer Milomynt's residence (row house, D, 2)</t>
  </si>
  <si>
    <t>D69</t>
  </si>
  <si>
    <t>Maernath Storage (warehouse, D, 2)</t>
  </si>
  <si>
    <t>D70</t>
  </si>
  <si>
    <t>Alex Lenter's Storage (warehouse, D, 2)</t>
  </si>
  <si>
    <t>D71</t>
  </si>
  <si>
    <t>Old Xoblob Shop (business, B, 3)</t>
  </si>
  <si>
    <t>D72</t>
  </si>
  <si>
    <t>The Pavilion of Paving Stones (guildhall, C, 3)</t>
  </si>
  <si>
    <t>D73</t>
  </si>
  <si>
    <t>Sailor's Corner (inn, D, 2)</t>
  </si>
  <si>
    <t>D74</t>
  </si>
  <si>
    <t>Darth's Dolphyntyde (tavern, D, 1)</t>
  </si>
  <si>
    <t>The Swords' Rest (tavern, C, 1)</t>
  </si>
  <si>
    <t>The Stone House (guildhall, D, 1)</t>
  </si>
  <si>
    <t>The House of Good Spirits (guildhall, B, 3)</t>
  </si>
  <si>
    <t>The Redbridle Stables (business, C, 2)</t>
  </si>
  <si>
    <t>The Coach and Wagon Hall (guildhall, B, 3)</t>
  </si>
  <si>
    <t>Saddlers' &amp; Harness-Makers' Hall (guildhall, B, 2)</t>
  </si>
  <si>
    <t>Brian the Swordmaster's Smithy (business, C, 2)</t>
  </si>
  <si>
    <t>The Old Monster Shop (business, D, 4)</t>
  </si>
  <si>
    <t>Midnight Sun (tavern, D, 1)</t>
  </si>
  <si>
    <t>Flurmastyr residence (row house, C, 2)</t>
  </si>
  <si>
    <t>Builders' Hall (guildhall, B, 2)</t>
  </si>
  <si>
    <t>Nelkaush the Weaver (business, C, 1)</t>
  </si>
  <si>
    <t>The Road House (guild house, B, 2)</t>
  </si>
  <si>
    <t>The Full Cup (tavern, D, 1)</t>
  </si>
  <si>
    <t>The Jade Dancer (festhall, B, 3)</t>
  </si>
  <si>
    <t>Tehmak's Coaches (business, B, 3)</t>
  </si>
  <si>
    <t>Hlakken Stables (business, C, 2)</t>
  </si>
  <si>
    <t>The Spouting Fish (tavern, C, 4)</t>
  </si>
  <si>
    <t>Nueth's Fine Nets (business, C, 1)</t>
  </si>
  <si>
    <t>Metalmasters' Hall (guildhall, B, 3)</t>
  </si>
  <si>
    <t>Aurora's Realms Shop, South High Road Catalogue Counter (business, C, 4)</t>
  </si>
  <si>
    <t>The Red Gauntlet (tavern, D, 2)</t>
  </si>
  <si>
    <t>Pelauvir's Counter (business, C, 5)</t>
  </si>
  <si>
    <t>Bellister's Hand (business, C, 2)</t>
  </si>
  <si>
    <t>Bellister's House (warehouse, C, 3)</t>
  </si>
  <si>
    <t>Orm's Highbench (business, D, 4)</t>
  </si>
  <si>
    <t>Athal's Stables (business, D, 2)</t>
  </si>
  <si>
    <t>S28</t>
  </si>
  <si>
    <t>Essimuth's Equipment (business, C, 2)</t>
  </si>
  <si>
    <t>S29</t>
  </si>
  <si>
    <t>Temple of Good Cheer (row house, C, 3)</t>
  </si>
  <si>
    <t>S30</t>
  </si>
  <si>
    <t>Madame Garah's Boarding House (row house, B, 2)</t>
  </si>
  <si>
    <t>S31</t>
  </si>
  <si>
    <t>Amrani's Laundry (business, C, 1)</t>
  </si>
  <si>
    <t>S32</t>
  </si>
  <si>
    <t>Piatran's Clothiers (business, C, 1)</t>
  </si>
  <si>
    <t>S33</t>
  </si>
  <si>
    <t>Rokkek Ingerr's residence (row house, B, 2)</t>
  </si>
  <si>
    <t>S34</t>
  </si>
  <si>
    <t>Hemmerem's Stables (business, B, Is &amp; 2s)</t>
  </si>
  <si>
    <t>S35</t>
  </si>
  <si>
    <t>Kolat's Towers (wizards' domiciles, B, 4s)</t>
  </si>
  <si>
    <t>S36</t>
  </si>
  <si>
    <t>Watch Guardpost (city building, B, 2)</t>
  </si>
  <si>
    <t>S37</t>
  </si>
  <si>
    <t>The Garrulous Grocer (home/business, B &amp; C, 1, 2, &amp; 3)</t>
  </si>
  <si>
    <t>S38</t>
  </si>
  <si>
    <t>Krabbellor Silversmiths (business, C, 2)</t>
  </si>
  <si>
    <t>S39</t>
  </si>
  <si>
    <t>S40</t>
  </si>
  <si>
    <t>Waukeen's Wares (business, D, 2)</t>
  </si>
  <si>
    <t>S41</t>
  </si>
  <si>
    <t>The Safehaven Inn (inn, B, 3)</t>
  </si>
  <si>
    <t>S42</t>
  </si>
  <si>
    <t>Ingerr &amp; Ingerr Warehouses (warehouse, C, 2)</t>
  </si>
  <si>
    <t>S43</t>
  </si>
  <si>
    <t>The Beer Golem (tavern, C, 2)</t>
  </si>
  <si>
    <t>S44</t>
  </si>
  <si>
    <t>Phaulkonmere (noble villa, A, 2s &amp; 3s)</t>
  </si>
  <si>
    <t>S45</t>
  </si>
  <si>
    <t>The Daily Trumpet (business, C, 3)</t>
  </si>
  <si>
    <t>S46</t>
  </si>
  <si>
    <t>S47</t>
  </si>
  <si>
    <t>Tymora's Blessing (tavern, D, 1)</t>
  </si>
  <si>
    <t>S48</t>
  </si>
  <si>
    <t>The Medusa's Glare (business, B, 2)</t>
  </si>
  <si>
    <t>S49</t>
  </si>
  <si>
    <t>Flame of Hope (business, C, 2)</t>
  </si>
  <si>
    <t>S50</t>
  </si>
  <si>
    <t>Berendarr's World of Words (business, D, 1)</t>
  </si>
  <si>
    <t>S55</t>
  </si>
  <si>
    <t>Hlethvagi's Coins (business, B, 2)</t>
  </si>
  <si>
    <t>S52</t>
  </si>
  <si>
    <t>The South Gate (city building, A, 4)</t>
  </si>
  <si>
    <t>S53</t>
  </si>
  <si>
    <t>East Torch Tower (city building, A, 5)</t>
  </si>
  <si>
    <t>S54</t>
  </si>
  <si>
    <t>Formerly Prestar's Furniture (ruined building, D, 1)</t>
  </si>
  <si>
    <t>H1</t>
  </si>
  <si>
    <t>Harborwatch Tower (city building, A, 4)</t>
  </si>
  <si>
    <t>H2</t>
  </si>
  <si>
    <t>Smugglers' Bane Tower (city building, A, 4)</t>
  </si>
  <si>
    <t>H3</t>
  </si>
  <si>
    <t>H4</t>
  </si>
  <si>
    <t>Inner Fort (city building, A, 3)</t>
  </si>
  <si>
    <t>H5</t>
  </si>
  <si>
    <t>The Queenspire (temple, A, 6)</t>
  </si>
  <si>
    <t>H6</t>
  </si>
  <si>
    <t>Sea Elf Trading Outpost (business, D, 1)</t>
  </si>
  <si>
    <t>H7</t>
  </si>
  <si>
    <t>Deepwater Beacon (city building, A, 3)</t>
  </si>
  <si>
    <t>city building</t>
  </si>
  <si>
    <t>C</t>
  </si>
  <si>
    <t>2s &amp; 3s</t>
  </si>
  <si>
    <t>1s &amp; 2s</t>
  </si>
  <si>
    <t>2s</t>
  </si>
  <si>
    <t>2s &amp; 4s</t>
  </si>
  <si>
    <t>3s &amp; 4s</t>
  </si>
  <si>
    <t>noble villa</t>
  </si>
  <si>
    <t>A</t>
  </si>
  <si>
    <t>NUMBER OF FLOORS</t>
  </si>
  <si>
    <t>BUILDING CLASS</t>
  </si>
  <si>
    <t>USAGE</t>
  </si>
  <si>
    <t>Outer Fort (city building, A, 3)</t>
  </si>
  <si>
    <t>B</t>
  </si>
  <si>
    <t>n/a</t>
  </si>
  <si>
    <t>D</t>
  </si>
  <si>
    <t>G</t>
  </si>
  <si>
    <t>Olmhazan's Jewels (business, B, 1)</t>
  </si>
  <si>
    <t>B&amp;C</t>
  </si>
  <si>
    <t>Laran's Cartographers (business, B, 2)</t>
  </si>
  <si>
    <t>shop</t>
  </si>
  <si>
    <t>business</t>
  </si>
  <si>
    <t>row house</t>
  </si>
  <si>
    <t>inn/temple of many faiths/former noble villa</t>
  </si>
  <si>
    <t>inn</t>
  </si>
  <si>
    <t>tavern</t>
  </si>
  <si>
    <t>festhall</t>
  </si>
  <si>
    <t>warehouse</t>
  </si>
  <si>
    <t>guildhall</t>
  </si>
  <si>
    <t>business/row house</t>
  </si>
  <si>
    <t>inn/storage</t>
  </si>
  <si>
    <t>rooming house</t>
  </si>
  <si>
    <t>temple</t>
  </si>
  <si>
    <t>residence</t>
  </si>
  <si>
    <t>villa</t>
  </si>
  <si>
    <t>ruined inn</t>
  </si>
  <si>
    <t>wizard's domicile</t>
  </si>
  <si>
    <t>noble villa;</t>
  </si>
  <si>
    <t>tavern/inn</t>
  </si>
  <si>
    <t>asylum</t>
  </si>
  <si>
    <t>house</t>
  </si>
  <si>
    <t>rooming house/inn</t>
  </si>
  <si>
    <t>city-building</t>
  </si>
  <si>
    <t>embassy</t>
  </si>
  <si>
    <t>rowhouse</t>
  </si>
  <si>
    <t>school</t>
  </si>
  <si>
    <t>monastery</t>
  </si>
  <si>
    <t>city building/temple</t>
  </si>
  <si>
    <t>vault</t>
  </si>
  <si>
    <t>tomb</t>
  </si>
  <si>
    <t>tavern/guild</t>
  </si>
  <si>
    <t>tavern/guildhall</t>
  </si>
  <si>
    <t>guild house</t>
  </si>
  <si>
    <t>wizards' domiciles</t>
  </si>
  <si>
    <t>home/business</t>
  </si>
  <si>
    <t>temple/house</t>
  </si>
  <si>
    <t>ruined building</t>
  </si>
  <si>
    <t>4s &amp; 3s</t>
  </si>
  <si>
    <t>4s &amp; 5s</t>
  </si>
  <si>
    <t>4s</t>
  </si>
  <si>
    <t>1s, 2s, &amp; 4s</t>
  </si>
  <si>
    <t>Lord Dagult Neverember</t>
  </si>
  <si>
    <t>CG</t>
  </si>
  <si>
    <t>Youngest Sisters of the family notorious for their shopping sprees. (BT 14)**As House Ulbrinter seems to still exist, maybe only House Phul vanished through the merger?</t>
  </si>
  <si>
    <t>Merger of the Houses Phul &amp; Ulbrinter</t>
  </si>
  <si>
    <t>MERGED</t>
  </si>
  <si>
    <t>EXILES</t>
  </si>
  <si>
    <t xml:space="preserve">Lord Dresdark Kormallis, a shambling, squat round bear of a man,balding, favors dark silks and wears monocles and sports a huge waxed mustache, a crashing bore (E:DM 80, 96)
</t>
  </si>
  <si>
    <t>LOST NOBLE STATUS</t>
  </si>
  <si>
    <t>Sun elf</t>
  </si>
  <si>
    <t>Brossfeather Villa</t>
  </si>
  <si>
    <t>BUILDING NAME</t>
  </si>
  <si>
    <t>3S</t>
  </si>
  <si>
    <t>1s &amp; 3s</t>
  </si>
  <si>
    <t>3s</t>
  </si>
  <si>
    <t>Helm's Hall (temple/house, C, 3)</t>
  </si>
  <si>
    <t>Peaktop Aerie (city-building, A,5)</t>
  </si>
  <si>
    <t>1s</t>
  </si>
  <si>
    <t>Greenglade Tower (rooming house, A, )</t>
  </si>
  <si>
    <t>Guard Barracks</t>
  </si>
  <si>
    <t>Anteos Villa</t>
  </si>
  <si>
    <t>Phull Villa</t>
  </si>
  <si>
    <t>Snome Villa</t>
  </si>
  <si>
    <t>Crommor Villa</t>
  </si>
  <si>
    <t>Piiradost Villa</t>
  </si>
  <si>
    <t>Thunderstaff Villa</t>
  </si>
  <si>
    <t>Talmost Villa</t>
  </si>
  <si>
    <t>Thann Villa</t>
  </si>
  <si>
    <t>Hawkwinter Villa</t>
  </si>
  <si>
    <t>Sultlue Villa</t>
  </si>
  <si>
    <t>Cragsmere Villa</t>
  </si>
  <si>
    <t>Massalan Villa (</t>
  </si>
  <si>
    <t>Kothont Villa</t>
  </si>
  <si>
    <t>Holyhands House</t>
  </si>
  <si>
    <t>Lanngolyn Villa</t>
  </si>
  <si>
    <t>Ulbrinter Villa</t>
  </si>
  <si>
    <t>Jardeth Villa</t>
  </si>
  <si>
    <t>Gralhund Villa</t>
  </si>
  <si>
    <t>The Raging Lion</t>
  </si>
  <si>
    <t>Maerklos Villa</t>
  </si>
  <si>
    <t>Nandar Villa</t>
  </si>
  <si>
    <t>Stormweather Villa (nob</t>
  </si>
  <si>
    <t>A Maiden's Tears</t>
  </si>
  <si>
    <t>Twilight Hunters</t>
  </si>
  <si>
    <t>The Gentle Mermaid</t>
  </si>
  <si>
    <t>Durinbold Villa</t>
  </si>
  <si>
    <t>Estelmer Villa</t>
  </si>
  <si>
    <t>Tarm Villa</t>
  </si>
  <si>
    <t>Majarra Villa</t>
  </si>
  <si>
    <t>The Misty Beard</t>
  </si>
  <si>
    <t>Agundar Villa</t>
  </si>
  <si>
    <t>Amcathra Villa</t>
  </si>
  <si>
    <t>Hunabar Villa</t>
  </si>
  <si>
    <t>Thorp Villa</t>
  </si>
  <si>
    <t>Lathkule Villa</t>
  </si>
  <si>
    <t>Kormallis Villa</t>
  </si>
  <si>
    <t>Adarbrent Villa</t>
  </si>
  <si>
    <t>Phylund Villa</t>
  </si>
  <si>
    <t>Margaster Villa</t>
  </si>
  <si>
    <t>Roaringhorn Villa, "The High House of Roaririghorn" (noble villa, C</t>
  </si>
  <si>
    <t>Ragathan Furriers</t>
  </si>
  <si>
    <t>Zun Villa</t>
  </si>
  <si>
    <t>House of Crystal Storage</t>
  </si>
  <si>
    <t>The House of Crystal</t>
  </si>
  <si>
    <t>The Galloping Minotaur</t>
  </si>
  <si>
    <t>Meraedos Fine Furs</t>
  </si>
  <si>
    <t>Sulmest's Splendid Shoes &amp; Boots</t>
  </si>
  <si>
    <t>Aurora's Realms Shop, High Road Catalogue Counter (bu</t>
  </si>
  <si>
    <t>The House of Healing</t>
  </si>
  <si>
    <t>Hothemer Villa</t>
  </si>
  <si>
    <t>Ilvastarr Villa</t>
  </si>
  <si>
    <t>Fallen Stars Fish</t>
  </si>
  <si>
    <t>Wands Villa (nob</t>
  </si>
  <si>
    <t>The Grinning Lion</t>
  </si>
  <si>
    <t>Gost Villa</t>
  </si>
  <si>
    <t>Helmfast Villa</t>
  </si>
  <si>
    <t>Orlpar Husteem's residence</t>
  </si>
  <si>
    <t>Downybeard Tobacconist</t>
  </si>
  <si>
    <t>Hriiat Fine Pastries</t>
  </si>
  <si>
    <t>Irbryth Authamaun's residence</t>
  </si>
  <si>
    <t>Danilo Thann's residence</t>
  </si>
  <si>
    <t>Maerik Thaelcloak's residence</t>
  </si>
  <si>
    <t>Silent Shield</t>
  </si>
  <si>
    <t>Taurntyrith Adornments</t>
  </si>
  <si>
    <t>Bhephel's Bottles/Exotic Wines and Cordials</t>
  </si>
  <si>
    <t>Sarsantyr's Tapestries &amp; Draperies</t>
  </si>
  <si>
    <t>Tirelessly Turning Wheel/Caravan Curios From All Far Faerûn</t>
  </si>
  <si>
    <t>Millomyr Harps</t>
  </si>
  <si>
    <t>Greenglade Towe</t>
  </si>
  <si>
    <t>Obelos "The Only" Braeril's residence</t>
  </si>
  <si>
    <t>Hospice of St. Laupsenn</t>
  </si>
  <si>
    <t>Simon Ilzimmer's residence</t>
  </si>
  <si>
    <t>Brianne's Tower</t>
  </si>
  <si>
    <t>Firesong Villa</t>
  </si>
  <si>
    <t>The Bent Nail</t>
  </si>
  <si>
    <t>Northgate</t>
  </si>
  <si>
    <t>Farwatch Tower</t>
  </si>
  <si>
    <t>Endcliff Tower</t>
  </si>
  <si>
    <t xml:space="preserve">Cliffwatch </t>
  </si>
  <si>
    <t>Upper Towers</t>
  </si>
  <si>
    <t>Sated Satyr</t>
  </si>
  <si>
    <t>Wyvern's Rest</t>
  </si>
  <si>
    <t>Selchoun's Sundries</t>
  </si>
  <si>
    <t>Golden Harp Inn</t>
  </si>
  <si>
    <t>The Shrines of Nature</t>
  </si>
  <si>
    <t>Emveolstone Villa</t>
  </si>
  <si>
    <t>Hiilgauntlet Villa</t>
  </si>
  <si>
    <t>The Blue Alley</t>
  </si>
  <si>
    <t>Gauntyl Villa</t>
  </si>
  <si>
    <t>The Temple of Beauty</t>
  </si>
  <si>
    <t>Brokengulf Villa</t>
  </si>
  <si>
    <t>Raventree Villa (nob</t>
  </si>
  <si>
    <t>Rosznar Villa (nob</t>
  </si>
  <si>
    <t>Jhansczil Villa</t>
  </si>
  <si>
    <t>Naingate</t>
  </si>
  <si>
    <t>Melshimber' Villa</t>
  </si>
  <si>
    <t>Ilitul Villa</t>
  </si>
  <si>
    <t>Aurora's Realms Shop, Singing Dolphin Catalog Counter (bu</t>
  </si>
  <si>
    <t>The Tower of Luck</t>
  </si>
  <si>
    <t>Wavesilver Villa</t>
  </si>
  <si>
    <t xml:space="preserve">The House of Wonder </t>
  </si>
  <si>
    <t>Eltorchul Villa</t>
  </si>
  <si>
    <t>Nesher Villa</t>
  </si>
  <si>
    <t>Gundwynd Villa</t>
  </si>
  <si>
    <t>Tessalar's Tower</t>
  </si>
  <si>
    <t>Artemel Villa</t>
  </si>
  <si>
    <t>Ammakyl Villa</t>
  </si>
  <si>
    <t>Silmerhelve Villa</t>
  </si>
  <si>
    <t>Ruldegost Villa</t>
  </si>
  <si>
    <t xml:space="preserve">The Dragon Tower of Maaril </t>
  </si>
  <si>
    <t>Husteem Villa</t>
  </si>
  <si>
    <t>Zulpair Villa</t>
  </si>
  <si>
    <t>Eirontalar Villa</t>
  </si>
  <si>
    <t>Tesper Villa, "Tespergates"</t>
  </si>
  <si>
    <t>Irlingstar Villa</t>
  </si>
  <si>
    <t>Manthar Villa</t>
  </si>
  <si>
    <t>The Fiery Flagon</t>
  </si>
  <si>
    <t>The House of Inspired Hands</t>
  </si>
  <si>
    <t>Dacer's Inn</t>
  </si>
  <si>
    <t>The Ship's Wheel</t>
  </si>
  <si>
    <t>The Pilgrim's Rest</t>
  </si>
  <si>
    <t>The Wandering Wemic</t>
  </si>
  <si>
    <t>Tchazzam Villa</t>
  </si>
  <si>
    <t>Maerghoun's Inn</t>
  </si>
  <si>
    <t>Urmbrusk Villa</t>
  </si>
  <si>
    <t>Assumbar Villa (nob</t>
  </si>
  <si>
    <t>Cassalanter-Villa</t>
  </si>
  <si>
    <t>Thongolir Villa</t>
  </si>
  <si>
    <t>Eagleshield Villa</t>
  </si>
  <si>
    <t>Dezlentyr Villa</t>
  </si>
  <si>
    <t>Belabranta Villa (nob</t>
  </si>
  <si>
    <t>Bladesemmer Villa</t>
  </si>
  <si>
    <t>The House of Purple Silks</t>
  </si>
  <si>
    <t>Gounar's Tavern</t>
  </si>
  <si>
    <t>The House of the Moon</t>
  </si>
  <si>
    <t>Moonstar Villa</t>
  </si>
  <si>
    <t>The House of Heroes</t>
  </si>
  <si>
    <t>The Broken Lance</t>
  </si>
  <si>
    <t>Halazar's Fine Gems</t>
  </si>
  <si>
    <t>The Silken Slyph</t>
  </si>
  <si>
    <t>Gerin's Breads</t>
  </si>
  <si>
    <t>Melvar's Chapbooks and Folios</t>
  </si>
  <si>
    <t>Velatha's Delights</t>
  </si>
  <si>
    <t>Tammerbund's Glasswares</t>
  </si>
  <si>
    <t>Mystra's Arms</t>
  </si>
  <si>
    <t>Furjur the Flippant's residence</t>
  </si>
  <si>
    <t>Hlethvagi Anteos's residence</t>
  </si>
  <si>
    <t>Stagdown Manse</t>
  </si>
  <si>
    <t>Seaseyes Tower</t>
  </si>
  <si>
    <t>West Gate</t>
  </si>
  <si>
    <t>Seawatch Tower</t>
  </si>
  <si>
    <t>North Tower, "The Trolltower"</t>
  </si>
  <si>
    <t>Armory</t>
  </si>
  <si>
    <t>High Flagon Gambling House</t>
  </si>
  <si>
    <t>Field of Triumph</t>
  </si>
  <si>
    <t>Myrna Cassalanter's residence</t>
  </si>
  <si>
    <t>Trollfort</t>
  </si>
  <si>
    <t>Spires of the Morning</t>
  </si>
  <si>
    <t>Fair Winds</t>
  </si>
  <si>
    <t>Silavene's</t>
  </si>
  <si>
    <t>The Font of Knowledge</t>
  </si>
  <si>
    <t>The Halls of Justice</t>
  </si>
  <si>
    <t>Blackstaff Tower</t>
  </si>
  <si>
    <t>The Cynosure</t>
  </si>
  <si>
    <t>The Market Hall</t>
  </si>
  <si>
    <t>The Singing Sword</t>
  </si>
  <si>
    <t>The Smiling Siren</t>
  </si>
  <si>
    <t>The Pampered Traveler</t>
  </si>
  <si>
    <t>Mighty Manticore Tavern</t>
  </si>
  <si>
    <t>Diloontier's Apothecary</t>
  </si>
  <si>
    <t>Balthorr's Rare &amp; Wondrous Treasures</t>
  </si>
  <si>
    <t>Tower of the Order</t>
  </si>
  <si>
    <t>Palace Paddocks</t>
  </si>
  <si>
    <t>Palace Stables</t>
  </si>
  <si>
    <t>Palace Storage</t>
  </si>
  <si>
    <t>The Crawling Spider</t>
  </si>
  <si>
    <t>House of the Fine Carvers</t>
  </si>
  <si>
    <t>Hilmer Storage</t>
  </si>
  <si>
    <t>Halls of Hilmer, Master Armorer</t>
  </si>
  <si>
    <t>The Dragon's Head Tavern</t>
  </si>
  <si>
    <t>Halambar Lutes &amp; Harps</t>
  </si>
  <si>
    <t>The Golden Key Locksmiths</t>
  </si>
  <si>
    <t>The Master Bakers' Hall</t>
  </si>
  <si>
    <t>Velstrode the Venturer's Row house</t>
  </si>
  <si>
    <t>Olmhazan's Jewels</t>
  </si>
  <si>
    <t>The Asp's Strike</t>
  </si>
  <si>
    <t>Rebeleigh's Elegant Headwear</t>
  </si>
  <si>
    <t>The Elfstone Tavern</t>
  </si>
  <si>
    <t>Phalantar's Philtres &amp; Components</t>
  </si>
  <si>
    <t>Pewterers' and Casters' Guildhall</t>
  </si>
  <si>
    <t>The Blue Jack</t>
  </si>
  <si>
    <t>Guildhall of the Order</t>
  </si>
  <si>
    <t xml:space="preserve">Aurora's Realms Shop, Waterdeep Way </t>
  </si>
  <si>
    <t>Fellowship Hall</t>
  </si>
  <si>
    <t>The Map House</t>
  </si>
  <si>
    <t>Shyrrhr's House</t>
  </si>
  <si>
    <t>Loene the Fighter's House</t>
  </si>
  <si>
    <t>Mother Tathlom's House of Pleasure</t>
  </si>
  <si>
    <t>The House of Gems (</t>
  </si>
  <si>
    <t>Lady Naneatha Lhaurilstar's residence</t>
  </si>
  <si>
    <t>Bell Tower</t>
  </si>
  <si>
    <t>Guard Smithy</t>
  </si>
  <si>
    <t>The Yawning Portal</t>
  </si>
  <si>
    <t>The Red-eyed Owl</t>
  </si>
  <si>
    <t>The Sleepy Slyph</t>
  </si>
  <si>
    <t>Crommer's Warehouse</t>
  </si>
  <si>
    <t>Mirt's Mansion</t>
  </si>
  <si>
    <t>The Quaffing Quaggoth</t>
  </si>
  <si>
    <t>The Sailor's Own</t>
  </si>
  <si>
    <t>Eilean's Maztican Delights</t>
  </si>
  <si>
    <t>Lightsinger Theater</t>
  </si>
  <si>
    <t>Sorynth's Silverware</t>
  </si>
  <si>
    <t>Jhural's Dance</t>
  </si>
  <si>
    <t>Tavern of the Flagon Dragon</t>
  </si>
  <si>
    <t>Sapphire House</t>
  </si>
  <si>
    <t>Delzimmer residence</t>
  </si>
  <si>
    <t>Irlingstar residence, "Sablehearth"</t>
  </si>
  <si>
    <t>Syndra Wands' Tower</t>
  </si>
  <si>
    <t>Old Knot Shop</t>
  </si>
  <si>
    <t>"Sharkroar" Horth Shalark's Broadsheets</t>
  </si>
  <si>
    <t>Pantheon Temple of the Seldarine</t>
  </si>
  <si>
    <t>Peaktop Aeri</t>
  </si>
  <si>
    <t>Watching Tower</t>
  </si>
  <si>
    <t>Thayan Embassy</t>
  </si>
  <si>
    <t>Caladorn Cassalanter's residence</t>
  </si>
  <si>
    <t>New Olamn</t>
  </si>
  <si>
    <t>Azuth's Mug</t>
  </si>
  <si>
    <t xml:space="preserve">House of Two Hands </t>
  </si>
  <si>
    <t>Piergeiron's Palace</t>
  </si>
  <si>
    <t>Castle Waterdeep</t>
  </si>
  <si>
    <t>Larissa Neathal's residence</t>
  </si>
  <si>
    <t>Wyrmbones Inn</t>
  </si>
  <si>
    <t>Ahghairon's Tower</t>
  </si>
  <si>
    <t>Tolgar Anuvien's residence</t>
  </si>
  <si>
    <t>Blushing Nymph</t>
  </si>
  <si>
    <t>Haerun Mhammaster's residence</t>
  </si>
  <si>
    <t>Ammathair Hawkfeather's residence</t>
  </si>
  <si>
    <t>Nurneene's Marvelous Masks</t>
  </si>
  <si>
    <t>The Curious Past</t>
  </si>
  <si>
    <t>Paethier's Pipeweed</t>
  </si>
  <si>
    <t>The Underdark</t>
  </si>
  <si>
    <t>Khammeral's Coins</t>
  </si>
  <si>
    <t>The Riven Shield Shop</t>
  </si>
  <si>
    <t>Myrmith Splendors' residence</t>
  </si>
  <si>
    <t xml:space="preserve">Mhair's Tower </t>
  </si>
  <si>
    <t>Saern's Fine Swords</t>
  </si>
  <si>
    <t>Gondalim's</t>
  </si>
  <si>
    <t>Dunblast Roofing Company</t>
  </si>
  <si>
    <t>Citadel of the Arrow</t>
  </si>
  <si>
    <t>Costumers' Hall</t>
  </si>
  <si>
    <t>Thentavva's Boots</t>
  </si>
  <si>
    <t>Maelstrom's Notch</t>
  </si>
  <si>
    <t>The League Office</t>
  </si>
  <si>
    <t>The Unicorn's Horn</t>
  </si>
  <si>
    <t>Aurora's Realms Shop, Street of Tusks Catalogue Counter</t>
  </si>
  <si>
    <t>Orsabbas's Fine Imports</t>
  </si>
  <si>
    <t>Riautar's Weaponry</t>
  </si>
  <si>
    <t>The House of Song</t>
  </si>
  <si>
    <t>Patient Fingers Fine work</t>
  </si>
  <si>
    <t>League of Basketmakers &amp; Wickerworkers Stor</t>
  </si>
  <si>
    <t>The House of Cleanliness</t>
  </si>
  <si>
    <t>Belmonder's Meats</t>
  </si>
  <si>
    <t>Thond Glass and Glazing Shop</t>
  </si>
  <si>
    <t>The Zoarstar (guildh</t>
  </si>
  <si>
    <t>The Old Guildhall</t>
  </si>
  <si>
    <t>The House of Textiles</t>
  </si>
  <si>
    <t>Golden Horn Gambling House</t>
  </si>
  <si>
    <t>The House of Light</t>
  </si>
  <si>
    <t>House of Light Storage</t>
  </si>
  <si>
    <t>Stationers'Hall</t>
  </si>
  <si>
    <t>The Gentle Rest</t>
  </si>
  <si>
    <t>The Gentle Rest Stables</t>
  </si>
  <si>
    <t>The Guild Paddock</t>
  </si>
  <si>
    <t>Meiroth's Fine Silks</t>
  </si>
  <si>
    <t>The Bowels of the Earth</t>
  </si>
  <si>
    <t>Cobblers' and Corvisers' House</t>
  </si>
  <si>
    <t>The Plinth</t>
  </si>
  <si>
    <t>Felzoun's Folly</t>
  </si>
  <si>
    <t>Surtlan's Metalwares</t>
  </si>
  <si>
    <t>Scirkhel Wands' residence</t>
  </si>
  <si>
    <t>Wheel Hall</t>
  </si>
  <si>
    <t>The Gray Serpent</t>
  </si>
  <si>
    <t>Blackstone House</t>
  </si>
  <si>
    <t>Rejviik's Mortuary</t>
  </si>
  <si>
    <t>Monastery of the Sun</t>
  </si>
  <si>
    <t>Huulfor Manor</t>
  </si>
  <si>
    <t>River Gate</t>
  </si>
  <si>
    <t>The Singed Bolt</t>
  </si>
  <si>
    <t>Zeltabbar Iliphar's residence</t>
  </si>
  <si>
    <t>Henndever's Coffins and Coffers</t>
  </si>
  <si>
    <t>Roads' End</t>
  </si>
  <si>
    <t>The House of the Homeless</t>
  </si>
  <si>
    <t>Ahghairon's Statue</t>
  </si>
  <si>
    <t>Merchants' Rest</t>
  </si>
  <si>
    <t>Warriors' Monument</t>
  </si>
  <si>
    <t>Lords' Respite</t>
  </si>
  <si>
    <t>The Hall of the Sages</t>
  </si>
  <si>
    <t>The Hall of Heroes</t>
  </si>
  <si>
    <t>Mariners' Rest</t>
  </si>
  <si>
    <t>Deepwinter Vault</t>
  </si>
  <si>
    <t xml:space="preserve">Watchway Tower </t>
  </si>
  <si>
    <t>Guard Tower</t>
  </si>
  <si>
    <t>Beacon Tower</t>
  </si>
  <si>
    <t>Sultlue Vault</t>
  </si>
  <si>
    <t>The Gray Griffon</t>
  </si>
  <si>
    <t>Turnstone Plumbing and Pipefitting</t>
  </si>
  <si>
    <t>The Metal House of Wonders</t>
  </si>
  <si>
    <t>Dhaermos Storage</t>
  </si>
  <si>
    <t>Whistling Blades</t>
  </si>
  <si>
    <t>Selûne's Smile</t>
  </si>
  <si>
    <t>The Rearing Hippocampus</t>
  </si>
  <si>
    <t>The Splintered Stair</t>
  </si>
  <si>
    <t>The Blackstar Inn</t>
  </si>
  <si>
    <t>Serpentil Books &amp; Folios</t>
  </si>
  <si>
    <t>The Ship's Prow</t>
  </si>
  <si>
    <t>The Thirsty Sailor</t>
  </si>
  <si>
    <t>The Thirsty Throat</t>
  </si>
  <si>
    <t>Helmstar Warehouse</t>
  </si>
  <si>
    <t>Warm Beds</t>
  </si>
  <si>
    <t>Lanternmaker Zorth Ulmaril</t>
  </si>
  <si>
    <t>The Bloody Fist</t>
  </si>
  <si>
    <t>Three Pearls Nightclub</t>
  </si>
  <si>
    <t>Shipwrights' House</t>
  </si>
  <si>
    <t>Red Sails</t>
  </si>
  <si>
    <t>Muleskull Tavern</t>
  </si>
  <si>
    <t>The Hanging Lantern</t>
  </si>
  <si>
    <t>The Sleeping Wench</t>
  </si>
  <si>
    <t>Aurora's Realms Shop, Slut Street Catalogue Counter</t>
  </si>
  <si>
    <t>The Purple Palace</t>
  </si>
  <si>
    <t>The Mermaid's Arms</t>
  </si>
  <si>
    <t>The Blue Mermaid</t>
  </si>
  <si>
    <t>Shippers' Hall</t>
  </si>
  <si>
    <t>Shippers' Storage</t>
  </si>
  <si>
    <t>The House of Tarmagus</t>
  </si>
  <si>
    <t>Coopers' Rest</t>
  </si>
  <si>
    <t>The Hanged Man</t>
  </si>
  <si>
    <t>House of Pride Perfumes</t>
  </si>
  <si>
    <t>Arnagu's the Shipwright's residence</t>
  </si>
  <si>
    <t>Full Sails</t>
  </si>
  <si>
    <t>The Blushing Mermaid</t>
  </si>
  <si>
    <t>Felhaur's Fine Fish</t>
  </si>
  <si>
    <t>Khostal Hannass, Fine Nuts</t>
  </si>
  <si>
    <t>Seaswealth Hall</t>
  </si>
  <si>
    <t>Nestaur the Ropemaker</t>
  </si>
  <si>
    <t>The Sleeping Snake</t>
  </si>
  <si>
    <t>Shipmasters' Hall</t>
  </si>
  <si>
    <t>Watermens' Hall</t>
  </si>
  <si>
    <t>Mariners' Hall</t>
  </si>
  <si>
    <t>Torpus the Tanner</t>
  </si>
  <si>
    <t>League Hall</t>
  </si>
  <si>
    <t>The Butchers' Guildhall</t>
  </si>
  <si>
    <t>Melgard's Fine Leathers</t>
  </si>
  <si>
    <t>Thomm Storage</t>
  </si>
  <si>
    <t>Telethar Leatherworks</t>
  </si>
  <si>
    <t>Fellowship Storage</t>
  </si>
  <si>
    <t>Smokehouse</t>
  </si>
  <si>
    <t>Jemuril the DwarPs residence</t>
  </si>
  <si>
    <t>The Copper Cup</t>
  </si>
  <si>
    <t>Gelfuril the Trader</t>
  </si>
  <si>
    <t>Cookhouse Hall</t>
  </si>
  <si>
    <t>The Pickled Fisherman</t>
  </si>
  <si>
    <t>The Soaring Pegasus</t>
  </si>
  <si>
    <t>The Fishscale Smithy</t>
  </si>
  <si>
    <t>Jester's Clubhouse</t>
  </si>
  <si>
    <t>Horizon's Sails</t>
  </si>
  <si>
    <t>Mother Jatha's</t>
  </si>
  <si>
    <t>Talnu's Ropeworks</t>
  </si>
  <si>
    <t>Merlook Nets &amp; Knotware</t>
  </si>
  <si>
    <t>Ralagut's Wheelhouse</t>
  </si>
  <si>
    <t>The Angry Coxswain</t>
  </si>
  <si>
    <t>Gathgaer Milomynt's residence</t>
  </si>
  <si>
    <t>Maernath Storage</t>
  </si>
  <si>
    <t>Alex Lenter's Storage</t>
  </si>
  <si>
    <t>Old Xoblob Shop</t>
  </si>
  <si>
    <t>The Pavilion of Paving Stones</t>
  </si>
  <si>
    <t>Sailor's Corner</t>
  </si>
  <si>
    <t>Darth's Dolphyntyde</t>
  </si>
  <si>
    <t>The Swords' Rest</t>
  </si>
  <si>
    <t>The Stone House</t>
  </si>
  <si>
    <t>The House of Good Spirits</t>
  </si>
  <si>
    <t>The Redbridle Stables</t>
  </si>
  <si>
    <t>The Coach and Wagon Hall</t>
  </si>
  <si>
    <t>Saddlers' &amp; Harness-Makers' Hall</t>
  </si>
  <si>
    <t>Brian the Swordmaster's Smithy</t>
  </si>
  <si>
    <t>The Old Monster Shop</t>
  </si>
  <si>
    <t>Midnight Sun</t>
  </si>
  <si>
    <t>Flurmastyr residence</t>
  </si>
  <si>
    <t>Builders' Hall</t>
  </si>
  <si>
    <t>Nelkaush the Weaver</t>
  </si>
  <si>
    <t>The Road House</t>
  </si>
  <si>
    <t>The Full Cup</t>
  </si>
  <si>
    <t>The Jade Dancer</t>
  </si>
  <si>
    <t>Tehmak's Coaches</t>
  </si>
  <si>
    <t>Hlakken Stables</t>
  </si>
  <si>
    <t>The Spouting Fish</t>
  </si>
  <si>
    <t>Nueth's Fine Nets</t>
  </si>
  <si>
    <t>Metalmasters' Hall</t>
  </si>
  <si>
    <t>Aurora's Realms Shop, South High Road Catalogue Counter</t>
  </si>
  <si>
    <t>The Red Gauntlet</t>
  </si>
  <si>
    <t>Pelauvir's Counter</t>
  </si>
  <si>
    <t>Bellister's Hand</t>
  </si>
  <si>
    <t>Bellister's House</t>
  </si>
  <si>
    <t>Orm's Highbench</t>
  </si>
  <si>
    <t>Athal's Stables</t>
  </si>
  <si>
    <t>Essimuth's Equipment</t>
  </si>
  <si>
    <t>Temple of Good Cheer</t>
  </si>
  <si>
    <t>Madame Garah's Boarding House</t>
  </si>
  <si>
    <t>Amrani's Laundry</t>
  </si>
  <si>
    <t>Piatran's Clothiers</t>
  </si>
  <si>
    <t>Rokkek Ingerr's residence</t>
  </si>
  <si>
    <t>Hemmerem's Stables (bus</t>
  </si>
  <si>
    <t>Kolat's Towers</t>
  </si>
  <si>
    <t>Watch Guardpost</t>
  </si>
  <si>
    <t>The Garrulous Grocer (home/bus</t>
  </si>
  <si>
    <t>Krabbellor Silversmiths</t>
  </si>
  <si>
    <t>Laran's Cartographers</t>
  </si>
  <si>
    <t>Waukeen's Wares</t>
  </si>
  <si>
    <t>The Safehaven Inn</t>
  </si>
  <si>
    <t>Ingerr &amp; Ingerr Warehouses</t>
  </si>
  <si>
    <t>The Beer Golem</t>
  </si>
  <si>
    <t>Phaulkonmere</t>
  </si>
  <si>
    <t>The Daily Trumpet</t>
  </si>
  <si>
    <t>Helm's Hall</t>
  </si>
  <si>
    <t>Tymora's Blessing</t>
  </si>
  <si>
    <t>The Medusa's Glare</t>
  </si>
  <si>
    <t>Flame of Hope</t>
  </si>
  <si>
    <t>Berendarr's World of Words</t>
  </si>
  <si>
    <t>Hlethvagi's Coins</t>
  </si>
  <si>
    <t>The South Gate</t>
  </si>
  <si>
    <t>East Torch Tower</t>
  </si>
  <si>
    <t>Formerly Prestar's Furniture</t>
  </si>
  <si>
    <t>Harborwatch Tower</t>
  </si>
  <si>
    <t>Smugglers' Bane Tower</t>
  </si>
  <si>
    <t>Outer Fort</t>
  </si>
  <si>
    <t>Inner Fort</t>
  </si>
  <si>
    <t>The Queenspire</t>
  </si>
  <si>
    <t>Sea Elf Trading Outpost</t>
  </si>
  <si>
    <t>Deepwater Beacon</t>
  </si>
  <si>
    <t xml:space="preserve"> Baker's Guild</t>
  </si>
  <si>
    <t>GUILD</t>
  </si>
  <si>
    <t>Random Shops and Services for City Life</t>
  </si>
  <si>
    <t>Name</t>
  </si>
  <si>
    <t>Description</t>
  </si>
  <si>
    <t>Turin's Sundries</t>
  </si>
  <si>
    <t>Shop:  (general store)</t>
  </si>
  <si>
    <t>Dirufel's Potions &amp; Curatives</t>
  </si>
  <si>
    <t>Shop:  (potions &amp; herbs)</t>
  </si>
  <si>
    <t>Caer Noroch</t>
  </si>
  <si>
    <t>Shop:  (Moonshae Imports Shop)</t>
  </si>
  <si>
    <t>Garden of Delights</t>
  </si>
  <si>
    <t>Shop:  (Florist)</t>
  </si>
  <si>
    <t>Karios' Clothing Emporium</t>
  </si>
  <si>
    <t>Shop:</t>
  </si>
  <si>
    <t>Madame Talis' Crystal Ball</t>
  </si>
  <si>
    <t>Shop: (Fortune Telling)</t>
  </si>
  <si>
    <t>Three Blind Mice</t>
  </si>
  <si>
    <t>Shop:  (Cheese Shop)</t>
  </si>
  <si>
    <t>The Flying Cow</t>
  </si>
  <si>
    <t>Shop:  (Dairy)</t>
  </si>
  <si>
    <t>The Big Boot Shop</t>
  </si>
  <si>
    <t>Shop:  (boots &amp; shoes)</t>
  </si>
  <si>
    <t>The Anchor &amp; Sail</t>
  </si>
  <si>
    <t>Shop: (Seafood Restaurant)</t>
  </si>
  <si>
    <t>The Sleeping Mind</t>
  </si>
  <si>
    <t>Shop:  (Curiosities &amp; Treasures from abroad)</t>
  </si>
  <si>
    <t>The Speeding Sprite</t>
  </si>
  <si>
    <t>Service:  (Messenger &amp; Deliveries)</t>
  </si>
  <si>
    <t>Lorimar's Laundromat</t>
  </si>
  <si>
    <t>Service: (Launderer)</t>
  </si>
  <si>
    <t>The Glass Mantle</t>
  </si>
  <si>
    <t>Shop:  (Art Gallery)</t>
  </si>
  <si>
    <t>The Moondance</t>
  </si>
  <si>
    <t>Shop:  (Tailor &amp; Costume Shop)</t>
  </si>
  <si>
    <t>The Glass Slipper</t>
  </si>
  <si>
    <t>Shop: (Cobbler)</t>
  </si>
  <si>
    <t>The Slithering Serpent</t>
  </si>
  <si>
    <t>Shop:  (Tattoo &amp; Piercing)</t>
  </si>
  <si>
    <t>Haldun's Furniture</t>
  </si>
  <si>
    <t>The Town Crier</t>
  </si>
  <si>
    <t>Shop:  (Local Publisher) (2nd floor)</t>
  </si>
  <si>
    <t>The Weary Traveler</t>
  </si>
  <si>
    <t>Shop:  (Maps &amp; Adventurers Treasures)</t>
  </si>
  <si>
    <t>Ullutho's Fletch &amp; Arrows</t>
  </si>
  <si>
    <t>House of the Drunken Spider</t>
  </si>
  <si>
    <t>Shop:  (Winery)</t>
  </si>
  <si>
    <t>The Sturdy Oak</t>
  </si>
  <si>
    <t>Shop:  (Building Supplies &amp; Lumber)</t>
  </si>
  <si>
    <t>Nautical Endeavours</t>
  </si>
  <si>
    <t>Shop:  (Maps &amp; Charts of the Sea)</t>
  </si>
  <si>
    <t>Wandering Images</t>
  </si>
  <si>
    <t>Shop:  (Sign Shop)</t>
  </si>
  <si>
    <t>Candles &amp; Scents</t>
  </si>
  <si>
    <t>The Catered Prince</t>
  </si>
  <si>
    <t>Service:  (Food Caterers)</t>
  </si>
  <si>
    <t>The Waterclock</t>
  </si>
  <si>
    <t>Shop: (Clock Shop)</t>
  </si>
  <si>
    <t>Frontier Clothing Company</t>
  </si>
  <si>
    <t>Shop:  (Travel gear and Winter apparel)</t>
  </si>
  <si>
    <t>The Crooked Shelf</t>
  </si>
  <si>
    <t>Shop:  (General Store)</t>
  </si>
  <si>
    <t>The Shaved Yeti</t>
  </si>
  <si>
    <t>Shop: (Barber)</t>
  </si>
  <si>
    <t>Bellima's Boutique</t>
  </si>
  <si>
    <t>Shop:  (Women's Gowns and Shoes)</t>
  </si>
  <si>
    <t>Fanny's Farm Fresh Foods</t>
  </si>
  <si>
    <t>Shop:  (Grocers)</t>
  </si>
  <si>
    <t>Sugarhill's</t>
  </si>
  <si>
    <t>Shop:  (Sweets &amp; Candies)</t>
  </si>
  <si>
    <t>Stoutman's Pride</t>
  </si>
  <si>
    <t>Shop:  (Brewer)</t>
  </si>
  <si>
    <t>Halls of the Korrid</t>
  </si>
  <si>
    <t>Shop:  (Playhouse and Dancehall)</t>
  </si>
  <si>
    <t>Silver Stars</t>
  </si>
  <si>
    <t>Shop:  (Fine Clothing Shop)</t>
  </si>
  <si>
    <t>The Dancing Cyclops</t>
  </si>
  <si>
    <t>Inn:</t>
  </si>
  <si>
    <t>Brendallin's Fine Pastries</t>
  </si>
  <si>
    <t>Caf :</t>
  </si>
  <si>
    <t>The Silly Sphinx</t>
  </si>
  <si>
    <t>Caf :  (Poets Corner)</t>
  </si>
  <si>
    <t>Darith's Dry Storage</t>
  </si>
  <si>
    <t>Warehouse:  (rental)</t>
  </si>
  <si>
    <t>The Sturdy Oak Lumberyard</t>
  </si>
  <si>
    <t>Warehouse:</t>
  </si>
  <si>
    <t>Fanny's Food Storage</t>
  </si>
  <si>
    <t>Stoutman's Pride Storage</t>
  </si>
  <si>
    <t>Warehouse:  (distillery)</t>
  </si>
  <si>
    <t>The Moonshae Meadows</t>
  </si>
  <si>
    <t>Stables:</t>
  </si>
  <si>
    <t>The Stabled Mount</t>
  </si>
  <si>
    <t>The Rested Pony Stables</t>
  </si>
  <si>
    <t>Torellan Fernhathon</t>
  </si>
  <si>
    <t>Private Home:  - Retired Adventurer</t>
  </si>
  <si>
    <t>Mattias Huldhenalt</t>
  </si>
  <si>
    <t>Private Home:  - Merchant</t>
  </si>
  <si>
    <t>Protias Huldhenalt</t>
  </si>
  <si>
    <t>Private Home:  Merchant</t>
  </si>
  <si>
    <t>Zullhaz the Dreamweaver</t>
  </si>
  <si>
    <t>Private Home:  Mage - Illusionist</t>
  </si>
  <si>
    <t>Cristoff Vanderbiirn</t>
  </si>
  <si>
    <t>Elduithoin Leafbinder</t>
  </si>
  <si>
    <t>Private Home:  Sage: Flora &amp; Fauna of the North</t>
  </si>
  <si>
    <t>Ariel 'The Dragon' Xanderlyyn</t>
  </si>
  <si>
    <t>Private Home:  Adventuring Mage</t>
  </si>
  <si>
    <t>Ingmar Yletstein</t>
  </si>
  <si>
    <t>Cherin the Younger</t>
  </si>
  <si>
    <t>Ferdinand Romeraz</t>
  </si>
  <si>
    <t>Private Home:  Retired Sea Captain / Explorer</t>
  </si>
  <si>
    <t>   Crypts of the Deepening        Moon (ruin)</t>
  </si>
  <si>
    <t>   Dancing Dell</t>
  </si>
  <si>
    <t>   Glen of Aloevan</t>
  </si>
  <si>
    <t>en Glade</t>
  </si>
  <si>
    <t>   House of Long Silences (ruin)</t>
  </si>
  <si>
    <t>   House of Stone (ruin)</t>
  </si>
  <si>
    <t>   Nandar Lodge (ruin)</t>
  </si>
  <si>
    <t>   Fhylund Hunting Lodge        (fort)</t>
  </si>
  <si>
    <t>    Reluraun’s Tomb (ruin)</t>
  </si>
  <si>
    <t>    Harpshield Lands</t>
  </si>
  <si>
    <t>    Dungeon of the Shield</t>
  </si>
  <si>
    <t>most Lands</t>
  </si>
  <si>
    <t>    Talmost Keep (ruin)</t>
  </si>
  <si>
    <t>    Delimbiyran (ruin)</t>
  </si>
  <si>
    <t>    Daggerford</t>
  </si>
  <si>
    <t>    Black Helm Tower</t>
  </si>
  <si>
    <t>    Mount Illefarn</t>
  </si>
  <si>
    <t>    Laughing Hollow</t>
  </si>
  <si>
    <t>    Sword Hills        „</t>
  </si>
  <si>
    <t>    Moon Tower        of Elembar (ruin)</t>
  </si>
  <si>
    <t>    Crumbling Stair (ruin)</t>
  </si>
  <si>
    <t>    Watchers of the North</t>
  </si>
  <si>
    <t>    Torstultok (Hall of Grand Hunts, Firehammer Hold) (fort)</t>
  </si>
  <si>
    <t>    Amphail (village)</t>
  </si>
  <si>
    <t>    Death Shallows</t>
  </si>
  <si>
    <t>    Dolblunde (ruin)</t>
  </si>
  <si>
    <t>    Goldenfields (city)</t>
  </si>
  <si>
    <t>    Maiden’s Tomb Tor (village)</t>
  </si>
  <si>
    <t>    Gauster Creek</t>
  </si>
  <si>
    <t>    Sarcrag</t>
  </si>
  <si>
    <t>    Stump Bog</t>
  </si>
  <si>
    <t>    Circle of the        Deepening Moon (ruin)</t>
  </si>
  <si>
    <t>     l!oi;'!oll</t>
  </si>
  <si>
    <t>    Redcliffs</t>
  </si>
  <si>
    <t>    Red Rocks</t>
  </si>
  <si>
    <t>    Alsapir’s Rock</t>
  </si>
  <si>
    <t>    Hall of Reflected Moonlight</t>
  </si>
  <si>
    <t>    Bryndraeth Estate (fort)</t>
  </si>
  <si>
    <t>    Roaring Dragon House (fort)</t>
  </si>
  <si>
    <t>    Zundbridge (bridge)</t>
  </si>
  <si>
    <t> Selpir</t>
  </si>
  <si>
    <t>    Rat Hills</t>
  </si>
  <si>
    <t>    Hall of Whirling Blades        (ruin)</t>
  </si>
  <si>
    <t>    Olothontor’s Lair (ruin)</t>
  </si>
  <si>
    <t>       Marune’s Stronghold (fort)</t>
  </si>
  <si>
    <t>       Hespheira (ruin)</t>
  </si>
  <si>
    <t>       Nasaqh Estates (fort)</t>
  </si>
  <si>
    <t>       Mere of Dead Men</t>
  </si>
  <si>
    <t>SHOP NAMES</t>
  </si>
  <si>
    <t>Adjl</t>
  </si>
  <si>
    <t>Adj 2</t>
  </si>
  <si>
    <t>Creature</t>
  </si>
  <si>
    <t>Item</t>
  </si>
  <si>
    <t>Fat</t>
  </si>
  <si>
    <t>Dying/ Killing</t>
  </si>
  <si>
    <t>Goblin</t>
  </si>
  <si>
    <t>Rod</t>
  </si>
  <si>
    <t>Bent</t>
  </si>
  <si>
    <t>Wandering</t>
  </si>
  <si>
    <t>Lady</t>
  </si>
  <si>
    <t>Sword</t>
  </si>
  <si>
    <t>Green</t>
  </si>
  <si>
    <t>Hanged</t>
  </si>
  <si>
    <t>Mule</t>
  </si>
  <si>
    <t>Noose</t>
  </si>
  <si>
    <t>Silver</t>
  </si>
  <si>
    <t>Dozing</t>
  </si>
  <si>
    <t>Boy</t>
  </si>
  <si>
    <t>Wagon</t>
  </si>
  <si>
    <t>Homely</t>
  </si>
  <si>
    <t>Fighting</t>
  </si>
  <si>
    <t>Dwarf</t>
  </si>
  <si>
    <t>Mug</t>
  </si>
  <si>
    <t>Fabulous</t>
  </si>
  <si>
    <t>Dancing</t>
  </si>
  <si>
    <t>Elf</t>
  </si>
  <si>
    <t>Pie</t>
  </si>
  <si>
    <t>Cormyrean</t>
  </si>
  <si>
    <t>Pilfering</t>
  </si>
  <si>
    <t>Lord</t>
  </si>
  <si>
    <t>Table</t>
  </si>
  <si>
    <t>Dandy</t>
  </si>
  <si>
    <t>Marauding</t>
  </si>
  <si>
    <t>Wizard</t>
  </si>
  <si>
    <t>Throne</t>
  </si>
  <si>
    <t>Hungry</t>
  </si>
  <si>
    <t>Bantering</t>
  </si>
  <si>
    <t>Dragon</t>
  </si>
  <si>
    <t>Boot</t>
  </si>
  <si>
    <t>Blasted</t>
  </si>
  <si>
    <t>Eating</t>
  </si>
  <si>
    <t>Ogre</t>
  </si>
  <si>
    <t>Pot</t>
  </si>
  <si>
    <t>Vermilion</t>
  </si>
  <si>
    <t>Salty</t>
  </si>
  <si>
    <t>Giant</t>
  </si>
  <si>
    <t>Banner</t>
  </si>
  <si>
    <t>Wide</t>
  </si>
  <si>
    <t>Smoking</t>
  </si>
  <si>
    <t>Manticore</t>
  </si>
  <si>
    <t>Cart</t>
  </si>
  <si>
    <t>White</t>
  </si>
  <si>
    <t>Heavy</t>
  </si>
  <si>
    <t>Drake</t>
  </si>
  <si>
    <t>Barrel</t>
  </si>
  <si>
    <t>Black</t>
  </si>
  <si>
    <t>Icy</t>
  </si>
  <si>
    <t>Porcupine</t>
  </si>
  <si>
    <t>Moon</t>
  </si>
  <si>
    <t>Splendid</t>
  </si>
  <si>
    <t>Striped</t>
  </si>
  <si>
    <t>Knight</t>
  </si>
  <si>
    <t>Brazier</t>
  </si>
  <si>
    <t>Silky</t>
  </si>
  <si>
    <t>Sleepy</t>
  </si>
  <si>
    <t>Minotaur</t>
  </si>
  <si>
    <t>Dagger</t>
  </si>
  <si>
    <t>Proud</t>
  </si>
  <si>
    <t>Hissing</t>
  </si>
  <si>
    <t>Halfling</t>
  </si>
  <si>
    <t>Axe</t>
  </si>
  <si>
    <t>Vicious</t>
  </si>
  <si>
    <t>Defiant</t>
  </si>
  <si>
    <t>Devil</t>
  </si>
  <si>
    <t>Lance</t>
  </si>
  <si>
    <t>Screeching</t>
  </si>
  <si>
    <t>Ugly</t>
  </si>
  <si>
    <t>Girl</t>
  </si>
  <si>
    <t>Crown</t>
  </si>
  <si>
    <t>Smiling</t>
  </si>
  <si>
    <t>Lucky</t>
  </si>
  <si>
    <t>Treant</t>
  </si>
  <si>
    <t>Star</t>
  </si>
  <si>
    <t>SHOP FUNCTIONS</t>
  </si>
  <si>
    <t>Upper</t>
  </si>
  <si>
    <t>Lower</t>
  </si>
  <si>
    <t>Outer</t>
  </si>
  <si>
    <t>Citywide</t>
  </si>
  <si>
    <t>Architect</t>
  </si>
  <si>
    <t>Alchemist</t>
  </si>
  <si>
    <t>Abattoir</t>
  </si>
  <si>
    <t>Apothecary</t>
  </si>
  <si>
    <t>Art gallery</t>
  </si>
  <si>
    <t>Armorer</t>
  </si>
  <si>
    <t>Brewery</t>
  </si>
  <si>
    <t>Bakery</t>
  </si>
  <si>
    <t>Artist</t>
  </si>
  <si>
    <t>Botanist</t>
  </si>
  <si>
    <t>Cafe</t>
  </si>
  <si>
    <t>Astrologer</t>
  </si>
  <si>
    <t>Cooper</t>
  </si>
  <si>
    <t>Chandler</t>
  </si>
  <si>
    <t>Barber</t>
  </si>
  <si>
    <t>Cobbler</t>
  </si>
  <si>
    <t>Fletcher/ bo wye r</t>
  </si>
  <si>
    <t>Festhall</t>
  </si>
  <si>
    <t>Herbalist</t>
  </si>
  <si>
    <t>Inkmaker</t>
  </si>
  <si>
    <t>Carpenter</t>
  </si>
  <si>
    <t>Inn</t>
  </si>
  <si>
    <t>Mapmaker</t>
  </si>
  <si>
    <t>Laundry</t>
  </si>
  <si>
    <t>Jeweler</t>
  </si>
  <si>
    <t>Potter</t>
  </si>
  <si>
    <t>Moneylender</t>
  </si>
  <si>
    <t>Lawyer</t>
  </si>
  <si>
    <t>Roofer</t>
  </si>
  <si>
    <t>Pawn shop</t>
  </si>
  <si>
    <t>Ropemaker</t>
  </si>
  <si>
    <t>Food</t>
  </si>
  <si>
    <t>Milliner</t>
  </si>
  <si>
    <t>Sailmaker</t>
  </si>
  <si>
    <t>Smith</t>
  </si>
  <si>
    <t>Sage</t>
  </si>
  <si>
    <t>Scribe</t>
  </si>
  <si>
    <t>Stable</t>
  </si>
  <si>
    <t>General</t>
  </si>
  <si>
    <t>Salon</t>
  </si>
  <si>
    <t>Shipwright</t>
  </si>
  <si>
    <t>Stonemason</t>
  </si>
  <si>
    <t>Wheelwright</t>
  </si>
  <si>
    <t>Tailor</t>
  </si>
  <si>
    <t>Citywide*</t>
  </si>
  <si>
    <t>Theater</t>
  </si>
  <si>
    <t>Weaver</t>
  </si>
  <si>
    <t>Upper*</t>
  </si>
  <si>
    <t>Tavern</t>
  </si>
  <si>
    <t>Lower*</t>
  </si>
  <si>
    <t>Male</t>
  </si>
  <si>
    <t>Female</t>
  </si>
  <si>
    <t>Surname A</t>
  </si>
  <si>
    <t>Surname B</t>
  </si>
  <si>
    <t>Acton</t>
  </si>
  <si>
    <t>Agathe</t>
  </si>
  <si>
    <t>Dunbeigh</t>
  </si>
  <si>
    <t>Appledown</t>
  </si>
  <si>
    <t>Allyck</t>
  </si>
  <si>
    <t>Allayn</t>
  </si>
  <si>
    <t>Bernstowe</t>
  </si>
  <si>
    <t>Baird</t>
  </si>
  <si>
    <t>Benson</t>
  </si>
  <si>
    <t>Chesserie</t>
  </si>
  <si>
    <t>Fiddle</t>
  </si>
  <si>
    <t>Tallfellow</t>
  </si>
  <si>
    <t>Devlin</t>
  </si>
  <si>
    <t>Eleasias</t>
  </si>
  <si>
    <t>Grain</t>
  </si>
  <si>
    <t>Crofter</t>
  </si>
  <si>
    <t>Ettvard</t>
  </si>
  <si>
    <t>Elendra</t>
  </si>
  <si>
    <t>Miller</t>
  </si>
  <si>
    <t>Warden</t>
  </si>
  <si>
    <t>Federic</t>
  </si>
  <si>
    <t>Margritte</t>
  </si>
  <si>
    <t>Mander</t>
  </si>
  <si>
    <t>Maed</t>
  </si>
  <si>
    <t>Ravek</t>
  </si>
  <si>
    <t>Prulasyk</t>
  </si>
  <si>
    <t>Redhatch</t>
  </si>
  <si>
    <t>Trailbender</t>
  </si>
  <si>
    <t>Sigur</t>
  </si>
  <si>
    <t>Tilda</t>
  </si>
  <si>
    <t>Smythe</t>
  </si>
  <si>
    <t>Vintner</t>
  </si>
  <si>
    <t>Thildon</t>
  </si>
  <si>
    <t>Skie</t>
  </si>
  <si>
    <t>Shielder</t>
  </si>
  <si>
    <t>Duel</t>
  </si>
  <si>
    <t>Wallen</t>
  </si>
  <si>
    <t>Valena</t>
  </si>
  <si>
    <t>Waters</t>
  </si>
  <si>
    <t>Stodge</t>
  </si>
  <si>
    <t>RANDOM STREET ENCOUNTERS</t>
  </si>
  <si>
    <t>You can use the table below to add color to the characters’ wanderings or inspire full encounters. Roll a d20 in the Upper City, a d20 + 10 in the Lower City, and a d20 + 20 in the Outer City</t>
  </si>
  <si>
    <t>1.      Patriars on their way to the High Hall or a party</t>
  </si>
  <si>
    <t>2.      A Watch patrol</t>
  </si>
  <si>
    <t>3.      A priest of Gond</t>
  </si>
  <si>
    <t>4.      Patriar servants on an errand</t>
  </si>
  <si>
    <t>5.      A visiting merchant on the way to a meeting</t>
  </si>
  <si>
    <t>6.      A courting pair of patriars</t>
  </si>
  <si>
    <t>7.      A guild member lecturing an apprentice</t>
  </si>
  <si>
    <t>8.      A barrister</t>
  </si>
  <si>
    <t>9.      An artist painting a street scene</t>
  </si>
  <si>
    <t>10.        A cook and some assistants rushing to transport a meal somewhere</t>
  </si>
  <si>
    <t>11.        A courier</t>
  </si>
  <si>
    <t>12.        Stray cats</t>
  </si>
  <si>
    <t>13.        Lamp lads and lasses looking for work</t>
  </si>
  <si>
    <t>14.        A cobble party</t>
  </si>
  <si>
    <t>15.        A nightsoil collector with a heavy load in his cart</t>
  </si>
  <si>
    <t>16.        A marriage procession</t>
  </si>
  <si>
    <t>17.        A Watch or Fist patrol escorting a prisoner</t>
  </si>
  <si>
    <t>18.        A somber funerary procession</t>
  </si>
  <si>
    <t>19.        A pole-carrier heavily laden with a swaying burden</t>
  </si>
  <si>
    <t>20.        A guild apprentice late for work</t>
  </si>
  <si>
    <t>21.        A group of children playing in the street</t>
  </si>
  <si>
    <t>22.        A group of sailors taking offerings to the Water Queen’s House</t>
  </si>
  <si>
    <t>23.        A Flaming Fist recruiter looking to enlist tough looking people</t>
  </si>
  <si>
    <t>24.        A tax collector accompanied by Flaming Fist guards</t>
  </si>
  <si>
    <t>25.        A Flaming Fist patrol</t>
  </si>
  <si>
    <t>26.        A merchant marching to the Wide with porters carrying her goods</t>
  </si>
  <si>
    <t>27.        A Flaming Fist patrol pursuing a fleeing criminal</t>
  </si>
  <si>
    <t>28.        Drunken patriar youths out slumming</t>
  </si>
  <si>
    <t>30.        A Guild enforcer</t>
  </si>
  <si>
    <t>31.        A few off-duty and out-of-uniform Flaming Fist members</t>
  </si>
  <si>
    <t>32.        A flock or herd of animals on the move</t>
  </si>
  <si>
    <t>33.        A crier for Baldur’s Mouth</t>
  </si>
  <si>
    <t>34.        Stray dogs</t>
  </si>
  <si>
    <t>35.        A group of rowdy, bullying dockhands prowling for trouble</t>
  </si>
  <si>
    <t>36.        A wagon stuck in the mud or with a broken wheel</t>
  </si>
  <si>
    <t>37.        Beggars acting as a distraction for cutpurses</t>
  </si>
  <si>
    <t>38.        People digging through a collapsed building (for survivors or for loot?)</t>
  </si>
  <si>
    <t>39.        A trade caravan loading or unloading</t>
  </si>
  <si>
    <t>40.        A Calishite minstrel playing a flute as his pet monkey dances</t>
  </si>
  <si>
    <t>29.        A street performer (roll a d6:1, juggler; 2, clown; 3, magician; 4, musician; 5, animal handler; or 6, puppeteer)</t>
  </si>
  <si>
    <t>Warden of Waterdeep</t>
  </si>
  <si>
    <t>Rank</t>
  </si>
  <si>
    <t>Trusty</t>
  </si>
  <si>
    <t>Vigilant</t>
  </si>
  <si>
    <t>Shieldlar</t>
  </si>
  <si>
    <t>Aumarr</t>
  </si>
  <si>
    <t>Major</t>
  </si>
  <si>
    <t>Valabrar</t>
  </si>
  <si>
    <t>Torsin</t>
  </si>
  <si>
    <t>Major General</t>
  </si>
  <si>
    <t>Commander</t>
  </si>
  <si>
    <t>Services</t>
  </si>
  <si>
    <t>1. “There’s a dragon is living in a nearby coastal cave. They say it has a huge mound of gold hidden deep inside. Scale color? I’ve heard black or blue, but my bud who’s a sailer says he’s found green scales on the beach.”</t>
  </si>
  <si>
    <t>2. “One of the Masked Lords is gravely ill. Perhaps they’ll begin elections to recruit a new one soon. Who do you think they’ll select?”</t>
  </si>
  <si>
    <t>3. “I think Thomas the Beggar is a Masked Lord… No, really, hear me out. Have you noticed how he disappears for days at a time and has more information than he should be privy to? I’m just sayin’, think about it. Kind of makes sense…”</t>
  </si>
  <si>
    <t>4. “Spouse problems? Yeah, me too… But you know, they say that if you wander through the Trade District’s back alleys while carrying a black rose you’ll stumble across a witch’s shop who specializes in ‘romantical remedies’.”</t>
  </si>
  <si>
    <t>5. “The c-c-coffee at the Weeping Maiden is really g-good. It’s expensive but I swear one cup will keep you up for d-days. Wha-whaddya mean I’m j-jittering? You’re the one who all sh-shaky and blurry.” [Proceeds to vibrate out of reality]</t>
  </si>
  <si>
    <t>6. “Isn’t it a little weird how well that tailor on 5th street is doing? I see nobles going in there all the time and coming out with these… pretty plain looking clothes. What’s up with that?”</t>
  </si>
  <si>
    <t>7. “The blacksmith’s 10 year old daughter disappeared last week. They found her body just a few days ago washed up on the pier. She supposedly died of old age…”</t>
  </si>
  <si>
    <t>8. “People have been disappearing from the Field Ward recently. I’d steer clear of the area.”</t>
  </si>
  <si>
    <t>9. “Did you see that ‘The Majestic Eagle’ docked in town yesterday? I always feel safer when that ship is around.”</t>
  </si>
  <si>
    <t>10. “There's a manor up in the North Ward that they're selling for really cheap, but no one seems to be buying it. I wonder why. Gods know that I'd snag it in a heartbeat if I had a few hundred gold sitting around.”</t>
  </si>
  <si>
    <t>11. “A traveling doctor is in town that claims he can cure any ailment. Look, he even got rid of my warg-warts! And all he wants in return is a flask of blood. Great deal I say!”</t>
  </si>
  <si>
    <t>12. “The jeweler on the next street over has a pearl as large as your first. He claims he ‘found’ it on the beach. But there's no way a pearl that big comes about naturally.”</t>
  </si>
  <si>
    <t>13. “The guards up in the Sea Ward are being extra strict. Just be extra careful not to break any laws, even the stupid unspoken ones.”</t>
  </si>
  <si>
    <t>14. “There’s an insidious organization that operates in even more absolute secrecy with the goals of total world domination! The Illusionati! The Masked Lords are just a farce to hide this group’s evil agenda! They’ve already begun replacing influential people with Doppelgangers! Their next step is to put Mimics in everyone’s brains!” [The ranting conspiracy theorist continues on for hours]</t>
  </si>
  <si>
    <t>15. “Aye, I swear tis’ true! A mermaid saved me life out in the harbor. I was fumbling ‘bout in the water chokin’ for breath then I felt her soft scaly lips upon mine. Wha? Yeah, I was drunk but I don’t see how that matters...”</t>
  </si>
  <si>
    <t>16. “Ghostly moans can be heard at night in the City of the Dead. The guards aren’t doing anything about it. Maybe they’re covering something up.”</t>
  </si>
  <si>
    <t>17. “Have you seen those dark clouds brewing to the West? I heard some foolish ships disappeared into it. Say, isn’t it about time we got our centurial hurricane?”</t>
  </si>
  <si>
    <t>18. “The Menagerie just got in some new critters. They’re so cute! Did you see the Blink Dog with the smushed snout and curly tail?!”</t>
  </si>
  <si>
    <t>19. “The Hippogryphs in the Guard’s Aviary are acting up. Maybe they’re ‘sensing’ something coming with their animal instincts.”</t>
  </si>
  <si>
    <t>20. “Drow have been seen sulking around at night. Probably trying to steal people away for their slave pits. You’d better keep your doors locked.”</t>
  </si>
  <si>
    <t>NAME</t>
  </si>
  <si>
    <t>WARD</t>
  </si>
  <si>
    <t>DESCRIPTION</t>
  </si>
  <si>
    <t>BADGE</t>
  </si>
  <si>
    <t>ENEMIES</t>
  </si>
  <si>
    <t>ALLIES</t>
  </si>
  <si>
    <t>TREATIED</t>
  </si>
  <si>
    <t>BASE</t>
  </si>
  <si>
    <t>NUMBERS</t>
  </si>
  <si>
    <t>The Adders</t>
  </si>
  <si>
    <t>Dock Ward</t>
  </si>
  <si>
    <t>A stunningly vicious and violent gang, the Adders are fond of using poison and are frequently hired as torturers. They are said to have backing of some kind from the church of Talona. They also have established a powerful allied bloc of gangs, alongside the Basilisk Boys and the Six Hands.</t>
  </si>
  <si>
    <t>A gang well-known for its mastery of Waterdeeps sewers, the Basilisk Boys were on the verge of being wiped out by enemies to either side. They gratefully accepted the Adders' offer of alliance a decade ago.</t>
  </si>
  <si>
    <t>Dock Ward • Castle Ward</t>
  </si>
  <si>
    <t>Possessing a sinister reputation, the Blackcoats are masters of violent crime, from mugging and home invasions to assassination. They are said to have ties to some dark faith - Mask or Loviatar according to some, or Bhaal according to others.</t>
  </si>
  <si>
    <t>South Ward</t>
  </si>
  <si>
    <t>Made up of the sons of those caravan-workers who settled in the area south of Caravan Court, the Caravan Boys are known for their smuggling and horse-thievery.</t>
  </si>
  <si>
    <t>So named for their original proximity to Castle Waterdeep, the Watch has successfully driven the Fire Kings back over the years. They are known to employ several alchemists, and do not hesitate to use the substances those craftsmen create for them. They deal extensively in drug processing and sales, as well as kidnapping and blackmail.</t>
  </si>
  <si>
    <t>A gang that formed when the mercenary company by the same name lost its official commission twenty years ago, the Blades have a reptutation as well-armed and -armored in comparison to other gangs, a likely reason why they have no current enemies. They run protection rackets and illegal gambling operations.</t>
  </si>
  <si>
    <t>A gang with its roots in adventuring, this gang sprang out of the force of minions once used by the wizard Kerrigan, in the 1240s. After Ahghairon slew the renegade (who turned out to be one of the Lords of Waterdeep), his band of thugs survived and started to make a living shaking down the folk in the neighborhood they dwelt in. Though the original "Sons" are long gone, the skills they passed on are not: Kerrigan's Sons are well-known for their skilled blade work and tactical acumen. They also seem to have superb negotiation skills, having made allies of virtually every other gang adjacent to them, and even fostering alliances between some of them.</t>
  </si>
  <si>
    <t>A gang that mostly consists of fairly dangerous thugs and leg-breakers, the Marrowsons are said to have gained their name because they're not happy in breaking the bones of their enemies "until they see the marrow."</t>
  </si>
  <si>
    <t>Trades Ward</t>
  </si>
  <si>
    <t>A gang originally based around the Court of the White Bull, the Minotaurs are made up of smugglers, muggers, and burglars, for the most part, although they do occasional leg-breaking as well.</t>
  </si>
  <si>
    <t>Dock Ward • Sea Ward • Trades Ward</t>
  </si>
  <si>
    <t>Originally based around Book Street, the Red Readers have earned their nickname by maintaining the largest number of wizards among their crew. It is also how they've managed to extend their influence so far beyond their original territory, though they've made powerful enemies in doing so.</t>
  </si>
  <si>
    <t>One of the oldest gangs in Waterdeep, the Seawolves have made a number of enemies in their time. They also dabble in nearly every kind of gang crime; its members occasionally dabble in piracy as well, hiring aboard pirate vessels for a few years before returning to the gang. Those who've done so form the leadership of the gang.</t>
  </si>
  <si>
    <t>Though their symbol is a fairly sinister-appearing circle of six hands (fingers outward), their name comes from their founders: six deckhands who eventually tired of shipboard life and took to helping themselves to the cargos along the docks. To this day, the Six Hands still run the biggest cargo-theft and smuggling operations of any of the gangs.</t>
  </si>
  <si>
    <t>A gang originally based around the Street of Tusks in the Trades Wards, the Tusk Street Boys do extensive sales of drugs, as well as acting as bodyguards and warehouse guards for many of the fences in Waterdeep.</t>
  </si>
  <si>
    <t xml:space="preserve">Джерело: &lt;http://oakthorne.net/wiki/index.php?title=Waterdeep_Goods_and_Services&gt; </t>
  </si>
  <si>
    <t>Category</t>
  </si>
  <si>
    <t>Location (key)</t>
  </si>
  <si>
    <t>Decipher Script</t>
  </si>
  <si>
    <t>Gather Information</t>
  </si>
  <si>
    <t>Knowledge</t>
  </si>
  <si>
    <t>(architecture/engineering)</t>
  </si>
  <si>
    <t>Knowledge (geography)</t>
  </si>
  <si>
    <t>PRICE</t>
  </si>
  <si>
    <t>SAVE</t>
  </si>
  <si>
    <t>EFFECT</t>
  </si>
  <si>
    <t>CATEGORY</t>
  </si>
  <si>
    <t>Alindluth</t>
  </si>
  <si>
    <t>Alchemical</t>
  </si>
  <si>
    <t>When ingested, alindluth deadens all pain and prevents shock and nausea effects for a few min­utes. There are no known side effects, but if the substance is used too soon after first exposure (or in too large a dose; dosages vary by body volume and weight), it induces a short-duration coma.</t>
  </si>
  <si>
    <t>Ingested</t>
  </si>
  <si>
    <t>CON DC 13</t>
  </si>
  <si>
    <t xml:space="preserve">   § Effect: The user feels no pain or systemic ills.
   § Until First Interval: The user reduces all damage (except psychic) by 1 point.
   § While in Effect: The user gains advantage on all Constitution saves.
   § Overdose: A user that takes a second dose within three hours of the first must make a Constitution save DC 14 or suffer the Unconscious condition until the first interval.
   § Addiction: None
</t>
  </si>
  <si>
    <t>INTERVAL</t>
  </si>
  <si>
    <t>DURATION</t>
  </si>
  <si>
    <t>Chaunsel</t>
  </si>
  <si>
    <t xml:space="preserve">
Upon contact with bare skin, chaunsel makes the affected area extremely sensitive for up to about twenty minutes. It is often used by thieves or others working in darkness, applied to their fingertips to make them able to feel tiny details, seams, and such. Overdosing causes days of numbness in the affected area.</t>
  </si>
  <si>
    <t>Alchemical • 20 gp per dose</t>
  </si>
  <si>
    <t>Upon contact with bare skin, chaunsel makes the affected area extremely sensitive for up to about twenty minutes. It is often used by thieves or others working in darkness, applied to their fingertips to make them able to feel tiny details, seams, and such. Overdosing causes days of numbness in the affected area.</t>
  </si>
  <si>
    <t>Type: Contact • Save: Constitution DC 12 • Interval: Ten minutes</t>
  </si>
  <si>
    <t>Effect: The user's sensitivity spikes, causing an increase in tactile awareness.</t>
  </si>
  <si>
    <t>Immediate: The user suffers 1d4 psychic damage.</t>
  </si>
  <si>
    <t>While in Effect: The user gains advantage on Intelligence (Investigation), Wisdom (Perception), and on thieves' tools checks.</t>
  </si>
  <si>
    <t>Overdose: A user that takes a second dose within twelve hours of the first must make a Wisdom save DC 16 or overstimulate his nerves, suffering 2d6 poison damage and taking disadvantage on all Intelligence (Investigation), Wisdom (Perception), and thieves' tools checks for 1d4 days.</t>
  </si>
  <si>
    <t>Addiction: Low (Wisdom)</t>
  </si>
  <si>
    <t>Haunspeir</t>
  </si>
  <si>
    <t>Natural • 25 gp per dose</t>
  </si>
  <si>
    <t>Named after a wizard from Neverwinter, haunspeir is sold as a tobacco-like paste or dried in a pill form. It is used by wizards and others who need to rapidly boast their intelligence.</t>
  </si>
  <si>
    <t>Type: Ingested • Save: Constitution DC 12 • Interval: Fifteen minutes</t>
  </si>
  <si>
    <t>Effect: While on haunspeir, a user's intellect and cognition spike, with nose-bleeds as a side effect. During this time, the user's skin is very sensitive to sharp injuries, causing them to bleed viciously.</t>
  </si>
  <si>
    <t>Immediate: 1d4 points of psychic damage.</t>
  </si>
  <si>
    <t>Until First Interval: Advantage to all Intelligence ability checks and +2 to Intelligence-based spell save DCs.</t>
  </si>
  <si>
    <t>While in Effect: All slashing and piercing attacks against the target deal an additional 1 point of damage.</t>
  </si>
  <si>
    <t>Overdose: If more than one dose is taken in a 24-hour period, the target immediately suffers 2d4 points of psychic damage (no save), Save DC increases by +4, and the side effect is doubled.</t>
  </si>
  <si>
    <t>Jhuild</t>
  </si>
  <si>
    <t>Natural • 3 gp per dose</t>
  </si>
  <si>
    <t>Also known as "Thrallwine", Jhuild is a dark reddish brew made from certain grapes, fruits and herbs grown near Surmarsh. Slaveholders and overseers use this drink to to strengthen captives engage in hard labor while dulling their wills and minds.</t>
  </si>
  <si>
    <t>Type: Ingested • Save: Intelligence DC 15 • Interval: One hour</t>
  </si>
  <si>
    <t>Effect: While on jhuild, a user is jumpy and nervous, finding relief and distraction in hard physical labor.</t>
  </si>
  <si>
    <t>Immediate: 1 point of psychic damage.</t>
  </si>
  <si>
    <t>While in Effect: Advantage on all Strength ability checks and saves for the duration.</t>
  </si>
  <si>
    <t>While in Effect: The imbiber is fearful and extremely susceptible to suggestion, suffering disadvantage to all Wisdom saves while under its influence. Creatures gain advantage on their attempts to use Intimidation against the imbiber.</t>
  </si>
  <si>
    <t>Overdose: None</t>
  </si>
  <si>
    <t>Addiction: None</t>
  </si>
  <si>
    <t>Tansabra</t>
  </si>
  <si>
    <t xml:space="preserve"> When injected (it must reach the bloodstream), this mixture of particular creature venoms causes complete “system shutdown” in mammals. This means that breathing is suspended, the body temperature “holds,” the need for oxygen ceases, bleeding stops, any internal bleeding and tear­ing is healed (unless fresh wounds are induced), acids and toxins suspend their operations on the body, and the recipient loses consciousness. In effect, the body is placed in stasis. Certain little- known arcane and divine spells can force release from “tansabra sleep,” and there are rumors that certain rare gem powders and herbs can shock someone out of tansabra sleep, but otherwise, an affected being emerges from the effects of tansa­bra at a random time.
 Creatures in tansabra sleep don’t heal nat­urally, and magical healing doesn’t affect them—but of course they can be conveyed to magical healing while in thrall to the tansabra, and healed the moment they awaken.
Repeated exposure to tansabra can kill an in­dividual, but how much exposure is lethal varies randomly from being to being. A lethal dose is not related to the amount of the drug administered— it depends on a person’s tolerance for the number of distinct times his body undergoes the effects.</t>
  </si>
  <si>
    <t>Alchemical • 100 gp per dose</t>
  </si>
  <si>
    <t>When injected (it must reach the bloodstream), this mixture of particular creature venoms causes complete “system shutdown” in mammals. This means that breathing is suspended, the body temperature “holds,” the need for oxygen ceases, bleeding stops, any internal bleeding and tearing is healed (unless fresh wounds are induced), acids and toxins suspend their operations on the body, and the recipient loses consciousness. In effect, the body is placed in stasis. Certain little-known arcane and divine spells can force release from “tansabra sleep,” and there are rumors that certain rare gem powders and herbs can shock someone out of tansabra sleep, but otherwise, an affected being emerges from the effects of tansabra at a random time. Creatures in tansabra sleep don’t heal naturally, and magical healing doesn’t affect them. Repeated exposure to tansabra can kill an individual, but how much exposure is lethal varies randomly from being to being. A lethal dose is not related to the amount of the drug administered — it depends on a person’s tolerance for the number of distinct times his body undergoes the effects.</t>
  </si>
  <si>
    <t>Type: Injected • Save: None • Interval: None</t>
  </si>
  <si>
    <t>Effect:</t>
  </si>
  <si>
    <t>Immediate: The user gains the Unconscious condition; the user appears dead to all non-magical examination. The user may immediately spend up to half his available hit dice as healing, but can benefit from no other healing, magical or otherwise. This condition lasts for 1d6 days.</t>
  </si>
  <si>
    <t>Overdose: Each individual has a secret number of times they may enter into tansabra sleep; the DM rolls a single die, of the type that is the largest hit die for the creature in question when it first if affected by this drug. This is the maximum number of times the creature may ever enter such sleep; when it uses tansabra one time more than this limit, it enters the sleep and then dies in 1d4 hours.</t>
  </si>
  <si>
    <t>Vornduir</t>
  </si>
  <si>
    <t>When inhaled as a powder, vornduir varies widely in effects. To many people, it does nothing at all. Others get mild rashes and itches.</t>
  </si>
  <si>
    <t>For a few, it switches pain and pleasure for an hour or two, so a gentle caress brings discom­fort, and a slap, flogging, heavy punch, or cutting wound can induce an enjoyable feeling.</t>
  </si>
  <si>
    <t>For others, it makes them feel warm, even if they are wet and out of doors in freezing tem­peratures, and at the same time happy and alert, for two days or more. For these folks, sleep isn’t needed, and their dexterity and judgment don’t suffer due to weariness.</t>
  </si>
  <si>
    <t>Vornduir prevents shock and immobility due to exposure, but not frostbite or lowered body temperature, so users won’t get hypothermic, but they could freeze solid. The drug, a mixture of herbs and animal essences, also acts as a complete and instant antidote to certain poisons—for some individuals only!</t>
  </si>
  <si>
    <t>Kammarth</t>
  </si>
  <si>
    <t>Magical • 40 gp per dose</t>
  </si>
  <si>
    <t>Sold as a stimulant powder or beige-colored jelly, Kammarth is made from the combination of a rare forest root and an Underdark fungus. It causes a temporary increase in speed and reaction time.</t>
  </si>
  <si>
    <t>Type: Contact or ingested • Save: Wisdom DC 10 or 13 (ingested) • Interval: Fifteen minutes</t>
  </si>
  <si>
    <t>Effect: While on kammarth, a user feels a sense of boundless energy and well-being.</t>
  </si>
  <si>
    <t>Immediate: Gain a +10' bonus to Speed for 1d4+1 rounds.</t>
  </si>
  <si>
    <t>While in Effect: Gain advantage on Initiative checks.</t>
  </si>
  <si>
    <t>While in Effect: Those on kammarth are very trusting, apt to see the best in everyone. This gives anyone using Deception or Persuasion against them advantage on those checks.</t>
  </si>
  <si>
    <t>Overdose: If more than one dose is taken in an 8-hour period, the user suffers the 1d4 points of poison damage and the Paralyzed condition until they overcome the second dosage. Using it more than three times in any 24-hour period causes 4d4 poison damage, increases the interval to one hour, and inflicts the Paralyzed condition until they overcome that dosage.</t>
  </si>
  <si>
    <t>Addiction: Medium (Constitution, Wisdom)</t>
  </si>
  <si>
    <t>Katakuda</t>
  </si>
  <si>
    <t>Magical • 50 gp per dose</t>
  </si>
  <si>
    <t>Also known as "Dragonskin". Imported from the distant Kara-Tur, this drug was developed by an order of fighting monks of that land. It is a brown paste that hardens the user's skin. Because of it's side-effects it was rarely used duing training, but was saved for times when the monks expected a great battle.</t>
  </si>
  <si>
    <t>Type: Contact • Save: Constitution DC 18 • Interval: Thirty minutes</t>
  </si>
  <si>
    <t>Effect: While on katakuda, a user's flesh is toughtened, though this gives away to wracking pains and spasms.</t>
  </si>
  <si>
    <t>Until First Interval: User gains resistance 3 to bludgeoning, slashing, and piercing attacks.</t>
  </si>
  <si>
    <t>At First Interval: 1d4+1 points of poison damage.</t>
  </si>
  <si>
    <t>After First Interval: User suffers disadvantage on Dexterity checks and saves.</t>
  </si>
  <si>
    <t>Overdose: Additional doses taken within a tenday of the first dose increase the DC by +2 per dose, and reduce the damage resistance by 1 per dose.</t>
  </si>
  <si>
    <t>Mordayn Vapor</t>
  </si>
  <si>
    <t>Natural • 100 gp per dose</t>
  </si>
  <si>
    <t>Also known as "Dreammist". Made from roughly ground leaves of a rare herb found in southern forests, Mordayn is so potent that it is made from steeping a small amount into boiling water and then inhaling the vapors of the resulting tea. Raw Mordayn power and Mordayn-tainted water are a deadly poison; taking the powder directly or drinking the tea produces an immediate overdose.</t>
  </si>
  <si>
    <t>Type: Inhaled • Save: Charisma DC 17 • Interval: Thirty minutes</t>
  </si>
  <si>
    <t>Effect: Exotic visions of incredible beauty enthrall the user, but when this wears off, the user's life seems drab and futile, instilling in him the desire to recapture the transcendent beauty of his trip.</t>
  </si>
  <si>
    <t>Until First Interval: Stunned condition.</t>
  </si>
  <si>
    <t>Ending: The user must make a Wisdom save DC 15 or fall under a compulsion to do whatever is necessary to repeat the dreammist dose. This lasts for 1d4 hours before fading.</t>
  </si>
  <si>
    <t>Overdose: If two doses are taken within an hour, or if raw mordayn powder or mordayn tea are ingested, the drug acts as a deadly poison (Ingested • Constitution save DC 16 • 2d10 poison damage and poisoned condition for 24 hours; half damage on successful save). Mordayn users often throw out the tea as soon as they inhale and make sure that only one dose is available at a time in order to make sure they cannot overdose on the deadly drug.</t>
  </si>
  <si>
    <t>Addiction: High (Wisdom)</t>
  </si>
  <si>
    <t>Oruighen</t>
  </si>
  <si>
    <t>Alchemical • 10 gp per dose</t>
  </si>
  <si>
    <t>Also called "Phantomdust," Oruighen is made by refining rare cacti found in the alkaline sands of Azulduth, the Lake of Salt. It is a gray, fine-grained dust normally carried in small paper envelopes. It can temporarily blind and disable anyone unfortunate enough to inhale a pinch, and is popular with rogues and assassins who want a quick way to discourage those who interfere with their work. Phantomdust is normally employed by casting a pinch in an opponent's face (performed as a normal attack, with proficiency if the character is proficient with improvised weapons or a poisoner's kit).</t>
  </si>
  <si>
    <t>Type: Inhaled • Save: None • Interval: 2d4 minutes</t>
  </si>
  <si>
    <t>Effect: The victim suffers from extremely painful stinging in the nostrils and eyes.</t>
  </si>
  <si>
    <t>Immediate: Inhaler must make an immediate Constitution save DC 14. If successful, there are no effects.</t>
  </si>
  <si>
    <t>While in Effect: Victim suffers the Blinded condition.</t>
  </si>
  <si>
    <t>At First Interval: Effect ends, with no save necessary.</t>
  </si>
  <si>
    <t>Panaeolo</t>
  </si>
  <si>
    <t>Magical • 125 gp per dose</t>
  </si>
  <si>
    <t>This herb was well-known in the time of Netheril, but its secret was lost when that empire fell. Some merchants have re-discovered the drug, and rescued small amounts of it from oases in Anauroch, beginning to sell it in small quantities.</t>
  </si>
  <si>
    <t>Type: Ingested • Save: Constitution DC 10 • Interval: One hour</t>
  </si>
  <si>
    <t>Effect: Panacolo's leathery-tasting leaves attune the user to the Weave, and boost the power of arcane spells. They make the user ill-tempered and surly, however.</t>
  </si>
  <si>
    <t>While in Effect: Increase the spell save DC of all arcane spells cast by the user by +1.</t>
  </si>
  <si>
    <t>While in Effect: The user takes Disadvantage on all Charisma ability checks.</t>
  </si>
  <si>
    <t>Overdose: If a second dose of panaeolo is taken within an hour of the first, the increase to the spell save DCs becomes +2, but the drug also gains the following:</t>
  </si>
  <si>
    <t>Immediate: The user takes 2d6 psychic damage that cannot be healed until the drug's effects have worn off.</t>
  </si>
  <si>
    <t>Addiction: Low (Constitution, Wisdom)</t>
  </si>
  <si>
    <t>Redflower Leaves</t>
  </si>
  <si>
    <t>Natural • 150 gp per dose</t>
  </si>
  <si>
    <t>These crushed leaves of a tiny red bog flower native to Cormyr, Sembia and the Dragon Coast are known for their ability to improve hand-eye coordination.</t>
  </si>
  <si>
    <t>Type: Ingested • Save: Intelligence DC 10 • Interval: Ten minutes</t>
  </si>
  <si>
    <t>Effect: The user's hand-eye coordination becomes sharpened, but he tends to miss anything happening beyond his immediate point of attention.</t>
  </si>
  <si>
    <t>While in Effect: The user may take a bonus action to focus on an enemy. He gains advantage on his next attack against that creature, as long as that attack happens in the same or next turn.</t>
  </si>
  <si>
    <t>While in Effect: The user suffers disadvantage to all Intelligence (Investigation), Wisdom (Insight), or Wisdom (Perception) checks.</t>
  </si>
  <si>
    <t>Overdose: Taking a second dose before the first has worn off causes the user to take the Poisoned condition for the next hour.</t>
  </si>
  <si>
    <t>Rhul</t>
  </si>
  <si>
    <t>Alchemical • 25 gp per dose</t>
  </si>
  <si>
    <t>A spicy red fluid with a bitter after-taste, Rhul (also known as "Battlewine") causes increased physical prowess and aggression at the expense of caution and agility.</t>
  </si>
  <si>
    <t>Type: Ingested • Save: Wisdom DC 14 • Interval: One minute</t>
  </si>
  <si>
    <t>Effect: The user attacks wildly, hitting enemies but uncaring of attacks against him.</t>
  </si>
  <si>
    <t>Immediate: The user gains 5 temporary hit points.</t>
  </si>
  <si>
    <t>Until First Interval: The user has advantage on all Strength-based attack rolls.</t>
  </si>
  <si>
    <t>While in Effect: Enemies have advantage on their attack rolls against the user.</t>
  </si>
  <si>
    <t>While in Effect: The user must make a Wisdom save DC 14 to choose to make ranged attacks against a foe. On a failed save, the user instead rushes to get close to the enemy, or chooses another target with whom he can immediately engage in melee combat.</t>
  </si>
  <si>
    <t>Overdose: If more than one dose of rhul is taken in a period of one hour, the user takes 1d6 points of poison damage, and suffers disadvantage on Intelligence and Wisdom checks for 24 hours.</t>
  </si>
  <si>
    <t>Sakrash</t>
  </si>
  <si>
    <t>Alchemical • 250 gp per dose</t>
  </si>
  <si>
    <t>Better known as "Twilight Mind," this sweet, oily concoction of wines, rare tree saps and certain herbs is only manufactured in Thay and Mulhorand. It protects the user's mind and thoughts.</t>
  </si>
  <si>
    <t>Type: Ingested • Save: Wisdom DC 12 • Interval: One hour</t>
  </si>
  <si>
    <t>Effect: The user is dazzled by the strange sensation of the drug, but enjoys a period of immunity to mind-probing afterward.</t>
  </si>
  <si>
    <t>Immediate: User suffers the Stunned Condition for one minute.</t>
  </si>
  <si>
    <t>While in Effect: User cannot be detected by effects that read or alter thoughts or emotions. The user cannot even voluntarily permit such contact.</t>
  </si>
  <si>
    <t>Overdose: If the user imbibes a second dose within twelve hours of using the first, the Immediate effect instead lasts until the first interval. Each additional dose taken within that same period extends the duration of the Stunned condition an additional interval.</t>
  </si>
  <si>
    <t>Sezarad Root</t>
  </si>
  <si>
    <t>Natural • 35 gp per dose</t>
  </si>
  <si>
    <t>The sezarad is a broad, vivid flower with a short, briddle root. When chewed the root breaks into soft splinters (like a carrot). It increases vitality.</t>
  </si>
  <si>
    <t>Type: Ingested • Save: Constitution DC 12 • Interval: Ten minutes</t>
  </si>
  <si>
    <t>Effect: The user feels a surge in his health and vitality, but common sense and perceptiveness are dulled.</t>
  </si>
  <si>
    <t>Immediate: User gains 10 temporary hit points.</t>
  </si>
  <si>
    <t>On a Failed Interval Save: The user gains 10 temporary hit points.</t>
  </si>
  <si>
    <t>While in Effect: The user takes disadvantage on all Wisdom ability checks and saves.</t>
  </si>
  <si>
    <t>Addiction: Low (Constitution)</t>
  </si>
  <si>
    <t>[edit][edit]Tekkil</t>
  </si>
  <si>
    <t>White cloaks and hats with a light blue chevron on
the left shoulder or brim of each</t>
  </si>
  <si>
    <t>Entrance</t>
  </si>
  <si>
    <t>Dues</t>
  </si>
  <si>
    <t>10 gp; by application to the Master Bakers: the
ten senior (longest registered) guild members, plus the
Master</t>
  </si>
  <si>
    <t xml:space="preserve"> 5 sp/month</t>
  </si>
  <si>
    <t>TABLE 5–2: COMMON SEWER ENCOUNTERS</t>
  </si>
  <si>
    <t>d% d% d% Sewer Number</t>
  </si>
  <si>
    <t>Prim. Sec. Tert. Feature Encounter Encountered</t>
  </si>
  <si>
    <t>01–02 01–03 01–03 01–05 Bat swarm 1d2</t>
  </si>
  <si>
    <t>03–05 04–06 04–06 06–08 Aquatic ooze, 1</t>
  </si>
  <si>
    <t xml:space="preserve"> bloodbloaterFF</t>
  </si>
  <si>
    <t>06–09 07–09 07–08 09–10 Carrion crawler 1d3</t>
  </si>
  <si>
    <t>10–19 10–14 09 11–18 Cellarer See text</t>
  </si>
  <si>
    <t>20–22 15–17 10–12 19–21 Centipede swarm 1d2</t>
  </si>
  <si>
    <t>23–25 18–21 13–15 22–25 Choker 1</t>
  </si>
  <si>
    <t>26–27 22–23 16–19 26–27 Eyeball beholderkinMF 1d4</t>
  </si>
  <si>
    <t>28–31 24–26 20–21 28–31 FihyrMM2 1d4</t>
  </si>
  <si>
    <t>32–35 27–30 22–25 32–35 Flotsam oozeFF 1</t>
  </si>
  <si>
    <t>36–38 31–33 26–28 36–38 Gray ooze 1</t>
  </si>
  <si>
    <t>39–40 34–36 29–31 39–41 Grick 1</t>
  </si>
  <si>
    <t>41–43 37–40 32–34 42–43 LurkerUnd 1</t>
  </si>
  <si>
    <t>44–45 41–42 35–38 44–46 MeazelMF 1</t>
  </si>
  <si>
    <t>46–50 43 — — Merfolk See text</t>
  </si>
  <si>
    <t>51–52 44–46 39–41 — Mimic 1</t>
  </si>
  <si>
    <t>53–55 47–49 42–44 47–49 Ochre jelly 1</t>
  </si>
  <si>
    <t>56–57 50–52 45–49 50–52 OsquipRac 1d2</t>
  </si>
  <si>
    <t>58–59 53–56 50–54 53–54 Shadow 1d3</t>
  </si>
  <si>
    <t>60–62 57–59 55–58 55–57 SewermSK 1</t>
  </si>
  <si>
    <t>63–65 60–62 59–61 58–61 Rat swarm 1d12</t>
  </si>
  <si>
    <t>66–67 63–65 62–65 62–63 Shrieker 1d4</t>
  </si>
  <si>
    <t>68–69 66–67 66–67 64–65 Skum 1d4+1</t>
  </si>
  <si>
    <t>70–72 68–70 68–70 66–69 Spider swarm 1d4</t>
  </si>
  <si>
    <t>73–74 71–73 71–74 70–71 SplinterwaifMM3 See text</t>
  </si>
  <si>
    <t>75–77 74–76 75–76 72–74 Stirge 1d4+4</t>
  </si>
  <si>
    <t>78–81 77–80 77–79 75–78 Thief See text</t>
  </si>
  <si>
    <t>82–83 81–82 80–81 79–81 Twig blightMM2 1</t>
  </si>
  <si>
    <t>84–85 83–85 82–86 82–83 Violet fungi 1d4</t>
  </si>
  <si>
    <t>86–87 86–87 87–88 84–86 Wasp swarmFF 1</t>
  </si>
  <si>
    <t>88–90 88–90 89–90 87–90 Wererat See text</t>
  </si>
  <si>
    <t>91–95 91–95 91–95 91–95 Roll twice on this table n/a</t>
  </si>
  <si>
    <t>96–100 96–100 96–100 96–100 Roll once on Table 5–3 n/a</t>
  </si>
  <si>
    <t>CASTLE WARD</t>
  </si>
  <si>
    <t>DOCK WARD</t>
  </si>
  <si>
    <t>CITY OF THE DEAD</t>
  </si>
  <si>
    <t>SEA WARD</t>
  </si>
  <si>
    <t>NORTH WARD</t>
  </si>
  <si>
    <t>TRADES WARD</t>
  </si>
  <si>
    <t>SOUTHERN WARD</t>
  </si>
  <si>
    <t>RUMORS</t>
  </si>
  <si>
    <t>LOREMASTER</t>
  </si>
  <si>
    <t>Humans</t>
  </si>
  <si>
    <t>Dwarves</t>
  </si>
  <si>
    <t>Halflings</t>
  </si>
  <si>
    <t>Half-elves</t>
  </si>
  <si>
    <t>Elves</t>
  </si>
  <si>
    <t>Half-orcs</t>
  </si>
  <si>
    <t>Gnomes</t>
  </si>
  <si>
    <t>Other</t>
  </si>
  <si>
    <t>Salary</t>
  </si>
  <si>
    <t>Perfumer/dyer</t>
  </si>
  <si>
    <t>Food merchant</t>
  </si>
  <si>
    <t>Magical goods</t>
  </si>
  <si>
    <t>General goods</t>
  </si>
  <si>
    <t>Tannery/furrier</t>
  </si>
  <si>
    <t>Furniture maker</t>
  </si>
  <si>
    <t>Wine merchant</t>
  </si>
  <si>
    <t>Goldsmith/silversmith</t>
  </si>
  <si>
    <t>Glassblower</t>
  </si>
  <si>
    <t>Fortune teller</t>
  </si>
  <si>
    <t>Gambling hall</t>
  </si>
  <si>
    <t>OVERDOSE</t>
  </si>
  <si>
    <t>1             City Guard, patrol of 6</t>
  </si>
  <si>
    <t>2             Messenger in the livery of a noble house</t>
  </si>
  <si>
    <t>3             Local merchant</t>
  </si>
  <si>
    <t>4             Wagon unloading supplies</t>
  </si>
  <si>
    <t>5             4-5 porters</t>
  </si>
  <si>
    <t>6             Non-human (orc, ogre) porter</t>
  </si>
  <si>
    <t>7             Two merchants haggling</t>
  </si>
  <si>
    <t>8             Innocent bystander</t>
  </si>
  <si>
    <t>9             Barman or restauranteur buying supplies</t>
  </si>
  <si>
    <t>10          City Watch, patrol of 4</t>
  </si>
  <si>
    <t>11          Hard currency girls</t>
  </si>
  <si>
    <t>12          Beggar (10% chance thief level 1-4)</t>
  </si>
  <si>
    <t>13          Innocent bystander</t>
  </si>
  <si>
    <t>14          Runner in the livery of Waterdeep</t>
  </si>
  <si>
    <t>15          Wagon unloading supplies</t>
  </si>
  <si>
    <t>16          Noble in travel chair</t>
  </si>
  <si>
    <t>17          Street vendor</t>
  </si>
  <si>
    <t>18          Concerned citizen</t>
  </si>
  <si>
    <t>19          Trotting cart with 2 passengers</t>
  </si>
  <si>
    <t>20          2-3 fishwives arguing</t>
  </si>
  <si>
    <t>21          Magic-User (level 1-6)</t>
  </si>
  <si>
    <t>22          Group of thugs</t>
  </si>
  <si>
    <t>23          Broken cart or wagon</t>
  </si>
  <si>
    <t>24          Two guildsmen in discussion</t>
  </si>
  <si>
    <t>25          Apprentice in the livery of a guild</t>
  </si>
  <si>
    <t>26          Innocent bystander</t>
  </si>
  <si>
    <t>27          Foreign merchant</t>
  </si>
  <si>
    <t>28          Empty wagon</t>
  </si>
  <si>
    <t>29          Moneychanger with 3 guards</t>
  </si>
  <si>
    <t>30          Hard currency girls</t>
  </si>
  <si>
    <t>31          Cryer advertising a merchant's wares</t>
  </si>
  <si>
    <t>32          Street vendor</t>
  </si>
  <si>
    <t>33          Merchant making a sale</t>
  </si>
  <si>
    <t>34          Trotting cart, empty of passengers</t>
  </si>
  <si>
    <t>35          Group of mendicants cadging for coins</t>
  </si>
  <si>
    <t>36          Concerned citizen</t>
  </si>
  <si>
    <t>37          Runner in the livery of a noble house</t>
  </si>
  <si>
    <t>38          Minor official of Waterdeep (scribe or clerk)</t>
  </si>
  <si>
    <t>39          Non-human merchant (dwarf, elf, halfling, gnome)</t>
  </si>
  <si>
    <t>40          Children playing</t>
  </si>
  <si>
    <t>41          Street vendor</t>
  </si>
  <si>
    <t>42          Porters unloading a wagon</t>
  </si>
  <si>
    <t>43          Gridlock—a number of wagons narrowing traffic</t>
  </si>
  <si>
    <t>44          Cryer advertising a tavern or festhall</t>
  </si>
  <si>
    <t>45          Fishwives engaged in gossip</t>
  </si>
  <si>
    <t>46          Journeyman in the livery of a guild</t>
  </si>
  <si>
    <t>47          Old war veteran watching the world</t>
  </si>
  <si>
    <t>48          Street vendor</t>
  </si>
  <si>
    <t>49          4-5 human porters carrying goods</t>
  </si>
  <si>
    <t>50          Two merchants in heated discussion</t>
  </si>
  <si>
    <t>51          Beggars (10% thief level 1-4)</t>
  </si>
  <si>
    <t>52          Small children</t>
  </si>
  <si>
    <t>53          Jongleur/Minstrel/Entertainer</t>
  </si>
  <si>
    <t>54          Cryer for entertainer or theater</t>
  </si>
  <si>
    <t>55          Innocent bystander (10% thief level 2-8)</t>
  </si>
  <si>
    <t>56          Obvious tourists from the hinterlands</t>
  </si>
  <si>
    <t>57          Street vendor</t>
  </si>
  <si>
    <t>Political speaker with crowd</t>
  </si>
  <si>
    <t>59          Cleric (levels 1-6)</t>
  </si>
  <si>
    <t>60          Foreign merchant</t>
  </si>
  <si>
    <t>61          Concerned citizen</t>
  </si>
  <si>
    <t>62          Detachment of the Guard-12 soldiers</t>
  </si>
  <si>
    <t>63          Fighter (level 1-8)</t>
  </si>
  <si>
    <t>64          Porters unloading a wagon</t>
  </si>
  <si>
    <t>65          Cryer in palace livery</t>
  </si>
  <si>
    <t>66          Unremarkable messenger</t>
  </si>
  <si>
    <t>67          Grocer directing wagon unloading</t>
  </si>
  <si>
    <t>68          Carriage with livery of noble house</t>
  </si>
  <si>
    <t>69          Construction on nearby building</t>
  </si>
  <si>
    <t>70          Dungsweepers</t>
  </si>
  <si>
    <t>71          Artist sketching</t>
  </si>
  <si>
    <t>72          Merchant fawning over a noble</t>
  </si>
  <si>
    <t>73          Old coots</t>
  </si>
  <si>
    <t>74          City Watch, patrol of 4</t>
  </si>
  <si>
    <t>75          Obvious tourists from the hinterlands</t>
  </si>
  <si>
    <t>76          Innocent bystanders</t>
  </si>
  <si>
    <t>77          Messenger wearing the device of a guild</t>
  </si>
  <si>
    <t>78          Young couple oblivious to the world</t>
  </si>
  <si>
    <t>79          Two men making a secret transaction</t>
  </si>
  <si>
    <t>80          Wagon pulled by oxen</t>
  </si>
  <si>
    <t>89          Bearers carrying large cloth burdens</t>
  </si>
  <si>
    <t>90          Cryer for eatery or tavern</t>
  </si>
  <si>
    <t>91          Minor, harried official</t>
  </si>
  <si>
    <t>92          Merchant in front of his store</t>
  </si>
  <si>
    <t>93          Shady individual lurking near corner</t>
  </si>
  <si>
    <t>94          Innocent bystander</t>
  </si>
  <si>
    <t>95          Band of ruffians</t>
  </si>
  <si>
    <t>96          Old drunk propped against a wall</t>
  </si>
  <si>
    <t>97          Horses tied up in front of building</t>
  </si>
  <si>
    <t>98          Obvious tourists from the hinterlands</t>
  </si>
  <si>
    <t>99          City Watch, patrol of 4</t>
  </si>
  <si>
    <t>100        Flying creature (hippogriff, griffon, pegasus, carpet, etc.)</t>
  </si>
  <si>
    <t>101        Lamplighters</t>
  </si>
  <si>
    <t>102       2-3 men dressed in black</t>
  </si>
  <si>
    <t>103        Hard currency girls</t>
  </si>
  <si>
    <t>104        Ruffians</t>
  </si>
  <si>
    <t>105        Innocent bystanders, out too late</t>
  </si>
  <si>
    <t>106       Runner for some guild</t>
  </si>
  <si>
    <t>107        Wizard (level 9-15)</t>
  </si>
  <si>
    <t>108        Drunken rowdies</t>
  </si>
  <si>
    <t>109        Party of tourists with guide</t>
  </si>
  <si>
    <t>110        Monster encounter</t>
  </si>
  <si>
    <t>110        Lamplighters</t>
  </si>
  <si>
    <t>111        City Watch, patrol of 4</t>
  </si>
  <si>
    <t>112        Party of tourists with guide</t>
  </si>
  <si>
    <t>113        3-4 men in shadows</t>
  </si>
  <si>
    <t>114        Lone horseman</t>
  </si>
  <si>
    <t>115        Courting lovers</t>
  </si>
  <si>
    <t>116        Carriage with drawn curtains</t>
  </si>
  <si>
    <t>117        Lamplighters</t>
  </si>
  <si>
    <t>119        Drunken foreigner</t>
  </si>
  <si>
    <t>120        Monster encounter</t>
  </si>
  <si>
    <t>2             Messenger in the livery of a noble guild</t>
  </si>
  <si>
    <t>3             Noble party</t>
  </si>
  <si>
    <t>4             Wagon making deliveries</t>
  </si>
  <si>
    <t>6             Strolling minstrel</t>
  </si>
  <si>
    <t>7             Two nobles in discussion</t>
  </si>
  <si>
    <t>9             Clerical instructor and group of 4-16 students</t>
  </si>
  <si>
    <t>11          Noblewomen out for a stroll</t>
  </si>
  <si>
    <t>15          Wagon moving towards one of the gates</t>
  </si>
  <si>
    <t>16          Noble in portage chair</t>
  </si>
  <si>
    <t>19          4-5 human porters</t>
  </si>
  <si>
    <t>20          2-3 gladiators in demonstration</t>
  </si>
  <si>
    <t>22          2 clerics in religious discussion</t>
  </si>
  <si>
    <t>25          Young nobleman</t>
  </si>
  <si>
    <t>30          Children at play</t>
  </si>
  <si>
    <t>31          Cryer advertising an upcoming gala</t>
  </si>
  <si>
    <t>33          Merchant making a delivery</t>
  </si>
  <si>
    <t>34          Trotting cart with 1 passenger</t>
  </si>
  <si>
    <t>35          Group of clerics exhorting to the masses</t>
  </si>
  <si>
    <t>43          Craftsmen arguing over a noble's business</t>
  </si>
  <si>
    <t>44          Cryer advertising a tavern</t>
  </si>
  <si>
    <t>45          Servants engaged in gossip</t>
  </si>
  <si>
    <t>Servants running an errand</t>
  </si>
  <si>
    <t>Street vendor</t>
  </si>
  <si>
    <t>4-5 human porters carrying goods</t>
  </si>
  <si>
    <t>Ragged cleric (level 2-8) looking to convert others</t>
  </si>
  <si>
    <t>1-4 beggars (5% thief level 1-4)</t>
  </si>
  <si>
    <t>Small children, playing with dogs</t>
  </si>
  <si>
    <t>Jongleur / Minstrel / Entertainer</t>
  </si>
  <si>
    <t>Cryer for entertainer or theater</t>
  </si>
  <si>
    <t>Innocent bystander (10% thief level 2-8)</t>
  </si>
  <si>
    <t>Obvious tourists from the hinterlands</t>
  </si>
  <si>
    <t>Gardeners working on trees</t>
  </si>
  <si>
    <t>Religious speaker with crowd</t>
  </si>
  <si>
    <t>Cleric (levels 1-6) with group of followers</t>
  </si>
  <si>
    <t>Foreign merchant</t>
  </si>
  <si>
    <t>Concerned citizen</t>
  </si>
  <si>
    <t>City Watch, patrol of 4</t>
  </si>
  <si>
    <t>Fighter (level 1-8)</t>
  </si>
  <si>
    <t>Porters unloading a wagon</t>
  </si>
  <si>
    <t>Cryer in noble livery</t>
  </si>
  <si>
    <t>Unremarkable messenger</t>
  </si>
  <si>
    <t>Noblewoman directing construction</t>
  </si>
  <si>
    <t>Carriage with livery of noble house</t>
  </si>
  <si>
    <t>Construction on nearby building</t>
  </si>
  <si>
    <t>Dungsweepers</t>
  </si>
  <si>
    <t>Artist working on a wall mural</t>
  </si>
  <si>
    <t>Merchant fawning over a noble</t>
  </si>
  <si>
    <t>old coots</t>
  </si>
  <si>
    <t>Innocent bystanders</t>
  </si>
  <si>
    <t>Messenger wearing the device of a guild</t>
  </si>
  <si>
    <t>Young couple oblivious to the world</t>
  </si>
  <si>
    <t>Iwo young nobles in a loud, angry discussion</t>
  </si>
  <si>
    <t>Wagon loaded with furniture</t>
  </si>
  <si>
    <t>Bearers carrying large cloth burdens</t>
  </si>
  <si>
    <t>Cryer for restaurant</t>
  </si>
  <si>
    <t>Minor, harried official</t>
  </si>
  <si>
    <t>Merchant making a delivery, with wagon</t>
  </si>
  <si>
    <t>Shady individual watching a nearby noble home</t>
  </si>
  <si>
    <t>Innocent bystander</t>
  </si>
  <si>
    <t>Band of young nobles</t>
  </si>
  <si>
    <t>Old man eating</t>
  </si>
  <si>
    <t>Young man with bulky object, looking over his shoul­</t>
  </si>
  <si>
    <t>der</t>
  </si>
  <si>
    <t>Obvious tourists with guide</t>
  </si>
  <si>
    <t>Flying creature (hippogriff, griffon, Pegasus, flying</t>
  </si>
  <si>
    <t>carpet, etc.)</t>
  </si>
  <si>
    <t>Lamplighters</t>
  </si>
  <si>
    <t>2-3 men dressed in black</t>
  </si>
  <si>
    <t>Courtesans en route home</t>
  </si>
  <si>
    <t>Noble ruffians</t>
  </si>
  <si>
    <t>Innocent bystanders, out too late</t>
  </si>
  <si>
    <t>Gang of low level (l-3) thieves climbing over a wall</t>
  </si>
  <si>
    <t>Nobles out for an evening stroll</t>
  </si>
  <si>
    <t>Cleric (level 9-15)</t>
  </si>
  <si>
    <t>Drunken noble rowdies</t>
  </si>
  <si>
    <t>Party of tourists with guide</t>
  </si>
  <si>
    <t>Monster encounter</t>
  </si>
  <si>
    <t>3-4 men in shadows</t>
  </si>
  <si>
    <t>Lone horseman</t>
  </si>
  <si>
    <t>Courting lovers</t>
  </si>
  <si>
    <t>Carriage with drawn curtains</t>
  </si>
  <si>
    <t>Drunken foreigner</t>
  </si>
  <si>
    <t>City Guard, patrol of 6</t>
  </si>
  <si>
    <t>Messenger in the livery of a noble house</t>
  </si>
  <si>
    <t>Local merchant</t>
  </si>
  <si>
    <t>Wagon unloading supplies</t>
  </si>
  <si>
    <t>4-5 porters</t>
  </si>
  <si>
    <t>6 laborers on a break</t>
  </si>
  <si>
    <t>Two nobles in intense discussion</t>
  </si>
  <si>
    <t>Barman or restauranteur buying supplies</t>
  </si>
  <si>
    <t>Hard currency girls</t>
  </si>
  <si>
    <t>Beggar (20% chance thief level 1-4)</t>
  </si>
  <si>
    <t>Runner in the livery of Waterdeep</t>
  </si>
  <si>
    <t>Noble in portage chair</t>
  </si>
  <si>
    <t>Noblewoman returning from shopping with 4 bearers</t>
  </si>
  <si>
    <t>2-3 mercenaries arguing</t>
  </si>
  <si>
    <t>Magic-User (level 1-6)</t>
  </si>
  <si>
    <t>Group of mangy-looking thugs</t>
  </si>
  <si>
    <t>Broken cart or wagon</t>
  </si>
  <si>
    <t>Two guildsmen in casual discussion</t>
  </si>
  <si>
    <t>Apprentice in the livery of a guild</t>
  </si>
  <si>
    <t>Foreign merchant, lost</t>
  </si>
  <si>
    <t>Empty wagon</t>
  </si>
  <si>
    <t>Moneychanger with 3 guards</t>
  </si>
  <si>
    <t>3-4 servants, gossiping</t>
  </si>
  <si>
    <t>Cryer advertising am upcoming noble festivity</t>
  </si>
  <si>
    <t>Merchant making a sale</t>
  </si>
  <si>
    <t>Trotting cart with 1 passenger</t>
  </si>
  <si>
    <t>Group of beggars</t>
  </si>
  <si>
    <t>Runner in the livery of a noble house</t>
  </si>
  <si>
    <r>
      <t>38</t>
    </r>
    <r>
      <rPr>
        <sz val="7"/>
        <color rgb="FF000000"/>
        <rFont val="Times New Roman"/>
        <family val="1"/>
        <charset val="204"/>
      </rPr>
      <t xml:space="preserve">          </t>
    </r>
    <r>
      <rPr>
        <sz val="9"/>
        <color rgb="FF000000"/>
        <rFont val="Book Antiqua"/>
        <family val="1"/>
        <charset val="204"/>
      </rPr>
      <t>Minor official of Waterdeep (scribe or clerk)</t>
    </r>
  </si>
  <si>
    <r>
      <t>39</t>
    </r>
    <r>
      <rPr>
        <sz val="7"/>
        <color rgb="FF000000"/>
        <rFont val="Times New Roman"/>
        <family val="1"/>
        <charset val="204"/>
      </rPr>
      <t xml:space="preserve">          </t>
    </r>
    <r>
      <rPr>
        <sz val="9"/>
        <color rgb="FF000000"/>
        <rFont val="Book Antiqua"/>
        <family val="1"/>
        <charset val="204"/>
      </rPr>
      <t>Non-human mercenary (dwarf, elf, half'ling, gnome)</t>
    </r>
  </si>
  <si>
    <r>
      <t>40</t>
    </r>
    <r>
      <rPr>
        <sz val="7"/>
        <color rgb="FF000000"/>
        <rFont val="Times New Roman"/>
        <family val="1"/>
        <charset val="204"/>
      </rPr>
      <t xml:space="preserve">          </t>
    </r>
    <r>
      <rPr>
        <sz val="9"/>
        <color rgb="FF000000"/>
        <rFont val="Book Antiqua"/>
        <family val="1"/>
        <charset val="204"/>
      </rPr>
      <t>Children playing</t>
    </r>
  </si>
  <si>
    <r>
      <t>41</t>
    </r>
    <r>
      <rPr>
        <sz val="7"/>
        <color rgb="FF000000"/>
        <rFont val="Times New Roman"/>
        <family val="1"/>
        <charset val="204"/>
      </rPr>
      <t xml:space="preserve">          </t>
    </r>
    <r>
      <rPr>
        <sz val="9"/>
        <color rgb="FF000000"/>
        <rFont val="Book Antiqua"/>
        <family val="1"/>
        <charset val="204"/>
      </rPr>
      <t>Street vendor</t>
    </r>
  </si>
  <si>
    <r>
      <t>42</t>
    </r>
    <r>
      <rPr>
        <sz val="7"/>
        <color rgb="FF000000"/>
        <rFont val="Times New Roman"/>
        <family val="1"/>
        <charset val="204"/>
      </rPr>
      <t xml:space="preserve">          </t>
    </r>
    <r>
      <rPr>
        <sz val="9"/>
        <color rgb="FF000000"/>
        <rFont val="Book Antiqua"/>
        <family val="1"/>
        <charset val="204"/>
      </rPr>
      <t>Porters unloading a wagon</t>
    </r>
  </si>
  <si>
    <r>
      <t>43</t>
    </r>
    <r>
      <rPr>
        <sz val="7"/>
        <color rgb="FF000000"/>
        <rFont val="Times New Roman"/>
        <family val="1"/>
        <charset val="204"/>
      </rPr>
      <t xml:space="preserve">          </t>
    </r>
    <r>
      <rPr>
        <sz val="9"/>
        <color rgb="FF000000"/>
        <rFont val="Book Antiqua"/>
        <family val="1"/>
        <charset val="204"/>
      </rPr>
      <t>Collision—Two wagons or carriages, owners are argu­</t>
    </r>
    <r>
      <rPr>
        <vertAlign val="superscript"/>
        <sz val="9"/>
        <color rgb="FF000000"/>
        <rFont val="Book Antiqua"/>
        <family val="1"/>
        <charset val="204"/>
      </rPr>
      <t>in</t>
    </r>
    <r>
      <rPr>
        <sz val="9"/>
        <color rgb="FF000000"/>
        <rFont val="Book Antiqua"/>
        <family val="1"/>
        <charset val="204"/>
      </rPr>
      <t>g</t>
    </r>
  </si>
  <si>
    <r>
      <t>44</t>
    </r>
    <r>
      <rPr>
        <sz val="7"/>
        <color rgb="FF000000"/>
        <rFont val="Times New Roman"/>
        <family val="1"/>
        <charset val="204"/>
      </rPr>
      <t xml:space="preserve">          </t>
    </r>
    <r>
      <rPr>
        <sz val="9"/>
        <color rgb="FF000000"/>
        <rFont val="Book Antiqua"/>
        <family val="1"/>
        <charset val="204"/>
      </rPr>
      <t>Cryer advertising a tavern or festhall</t>
    </r>
  </si>
  <si>
    <r>
      <t>45</t>
    </r>
    <r>
      <rPr>
        <sz val="7"/>
        <color rgb="FF000000"/>
        <rFont val="Times New Roman"/>
        <family val="1"/>
        <charset val="204"/>
      </rPr>
      <t xml:space="preserve">          </t>
    </r>
    <r>
      <rPr>
        <sz val="9"/>
        <color rgb="FF000000"/>
        <rFont val="Book Antiqua"/>
        <family val="1"/>
        <charset val="204"/>
      </rPr>
      <t>Servants engaged in gossip</t>
    </r>
  </si>
  <si>
    <r>
      <t>47</t>
    </r>
    <r>
      <rPr>
        <sz val="7"/>
        <color rgb="FF000000"/>
        <rFont val="Times New Roman"/>
        <family val="1"/>
        <charset val="204"/>
      </rPr>
      <t xml:space="preserve">          </t>
    </r>
    <r>
      <rPr>
        <sz val="9"/>
        <color rgb="FF000000"/>
        <rFont val="Book Antiqua"/>
        <family val="1"/>
        <charset val="204"/>
      </rPr>
      <t>Raggedy priest talking to himself</t>
    </r>
  </si>
  <si>
    <r>
      <t>48</t>
    </r>
    <r>
      <rPr>
        <sz val="7"/>
        <color rgb="FF000000"/>
        <rFont val="Times New Roman"/>
        <family val="1"/>
        <charset val="204"/>
      </rPr>
      <t xml:space="preserve">          </t>
    </r>
    <r>
      <rPr>
        <sz val="9"/>
        <color rgb="FF000000"/>
        <rFont val="Book Antiqua"/>
        <family val="1"/>
        <charset val="204"/>
      </rPr>
      <t>Street vendor</t>
    </r>
  </si>
  <si>
    <r>
      <t>49</t>
    </r>
    <r>
      <rPr>
        <sz val="7"/>
        <color rgb="FF000000"/>
        <rFont val="Times New Roman"/>
        <family val="1"/>
        <charset val="204"/>
      </rPr>
      <t xml:space="preserve">          </t>
    </r>
    <r>
      <rPr>
        <sz val="9"/>
        <color rgb="FF000000"/>
        <rFont val="Book Antiqua"/>
        <family val="1"/>
        <charset val="204"/>
      </rPr>
      <t>4-5 human porters carrying goods</t>
    </r>
  </si>
  <si>
    <r>
      <t>50</t>
    </r>
    <r>
      <rPr>
        <sz val="7"/>
        <color rgb="FF000000"/>
        <rFont val="Times New Roman"/>
        <family val="1"/>
        <charset val="204"/>
      </rPr>
      <t xml:space="preserve">          </t>
    </r>
    <r>
      <rPr>
        <sz val="9"/>
        <color rgb="FF000000"/>
        <rFont val="Book Antiqua"/>
        <family val="1"/>
        <charset val="204"/>
      </rPr>
      <t>Two nobles in heated discussion</t>
    </r>
  </si>
  <si>
    <r>
      <t>51</t>
    </r>
    <r>
      <rPr>
        <sz val="7"/>
        <color rgb="FF000000"/>
        <rFont val="Times New Roman"/>
        <family val="1"/>
        <charset val="204"/>
      </rPr>
      <t xml:space="preserve">          </t>
    </r>
    <r>
      <rPr>
        <sz val="9"/>
        <color rgb="FF000000"/>
        <rFont val="Book Antiqua"/>
        <family val="1"/>
        <charset val="204"/>
      </rPr>
      <t>Beggars (10% thief level 1-4)</t>
    </r>
  </si>
  <si>
    <r>
      <t>52</t>
    </r>
    <r>
      <rPr>
        <sz val="7"/>
        <color rgb="FF000000"/>
        <rFont val="Times New Roman"/>
        <family val="1"/>
        <charset val="204"/>
      </rPr>
      <t xml:space="preserve">          </t>
    </r>
    <r>
      <rPr>
        <sz val="9"/>
        <color rgb="FF000000"/>
        <rFont val="Book Antiqua"/>
        <family val="1"/>
        <charset val="204"/>
      </rPr>
      <t>Small children</t>
    </r>
  </si>
  <si>
    <r>
      <t>53</t>
    </r>
    <r>
      <rPr>
        <sz val="7"/>
        <color rgb="FF000000"/>
        <rFont val="Times New Roman"/>
        <family val="1"/>
        <charset val="204"/>
      </rPr>
      <t xml:space="preserve">          </t>
    </r>
    <r>
      <rPr>
        <sz val="9"/>
        <color rgb="FF000000"/>
        <rFont val="Book Antiqua"/>
        <family val="1"/>
        <charset val="204"/>
      </rPr>
      <t>Jongleur/Minstrel/Entertainer</t>
    </r>
  </si>
  <si>
    <r>
      <t>54</t>
    </r>
    <r>
      <rPr>
        <sz val="7"/>
        <color rgb="FF000000"/>
        <rFont val="Times New Roman"/>
        <family val="1"/>
        <charset val="204"/>
      </rPr>
      <t xml:space="preserve">          </t>
    </r>
    <r>
      <rPr>
        <sz val="9"/>
        <color rgb="FF000000"/>
        <rFont val="Book Antiqua"/>
        <family val="1"/>
        <charset val="204"/>
      </rPr>
      <t>Cryer for entertainer or theater</t>
    </r>
  </si>
  <si>
    <r>
      <t>55</t>
    </r>
    <r>
      <rPr>
        <sz val="7"/>
        <color rgb="FF000000"/>
        <rFont val="Times New Roman"/>
        <family val="1"/>
        <charset val="204"/>
      </rPr>
      <t xml:space="preserve">          </t>
    </r>
    <r>
      <rPr>
        <sz val="9"/>
        <color rgb="FF000000"/>
        <rFont val="Book Antiqua"/>
        <family val="1"/>
        <charset val="204"/>
      </rPr>
      <t>Innocent bystander (10% thief level 2-8)</t>
    </r>
  </si>
  <si>
    <r>
      <t>56</t>
    </r>
    <r>
      <rPr>
        <sz val="7"/>
        <color rgb="FF000000"/>
        <rFont val="Times New Roman"/>
        <family val="1"/>
        <charset val="204"/>
      </rPr>
      <t xml:space="preserve">          </t>
    </r>
    <r>
      <rPr>
        <sz val="9"/>
        <color rgb="FF000000"/>
        <rFont val="Book Antiqua"/>
        <family val="1"/>
        <charset val="204"/>
      </rPr>
      <t>Dancing bear or other animal with owner</t>
    </r>
  </si>
  <si>
    <r>
      <t>57</t>
    </r>
    <r>
      <rPr>
        <sz val="7"/>
        <color rgb="FF000000"/>
        <rFont val="Times New Roman"/>
        <family val="1"/>
        <charset val="204"/>
      </rPr>
      <t xml:space="preserve">          </t>
    </r>
    <r>
      <rPr>
        <sz val="9"/>
        <color rgb="FF000000"/>
        <rFont val="Book Antiqua"/>
        <family val="1"/>
        <charset val="204"/>
      </rPr>
      <t>Street musician</t>
    </r>
  </si>
  <si>
    <r>
      <t>58</t>
    </r>
    <r>
      <rPr>
        <sz val="7"/>
        <color rgb="FF000000"/>
        <rFont val="Times New Roman"/>
        <family val="1"/>
        <charset val="204"/>
      </rPr>
      <t xml:space="preserve">          </t>
    </r>
    <r>
      <rPr>
        <sz val="9"/>
        <color rgb="FF000000"/>
        <rFont val="Book Antiqua"/>
        <family val="1"/>
        <charset val="204"/>
      </rPr>
      <t>Laborers cleaning up a wall</t>
    </r>
  </si>
  <si>
    <r>
      <t>59</t>
    </r>
    <r>
      <rPr>
        <sz val="7"/>
        <color rgb="FF000000"/>
        <rFont val="Times New Roman"/>
        <family val="1"/>
        <charset val="204"/>
      </rPr>
      <t xml:space="preserve">          </t>
    </r>
    <r>
      <rPr>
        <sz val="9"/>
        <color rgb="FF000000"/>
        <rFont val="Book Antiqua"/>
        <family val="1"/>
        <charset val="204"/>
      </rPr>
      <t>Cleric (levels 1-6)</t>
    </r>
  </si>
  <si>
    <r>
      <t>60</t>
    </r>
    <r>
      <rPr>
        <sz val="7"/>
        <color rgb="FF000000"/>
        <rFont val="Times New Roman"/>
        <family val="1"/>
        <charset val="204"/>
      </rPr>
      <t xml:space="preserve">          </t>
    </r>
    <r>
      <rPr>
        <sz val="9"/>
        <color rgb="FF000000"/>
        <rFont val="Book Antiqua"/>
        <family val="1"/>
        <charset val="204"/>
      </rPr>
      <t>Foreign merchant</t>
    </r>
  </si>
  <si>
    <r>
      <t>61</t>
    </r>
    <r>
      <rPr>
        <sz val="7"/>
        <color rgb="FF000000"/>
        <rFont val="Times New Roman"/>
        <family val="1"/>
        <charset val="204"/>
      </rPr>
      <t xml:space="preserve">          </t>
    </r>
    <r>
      <rPr>
        <sz val="9"/>
        <color rgb="FF000000"/>
        <rFont val="Book Antiqua"/>
        <family val="1"/>
        <charset val="204"/>
      </rPr>
      <t>Concerned citizen</t>
    </r>
  </si>
  <si>
    <r>
      <t>62</t>
    </r>
    <r>
      <rPr>
        <sz val="7"/>
        <color rgb="FF000000"/>
        <rFont val="Times New Roman"/>
        <family val="1"/>
        <charset val="204"/>
      </rPr>
      <t xml:space="preserve">          </t>
    </r>
    <r>
      <rPr>
        <sz val="9"/>
        <color rgb="FF000000"/>
        <rFont val="Book Antiqua"/>
        <family val="1"/>
        <charset val="204"/>
      </rPr>
      <t>Detachment of the Guard—12 soldiers</t>
    </r>
  </si>
  <si>
    <r>
      <t>63</t>
    </r>
    <r>
      <rPr>
        <sz val="7"/>
        <color rgb="FF000000"/>
        <rFont val="Times New Roman"/>
        <family val="1"/>
        <charset val="204"/>
      </rPr>
      <t xml:space="preserve">          </t>
    </r>
    <r>
      <rPr>
        <sz val="9"/>
        <color rgb="FF000000"/>
        <rFont val="Book Antiqua"/>
        <family val="1"/>
        <charset val="204"/>
      </rPr>
      <t>Fighter (level 1-8)</t>
    </r>
  </si>
  <si>
    <r>
      <t>64</t>
    </r>
    <r>
      <rPr>
        <sz val="7"/>
        <color rgb="FF000000"/>
        <rFont val="Times New Roman"/>
        <family val="1"/>
        <charset val="204"/>
      </rPr>
      <t xml:space="preserve">          </t>
    </r>
    <r>
      <rPr>
        <sz val="9"/>
        <color rgb="FF000000"/>
        <rFont val="Book Antiqua"/>
        <family val="1"/>
        <charset val="204"/>
      </rPr>
      <t>Porters unloading a wagon</t>
    </r>
  </si>
  <si>
    <r>
      <t>65</t>
    </r>
    <r>
      <rPr>
        <sz val="7"/>
        <color rgb="FF000000"/>
        <rFont val="Times New Roman"/>
        <family val="1"/>
        <charset val="204"/>
      </rPr>
      <t xml:space="preserve">          </t>
    </r>
    <r>
      <rPr>
        <sz val="9"/>
        <color rgb="FF000000"/>
        <rFont val="Book Antiqua"/>
        <family val="1"/>
        <charset val="204"/>
      </rPr>
      <t>Cryer in noble house-livery</t>
    </r>
  </si>
  <si>
    <r>
      <t>66</t>
    </r>
    <r>
      <rPr>
        <sz val="7"/>
        <color rgb="FF000000"/>
        <rFont val="Times New Roman"/>
        <family val="1"/>
        <charset val="204"/>
      </rPr>
      <t xml:space="preserve">          </t>
    </r>
    <r>
      <rPr>
        <sz val="9"/>
        <color rgb="FF000000"/>
        <rFont val="Book Antiqua"/>
        <family val="1"/>
        <charset val="204"/>
      </rPr>
      <t>Unremarkable messenger</t>
    </r>
  </si>
  <si>
    <r>
      <t>67</t>
    </r>
    <r>
      <rPr>
        <sz val="7"/>
        <color rgb="FF000000"/>
        <rFont val="Times New Roman"/>
        <family val="1"/>
        <charset val="204"/>
      </rPr>
      <t xml:space="preserve">          </t>
    </r>
    <r>
      <rPr>
        <sz val="9"/>
        <color rgb="FF000000"/>
        <rFont val="Book Antiqua"/>
        <family val="1"/>
        <charset val="204"/>
      </rPr>
      <t>Merchant making deliveries to noble house</t>
    </r>
  </si>
  <si>
    <r>
      <t>68</t>
    </r>
    <r>
      <rPr>
        <sz val="7"/>
        <color rgb="FF000000"/>
        <rFont val="Times New Roman"/>
        <family val="1"/>
        <charset val="204"/>
      </rPr>
      <t xml:space="preserve">          </t>
    </r>
    <r>
      <rPr>
        <sz val="9"/>
        <color rgb="FF000000"/>
        <rFont val="Book Antiqua"/>
        <family val="1"/>
        <charset val="204"/>
      </rPr>
      <t>Carriage with livery of noble house</t>
    </r>
  </si>
  <si>
    <r>
      <t>69</t>
    </r>
    <r>
      <rPr>
        <sz val="7"/>
        <color rgb="FF000000"/>
        <rFont val="Times New Roman"/>
        <family val="1"/>
        <charset val="204"/>
      </rPr>
      <t xml:space="preserve">          </t>
    </r>
    <r>
      <rPr>
        <sz val="9"/>
        <color rgb="FF000000"/>
        <rFont val="Book Antiqua"/>
        <family val="1"/>
        <charset val="204"/>
      </rPr>
      <t>Construction on nearby building</t>
    </r>
  </si>
  <si>
    <r>
      <t>70</t>
    </r>
    <r>
      <rPr>
        <sz val="7"/>
        <color rgb="FF000000"/>
        <rFont val="Times New Roman"/>
        <family val="1"/>
        <charset val="204"/>
      </rPr>
      <t xml:space="preserve">          </t>
    </r>
    <r>
      <rPr>
        <sz val="9"/>
        <color rgb="FF000000"/>
        <rFont val="Book Antiqua"/>
        <family val="1"/>
        <charset val="204"/>
      </rPr>
      <t>Dungsweepers</t>
    </r>
  </si>
  <si>
    <r>
      <t>71</t>
    </r>
    <r>
      <rPr>
        <sz val="7"/>
        <color rgb="FF000000"/>
        <rFont val="Times New Roman"/>
        <family val="1"/>
        <charset val="204"/>
      </rPr>
      <t xml:space="preserve">          </t>
    </r>
    <r>
      <rPr>
        <sz val="9"/>
        <color rgb="FF000000"/>
        <rFont val="Book Antiqua"/>
        <family val="1"/>
        <charset val="204"/>
      </rPr>
      <t>Artist doing portraits</t>
    </r>
  </si>
  <si>
    <r>
      <t>72</t>
    </r>
    <r>
      <rPr>
        <sz val="7"/>
        <color rgb="FF000000"/>
        <rFont val="Times New Roman"/>
        <family val="1"/>
        <charset val="204"/>
      </rPr>
      <t xml:space="preserve">          </t>
    </r>
    <r>
      <rPr>
        <sz val="9"/>
        <color rgb="FF000000"/>
        <rFont val="Book Antiqua"/>
        <family val="1"/>
        <charset val="204"/>
      </rPr>
      <t>Merchant fawning over a noble</t>
    </r>
  </si>
  <si>
    <r>
      <t>73</t>
    </r>
    <r>
      <rPr>
        <sz val="7"/>
        <color rgb="FF000000"/>
        <rFont val="Times New Roman"/>
        <family val="1"/>
        <charset val="204"/>
      </rPr>
      <t xml:space="preserve">          </t>
    </r>
    <r>
      <rPr>
        <sz val="9"/>
        <color rgb="FF000000"/>
        <rFont val="Book Antiqua"/>
        <family val="1"/>
        <charset val="204"/>
      </rPr>
      <t>Old coots</t>
    </r>
  </si>
  <si>
    <r>
      <t>74</t>
    </r>
    <r>
      <rPr>
        <sz val="7"/>
        <color rgb="FF000000"/>
        <rFont val="Times New Roman"/>
        <family val="1"/>
        <charset val="204"/>
      </rPr>
      <t xml:space="preserve">          </t>
    </r>
    <r>
      <rPr>
        <sz val="9"/>
        <color rgb="FF000000"/>
        <rFont val="Book Antiqua"/>
        <family val="1"/>
        <charset val="204"/>
      </rPr>
      <t>City Watch, patrol of 4</t>
    </r>
  </si>
  <si>
    <r>
      <t>75</t>
    </r>
    <r>
      <rPr>
        <sz val="7"/>
        <color rgb="FF000000"/>
        <rFont val="Times New Roman"/>
        <family val="1"/>
        <charset val="204"/>
      </rPr>
      <t xml:space="preserve">          </t>
    </r>
    <r>
      <rPr>
        <sz val="9"/>
        <color rgb="FF000000"/>
        <rFont val="Book Antiqua"/>
        <family val="1"/>
        <charset val="204"/>
      </rPr>
      <t>Lower-class Waterdhavians from Docks Ward</t>
    </r>
  </si>
  <si>
    <r>
      <t>76</t>
    </r>
    <r>
      <rPr>
        <sz val="7"/>
        <color rgb="FF000000"/>
        <rFont val="Times New Roman"/>
        <family val="1"/>
        <charset val="204"/>
      </rPr>
      <t xml:space="preserve">          </t>
    </r>
    <r>
      <rPr>
        <sz val="9"/>
        <color rgb="FF000000"/>
        <rFont val="Book Antiqua"/>
        <family val="1"/>
        <charset val="204"/>
      </rPr>
      <t>Innocent bystanders</t>
    </r>
  </si>
  <si>
    <r>
      <t>77</t>
    </r>
    <r>
      <rPr>
        <sz val="7"/>
        <color rgb="FF000000"/>
        <rFont val="Times New Roman"/>
        <family val="1"/>
        <charset val="204"/>
      </rPr>
      <t xml:space="preserve">          </t>
    </r>
    <r>
      <rPr>
        <sz val="9"/>
        <color rgb="FF000000"/>
        <rFont val="Book Antiqua"/>
        <family val="1"/>
        <charset val="204"/>
      </rPr>
      <t>Messenger wearing the device of a guild</t>
    </r>
  </si>
  <si>
    <r>
      <t>78</t>
    </r>
    <r>
      <rPr>
        <sz val="7"/>
        <color rgb="FF000000"/>
        <rFont val="Times New Roman"/>
        <family val="1"/>
        <charset val="204"/>
      </rPr>
      <t xml:space="preserve">          </t>
    </r>
    <r>
      <rPr>
        <sz val="9"/>
        <color rgb="FF000000"/>
        <rFont val="Book Antiqua"/>
        <family val="1"/>
        <charset val="204"/>
      </rPr>
      <t>Young couple oblivious to the world</t>
    </r>
  </si>
  <si>
    <r>
      <t>79</t>
    </r>
    <r>
      <rPr>
        <sz val="7"/>
        <color rgb="FF000000"/>
        <rFont val="Times New Roman"/>
        <family val="1"/>
        <charset val="204"/>
      </rPr>
      <t xml:space="preserve">          </t>
    </r>
    <r>
      <rPr>
        <sz val="9"/>
        <color rgb="FF000000"/>
        <rFont val="Book Antiqua"/>
        <family val="1"/>
        <charset val="204"/>
      </rPr>
      <t>Man buying a small item from another man</t>
    </r>
  </si>
  <si>
    <r>
      <t>80</t>
    </r>
    <r>
      <rPr>
        <sz val="7"/>
        <color rgb="FF000000"/>
        <rFont val="Times New Roman"/>
        <family val="1"/>
        <charset val="204"/>
      </rPr>
      <t xml:space="preserve">          </t>
    </r>
    <r>
      <rPr>
        <sz val="9"/>
        <color rgb="FF000000"/>
        <rFont val="Book Antiqua"/>
        <family val="1"/>
        <charset val="204"/>
      </rPr>
      <t>Wagon moving furniture</t>
    </r>
  </si>
  <si>
    <r>
      <t>89</t>
    </r>
    <r>
      <rPr>
        <sz val="7"/>
        <color rgb="FF000000"/>
        <rFont val="Times New Roman"/>
        <family val="1"/>
        <charset val="204"/>
      </rPr>
      <t xml:space="preserve">          </t>
    </r>
    <r>
      <rPr>
        <sz val="9"/>
        <color rgb="FF000000"/>
        <rFont val="Book Antiqua"/>
        <family val="1"/>
        <charset val="204"/>
      </rPr>
      <t>Bearers carrying large cloth burdens</t>
    </r>
  </si>
  <si>
    <r>
      <t>90</t>
    </r>
    <r>
      <rPr>
        <sz val="7"/>
        <color rgb="FF000000"/>
        <rFont val="Times New Roman"/>
        <family val="1"/>
        <charset val="204"/>
      </rPr>
      <t xml:space="preserve">          </t>
    </r>
    <r>
      <rPr>
        <sz val="9"/>
        <color rgb="FF000000"/>
        <rFont val="Book Antiqua"/>
        <family val="1"/>
        <charset val="204"/>
      </rPr>
      <t>Religious parade or procession</t>
    </r>
  </si>
  <si>
    <r>
      <t>91</t>
    </r>
    <r>
      <rPr>
        <sz val="7"/>
        <color rgb="FF000000"/>
        <rFont val="Times New Roman"/>
        <family val="1"/>
        <charset val="204"/>
      </rPr>
      <t xml:space="preserve">          </t>
    </r>
    <r>
      <rPr>
        <sz val="9"/>
        <color rgb="FF000000"/>
        <rFont val="Book Antiqua"/>
        <family val="1"/>
        <charset val="204"/>
      </rPr>
      <t>Minor; harried official</t>
    </r>
  </si>
  <si>
    <r>
      <t>92</t>
    </r>
    <r>
      <rPr>
        <sz val="7"/>
        <color rgb="FF000000"/>
        <rFont val="Times New Roman"/>
        <family val="1"/>
        <charset val="204"/>
      </rPr>
      <t xml:space="preserve">          </t>
    </r>
    <r>
      <rPr>
        <sz val="9"/>
        <color rgb="FF000000"/>
        <rFont val="Book Antiqua"/>
        <family val="1"/>
        <charset val="204"/>
      </rPr>
      <t>Noble woman with three bodyguards</t>
    </r>
  </si>
  <si>
    <r>
      <t>93</t>
    </r>
    <r>
      <rPr>
        <sz val="7"/>
        <color rgb="FF000000"/>
        <rFont val="Times New Roman"/>
        <family val="1"/>
        <charset val="204"/>
      </rPr>
      <t xml:space="preserve">          </t>
    </r>
    <r>
      <rPr>
        <sz val="9"/>
        <color rgb="FF000000"/>
        <rFont val="Book Antiqua"/>
        <family val="1"/>
        <charset val="204"/>
      </rPr>
      <t>Shady individual lurking near corner</t>
    </r>
  </si>
  <si>
    <r>
      <t>94</t>
    </r>
    <r>
      <rPr>
        <sz val="7"/>
        <color rgb="FF000000"/>
        <rFont val="Times New Roman"/>
        <family val="1"/>
        <charset val="204"/>
      </rPr>
      <t xml:space="preserve">          </t>
    </r>
    <r>
      <rPr>
        <sz val="9"/>
        <color rgb="FF000000"/>
        <rFont val="Book Antiqua"/>
        <family val="1"/>
        <charset val="204"/>
      </rPr>
      <t>Innocent bystander</t>
    </r>
  </si>
  <si>
    <r>
      <t>95</t>
    </r>
    <r>
      <rPr>
        <sz val="7"/>
        <color rgb="FF000000"/>
        <rFont val="Times New Roman"/>
        <family val="1"/>
        <charset val="204"/>
      </rPr>
      <t xml:space="preserve">          </t>
    </r>
    <r>
      <rPr>
        <sz val="9"/>
        <color rgb="FF000000"/>
        <rFont val="Book Antiqua"/>
        <family val="1"/>
        <charset val="204"/>
      </rPr>
      <t>Band of ruffians</t>
    </r>
  </si>
  <si>
    <r>
      <t>96</t>
    </r>
    <r>
      <rPr>
        <sz val="7"/>
        <color rgb="FF000000"/>
        <rFont val="Times New Roman"/>
        <family val="1"/>
        <charset val="204"/>
      </rPr>
      <t xml:space="preserve">          </t>
    </r>
    <r>
      <rPr>
        <sz val="9"/>
        <color rgb="FF000000"/>
        <rFont val="Book Antiqua"/>
        <family val="1"/>
        <charset val="204"/>
      </rPr>
      <t>Minor city official taking a nap</t>
    </r>
  </si>
  <si>
    <r>
      <t>97</t>
    </r>
    <r>
      <rPr>
        <sz val="7"/>
        <color rgb="FF000000"/>
        <rFont val="Times New Roman"/>
        <family val="1"/>
        <charset val="204"/>
      </rPr>
      <t xml:space="preserve">          </t>
    </r>
    <r>
      <rPr>
        <sz val="9"/>
        <color rgb="FF000000"/>
        <rFont val="Book Antiqua"/>
        <family val="1"/>
        <charset val="204"/>
      </rPr>
      <t>Horses tied up in front of building</t>
    </r>
  </si>
  <si>
    <r>
      <t>98</t>
    </r>
    <r>
      <rPr>
        <sz val="7"/>
        <color rgb="FF000000"/>
        <rFont val="Times New Roman"/>
        <family val="1"/>
        <charset val="204"/>
      </rPr>
      <t xml:space="preserve">          </t>
    </r>
    <r>
      <rPr>
        <sz val="9"/>
        <color rgb="FF000000"/>
        <rFont val="Book Antiqua"/>
        <family val="1"/>
        <charset val="204"/>
      </rPr>
      <t>Obvious tourists from the hinterlands</t>
    </r>
  </si>
  <si>
    <r>
      <t>99</t>
    </r>
    <r>
      <rPr>
        <sz val="7"/>
        <color rgb="FF000000"/>
        <rFont val="Times New Roman"/>
        <family val="1"/>
        <charset val="204"/>
      </rPr>
      <t xml:space="preserve">          </t>
    </r>
    <r>
      <rPr>
        <sz val="9"/>
        <color rgb="FF000000"/>
        <rFont val="Book Antiqua"/>
        <family val="1"/>
        <charset val="204"/>
      </rPr>
      <t>City Watch, patrol of 4</t>
    </r>
  </si>
  <si>
    <r>
      <t>100</t>
    </r>
    <r>
      <rPr>
        <sz val="7"/>
        <color rgb="FF000000"/>
        <rFont val="Times New Roman"/>
        <family val="1"/>
        <charset val="204"/>
      </rPr>
      <t xml:space="preserve">       </t>
    </r>
    <r>
      <rPr>
        <sz val="9"/>
        <color rgb="FF000000"/>
        <rFont val="Book Antiqua"/>
        <family val="1"/>
        <charset val="204"/>
      </rPr>
      <t>Flying creature (hippogriff, griffon, pegasus, flying carpet, etc.)</t>
    </r>
  </si>
  <si>
    <r>
      <t>101</t>
    </r>
    <r>
      <rPr>
        <sz val="7"/>
        <color rgb="FF000000"/>
        <rFont val="Times New Roman"/>
        <family val="1"/>
        <charset val="204"/>
      </rPr>
      <t xml:space="preserve">       </t>
    </r>
    <r>
      <rPr>
        <sz val="9"/>
        <color rgb="FF000000"/>
        <rFont val="Book Antiqua"/>
        <family val="1"/>
        <charset val="204"/>
      </rPr>
      <t>Lamplighters</t>
    </r>
  </si>
  <si>
    <r>
      <t>102</t>
    </r>
    <r>
      <rPr>
        <sz val="7"/>
        <color rgb="FF000000"/>
        <rFont val="Times New Roman"/>
        <family val="1"/>
        <charset val="204"/>
      </rPr>
      <t xml:space="preserve">       </t>
    </r>
    <r>
      <rPr>
        <sz val="9"/>
        <color rgb="FF000000"/>
        <rFont val="Book Antiqua"/>
        <family val="1"/>
        <charset val="204"/>
      </rPr>
      <t>2-3 men dressed in black</t>
    </r>
  </si>
  <si>
    <r>
      <t>103</t>
    </r>
    <r>
      <rPr>
        <sz val="7"/>
        <color rgb="FF000000"/>
        <rFont val="Times New Roman"/>
        <family val="1"/>
        <charset val="204"/>
      </rPr>
      <t xml:space="preserve">       </t>
    </r>
    <r>
      <rPr>
        <sz val="9"/>
        <color rgb="FF000000"/>
        <rFont val="Book Antiqua"/>
        <family val="1"/>
        <charset val="204"/>
      </rPr>
      <t>Courtesans with escort</t>
    </r>
  </si>
  <si>
    <r>
      <t>104</t>
    </r>
    <r>
      <rPr>
        <sz val="7"/>
        <color rgb="FF000000"/>
        <rFont val="Times New Roman"/>
        <family val="1"/>
        <charset val="204"/>
      </rPr>
      <t xml:space="preserve">       </t>
    </r>
    <r>
      <rPr>
        <sz val="9"/>
        <color rgb="FF000000"/>
        <rFont val="Book Antiqua"/>
        <family val="1"/>
        <charset val="204"/>
      </rPr>
      <t>Ruffians</t>
    </r>
  </si>
  <si>
    <r>
      <t>105</t>
    </r>
    <r>
      <rPr>
        <sz val="7"/>
        <color rgb="FF000000"/>
        <rFont val="Times New Roman"/>
        <family val="1"/>
        <charset val="204"/>
      </rPr>
      <t xml:space="preserve">       </t>
    </r>
    <r>
      <rPr>
        <sz val="9"/>
        <color rgb="FF000000"/>
        <rFont val="Book Antiqua"/>
        <family val="1"/>
        <charset val="204"/>
      </rPr>
      <t>Innocent bystanders, out too late</t>
    </r>
  </si>
  <si>
    <r>
      <t>105</t>
    </r>
    <r>
      <rPr>
        <sz val="7"/>
        <color rgb="FF000000"/>
        <rFont val="Times New Roman"/>
        <family val="1"/>
        <charset val="204"/>
      </rPr>
      <t xml:space="preserve">       </t>
    </r>
    <r>
      <rPr>
        <sz val="9"/>
        <color rgb="FF000000"/>
        <rFont val="Book Antiqua"/>
        <family val="1"/>
        <charset val="204"/>
      </rPr>
      <t>Gang of low level (1-3) thieves</t>
    </r>
  </si>
  <si>
    <r>
      <t>106</t>
    </r>
    <r>
      <rPr>
        <sz val="7"/>
        <color rgb="FF000000"/>
        <rFont val="Times New Roman"/>
        <family val="1"/>
        <charset val="204"/>
      </rPr>
      <t xml:space="preserve">       </t>
    </r>
    <r>
      <rPr>
        <sz val="9"/>
        <color rgb="FF000000"/>
        <rFont val="Book Antiqua"/>
        <family val="1"/>
        <charset val="204"/>
      </rPr>
      <t>Runner for some noble house</t>
    </r>
  </si>
  <si>
    <r>
      <t>107</t>
    </r>
    <r>
      <rPr>
        <sz val="7"/>
        <color rgb="FF000000"/>
        <rFont val="Times New Roman"/>
        <family val="1"/>
        <charset val="204"/>
      </rPr>
      <t xml:space="preserve">       </t>
    </r>
    <r>
      <rPr>
        <sz val="9"/>
        <color rgb="FF000000"/>
        <rFont val="Book Antiqua"/>
        <family val="1"/>
        <charset val="204"/>
      </rPr>
      <t>Wizard (level 9-15)</t>
    </r>
  </si>
  <si>
    <r>
      <t>108</t>
    </r>
    <r>
      <rPr>
        <sz val="7"/>
        <color rgb="FF000000"/>
        <rFont val="Times New Roman"/>
        <family val="1"/>
        <charset val="204"/>
      </rPr>
      <t xml:space="preserve">       </t>
    </r>
    <r>
      <rPr>
        <sz val="9"/>
        <color rgb="FF000000"/>
        <rFont val="Book Antiqua"/>
        <family val="1"/>
        <charset val="204"/>
      </rPr>
      <t>Drunken rowdies</t>
    </r>
  </si>
  <si>
    <r>
      <t>109</t>
    </r>
    <r>
      <rPr>
        <sz val="7"/>
        <color rgb="FF000000"/>
        <rFont val="Times New Roman"/>
        <family val="1"/>
        <charset val="204"/>
      </rPr>
      <t xml:space="preserve">       </t>
    </r>
    <r>
      <rPr>
        <sz val="9"/>
        <color rgb="FF000000"/>
        <rFont val="Book Antiqua"/>
        <family val="1"/>
        <charset val="204"/>
      </rPr>
      <t>Party of tourists with guide</t>
    </r>
  </si>
  <si>
    <r>
      <t>110</t>
    </r>
    <r>
      <rPr>
        <sz val="7"/>
        <color rgb="FF000000"/>
        <rFont val="Times New Roman"/>
        <family val="1"/>
        <charset val="204"/>
      </rPr>
      <t xml:space="preserve">       </t>
    </r>
    <r>
      <rPr>
        <sz val="9"/>
        <color rgb="FF000000"/>
        <rFont val="Book Antiqua"/>
        <family val="1"/>
        <charset val="204"/>
      </rPr>
      <t>Monster encounter</t>
    </r>
  </si>
  <si>
    <r>
      <t>110</t>
    </r>
    <r>
      <rPr>
        <sz val="7"/>
        <color rgb="FF000000"/>
        <rFont val="Times New Roman"/>
        <family val="1"/>
        <charset val="204"/>
      </rPr>
      <t xml:space="preserve">       </t>
    </r>
    <r>
      <rPr>
        <sz val="9"/>
        <color rgb="FF000000"/>
        <rFont val="Book Antiqua"/>
        <family val="1"/>
        <charset val="204"/>
      </rPr>
      <t>Lamplighters</t>
    </r>
  </si>
  <si>
    <r>
      <t>111</t>
    </r>
    <r>
      <rPr>
        <sz val="7"/>
        <color rgb="FF000000"/>
        <rFont val="Times New Roman"/>
        <family val="1"/>
        <charset val="204"/>
      </rPr>
      <t xml:space="preserve">       </t>
    </r>
    <r>
      <rPr>
        <sz val="9"/>
        <color rgb="FF000000"/>
        <rFont val="Book Antiqua"/>
        <family val="1"/>
        <charset val="204"/>
      </rPr>
      <t>City Watch, patrol of 4</t>
    </r>
  </si>
  <si>
    <r>
      <t>112</t>
    </r>
    <r>
      <rPr>
        <sz val="7"/>
        <color rgb="FF000000"/>
        <rFont val="Times New Roman"/>
        <family val="1"/>
        <charset val="204"/>
      </rPr>
      <t xml:space="preserve">       </t>
    </r>
    <r>
      <rPr>
        <sz val="9"/>
        <color rgb="FF000000"/>
        <rFont val="Book Antiqua"/>
        <family val="1"/>
        <charset val="204"/>
      </rPr>
      <t>Party of tourists with guide</t>
    </r>
  </si>
  <si>
    <r>
      <t>113</t>
    </r>
    <r>
      <rPr>
        <sz val="7"/>
        <color rgb="FF000000"/>
        <rFont val="Times New Roman"/>
        <family val="1"/>
        <charset val="204"/>
      </rPr>
      <t xml:space="preserve">       </t>
    </r>
    <r>
      <rPr>
        <sz val="9"/>
        <color rgb="FF000000"/>
        <rFont val="Book Antiqua"/>
        <family val="1"/>
        <charset val="204"/>
      </rPr>
      <t>3-4 men in shadows</t>
    </r>
  </si>
  <si>
    <r>
      <t>114</t>
    </r>
    <r>
      <rPr>
        <sz val="7"/>
        <color rgb="FF000000"/>
        <rFont val="Times New Roman"/>
        <family val="1"/>
        <charset val="204"/>
      </rPr>
      <t xml:space="preserve">       </t>
    </r>
    <r>
      <rPr>
        <sz val="9"/>
        <color rgb="FF000000"/>
        <rFont val="Book Antiqua"/>
        <family val="1"/>
        <charset val="204"/>
      </rPr>
      <t>Lone horseman</t>
    </r>
  </si>
  <si>
    <r>
      <t>115</t>
    </r>
    <r>
      <rPr>
        <sz val="7"/>
        <color rgb="FF000000"/>
        <rFont val="Times New Roman"/>
        <family val="1"/>
        <charset val="204"/>
      </rPr>
      <t xml:space="preserve">       </t>
    </r>
    <r>
      <rPr>
        <sz val="9"/>
        <color rgb="FF000000"/>
        <rFont val="Book Antiqua"/>
        <family val="1"/>
        <charset val="204"/>
      </rPr>
      <t>Courting lovers</t>
    </r>
  </si>
  <si>
    <r>
      <t>116</t>
    </r>
    <r>
      <rPr>
        <sz val="7"/>
        <color rgb="FF000000"/>
        <rFont val="Times New Roman"/>
        <family val="1"/>
        <charset val="204"/>
      </rPr>
      <t xml:space="preserve">       </t>
    </r>
    <r>
      <rPr>
        <sz val="9"/>
        <color rgb="FF000000"/>
        <rFont val="Book Antiqua"/>
        <family val="1"/>
        <charset val="204"/>
      </rPr>
      <t>Carriage with drawn curtains</t>
    </r>
  </si>
  <si>
    <r>
      <t>117</t>
    </r>
    <r>
      <rPr>
        <sz val="7"/>
        <color rgb="FF000000"/>
        <rFont val="Times New Roman"/>
        <family val="1"/>
        <charset val="204"/>
      </rPr>
      <t xml:space="preserve">       </t>
    </r>
    <r>
      <rPr>
        <sz val="9"/>
        <color rgb="FF000000"/>
        <rFont val="Book Antiqua"/>
        <family val="1"/>
        <charset val="204"/>
      </rPr>
      <t>Lamplighters</t>
    </r>
  </si>
  <si>
    <r>
      <t>118</t>
    </r>
    <r>
      <rPr>
        <sz val="7"/>
        <color rgb="FF000000"/>
        <rFont val="Times New Roman"/>
        <family val="1"/>
        <charset val="204"/>
      </rPr>
      <t xml:space="preserve">       </t>
    </r>
    <r>
      <rPr>
        <sz val="9"/>
        <color rgb="FF000000"/>
        <rFont val="Book Antiqua"/>
        <family val="1"/>
        <charset val="204"/>
      </rPr>
      <t>Noble en route home, drunk</t>
    </r>
  </si>
  <si>
    <r>
      <t>119</t>
    </r>
    <r>
      <rPr>
        <sz val="7"/>
        <color rgb="FF000000"/>
        <rFont val="Times New Roman"/>
        <family val="1"/>
        <charset val="204"/>
      </rPr>
      <t xml:space="preserve">       </t>
    </r>
    <r>
      <rPr>
        <sz val="9"/>
        <color rgb="FF000000"/>
        <rFont val="Book Antiqua"/>
        <family val="1"/>
        <charset val="204"/>
      </rPr>
      <t>Lost, confused foreigner</t>
    </r>
  </si>
  <si>
    <r>
      <t>120</t>
    </r>
    <r>
      <rPr>
        <sz val="7"/>
        <color rgb="FF000000"/>
        <rFont val="Times New Roman"/>
        <family val="1"/>
        <charset val="204"/>
      </rPr>
      <t xml:space="preserve">       </t>
    </r>
    <r>
      <rPr>
        <sz val="9"/>
        <color rgb="FF000000"/>
        <rFont val="Book Antiqua"/>
        <family val="1"/>
        <charset val="204"/>
      </rPr>
      <t>Monster encounter</t>
    </r>
  </si>
  <si>
    <t>2             Messenger in the livery of a merchant guild</t>
  </si>
  <si>
    <t>3             Group of tradesmen</t>
  </si>
  <si>
    <t>4             Wagon being loaded</t>
  </si>
  <si>
    <t>6             Drunken old sot</t>
  </si>
  <si>
    <t>7             Merchant haggling with customer</t>
  </si>
  <si>
    <t>9             Guildsman with 4 apprentices</t>
  </si>
  <si>
    <t>16          Innkeep and customer arguing about a bill</t>
  </si>
  <si>
    <t>20          2-3 common laborers on a break</t>
  </si>
  <si>
    <t>22          2 clerics in peaceful religious discussion</t>
  </si>
  <si>
    <t>24          Two guildsmen in discussion with a merchant</t>
  </si>
  <si>
    <t>25          Children playing</t>
  </si>
  <si>
    <t>29          Moneychanger with</t>
  </si>
  <si>
    <t>30          Street vendor</t>
  </si>
  <si>
    <t>31          Cryer advertising a local shop</t>
  </si>
  <si>
    <t>32          Messenger in guild garb</t>
  </si>
  <si>
    <t>33          Merchant making</t>
  </si>
  <si>
    <t>34          Trotting cart with</t>
  </si>
  <si>
    <t>35          Wild-eyed speaker yelling from a soapbox</t>
  </si>
  <si>
    <t>42          Porters loading a wagon</t>
  </si>
  <si>
    <t>43          Craftsmen arguing over a piece of work</t>
  </si>
  <si>
    <t>45          Townspeople engaged in gossip</t>
  </si>
  <si>
    <t>47          Trotting cart without passengers</t>
  </si>
  <si>
    <t>50          Ragged cleric (level 2-8) looking convert others</t>
  </si>
  <si>
    <t>51          1-4 beggars (5% thief level 1-4)</t>
  </si>
  <si>
    <t>52          Small children, playing with dogs</t>
  </si>
  <si>
    <t>56          City Watch, patrol of 4</t>
  </si>
  <si>
    <t>57          Laborers patching the cobblestone street</t>
  </si>
  <si>
    <t>58          Cryer with news of the city</t>
  </si>
  <si>
    <t>59          Cleric (levels 1-6) with group of followers</t>
  </si>
  <si>
    <t>62          City Watch, patrol</t>
  </si>
  <si>
    <t>65          Foreign merchant</t>
  </si>
  <si>
    <t>67          Two foreign merchants arguing in different languages</t>
  </si>
  <si>
    <t>68          Wagon overloaded with supplies</t>
  </si>
  <si>
    <t>71          Moneylender with</t>
  </si>
  <si>
    <t>72          Merchant fawning</t>
  </si>
  <si>
    <t>74          City Watch, patrol</t>
  </si>
  <si>
    <t>78          Bad-tempered mercenaries</t>
  </si>
  <si>
    <t>79          Two young lovers in a loud, angry discussion</t>
  </si>
  <si>
    <t>80          Wagon loaded with street-sweepings, heading out of</t>
  </si>
  <si>
    <t>the city</t>
  </si>
  <si>
    <t>90          Cryer for tavern or festhall</t>
  </si>
  <si>
    <t>92          Merchant loading a wagon</t>
  </si>
  <si>
    <t>93          Caravan driver dickering with a local merchant</t>
  </si>
  <si>
    <t>94                  Innocent bystander</t>
  </si>
  <si>
    <t>95          Band of young nobles</t>
  </si>
  <si>
    <t>96          Non-human fighters (elf, dwarf, gnome, etc.)</t>
  </si>
  <si>
    <t>97                  Inebriated sell-sword</t>
  </si>
  <si>
    <t>98          Obvious tourists with guide</t>
  </si>
  <si>
    <t>100        Flying creature (hippogriff, griffon, Pegasus, flying carpet, etc.)</t>
  </si>
  <si>
    <t>103       Hard currency girls</t>
  </si>
  <si>
    <t>104       Ruffians</t>
  </si>
  <si>
    <t>105       Innocent bystanders, out too late</t>
  </si>
  <si>
    <t>105       Gang of low level (1-3) thieves breaking into a building</t>
  </si>
  <si>
    <t>106       Townspeople out for an evening stroll</t>
  </si>
  <si>
    <t>107        Cleric (level 2-8)</t>
  </si>
  <si>
    <t>109        Merchants talking at doorway to shop, after closing hours</t>
  </si>
  <si>
    <t>112        Party of adventurers</t>
  </si>
  <si>
    <t>115        Torchlight celebration</t>
  </si>
  <si>
    <t>118        Courting lovers</t>
  </si>
  <si>
    <t>2             Messenger in guild livery</t>
  </si>
  <si>
    <t>7             Two townspeople haggling with merchant</t>
  </si>
  <si>
    <t>9             Barman buying supplies</t>
  </si>
  <si>
    <t>12          Beggar (20% chance thief level 1-4)</t>
  </si>
  <si>
    <t>14          Representative of a trading coster</t>
  </si>
  <si>
    <t>101 Lamplighters</t>
  </si>
  <si>
    <t>City Guard, patrol of 12</t>
  </si>
  <si>
    <t>Messenger in the livery of a merchant guild</t>
  </si>
  <si>
    <t>Dock workers</t>
  </si>
  <si>
    <t>7             Two townsfolk in discussion</t>
  </si>
  <si>
    <t>11          Drunken adventurers</t>
  </si>
  <si>
    <t>15          Wagon moving towards one of the docks</t>
  </si>
  <si>
    <t>16          Sailors on leave</t>
  </si>
  <si>
    <t>20          2-3 young toughs in a fight</t>
  </si>
  <si>
    <t>23          Broken and abandoned cart or wagon</t>
  </si>
  <si>
    <t>24          Group of youths gambling with dice</t>
  </si>
  <si>
    <t>25          Snooty young nobleman</t>
  </si>
  <si>
    <t>29          Moneychanger with 8 guards</t>
  </si>
  <si>
    <t>31          Cryer announcing arrival of a ship</t>
  </si>
  <si>
    <t>35          Group of tough-looking townsfolk, betting on a dog­fight</t>
  </si>
  <si>
    <t>43          Craftsmen arguing</t>
  </si>
  <si>
    <t>46          Journeymen in the livery of a guild</t>
  </si>
  <si>
    <t>47          Servant running an errand</t>
  </si>
  <si>
    <t>49          Non-human porters carrying goods</t>
  </si>
  <si>
    <t>50          Old man with book under his arm (perhaps a sage or mage, or merely an accountant or moneylender)</t>
  </si>
  <si>
    <t>51          1-4 Beggars (20% thief level 1-4)</t>
  </si>
  <si>
    <t>53          Juggler being harassed by his audience</t>
  </si>
  <si>
    <t>57          Dockworkers on a break</t>
  </si>
  <si>
    <t>58          Political speaker with crowd</t>
  </si>
  <si>
    <t>62          Single drunken adventurer</t>
  </si>
  <si>
    <t>63          Mermen making a purchase from a human merchant</t>
  </si>
  <si>
    <t>64          Trotting cart without passengers</t>
  </si>
  <si>
    <t>65          Cryer for a tavern or festhall</t>
  </si>
  <si>
    <t>67          Newly-demolished building</t>
  </si>
  <si>
    <t>68          Carriage with drawn curtains and livery of a noble house</t>
  </si>
  <si>
    <t>69          Workmen replacing a destroyed wall or window</t>
  </si>
  <si>
    <t>71          Children writing graffiti on a wall</t>
  </si>
  <si>
    <t>72          Two merchants haggling</t>
  </si>
  <si>
    <t>75          Nervous tourists from the hinterlands</t>
  </si>
  <si>
    <t>78          Young couple oblivious to the world (10% pair of thieves)</t>
  </si>
  <si>
    <t>79          Two young men in a loud, angry discussion</t>
  </si>
  <si>
    <t>80          Wagon loaded with furniture</t>
  </si>
  <si>
    <t>92          Merchant making a delivery, with wagon</t>
  </si>
  <si>
    <t>93          Shady individual watching a nearby merchant home</t>
  </si>
  <si>
    <t>95          Band of young toughs</t>
  </si>
  <si>
    <t>96          Old man eating</t>
  </si>
  <si>
    <t>97          Young man with bulky object, looking over his shoul­der</t>
  </si>
  <si>
    <t>99          Mangy dog</t>
  </si>
  <si>
    <t>100       Flying creature (hippogriff, griffon, pegasus, flying carpet, etc.)</t>
  </si>
  <si>
    <t>101       Lamplighters</t>
  </si>
  <si>
    <t>104       Young toughs</t>
  </si>
  <si>
    <t>105       Monster encounter</t>
  </si>
  <si>
    <t>105       Gang of low level (1-3) thieves climbing over a wall</t>
  </si>
  <si>
    <t>111        Young vandals</t>
  </si>
  <si>
    <t>112        5-7 men dressed in black</t>
  </si>
  <si>
    <t xml:space="preserve">113       </t>
  </si>
  <si>
    <t>Carriage of a noble, the arms blackened out</t>
  </si>
  <si>
    <t>114       Lone horseman</t>
  </si>
  <si>
    <t>115       Courting lovers</t>
  </si>
  <si>
    <t>116       Carriage with drawn curtains</t>
  </si>
  <si>
    <t>117        Monster encounter</t>
  </si>
  <si>
    <t>118        Private warehouse guard</t>
  </si>
  <si>
    <t>1             City Guard, patrol of 12</t>
  </si>
  <si>
    <t>2             Mourners visiting a tomb</t>
  </si>
  <si>
    <t>3             Cleric (level 4-7) with class of students</t>
  </si>
  <si>
    <t>4             Gardeners trimming the topiary</t>
  </si>
  <si>
    <t>5             Two merchants having a quiet discussion</t>
  </si>
  <si>
    <t>6             Beggar (10% chance thief level 1-6)</t>
  </si>
  <si>
    <t>7             Two townswoman talking</t>
  </si>
  <si>
    <t>9             Ragged priest exhorting to the masses to repent</t>
  </si>
  <si>
    <t>11          Sleeping adventurer (10% chance dead)</t>
  </si>
  <si>
    <t>12          Beggar (10% chance thief level 1-6)</t>
  </si>
  <si>
    <t>14          Mourners visiting a tomb</t>
  </si>
  <si>
    <t>15          Two tourists in trotting cart</t>
  </si>
  <si>
    <t>16          Children playing</t>
  </si>
  <si>
    <t>19          Young couple with picnic</t>
  </si>
  <si>
    <t>20          City Watch, patrol of 4</t>
  </si>
  <si>
    <t>21          Magic-User (level 1-6) studying his books</t>
  </si>
  <si>
    <t>23          Pile of broken branches and uprooted plants, to be removed</t>
  </si>
  <si>
    <t>29          Funeral procession, led by cleric level 1-4</t>
  </si>
  <si>
    <t>30          City Watch, patrol of 4</t>
  </si>
  <si>
    <t>31          Children at play</t>
  </si>
  <si>
    <t>33          Stonemasons polishing buildings and statuary</t>
  </si>
  <si>
    <t>35          Gardeners replanting uprooted flowers</t>
  </si>
  <si>
    <t>42          Noble funeral procession, led by cleric level 4-7</t>
  </si>
  <si>
    <t>43         Craftsmen arguing quietly</t>
  </si>
  <si>
    <t>44         City Watch, patrol of 4</t>
  </si>
  <si>
    <t>45         Townspeople engaged in gossip</t>
  </si>
  <si>
    <t>46         Journeyman in the livery of a guild, taking a nap</t>
  </si>
  <si>
    <t>47         Servant running an errand</t>
  </si>
  <si>
    <t>48         Hard currency girls</t>
  </si>
  <si>
    <t>49         4-5 human porters carrying goods</t>
  </si>
  <si>
    <t>50         Old man with book under his arm (perhaps a sage or mage, or merely an accountant or moneylender)</t>
  </si>
  <si>
    <t>51         1-4 Beggars (20% thief level 1-4)</t>
  </si>
  <si>
    <t>52         Small children, playing with dogs</t>
  </si>
  <si>
    <t>53         Orator, speaking well of the dead</t>
  </si>
  <si>
    <t>54         City Watch, patrol of 4</t>
  </si>
  <si>
    <t>55         Innocent bystander (10% thief level 2-8)</t>
  </si>
  <si>
    <t>56         Obvious tourists from the hinterlands</t>
  </si>
  <si>
    <t>57         Workers on a break</t>
  </si>
  <si>
    <t>58         Political speaker with crowd</t>
  </si>
  <si>
    <t>59         Cleric (levels 1-6) with group of followers</t>
  </si>
  <si>
    <t>60         Foreign merchant</t>
  </si>
  <si>
    <t>61         Concerned citizen</t>
  </si>
  <si>
    <t>62         Single young woman</t>
  </si>
  <si>
    <t>63         City Guard, 12 soldiers</t>
  </si>
  <si>
    <t>64         Trotting cart without passengers</t>
  </si>
  <si>
    <t>65         Quiet cryer handing out pamphlets for a tavern</t>
  </si>
  <si>
    <t>66         Unremarkable messenger</t>
  </si>
  <si>
    <t>67         Mourners en route to a tomb</t>
  </si>
  <si>
    <t>68         Carriage with drawn curtains and livery of a noble house</t>
  </si>
  <si>
    <t>69         Workers refinishing the surface of a building</t>
  </si>
  <si>
    <t>70         Dungsweepers</t>
  </si>
  <si>
    <t>71         Children writing graffiti on a wall</t>
  </si>
  <si>
    <t>72         Two merchants haggling</t>
  </si>
  <si>
    <t>73         Old coot, taking a nap</t>
  </si>
  <si>
    <t>74         City Watch, patrol of 4</t>
  </si>
  <si>
    <t>75         Tourists from the hinterlands</t>
  </si>
  <si>
    <t>76         Innocent bystanders</t>
  </si>
  <si>
    <t>77         Messenger wearing the device of a guild</t>
  </si>
  <si>
    <t>78         Young couple oblivious to the world</t>
  </si>
  <si>
    <t>79         Two young men in a loud, angry discussion</t>
  </si>
  <si>
    <t>80         Funeral procession, led by cleric level 1-3</t>
  </si>
  <si>
    <t>89         Bearers carrying large cloth burdens</t>
  </si>
  <si>
    <t>90        Messenger scanning the crowd for some particular person</t>
  </si>
  <si>
    <t>91         Minor, harried official</t>
  </si>
  <si>
    <t>92         Two old men playing cards</t>
  </si>
  <si>
    <t>93         Shady individual</t>
  </si>
  <si>
    <t>94         Innocent bystander</t>
  </si>
  <si>
    <t>95         City Watch, patrol of 4</t>
  </si>
  <si>
    <t>96         Old man eating</t>
  </si>
  <si>
    <t>97        Young man with bulky object, looking over his shoul­der</t>
  </si>
  <si>
    <t>98         Obvious tourists with guide</t>
  </si>
  <si>
    <t>99         Dog</t>
  </si>
  <si>
    <t>100       Flying creature (hippogriff, griffon, pegasus, flying</t>
  </si>
  <si>
    <t>101      City Watch, patrol of 4</t>
  </si>
  <si>
    <t>102      2-3 men dressed in black</t>
  </si>
  <si>
    <t>105      Gang of low level (-3) thieves looking for an easy mug­ging</t>
  </si>
  <si>
    <t>106      Young lovers making a night-time rendezvous</t>
  </si>
  <si>
    <t>107       Cleric (level 2-8)</t>
  </si>
  <si>
    <t>108       City Watch, patrol of 4</t>
  </si>
  <si>
    <t>109       Magic-user (level 1-8) hustling to make an appointment</t>
  </si>
  <si>
    <t>110       Monster encounter</t>
  </si>
  <si>
    <t>111       Young vandals</t>
  </si>
  <si>
    <t>112       5-7 men dressed in black</t>
  </si>
  <si>
    <t>113       Hard currency girls</t>
  </si>
  <si>
    <t>114       Lone adventurer, sleeping (20% chance dead)</t>
  </si>
  <si>
    <t>118        Townsperson buying something from a thief</t>
  </si>
  <si>
    <t>Notes:</t>
  </si>
  <si>
    <t>Most of the above are fairly self-explanatory, in particular since they are to provide “local color" for other encounters and player character actions. A few need further explanation below:</t>
  </si>
  <si>
    <t>INNOCENT BYSTANDERS: Common townsfolk without spe­cial ability, rank, or immediate purpose. Can be male or female, native or foreign, or of any race. They will tend to “not get involved" with any disturbance, and flee if directly threatened.</t>
  </si>
  <si>
    <t>wounded, and otherwise help, unless this endangers their own lives. In cases of conflict, they will serve as witnesses.</t>
  </si>
  <si>
    <t>TROTTING CARTS: A trotting cart is a two-wheeled carriage similar to the Earth's rickshaw, which carries up to two peo­ple comfortably. The carts are operated by the Fellowship of Carters and Coachmen, and cost 1 cp to travel anywhere in the city.</t>
  </si>
  <si>
    <t>DUNGSWEEPERS: Streetcleaners, members of the Dungsweepers' Guild. They wear caps with orange and red feathers as badges of their craft. They carry brooms, shovels, rakes, and other instruments of destruction.</t>
  </si>
  <si>
    <t>CRYERS: Cryers are the chief method of advertising and announcement in the Realms. Those for particular establish­ments declare the fineness of the product or services, while those for the city itself note some upcoming festival or impor­tant local news (a fine way of passing along information in the campaign). Cryers for noble families announce weddings, funerals, and births.</t>
  </si>
  <si>
    <t>LAMPLIGHTERS: Only found in the city after dark, these are members of the Guild of Chandlers and Lamplighters, noted by their black caps with a golden flame device on either side. Their job is to light a maintain the various iron-posted lamp bowls around the city. For a small gratuity they will also serve as guides through the city at night, providing light for trav­elers in need. If attacked, or threatened, they will flee, as most of the guild is quite young.</t>
  </si>
  <si>
    <t>NOBLE IN PORTAGE CHAIR: Portage chairs are wheel-less lit­ters carried by 2 or 4 servants, and are the travel medium of choice of older nobility and those unwilling to walk through the streets. A two-person chair carries one passenger, while a four-person chair carries four House Hothemer has a portage chair carried by two ogres, which carries two normal-size passengers, or the rather portly Malas Hothemer.</t>
  </si>
  <si>
    <t>HARD CURRENCY GIRLS: Soiled doves. Ladies of the evening. Dance-hall girls with hearts of gold.</t>
  </si>
  <si>
    <t>RUFFIANS and THUGS of various descriptions: Treat as 1st or 2d level fighters (50% chance each) armed with short swords, daggers, saps, and/or cudgel-like clubs.</t>
  </si>
  <si>
    <t>MONSTER ENCOUNTERS: See page 25</t>
  </si>
  <si>
    <t>CONCERNED CITIZENS: These are like Innocent Bystanders, but if they witness any crimes or wrongdoing, will immedi­ately try to summon the authorities, will lend aid to the</t>
  </si>
  <si>
    <t>NIGHT-TIME ENCOUNTERS</t>
  </si>
  <si>
    <t>1       in 10 chance per hour on the streets</t>
  </si>
  <si>
    <t>Roll</t>
  </si>
  <si>
    <t>Encounter</t>
  </si>
  <si>
    <t>2                      Monster Encounter</t>
  </si>
  <si>
    <t>3                      Unfriendly Fighter (levels</t>
  </si>
  <si>
    <t>11-20)</t>
  </si>
  <si>
    <t>4                      Unfriendly Cleric (levels</t>
  </si>
  <si>
    <t>5                      Unfriendly Thief (levels</t>
  </si>
  <si>
    <t>1-10)</t>
  </si>
  <si>
    <t>6                      Friendly Paladin (levels</t>
  </si>
  <si>
    <t>1-10)*</t>
  </si>
  <si>
    <t>7                      Friendly Cleric (levels</t>
  </si>
  <si>
    <t>8                      Unfriendly Nobleman</t>
  </si>
  <si>
    <t>9                      Friendly Merchant (selling</t>
  </si>
  <si>
    <t>wares)</t>
  </si>
  <si>
    <t>I        0</t>
  </si>
  <si>
    <t>City Watch</t>
  </si>
  <si>
    <t>II                     Friendly Drunk</t>
  </si>
  <si>
    <t>12                   Friendly Street Vendor</t>
  </si>
  <si>
    <t>13                   Friendly City Official</t>
  </si>
  <si>
    <t>1 4</t>
  </si>
  <si>
    <t>Unfriendly City Official*</t>
  </si>
  <si>
    <t>15                   Unfriendly Drunk</t>
  </si>
  <si>
    <t>16                   Unfriendly Cleric (levels</t>
  </si>
  <si>
    <t>17                   Unfriendly Magic-User (levels 1-10)</t>
  </si>
  <si>
    <t>18                   Unfriendly Thief (levels</t>
  </si>
  <si>
    <t>19                   Unfriendly Wizard (levels</t>
  </si>
  <si>
    <t>20                   Monster Encounter*</t>
  </si>
  <si>
    <t>* = Monster Encounter if at night</t>
  </si>
  <si>
    <t>MONSTER ENCOUNTERS</t>
  </si>
  <si>
    <t>1                      1-2 Dopplegangers</t>
  </si>
  <si>
    <t>2                      1-2 Spectres</t>
  </si>
  <si>
    <t>3                      1-3 Will-O-Wisps</t>
  </si>
  <si>
    <t>4                      1-10 Mongrelmen</t>
  </si>
  <si>
    <t>5                      1-4</t>
  </si>
  <si>
    <t>Weretigers</t>
  </si>
  <si>
    <t>6                      1-3</t>
  </si>
  <si>
    <t>Wraiths</t>
  </si>
  <si>
    <t>7                      1-2</t>
  </si>
  <si>
    <t>Wights</t>
  </si>
  <si>
    <t>8                      1-4 Wererats</t>
  </si>
  <si>
    <t>9                      2-8 Unfriendly fighters (levels 1-6)</t>
  </si>
  <si>
    <t>10                   2-8 Unfriendly thieves (levels 1-6)</t>
  </si>
  <si>
    <t>11                   Drunken mercenary (level 1-10)</t>
  </si>
  <si>
    <t>12                   2-12</t>
  </si>
  <si>
    <t>Wild dogs</t>
  </si>
  <si>
    <t>13                       2-5</t>
  </si>
  <si>
    <t>Werewolves</t>
  </si>
  <si>
    <t>14                       2-5</t>
  </si>
  <si>
    <t>Ghouls</t>
  </si>
  <si>
    <t>15                   2-5 Ghouls led by a ghast</t>
  </si>
  <si>
    <t>16                   1 Fox woman</t>
  </si>
  <si>
    <t>17                   1-3</t>
  </si>
  <si>
    <t>Gargoyles</t>
  </si>
  <si>
    <t>18                   1-2</t>
  </si>
  <si>
    <t>Ghosts</t>
  </si>
  <si>
    <t>19                   1-2</t>
  </si>
  <si>
    <t>Vampires</t>
  </si>
  <si>
    <t>UNCOMMON</t>
  </si>
  <si>
    <t>Troglodytes</t>
  </si>
  <si>
    <t>Dark Elves</t>
  </si>
  <si>
    <t>Giants, hill and frost</t>
  </si>
  <si>
    <t>Ogres</t>
  </si>
  <si>
    <t>Wereboars</t>
  </si>
  <si>
    <t>Kobolds</t>
  </si>
  <si>
    <t>W earbears</t>
  </si>
  <si>
    <t>Ores (bands of 20-40)</t>
  </si>
  <si>
    <t>Ape, carnivorous</t>
  </si>
  <si>
    <t>Mermen</t>
  </si>
  <si>
    <t>Centipedes, giant</t>
  </si>
  <si>
    <t>Minotaurs Raven, giant</t>
  </si>
  <si>
    <t>RARE</t>
  </si>
  <si>
    <t>Will-O-Wisps</t>
  </si>
  <si>
    <t>Carrion crawlers</t>
  </si>
  <si>
    <t>Mongrelmen</t>
  </si>
  <si>
    <t>Bugbears</t>
  </si>
  <si>
    <t>Weasels, giant</t>
  </si>
  <si>
    <t>Foxwomen</t>
  </si>
  <si>
    <t>Seawolf (greater or lesser)</t>
  </si>
  <si>
    <t>Wereshark</t>
  </si>
  <si>
    <t>Lizard men</t>
  </si>
  <si>
    <t>% Roll Item</t>
  </si>
  <si>
    <t>Common Item (Subtable</t>
  </si>
  <si>
    <t>81-95</t>
  </si>
  <si>
    <t>Valuable (Subtable B)</t>
  </si>
  <si>
    <t>96-       00</t>
  </si>
  <si>
    <t>Special</t>
  </si>
  <si>
    <t>Common Items (DM may add or delete from the list as he sees fit, given the area of the encounter).</t>
  </si>
  <si>
    <t>Single Key</t>
  </si>
  <si>
    <t>Comb</t>
  </si>
  <si>
    <t>Brush</t>
  </si>
  <si>
    <t>14-15</t>
  </si>
  <si>
    <t>Blank Parchment</t>
  </si>
  <si>
    <t>16-       18</t>
  </si>
  <si>
    <t>Waterskin</t>
  </si>
  <si>
    <t>19-24</t>
  </si>
  <si>
    <t>Laundry Ticket</t>
  </si>
  <si>
    <t>25-35</t>
  </si>
  <si>
    <t>36-39</t>
  </si>
  <si>
    <t>Holy Symbol</t>
  </si>
  <si>
    <t>40-       41</t>
  </si>
  <si>
    <t>Pieces of Chalk</t>
  </si>
  <si>
    <t>41-                 44</t>
  </si>
  <si>
    <t>Toy (Dice, ball and jacks, etc)</t>
  </si>
  <si>
    <t>45-48 Small flute or musical instrument 49-52</t>
  </si>
  <si>
    <t>Talis Deck (playing cards)</t>
  </si>
  <si>
    <t>53-56</t>
  </si>
  <si>
    <t>Soap (Bar or in a pot)</t>
  </si>
  <si>
    <t>57-58</t>
  </si>
  <si>
    <t>Perfume or Cologne (in potion</t>
  </si>
  <si>
    <t>59-60</t>
  </si>
  <si>
    <t>1-8 Needles</t>
  </si>
  <si>
    <t>61-64</t>
  </si>
  <si>
    <t>Tobacco and pipe</t>
  </si>
  <si>
    <t>65-66</t>
  </si>
  <si>
    <t>Ink in vial</t>
  </si>
  <si>
    <t>67-68</t>
  </si>
  <si>
    <t>Spectacles or Magnifier</t>
  </si>
  <si>
    <t>69-72</t>
  </si>
  <si>
    <t>Printed Hand-out, badly smudged</t>
  </si>
  <si>
    <t>73-80</t>
  </si>
  <si>
    <t>Knife</t>
  </si>
  <si>
    <t>81-85</t>
  </si>
  <si>
    <t>Soft cap or</t>
  </si>
  <si>
    <t>86-88</t>
  </si>
  <si>
    <t>1-4 Darts</t>
  </si>
  <si>
    <t>89-                94</t>
  </si>
  <si>
    <t>Handkerchief</t>
  </si>
  <si>
    <t>95-96</t>
  </si>
  <si>
    <t>Note with unimportant writing</t>
  </si>
  <si>
    <t>herring to distract PCs or lead them into new adventures)</t>
  </si>
  <si>
    <t>97-                 00</t>
  </si>
  <si>
    <t>Thief trap—Small mousetrap-like device, cost 10 gp, placed in</t>
  </si>
  <si>
    <t>pocket to catch fingers of the casual thief (unless traps are cor­rectly detected for). 1 point damage, and thief is immediately detected.</t>
  </si>
  <si>
    <t>Valuable Items % Roll</t>
  </si>
  <si>
    <t>1-6 cp</t>
  </si>
  <si>
    <t>Above and</t>
  </si>
  <si>
    <t>17-       23</t>
  </si>
  <si>
    <t>24-29</t>
  </si>
  <si>
    <t>30-34</t>
  </si>
  <si>
    <t>35-37</t>
  </si>
  <si>
    <t>Gem worth 100-600 gp</t>
  </si>
  <si>
    <t>38-39</t>
  </si>
  <si>
    <t>Jewelry worth 200-800 gp</t>
  </si>
  <si>
    <t>40-41 Key Ring of 2-20 keys, one of which is a skeleton key (10% working on locked doors)</t>
  </si>
  <si>
    <t>42-        50</t>
  </si>
  <si>
    <t>Small sack of 50 gp</t>
  </si>
  <si>
    <t>51-52</t>
  </si>
  <si>
    <t>Small sack of 50 pp</t>
  </si>
  <si>
    <t>53-63</t>
  </si>
  <si>
    <t>1-4 10 gp Trade Bars</t>
  </si>
  <si>
    <t>64-70</t>
  </si>
  <si>
    <t>1-6 25 gp Trade Bars</t>
  </si>
  <si>
    <t>71-74</t>
  </si>
  <si>
    <t>1-3 50 gp Trade Bars</t>
  </si>
  <si>
    <t>75-86</t>
  </si>
  <si>
    <t>1-10 Toals (2 gp coin of Waterdeep)</t>
  </si>
  <si>
    <t>87-90</t>
  </si>
  <si>
    <t>1-6 Harbor Moon (50</t>
  </si>
  <si>
    <t>91-94</t>
  </si>
  <si>
    <t>1-4 Iron Trade Bars (5 gp trade bar of Mirabar)</t>
  </si>
  <si>
    <t>1-6 Electrum Moons (1 ep coin of Silverymoon)</t>
  </si>
  <si>
    <t>97-98</t>
  </si>
  <si>
    <t>Valuable message</t>
  </si>
  <si>
    <t>99-00</t>
  </si>
  <si>
    <t>Small non-magical book</t>
  </si>
  <si>
    <t>NOTES</t>
  </si>
  <si>
    <t>DEEPWATER HARBOR</t>
  </si>
  <si>
    <t>SOUTH WARD</t>
  </si>
  <si>
    <t>№</t>
  </si>
  <si>
    <t>The Basilisk Boys</t>
  </si>
  <si>
    <t>The Blackcoats</t>
  </si>
  <si>
    <t>The Caravan Boys</t>
  </si>
  <si>
    <t>The Fire Kings</t>
  </si>
  <si>
    <t>Grambar's Blades</t>
  </si>
  <si>
    <t>Kerrigan's Sons</t>
  </si>
  <si>
    <t>The Marrowsons</t>
  </si>
  <si>
    <t>The Minotaurs</t>
  </si>
  <si>
    <t>The Red Readers</t>
  </si>
  <si>
    <t>The Seawolves</t>
  </si>
  <si>
    <t>The Six Hands</t>
  </si>
  <si>
    <t>The Tusk Street Boys</t>
  </si>
  <si>
    <t>Snake tattoos, the heads of which end over the backs of the hands, and up the arms. The longer-lasting and more successful Adders get their "serpents stretched," the tattoos expanded, with the bodies eventually twining down arms, over shoulders, and coiling together down the spine.</t>
  </si>
  <si>
    <t>Simple chokers of small, sharp teeth (originally basilisk teeth, but now taken from a wide variety of sources) mark the Basilisk Boys.</t>
  </si>
  <si>
    <t>True to their name, the Blackcoats all wear long black coats, and some of them wear black headwear of some kind as well.</t>
  </si>
  <si>
    <t>A pendant of a pewter wagon-wheel, hung from a simple leather cord.</t>
  </si>
  <si>
    <t>X-style leather bandoliers, fitting with bright brass rivets, are the mark of the Fire Kings.</t>
  </si>
  <si>
    <t>The curved kukri blades of gangmembers are their badges, their hilts hung with thin leader cords done up in intricate knots that are a language known among the gang telling of an individual member's accomplishments.</t>
  </si>
  <si>
    <t>The badge of the old wizard Kerrigan - a kobold skull worn as a shoulder pad - continues among the leaders of the Sons. Members all wear a simple white leather pauldron with two black marks approximating sockets on it.</t>
  </si>
  <si>
    <t>The Marrowsons all carry bone-hilted knives prominently displayed, and when they "go to work," they often carry with them bludgeoning weapons with bone hilts or bone inlay.</t>
  </si>
  <si>
    <t>The Minotaurs all wear septum ring piercings, and many of them carry bull's horn drinking horns at their sides.</t>
  </si>
  <si>
    <t>Red Readers all wear red on their heads, from simple scarves and bandannas to more elaborate headwear, all with red bands or other marks.</t>
  </si>
  <si>
    <t>Seawolves all wear bosun's whistles around their necks, displayed prominently.</t>
  </si>
  <si>
    <t>A deep green sash, with six white hands embroidered to it, tied about the waist.</t>
  </si>
  <si>
    <t>A leather cord around the neck, from which hangs a small boar's tusk pendant.</t>
  </si>
  <si>
    <t> The Red Readers, Kerrigan's Sons, the Seawolves</t>
  </si>
  <si>
    <t> The Seawolves</t>
  </si>
  <si>
    <t> The Fire Kings, the Six Hands</t>
  </si>
  <si>
    <t> The Marrowsons</t>
  </si>
  <si>
    <t> The Six Hands, the Blackcloaks</t>
  </si>
  <si>
    <t> None</t>
  </si>
  <si>
    <t> The Adders, The Red Readers</t>
  </si>
  <si>
    <t> The Caravan Boys</t>
  </si>
  <si>
    <t> The Tusk Street Boys</t>
  </si>
  <si>
    <t> The Adders, Kerrigan's Sons</t>
  </si>
  <si>
    <t> The Six Hands, the Basilisk Boys, the Adders</t>
  </si>
  <si>
    <t> The Fire Kings, the Blackcloaks, the Seawolves</t>
  </si>
  <si>
    <t> The Minotaurs</t>
  </si>
  <si>
    <t>he Basilisk Boys, the Six Hands</t>
  </si>
  <si>
    <t>The Six Hands, the Adders</t>
  </si>
  <si>
    <t>Grambar's Blades, The Marrowsons, The Seawolves</t>
  </si>
  <si>
    <t>The Basilisk Boys, the Adders</t>
  </si>
  <si>
    <t>The Minotaurs, Kerrigan's Sons</t>
  </si>
  <si>
    <t>The Seawolves, the Marrowsons</t>
  </si>
  <si>
    <t>None)</t>
  </si>
  <si>
    <t>Captain</t>
  </si>
  <si>
    <t>Lieutenant</t>
  </si>
  <si>
    <t>Sergeant</t>
  </si>
  <si>
    <t>Balthorrs Rare and Wondrous Treasures</t>
  </si>
  <si>
    <t>The Golden Key</t>
  </si>
  <si>
    <t>The Halls of Hilmer, Master Armorer</t>
  </si>
  <si>
    <t>Olmhazans Jewels</t>
  </si>
  <si>
    <t>The Dragons Head
Tavern</t>
  </si>
  <si>
    <t>obacco (5 cp/pouch) and
drinks can be bought at the bar
but aside from sausage rolls (4
cp/platter or 2cp/ handplate)
and stew (1cp/bowl), theres little
food to be had here. Drinks are 1
cp/tankard for ale, 2 cp for stout,
2 cp/tallglass for wine, and 3 cp for zzar. The bar has an extensive
selection of brandies, liqueurs,
and rarities (such as firewine
and elverquisst), which are sold
by the glass. These cost from 7
sp/glass for brandy to 9 gp/glass
for elverquisst or Tashlutan
amberthroat.</t>
  </si>
  <si>
    <t>The Red-Eyed Owl</t>
  </si>
  <si>
    <t>Drink is 1 cp/tankard for ale, 2
cp for bitters, 3 cp for stout, 4 cp/
tallglass for zzar or red wine, and
5 cp for the rather sour white
wine that is brought in from the
proprietor's own land, and
which hes inordinately fond of.
It goes well with all sorts of
cheese, though (especially the
firmer, heartier sorts), and he
sells it for carry-out at 2 sp/bottle
or 1 gp for a half-anker keg.</t>
  </si>
  <si>
    <t>The Sailors Own</t>
  </si>
  <si>
    <t xml:space="preserve"> The Singing Sword</t>
  </si>
  <si>
    <t>The Sleepy Sylph</t>
  </si>
  <si>
    <t>The Jade Jug</t>
  </si>
  <si>
    <t>Festhall &amp; Spa</t>
  </si>
  <si>
    <t>The Smiling Siren Nightclub &amp; Theater</t>
  </si>
  <si>
    <t>Asmaghs Alley</t>
  </si>
  <si>
    <t>Buckle Alley</t>
  </si>
  <si>
    <t>Cat Alley, a.k.a. Cats Alley</t>
  </si>
  <si>
    <t>The Cats Tail</t>
  </si>
  <si>
    <t>Duirs Alley</t>
  </si>
  <si>
    <t>Elsambuls Lane</t>
  </si>
  <si>
    <t>Howling Cat Court</t>
  </si>
  <si>
    <t>Jesters Court</t>
  </si>
  <si>
    <t>Lemontree Alley</t>
  </si>
  <si>
    <t>Lhoril's Alley</t>
  </si>
  <si>
    <t>The Prowl</t>
  </si>
  <si>
    <t>The Reach</t>
  </si>
  <si>
    <t>Sevenlamps Cut</t>
  </si>
  <si>
    <t>Shadows Alley</t>
  </si>
  <si>
    <t>T u r n b a c k C o u r t</t>
  </si>
  <si>
    <t>Zeldan's Alley</t>
  </si>
  <si>
    <t>Halazars Pine Gems</t>
  </si>
  <si>
    <t>Selchoun's Sundries Shop</t>
  </si>
  <si>
    <t>Gounar'sTavern</t>
  </si>
  <si>
    <t>The Ships Wheel</t>
  </si>
  <si>
    <t>Dacers Inn</t>
  </si>
  <si>
    <t>Maerghouns Inn</t>
  </si>
  <si>
    <t>Pilgrims Rest</t>
  </si>
  <si>
    <t>Cloaksweep Alley</t>
  </si>
  <si>
    <t>The Ghostwalk</t>
  </si>
  <si>
    <t>Sea Ward</t>
  </si>
  <si>
    <t>Gondwatch Lane</t>
  </si>
  <si>
    <t>Kulzar's Alley</t>
  </si>
  <si>
    <t>Moarinskoar Alley</t>
  </si>
  <si>
    <t>Moonstar Alley</t>
  </si>
  <si>
    <t xml:space="preserve"> Pharra's Alley</t>
  </si>
  <si>
    <t>Prayer Alley</t>
  </si>
  <si>
    <t>Roguerun Alley</t>
  </si>
  <si>
    <t>Rook Alley</t>
  </si>
  <si>
    <t xml:space="preserve">Runers Alley </t>
  </si>
  <si>
    <t>Sabbar's Alley</t>
  </si>
  <si>
    <t>Satchel Alley</t>
  </si>
  <si>
    <t>Seawind Alley</t>
  </si>
  <si>
    <t>Shank Alley</t>
  </si>
  <si>
    <t>Sharras Flight</t>
  </si>
  <si>
    <t>The Skulkway</t>
  </si>
  <si>
    <t>Sniff Alley</t>
  </si>
  <si>
    <t xml:space="preserve">Wagonslide Alley </t>
  </si>
  <si>
    <t>Maerados Fine Furs</t>
  </si>
  <si>
    <t>Sulmests Splendid Shoes &amp; Boots</t>
  </si>
  <si>
    <t>A Maidens Tears</t>
  </si>
  <si>
    <t>The Cliffwatch</t>
  </si>
  <si>
    <t>Black Dog Alley</t>
  </si>
  <si>
    <t>Catchthief Alley</t>
  </si>
  <si>
    <t>Manycats Alley</t>
  </si>
  <si>
    <t>Shattercrock Alley</t>
  </si>
  <si>
    <t>Stabbed Sailor Alley</t>
  </si>
  <si>
    <t>Trollskull Alley</t>
  </si>
  <si>
    <t xml:space="preserve">W a t c h A l l e y </t>
  </si>
  <si>
    <t>The Bowels
of the Earth</t>
  </si>
  <si>
    <t>The Inn of the Dripping Dagger</t>
  </si>
  <si>
    <t>Tavern &amp; Inn</t>
  </si>
  <si>
    <t>Belmonders Meats</t>
  </si>
  <si>
    <t>The Golden Horn Gambling House</t>
  </si>
  <si>
    <t>Thentavvas Boots</t>
  </si>
  <si>
    <t>Orsabbass Fine Imports</t>
  </si>
  <si>
    <t>Riautars Weaponry</t>
  </si>
  <si>
    <t>Felzouns Folly</t>
  </si>
  <si>
    <t>Gondalims</t>
  </si>
  <si>
    <t>The Grey Serpent</t>
  </si>
  <si>
    <t>The Unicorns Horn</t>
  </si>
  <si>
    <t>Atkiss Alley</t>
  </si>
  <si>
    <t>Blackhorn Alley</t>
  </si>
  <si>
    <t>Brindul Alley</t>
  </si>
  <si>
    <t>Chelors Alley</t>
  </si>
  <si>
    <t>Dark Alley</t>
  </si>
  <si>
    <t>Deloun Alley</t>
  </si>
  <si>
    <t>Hunters Alley</t>
  </si>
  <si>
    <t>Lathins Cut</t>
  </si>
  <si>
    <t>Mhaers Alley</t>
  </si>
  <si>
    <t>Spendthrift Alley</t>
  </si>
  <si>
    <t>Quill Alley</t>
  </si>
  <si>
    <t>Quaff Alley</t>
  </si>
  <si>
    <t>Spoils Alley</t>
  </si>
  <si>
    <t>Theln Lane</t>
  </si>
  <si>
    <t>Tsarnen Alley</t>
  </si>
  <si>
    <t>Tuckpurse Alley</t>
  </si>
  <si>
    <t>Urcandle Alley</t>
  </si>
  <si>
    <t>The Moon Sphere</t>
  </si>
  <si>
    <t>The House of
Good Spirits</t>
  </si>
  <si>
    <t>Tavern, Inn, Winery &amp; Headquarters of the Vintners', Distillers', and Brewers Guild</t>
  </si>
  <si>
    <t>Tavern &amp; Festhall</t>
  </si>
  <si>
    <t>Nueths Fine Nets</t>
  </si>
  <si>
    <t>Pelauvirs Counter</t>
  </si>
  <si>
    <t>The Swords Rest</t>
  </si>
  <si>
    <t>Blacklock Alley</t>
  </si>
  <si>
    <t>The Forcebar</t>
  </si>
  <si>
    <t>Ilisar's Alley</t>
  </si>
  <si>
    <t>Mouse Alley</t>
  </si>
  <si>
    <t>Rednose Alley</t>
  </si>
  <si>
    <t>Ruids Stroll</t>
  </si>
  <si>
    <t>Matchmaker &amp; Festhall</t>
  </si>
  <si>
    <t>The Old Xoblob Shop</t>
  </si>
  <si>
    <t>Serpent Books &amp; Folios</t>
  </si>
  <si>
    <t>Red Sails Warehouse</t>
  </si>
  <si>
    <t>The Rouse of Pride</t>
  </si>
  <si>
    <t xml:space="preserve">The Friendly Flounder </t>
  </si>
  <si>
    <t>The Mermaids Arms</t>
  </si>
  <si>
    <t>Inn, Tavern &amp; Festhall</t>
  </si>
  <si>
    <t>Aruns Alley</t>
  </si>
  <si>
    <t>Black Wagon Alley</t>
  </si>
  <si>
    <t xml:space="preserve">Black Well Court </t>
  </si>
  <si>
    <t>Candle Lane</t>
  </si>
  <si>
    <t>Caedermons Walk</t>
  </si>
  <si>
    <t>Fishnet Alley</t>
  </si>
  <si>
    <t>Manysteps Alley</t>
  </si>
  <si>
    <t>Melinters Court</t>
  </si>
  <si>
    <t>Philosophers Court</t>
  </si>
  <si>
    <t>Round Again Alley</t>
  </si>
  <si>
    <t>Theltens Alley</t>
  </si>
  <si>
    <t>Alley</t>
  </si>
  <si>
    <t>Three Thrown Daggers Alley</t>
  </si>
  <si>
    <t>Trollcrook Alley</t>
  </si>
  <si>
    <t>Twoflask Alley</t>
  </si>
  <si>
    <t>Watchrun Alley</t>
  </si>
  <si>
    <t>Castle Ward</t>
  </si>
  <si>
    <t>Ward</t>
  </si>
  <si>
    <t>Carpenters, Roofers &amp; Plasterers Guild</t>
  </si>
  <si>
    <t>Cellarers &amp; Plumbers Guild</t>
  </si>
  <si>
    <t>Coopers' Guild</t>
  </si>
  <si>
    <t>Council of Farmer-Grocers</t>
  </si>
  <si>
    <t>Council of Musicians, Instrument-Makers, &amp; Choristers</t>
  </si>
  <si>
    <t>Dungsweepers' Guild</t>
  </si>
  <si>
    <t>Fellowship of Bowers &amp; Fletchers</t>
  </si>
  <si>
    <t>Fellowship of Carters &amp; Coachmen</t>
  </si>
  <si>
    <t>Fellowship of Innkeepers</t>
  </si>
  <si>
    <t>Fellowship of Salters, Packers, &amp; Joiners</t>
  </si>
  <si>
    <t>Fishmongers' Fellowship</t>
  </si>
  <si>
    <t>Guild of Apothecaries &amp; Physicians</t>
  </si>
  <si>
    <t>Guild of Butchers</t>
  </si>
  <si>
    <t>Guild of Chandlers &amp; Lamplighters</t>
  </si>
  <si>
    <t>Guild of Fine Carvers</t>
  </si>
  <si>
    <t>Guild of Glassblowers, Glaziers, &amp; Speculum-makers</t>
  </si>
  <si>
    <t>Guild of Stonecutters, Masons, Potters, &amp; Tile-makers</t>
  </si>
  <si>
    <t>Guild of Trusted Pewterers &amp; Casters</t>
  </si>
  <si>
    <t>Guild of Watermen</t>
  </si>
  <si>
    <t>Jewelers' Guild</t>
  </si>
  <si>
    <t>Launderers' Guild</t>
  </si>
  <si>
    <t>League of Basketmakers &amp; Wickerworkers</t>
  </si>
  <si>
    <t>League of Skinners &amp; Tanners</t>
  </si>
  <si>
    <t>Loyal Order of Street Laborers</t>
  </si>
  <si>
    <t>Master Mariners' Guild</t>
  </si>
  <si>
    <t>Most Careful Order of Skilled Smiths &amp; Metalforgers</t>
  </si>
  <si>
    <t>Most Diligent League of Sail-makers &amp; Cordwainers</t>
  </si>
  <si>
    <t>Most Excellent Order of Weavers &amp; Dyers</t>
  </si>
  <si>
    <t>Order of Cobblers &amp; Corvisers</t>
  </si>
  <si>
    <t>Order of Master Shipwrights</t>
  </si>
  <si>
    <t>Order of Master Tailors, Glovers, &amp; Mercers</t>
  </si>
  <si>
    <t>Saddlers &amp; Harness-Makers' Guild</t>
  </si>
  <si>
    <t>Scriveners', Scribes', &amp; Clerks' Guild</t>
  </si>
  <si>
    <t>Solemn Order of Recognized Furriers &amp; Woolmen</t>
  </si>
  <si>
    <t>Splendid Order of Armorers, Locksmiths, &amp; Finesmiths</t>
  </si>
  <si>
    <t>Stablemasters' &amp; Farriers' Guild</t>
  </si>
  <si>
    <t>Stationers' Guild</t>
  </si>
  <si>
    <t>Surveyors', Map &amp; Chart-makers' Guild</t>
  </si>
  <si>
    <t>Vintners', Distillers', &amp; Brewers' Guild</t>
  </si>
  <si>
    <t>Wagonmakers' &amp; Coach Builders' Guild</t>
  </si>
  <si>
    <t>Watchful Order of Magists &amp; Protectors</t>
  </si>
  <si>
    <t>The Master Bakers Hall, The Street of the Sword, Castle Ward (C27)</t>
  </si>
  <si>
    <t>HQ</t>
  </si>
  <si>
    <t>DEAD</t>
  </si>
  <si>
    <t>VOLO GUIDE TO WATERDEEP</t>
  </si>
  <si>
    <t>REALMSHELP</t>
  </si>
  <si>
    <t>    Floshin Estates</t>
  </si>
  <si>
    <t>RACE</t>
  </si>
  <si>
    <t>NUMBER</t>
  </si>
  <si>
    <t>%</t>
  </si>
  <si>
    <t>TOTAL</t>
  </si>
  <si>
    <t>HISTORY</t>
  </si>
  <si>
    <t>RELIGION</t>
  </si>
  <si>
    <t>ARCANA - planes</t>
  </si>
  <si>
    <t>ARCANA</t>
  </si>
  <si>
    <t>Shrines of Nature (), ask for Mirrormul Tszul</t>
  </si>
  <si>
    <t>Tower of the Order (C15)</t>
  </si>
  <si>
    <t xml:space="preserve">House of Wonder ($21); </t>
  </si>
  <si>
    <t xml:space="preserve">ask skum servitors of the Skum Lord for an escort through Skullport’s sewers (good luck!); </t>
  </si>
  <si>
    <t>Cassalanter Villa ($48), ask for any noble;</t>
  </si>
  <si>
    <t xml:space="preserve">Amcathra Villa (N34), ask for Galinda Raventree Amcathra;  </t>
  </si>
  <si>
    <t>Mirrormul Tszul</t>
  </si>
  <si>
    <t>Yawning Portal (C48)</t>
  </si>
  <si>
    <t>Grinning Lion (N56), ask for Vlorn Keenear;</t>
  </si>
  <si>
    <t xml:space="preserve">Ammathair Hawkfeather’s residence (C83); </t>
  </si>
  <si>
    <t xml:space="preserve"> Various temples</t>
  </si>
  <si>
    <t>New Olamn (C72)</t>
  </si>
  <si>
    <t xml:space="preserve">Font of Knowledge (C4), ask for Javroun Lithkind; </t>
  </si>
  <si>
    <t xml:space="preserve">Melshimber Villa ($16); </t>
  </si>
  <si>
    <t xml:space="preserve">Selune’s Smile (D6) (winter months only), ask for Jasmal; </t>
  </si>
  <si>
    <t>NATURE</t>
  </si>
  <si>
    <t>Irbryth Authamaun’s residence (N62);</t>
  </si>
  <si>
    <t xml:space="preserve"> New Olamn (C72)</t>
  </si>
  <si>
    <t>HISTORY - local Waterdeep</t>
  </si>
  <si>
    <t xml:space="preserve">Elfstone Tavern (C32), ask about Haerun Mhammaster and be directed to his home (C82); </t>
  </si>
  <si>
    <t xml:space="preserve">Font of Knowledge (C4), ask for Ilighast Chamnabbar or Javroun Lithkind; </t>
  </si>
  <si>
    <t>Zeltabbar Iliphar’s residence (T50)</t>
  </si>
  <si>
    <t xml:space="preserve"> Irbryth Authamaun’s residence (N62); </t>
  </si>
  <si>
    <t>LORE - dungeoneering</t>
  </si>
  <si>
    <t>Galinda Raventree Amcathra</t>
  </si>
  <si>
    <t xml:space="preserve">The Queenspire (H5), ask for ; </t>
  </si>
  <si>
    <t>Meritid Archneie</t>
  </si>
  <si>
    <t xml:space="preserve">Ruldegost Villa ($29), ask for </t>
  </si>
  <si>
    <t>Lord Bly Ruldegost</t>
  </si>
  <si>
    <t>Myrna Cassalanter</t>
  </si>
  <si>
    <t>Myrna Cassalanter’s residence (</t>
  </si>
  <si>
    <t xml:space="preserve">Elfstone Tavern (C32), ask for ; </t>
  </si>
  <si>
    <t>Narthund Delzhour</t>
  </si>
  <si>
    <t>LORE - nobility/royalty</t>
  </si>
  <si>
    <t xml:space="preserve"> Font of Knowledge (C4), ask for </t>
  </si>
  <si>
    <t>Ilighast Chamnabbar or Sulphon</t>
  </si>
  <si>
    <t xml:space="preserve">Elfstone Tavern (C32), </t>
  </si>
  <si>
    <t>ask about Haerun Mhammaster and be directed to his home (C82);</t>
  </si>
  <si>
    <t xml:space="preserve">Selune’s Smile (D6) (winter months only), ask for </t>
  </si>
  <si>
    <t>Jasmal</t>
  </si>
  <si>
    <t xml:space="preserve">Font of Knowledge (C4), ask for  </t>
  </si>
  <si>
    <t>Sulphon</t>
  </si>
  <si>
    <t>Ammathair Hawkfeather</t>
  </si>
  <si>
    <t xml:space="preserve">Haerun Mhammaster </t>
  </si>
  <si>
    <t xml:space="preserve">Ilighast Chamnabbar or Javroun Lithkind; </t>
  </si>
  <si>
    <t>Zeltabbar Iliphar</t>
  </si>
  <si>
    <t>Melshimber Villa ($16)</t>
  </si>
  <si>
    <t xml:space="preserve"> Irbryth Authamaun</t>
  </si>
  <si>
    <t>Vlorn Keenear</t>
  </si>
  <si>
    <t>Grinning Lion (N56), ask for;</t>
  </si>
  <si>
    <t xml:space="preserve"> Vlorn Keenear</t>
  </si>
  <si>
    <t>Ammathair Hawkfeather’s residence (C83)</t>
  </si>
  <si>
    <t>Ammathair Hawkfeather’</t>
  </si>
  <si>
    <t>NOTES 5E</t>
  </si>
  <si>
    <t xml:space="preserve">Livery </t>
  </si>
  <si>
    <t>LOREMASTERS (3E)</t>
  </si>
  <si>
    <t>1 Derelict, boarded up (possibly in use as a secret meeting place by thieves, intrigue groups, monsters, or adventurers); </t>
  </si>
  <si>
    <t>2 Ramshackle, badly in need of repair;</t>
  </si>
  <si>
    <t>3 Well-worn and in heavy daily use, with evidence of some recent repair work with more minor work needed;</t>
  </si>
  <si>
    <t>4 Well-kept and clean, in good condition;</t>
  </si>
  <si>
    <t>5 New or pristine condition, freshly decorated or carefully-maintained, perhaps with ornate trim and furnishings;</t>
  </si>
  <si>
    <t>6 Currently under construction or extensive repair (includes recent damage by fire, collapse, weather, explosion, etc.).</t>
  </si>
  <si>
    <t>Warehouse (with elevator or interior hoist)</t>
  </si>
  <si>
    <t>Warehouse</t>
  </si>
  <si>
    <t>Row House, Offices above Ground Floor Shop</t>
  </si>
  <si>
    <t>Business Offices</t>
  </si>
  <si>
    <t>Row House, Apartments above Ground Floor Shop</t>
  </si>
  <si>
    <t>Row House, Storage or Apartments above Ground Floor and Second Floor Shops</t>
  </si>
  <si>
    <t>Private Family Residence, Lesser Merchant or Laborer</t>
  </si>
  <si>
    <t>Boarding/Rooming House</t>
  </si>
  <si>
    <t>Row House, Offices &amp; Apartments above Ground Floor Shop</t>
  </si>
  <si>
    <t>Shop</t>
  </si>
  <si>
    <t>Row House, Apartments above Ground Floor Offices</t>
  </si>
  <si>
    <t>Office(s)</t>
  </si>
  <si>
    <t>Private Family Residence, Lesser Noble or Merchant</t>
  </si>
  <si>
    <t>Row House, Ground Floor &amp; Upper Level Apartments</t>
  </si>
  <si>
    <t>Multiple Family Residence, Lesser Merchant or Laborer</t>
  </si>
  <si>
    <t>Private Individual Residence, Lesser Noble or Merchant</t>
  </si>
  <si>
    <t>Individual Residence with Rental Storage</t>
  </si>
  <si>
    <t>1d10</t>
  </si>
  <si>
    <t>Castle</t>
  </si>
  <si>
    <t>North</t>
  </si>
  <si>
    <t>Sea</t>
  </si>
  <si>
    <t>Trades</t>
  </si>
  <si>
    <t>South</t>
  </si>
  <si>
    <t>Dock</t>
  </si>
  <si>
    <t>2.        Two stories without basement</t>
  </si>
  <si>
    <t>3.        Three stories without basement</t>
  </si>
  <si>
    <t>4.        Four stories, without basement</t>
  </si>
  <si>
    <t>5.        One story, with basement</t>
  </si>
  <si>
    <t>6.        Two stories, with basement</t>
  </si>
  <si>
    <t>7.        Three stories with basement</t>
  </si>
  <si>
    <t>8.        Four stories, basement, tower with additional floors possible</t>
  </si>
  <si>
    <t>1.        Two stories without basement</t>
  </si>
  <si>
    <t>2.        Three stories without basement</t>
  </si>
  <si>
    <t>3.        Three stories with basement</t>
  </si>
  <si>
    <t>4.        Two stories with basement</t>
  </si>
  <si>
    <t>1-2. One story, without basement</t>
  </si>
  <si>
    <t>3.        One story, with basement</t>
  </si>
  <si>
    <t>4.        One story, with tower or partial upper level.</t>
  </si>
  <si>
    <t>0-1 Derelict, boarded up, abandoned</t>
  </si>
  <si>
    <t>2 Ramshackle, in need of repair</t>
  </si>
  <si>
    <t>3-4 Well-worn, heavy daily use, some need of repairs</t>
  </si>
  <si>
    <t>5-6 In good condition, well-kept, and clean</t>
  </si>
  <si>
    <t>7 Under construction, or extensive repair</t>
  </si>
  <si>
    <t>8-9 New, well-cared for, and freshly redecorated.</t>
  </si>
  <si>
    <t>SF1:</t>
  </si>
  <si>
    <t>SF2:</t>
  </si>
  <si>
    <t>SF4:</t>
  </si>
  <si>
    <t>SF5:</t>
  </si>
  <si>
    <t>SF6:</t>
  </si>
  <si>
    <t>SF7:</t>
  </si>
  <si>
    <t>SF8:</t>
  </si>
  <si>
    <t>SF9:</t>
  </si>
  <si>
    <t>SF10</t>
  </si>
  <si>
    <t>SF11</t>
  </si>
  <si>
    <t>SF12</t>
  </si>
  <si>
    <t>SF13</t>
  </si>
  <si>
    <t>SF14</t>
  </si>
  <si>
    <t>SF15</t>
  </si>
  <si>
    <t>SF16</t>
  </si>
  <si>
    <t>SF17</t>
  </si>
  <si>
    <t>SF18</t>
  </si>
  <si>
    <t>SF19</t>
  </si>
  <si>
    <t>SF20</t>
  </si>
  <si>
    <t>SF21</t>
  </si>
  <si>
    <t>SF22</t>
  </si>
  <si>
    <t>SF23</t>
  </si>
  <si>
    <t>SF24</t>
  </si>
  <si>
    <t>SF25</t>
  </si>
  <si>
    <t>SF26</t>
  </si>
  <si>
    <t>SF27</t>
  </si>
  <si>
    <t>SF28</t>
  </si>
  <si>
    <t>SF29</t>
  </si>
  <si>
    <t>SF30</t>
  </si>
  <si>
    <t>SF31</t>
  </si>
  <si>
    <t>SF32</t>
  </si>
  <si>
    <t>SF33</t>
  </si>
  <si>
    <t>SF34</t>
  </si>
  <si>
    <t>SF35</t>
  </si>
  <si>
    <t>SF36</t>
  </si>
  <si>
    <t>SF37</t>
  </si>
  <si>
    <t>SF38</t>
  </si>
  <si>
    <t>SF39</t>
  </si>
  <si>
    <t>SF40</t>
  </si>
  <si>
    <t>SF41</t>
  </si>
  <si>
    <t>SF42</t>
  </si>
  <si>
    <t>SF43</t>
  </si>
  <si>
    <t>SF44</t>
  </si>
  <si>
    <t>SF45</t>
  </si>
  <si>
    <t>SF46</t>
  </si>
  <si>
    <t>SF47</t>
  </si>
  <si>
    <t>SF48</t>
  </si>
  <si>
    <t>SF49</t>
  </si>
  <si>
    <t>SF50</t>
  </si>
  <si>
    <t>SF51</t>
  </si>
  <si>
    <t>SF52</t>
  </si>
  <si>
    <t>SF53</t>
  </si>
  <si>
    <t>SF54</t>
  </si>
  <si>
    <t>SP55</t>
  </si>
  <si>
    <t>SF56</t>
  </si>
  <si>
    <t>SF57</t>
  </si>
  <si>
    <t>SF58</t>
  </si>
  <si>
    <t>SF59</t>
  </si>
  <si>
    <t>SF60</t>
  </si>
  <si>
    <t>SF61</t>
  </si>
  <si>
    <t>SF62</t>
  </si>
  <si>
    <t>SF63</t>
  </si>
  <si>
    <t>SF64</t>
  </si>
  <si>
    <t>SF65</t>
  </si>
  <si>
    <t>SF66</t>
  </si>
  <si>
    <t>SF67</t>
  </si>
  <si>
    <t>SF68</t>
  </si>
  <si>
    <t>SF69</t>
  </si>
  <si>
    <t>SF70</t>
  </si>
  <si>
    <t>SF71</t>
  </si>
  <si>
    <t>SF72</t>
  </si>
  <si>
    <t>SF73</t>
  </si>
  <si>
    <t>SF74</t>
  </si>
  <si>
    <t>SF75</t>
  </si>
  <si>
    <t xml:space="preserve"> Surface Shaft</t>
  </si>
  <si>
    <t>entrance located under the trees in the interior of the block west (and slightly north) of the Seatrees Shrine in the Shrines of Nature ($5).</t>
  </si>
  <si>
    <t>entrance located in the northernmost corner of Sabbar's Alley.</t>
  </si>
  <si>
    <t>entrance located in the center of Shank Alley, just southwest of the warehouse that stands in the interior of the block.</t>
  </si>
  <si>
    <t>entrance located just south of the tree in Sniff Alley, south off the Street of Glances.</t>
  </si>
  <si>
    <t>entrance located in the central stand of trees in the southern end of Heroes' Garden. Note that halfway down this shaft is a secret door leading to the Catacombs of Yintros.</t>
  </si>
  <si>
    <t>entrance located under a lone tree in the alleyway west of the Eltorchul Villa ($22), south of Ivory Street and north of Pharra's Alley.</t>
  </si>
  <si>
    <t>entrance located in the mouth of the alleyway that opens north off Chasso's Trot, just west of Sul Street.</t>
  </si>
  <si>
    <t xml:space="preserve"> Junction Room with Surface Shaft</t>
  </si>
  <si>
    <t>entrance located in a cul-de-sac due south of the Jhansczil Villa ($14), across the road.</t>
  </si>
  <si>
    <t>entrance located under the tree in the alleyway just south of the Brossfeather Villa (N2).</t>
  </si>
  <si>
    <t>Surface Shaft</t>
  </si>
  <si>
    <t>entrance located at the northern end of a dead alley that opens off Grimwald's Way, just south of the Ilitul Villa ($17).</t>
  </si>
  <si>
    <t>entrance located in the easternmost cul-de-sac opening off the alleyway that bounds the Nesher Villa ($23), just west off Mendever Street.</t>
  </si>
  <si>
    <t>Junction Room with Surface Shaft</t>
  </si>
  <si>
    <t>entrance located in the alleyway just west of the gates of the Manthar Villa ($36), off Delzorin Street between Sul Street and Shield Street.</t>
  </si>
  <si>
    <t>entrance located in the large clump of trees in the interior alleyway of the block bound by Vordil Street, the High Road, Delzorin Street, and Copper Street.</t>
  </si>
  <si>
    <t>entrance located in the southeastern corner of Trollskull Alley, closest to the intersection of Whael-gund Way and Delzorind Street.</t>
  </si>
  <si>
    <t>entrance located in a cul-de-sac opening north off Horn Street, between Tower March and Whaelgund Way.</t>
  </si>
  <si>
    <t>entrance located under the trees in the dead-end alley in the southern interior of the block bounded by Delzorin Street, Vhesoar Street, Sulmoor Street, and Ilzantil Street.</t>
  </si>
  <si>
    <t>entrance located in the mouth of Sharra's Flight, where it joins the Street of Whispers.</t>
  </si>
  <si>
    <t>entrance located in a cul-de-sac opening northeast of Toalar's Lane.</t>
  </si>
  <si>
    <t>entrance located where Gothal Street meets Calamastyr Lane.</t>
  </si>
  <si>
    <t>entrance located in the southwestern corner of Runer's Alley.</t>
  </si>
  <si>
    <t>Junction Room (no surface connection)</t>
  </si>
  <si>
    <t>located under the southern mouth of Cloaksweep Alley.</t>
  </si>
  <si>
    <t>entrance Ideated in the trees at the center of the block bounded by Hassantyr's Street, the High Road, Julthoon Street, and Copper Street.</t>
  </si>
  <si>
    <t>entrance located at the western end of Marlar's Lane (by the alleyway parallel to Tharleon Street).</t>
  </si>
  <si>
    <t>entrance located behind (due south of) Blackstaff Tower (C6) at the base of the rocky cliff-face.</t>
  </si>
  <si>
    <t>locked entrance opens onto the surface near the top of the rocky slope of Mount Waterdeep, at a point due southwest of Turnback Court.</t>
  </si>
  <si>
    <t>entrance located in Turnback Court.</t>
  </si>
  <si>
    <t>entrance located in the southwest corner of an alleyway opening south of Cymbril's Walk, between the Street of Silver and Warriors' Way.</t>
  </si>
  <si>
    <t>entrance located in the southwest corner of a dead-end alley in the block bounded by Lamp Street, the Street of Bells, Cymbril's Walk, and the Street of the Sword.</t>
  </si>
  <si>
    <t>entrance located in the northwesternmost junction of alleyways in the block bounded by Lamp Street, the High Road, Selduth Street, and. the Street of Bells.</t>
  </si>
  <si>
    <t>entrance located in the southeasternmost corner of an alley opening off of the High Road (the first north of Lamp Street, just to the west of Andamaar's Street).</t>
  </si>
  <si>
    <t>located under the Grinning Lion tavern (N56). Note that it is possible to reach the surface by means of a secret door from this junction room leading to the secret stair that connects the Fireplace Level to the Grinning Lion's midden. Only the proprietor of the Grinning Lion knows of this secret door, because he installed it.</t>
  </si>
  <si>
    <t>entrance located in the northwest corner of an alleyway that opens off Golden Serpent Street and Nindabar street, just east of Mhalsymber's Way.</t>
  </si>
  <si>
    <t>entrance located halfway down Belzound Street.</t>
  </si>
  <si>
    <t>entrance located in the northern mouth of an alleyway opening south off Sevenlamps Cut.</t>
  </si>
  <si>
    <t>Surface. Shaft</t>
  </si>
  <si>
    <t>entrance located at the intersection of Shadows Alley and Lemontree Alley.</t>
  </si>
  <si>
    <t>entrance located in the alleyway just north of the Pampered Traveler Inn (C11).</t>
  </si>
  <si>
    <t>entrance located in the wide alleyway between the High Road and the Street of Bells, north of Buckle Alley.</t>
  </si>
  <si>
    <t>entrance located under the House of the Fine Carvers (C21).</t>
  </si>
  <si>
    <t>entrance located in Spindle Street, just south of Selduuth Street.</t>
  </si>
  <si>
    <t>entrance located in the lane that parallels Irimar's Walk on the north, west of Theln Lane.</t>
  </si>
  <si>
    <t>entrance located in the alleyway of the three trees that opens west off Wall Way, just south of Andamaar's Street.</t>
  </si>
  <si>
    <t>entrance located in the alleyway just north of Ironpost Street, that opens west off Wall Way, at the point where it joins another alley branching to the north.</t>
  </si>
  <si>
    <t>entrance located in the trees in a dead-end alley just north of Costumers' Hall (T11).</t>
  </si>
  <si>
    <t>entrance located in the mouth of a dead-end alley opening east off the Street of the Tusks, just south of Burnt Wagon Way.</t>
  </si>
  <si>
    <t>located under the alleyway that opens south off of Spendthrift Alley, just behind (east of) Thentavva's Boots (T12).</t>
  </si>
  <si>
    <t>entrance located in the cellar of the Unicorn's Horn (T15).</t>
  </si>
  <si>
    <t>entrance located in the alley just behind (west) of Olmhazan's Jewels (C29) between the High Road and the Street of Bells.</t>
  </si>
  <si>
    <t>entrance located at the end of a deadend alley opening south off Nelhuk's walk (just north of the intersection of Adder Lane and Gut Alley).</t>
  </si>
  <si>
    <t>entrance located in the southwestern corner of a dead-end alley that opens off Shesstra's' Street (just north of Blackstar Lane).</t>
  </si>
  <si>
    <t>located under the westernmost intersection of alleyways off Snail Street, north of Shesstra's Street.</t>
  </si>
  <si>
    <t>entrance located in a cul-de-sac opening off of Belnimbra's Street, in the block bounded by Soothsayer's Way, Snail Street, and Rainrun Street.</t>
  </si>
  <si>
    <t>entrance located in the westernmost dead-end of Quaff Alley (off the High Road).</t>
  </si>
  <si>
    <t>entrance located just east of the Bell Tower (C46), on Soldiers' Street just southeast of Watchmen's Way.</t>
  </si>
  <si>
    <t>entrance located at the intersection of alley ways just north of the Three Pearls Nightclub (D18).</t>
  </si>
  <si>
    <t>located under the wide part of Candle Lane, west off the Way of the Dragon.</t>
  </si>
  <si>
    <t>entrance located in the westernmost end of a dead-end alley opening south off Simples Street.</t>
  </si>
  <si>
    <t>entrance located at the intersection of Tsarnen Alley and Burdag Lane.</t>
  </si>
  <si>
    <t>entrance located in the mouth of a dead end alley, where it joins Quill Alley between the Wide Way and Nethpranter's Street.</t>
  </si>
  <si>
    <t>entrance located in the western end of a dead-end forked alley that opens east off Rivon Street, north of Spendthrift Alley.</t>
  </si>
  <si>
    <t>entrance located in a cul-de-sac opening east off the north end of Drovers' Street.</t>
  </si>
  <si>
    <t>entrance located halfway down Beacon Street.</t>
  </si>
  <si>
    <t>under Grocer's Lane where it meets Snake Alley.</t>
  </si>
  <si>
    <t>entrance located in Rednose Alley, just east of Saddlers' &amp; Harness-Makers' Hall (S6)</t>
  </si>
  <si>
    <t>entrance located in a cul-de-sac opening off the Rising Ride between Juth Alley and Caravan Court.</t>
  </si>
  <si>
    <t>entrance located in the wide part of the alley that opens south off Olaim's Cut.</t>
  </si>
  <si>
    <t>entrance located in the wide alley north of'Coach Street, just west of the High Road.</t>
  </si>
  <si>
    <t>entrance located in the alley just east of the former Prestar's Furniture (S54), east of Carter's Way and immediately south of Coachlamp Lane.</t>
  </si>
  <si>
    <t>entrance located in the cellar of the Spouting Fish (S18).</t>
  </si>
  <si>
    <t>entrance located in the wide area of the second alleyway north of Bellister's House (S25)-</t>
  </si>
  <si>
    <t>locked entrance located under Piergeiron's Palace (C75). This shaft opens into a cellar guarded at all times by five guard members and one armar (see City Watch; an alarm on the wall near them is sounded whenever they see or hear anything suspicious from the sewers below.</t>
  </si>
  <si>
    <t>Secret Door</t>
  </si>
  <si>
    <t>connects the secondary passage leading south from SF32 to the Dungeon of the Crypt.</t>
  </si>
  <si>
    <t>Lair of the Xanathar</t>
  </si>
  <si>
    <t>located directly beneath the Philosopher's Court, just east of the Snail.Street and north of the Street of Curtains. It can be reached by way of two different secret doors into the sewers - one leading north from the secondary passage leading southeast from SF49, one leading west from the primary passage running roughly north-south between SF55 and SF56. It can also be reached by way of three different passages leading up into basements of the buildings above and a pair of tunnels that lead down into the Cavern of Eyes (UM LI). None of these connections is direct; each leads through a warren of trapped and warded passages just large enough for a beholder to make its way.</t>
  </si>
  <si>
    <t>North Entrance to the Citadel of the Bloody Hand</t>
  </si>
  <si>
    <t>connects the secondary passage west of SF53 with the once-secret northern entrance to the Citadel of the Bloody Hand. There is now a guard station here, once used to defend Castle Waterdeep from attack from below and now used to keep the living spell legacies of Halaster's Higharvestide trapped within.</t>
  </si>
  <si>
    <t>South Entrance to the Citadel of the Bloody Hand</t>
  </si>
  <si>
    <t>connects the secondary passages running north and west of SF48 with the once-secret southern entrance to the Citadel of the Bloody Hand. Otherwise identical to SF73.</t>
  </si>
  <si>
    <t>Drain of Madness</t>
  </si>
  <si>
    <t>a collapsed section of the sewer floor in the dark, flooded depths of SF21 leads down to a set of now-flooded chambers built long ago as a storage vault by some forgotten merchant. These chambers are now the home of the Savants of the Dark Tide.</t>
  </si>
  <si>
    <t>SEWER LOCALE</t>
  </si>
  <si>
    <t>WATERDEEP SEWERS</t>
  </si>
  <si>
    <t>#</t>
  </si>
  <si>
    <t>CITY GUARD</t>
  </si>
  <si>
    <t>CITY WATCH</t>
  </si>
  <si>
    <t>NAMES</t>
  </si>
  <si>
    <t>STATUS 5E</t>
  </si>
  <si>
    <t>KNOWN MEMBERS (5E)</t>
  </si>
  <si>
    <t>0. Determination of building type</t>
  </si>
  <si>
    <t>1B. CLASS B BUILDING HEIGHT</t>
  </si>
  <si>
    <t>1C. CLASS C BUILDING HEIGHT</t>
  </si>
  <si>
    <t>1D. CLASS D BUILDING HEIGHT</t>
  </si>
  <si>
    <t>1. DETERMINATION OF BUILDING HEIGHT</t>
  </si>
  <si>
    <t>2. Building Conditions A</t>
  </si>
  <si>
    <t>BUILDING CONDITIONS DETERMNIATION</t>
  </si>
  <si>
    <t>2. Building Conditions B (variant)</t>
  </si>
  <si>
    <t>3. BUILDING FUNCTION DETERMINATION</t>
  </si>
  <si>
    <t>Red caps, pierced in the brow with a row of three brass nails</t>
  </si>
  <si>
    <t>25 gp per individual</t>
  </si>
  <si>
    <t>10 gp/year (member); 5 gp/year (apprentice)</t>
  </si>
  <si>
    <t>Elemos the Hand Dunblast (LE hm T3), Dunblast Roofing, Ironpost Street, Trades Ward (T9)</t>
  </si>
  <si>
    <t>The Old Guildhall, Gaustus Street, Trades Ward (T26)</t>
  </si>
  <si>
    <t>Deep orange caps and cloaks, with a red line trim border around all hems and cuffs</t>
  </si>
  <si>
    <t>5 gp; acceptance by the guild master only</t>
  </si>
  <si>
    <t>7 sp/month</t>
  </si>
  <si>
    <t>Jhalossan Turnstone (LG hm F0), Turnstone Plumbing and Pipefitting, Belnimbras Street, Dock Ward (D2)</t>
  </si>
  <si>
    <t>CONTACT (CoF - BS)</t>
  </si>
  <si>
    <t>CONTACTS 5E</t>
  </si>
  <si>
    <t>MASTER</t>
  </si>
  <si>
    <t>MASTER 5E</t>
  </si>
  <si>
    <t>MEMBERS 5E</t>
  </si>
  <si>
    <t>Coopers Rest, Pressbow Lane, Dock Ward (D31)</t>
  </si>
  <si>
    <t>Brown caps and cloaks, with blue and green trim lines at the hems</t>
  </si>
  <si>
    <t>30 gp; upon acceptance by majority vote of the members</t>
  </si>
  <si>
    <t>3 gp/month</t>
  </si>
  <si>
    <t>the Master</t>
  </si>
  <si>
    <t>Rugglar TossarimMaster Cooper (LG hm F0)</t>
  </si>
  <si>
    <t>The Market Hall, Traders Way, Castle Ward (C8)</t>
  </si>
  <si>
    <t>Cloaks or sashes of bright green; in early summer, fresh floral blossoms worn at the left shoulder</t>
  </si>
  <si>
    <t>1 gp/year, or 25 gp for life membership; none refused</t>
  </si>
  <si>
    <t>5 sp/month</t>
  </si>
  <si>
    <t>Baalbaas PartallVoice of the Master (CG hm F0), The Market Hall</t>
  </si>
  <si>
    <t>The House of Song, Rivon Street, Trades Ward (T19)</t>
  </si>
  <si>
    <t>Scarlet jackets, with slashed sleeves of white and purple, and deep green long cloaks and matching hats, with white and purple plumes</t>
  </si>
  <si>
    <t>30 gp</t>
  </si>
  <si>
    <t>25 gp annually (members); 15 gp (apprentices)</t>
  </si>
  <si>
    <t>the Master, or Maxeene the Flute RhiosannLady Voice of the Council (NG hf F0), The House of Song</t>
  </si>
  <si>
    <t>Muleskull Tavern, Ship Street, Dock Ward (D21)</t>
  </si>
  <si>
    <t>Cap with red and orange feathers</t>
  </si>
  <si>
    <t>1 gp; by application to the Elder Dungsweepers 6 senior memberstheir decision is absolute, but may be questioned 1 year after being made or reversed</t>
  </si>
  <si>
    <t>1 gp/year</t>
  </si>
  <si>
    <t>The Citadel of the Arrow, Burnt Wagon Way, Trades Ward (T10)</t>
  </si>
  <si>
    <t>White jackets or cloaks with red diagonal stripes</t>
  </si>
  <si>
    <t>5 gp to join; readily accepts new members; registry only at headquarters</t>
  </si>
  <si>
    <t>8 sp/month</t>
  </si>
  <si>
    <t>Zorondar the Nimble Riautar (LN hm F8, STR &amp; CHA 16, DEX 18); Riautars Weaponry, The High Road, Trades Ward (T18)</t>
  </si>
  <si>
    <t>The Road House, Carters Way, Southern Ward (S13)</t>
  </si>
  <si>
    <t>Dark blue cloaks and long-peaked caps, with silver trim</t>
  </si>
  <si>
    <t>25 gp (for the owner of a coach or more than one conveyance), or 10 gp (for the owner of a single cart or litter); by application to the Master (few are refused)</t>
  </si>
  <si>
    <t>Jasril MalakarMaster Carter (NE hm F0)</t>
  </si>
  <si>
    <t>Fellowship Hall, Waterdeep Way, Castle Ward (C39)</t>
  </si>
  <si>
    <t>NOBE</t>
  </si>
  <si>
    <t>25 gp (by majority vote of the membership)</t>
  </si>
  <si>
    <t>20 gp/year</t>
  </si>
  <si>
    <t>Shippers Hall, Oar Alley, Dock Ward (D28)</t>
  </si>
  <si>
    <t>Yellow cloaks and high-peaked caps with a black-spoked carriage wheel on the breast and center brim, with a black sail curved around it</t>
  </si>
  <si>
    <t>5 gp; acceptance only by the Master</t>
  </si>
  <si>
    <t>3 sp/month</t>
  </si>
  <si>
    <t>Baerlos Dunthar (N hm F0), Shippers Hall</t>
  </si>
  <si>
    <t>The House of Healing, The High Road, North Ward (N51)</t>
  </si>
  <si>
    <t>Cloaks and tunics (never caps) of black, gray, and white bands, with a large white diamond, bordered in gray with the long points vertical, on chest and back</t>
  </si>
  <si>
    <t>50 gp; acceptance by the Master only</t>
  </si>
  <si>
    <t>10 gp/year (member), 5 gp/year (apprentice)</t>
  </si>
  <si>
    <t>The Butchers Guildhall, The Way of the Dragon, Dock Ward (D47)</t>
  </si>
  <si>
    <t>Crimson cloaks with purple lining</t>
  </si>
  <si>
    <t>25 gp</t>
  </si>
  <si>
    <t>The House of Light, Scroll Street, Trades Ward (T29)</t>
  </si>
  <si>
    <t>Black caps with a gold flame device on both sides of the head (and, for ceremonies only, black tunics with a gold flame inside a gold circle on the breast)</t>
  </si>
  <si>
    <t>5 gp, upon acceptance by the Master (who keeps the membership limited in size)</t>
  </si>
  <si>
    <t>House of the Fine Carvers, The High Road, Castle Ward (C21)</t>
  </si>
  <si>
    <t>Royal blue cloaks with red and brown lines as borders</t>
  </si>
  <si>
    <t>10 gp (member); 3 gp (apprentice)</t>
  </si>
  <si>
    <t xml:space="preserve"> 4 gp/year (member); 2 gp/year (prentice)</t>
  </si>
  <si>
    <t>The House of Crystal, Copper Street, North Ward (N46)</t>
  </si>
  <si>
    <t>Pink cloaks or robes with a large white circle on the breast</t>
  </si>
  <si>
    <t>20 gp; acceptance by majority vote of the entire membership</t>
  </si>
  <si>
    <t>15 gp/year (member); 9 gp/year (apprentice)</t>
  </si>
  <si>
    <t>Jhalassan ThondSpeaker for the Guild (N hf F0), Thond Glass and Glazing Shop, Sleepers Walk, Trades Ward (T24)</t>
  </si>
  <si>
    <t>Builders Hall, Coach Street, Southern Ward (S11)</t>
  </si>
  <si>
    <t>Gray cloaks and caps with an orange pickaxe, handle vertical and blade at the top</t>
  </si>
  <si>
    <t>30 gp; upon examination by the Master</t>
  </si>
  <si>
    <t>5 gp/month</t>
  </si>
  <si>
    <t>Pewterers and Casters Guild Hall, The High Road, Castle Ward (C34)</t>
  </si>
  <si>
    <t>White sleeveless surcoats and aprons with the green silhouette of a tankard, handle to the viewers right, beneath a bell</t>
  </si>
  <si>
    <t>20 gp; upon acceptance by the Master</t>
  </si>
  <si>
    <t xml:space="preserve"> 1 gp/month</t>
  </si>
  <si>
    <t>Baerhar SurtlanVoice of the Guild (CN hm F0), Surtlans Metalwares, River Street, Trades Ward (T40)</t>
  </si>
  <si>
    <t>Watermens Hall, Dock Street, Dock Ward (D43)</t>
  </si>
  <si>
    <t>Blue shoulder-raincloaks, white shapeless hats</t>
  </si>
  <si>
    <t>10 gp; upon acceptance by the Master</t>
  </si>
  <si>
    <t>Jaster ThulGuild Spokesman (LN hm F0), Watermens Hall</t>
  </si>
  <si>
    <t>The House of Cleanliness, Slipstone Street, Trades Ward (T22)</t>
  </si>
  <si>
    <t>White caps and cloaks with an open human hand, fingers uppermost and spread, in silver on the breast of the cloak and center peak of the cap</t>
  </si>
  <si>
    <t>5 gp; registry at the House of Cleanliness (nonerefused)</t>
  </si>
  <si>
    <t>1 gp/month</t>
  </si>
  <si>
    <t>Ulraen CaulborSoap Master (LG hm F0), The House of Cleanliness</t>
  </si>
  <si>
    <t>League Hall, Tower Trail, Dock Ward (D46)</t>
  </si>
  <si>
    <t>Leather armbands (almost a foot long, worn on upper left arm) of gleaming brown, with a red diamond representing a hide cut into it, a black skinning knife raised up in the center of this diamond</t>
  </si>
  <si>
    <t>15 gp</t>
  </si>
  <si>
    <t>5 gp/year</t>
  </si>
  <si>
    <t>Ilimar ChantrethLeague Spokesman (LN hm F0), League Hall</t>
  </si>
  <si>
    <t xml:space="preserve"> The League Office, Wall Way, Trades Ward (T14)</t>
  </si>
  <si>
    <t>Cloaks of gold, with red and purple diagonal lines forming a cross-hatch pattern on breast and back</t>
  </si>
  <si>
    <t>15 gp; upon acceptance by the Master</t>
  </si>
  <si>
    <t>The Streets Office of the Loyal Order, at Piergeirons Palace, Castle Ward (A guild hall is under construction in Dock Ward on Dretch Lane with adjoining warehouses for stone storage.)</t>
  </si>
  <si>
    <t>Red caps, gray cloaks and tunics with red pickaxe on right breast (point high, handle down), red trim lines at hems and cuffs</t>
  </si>
  <si>
    <t xml:space="preserve"> 15 gp (member), 5 gp (prentice); acceptance by agreement of Streetsmaster and Council (five annually elected members)</t>
  </si>
  <si>
    <t>3 gp/month (member); 1 gp/month (prentice)</t>
  </si>
  <si>
    <t>Reina ThrasimVoice of the Streets (CG hf T3), Fetlock Court, Castle Ward</t>
  </si>
  <si>
    <t>Mariners Hall, Cedar Street, Dock Ward (D44)</t>
  </si>
  <si>
    <t>Red hats with white plumes, red shoulder cloaks</t>
  </si>
  <si>
    <t>25 gp (none refused)</t>
  </si>
  <si>
    <t>10 gp/year</t>
  </si>
  <si>
    <t xml:space="preserve"> Metalmasters Hall, the High Road, Southern Ward (S20)</t>
  </si>
  <si>
    <t>Gray caps with black plumes, red tunics with a black vertical hammer, head uppermost, on the breast</t>
  </si>
  <si>
    <t>Full Sails (the League-run tavern and guild hall), Dock Street, Dock Ward (D35)</t>
  </si>
  <si>
    <t>White cloaks and caps, and sky-blue robes; on the breast of the robes, two darker blue wavy horizontal lines (waves), and three silver stars above them</t>
  </si>
  <si>
    <t>15 gp (none refused)</t>
  </si>
  <si>
    <t>Jelhuld AlaerTavernmaster (CE hm F3), Full Sails</t>
  </si>
  <si>
    <t xml:space="preserve"> The House of Textiles, Nethpranters Street, Trades Ward (T27)</t>
  </si>
  <si>
    <t>Rainbow-hue dyed overcloaks and overgowns</t>
  </si>
  <si>
    <t>Mellor RhagustSpeaker of the Order (LN hm F0), The House of Textiles</t>
  </si>
  <si>
    <t>Cobblers &amp; Corvisers House, Soothsayers Way, Trades Ward (T37)</t>
  </si>
  <si>
    <t>Gray cloaks or caps, with a brown human footprint (right foot, bare), toes uppermost, on the right shoulder or cap-front</t>
  </si>
  <si>
    <t>25 gp (member), by application to the Council of Senior Merchants (members of the guild who have been members for 15 continuous years, or more)</t>
  </si>
  <si>
    <t>10 gp/year (members), 15 gp/year (apprentices)</t>
  </si>
  <si>
    <t>Darion Sulmest (Ln hm F0, INT &amp; WIS 17, DEX 18), Sulmests Splendid Shoes &amp; Boots, the High Road, North Ward (N49)</t>
  </si>
  <si>
    <t>Shipwrights House, Dock Street and Asterils Way, Dock Ward (D19)</t>
  </si>
  <si>
    <t>Cloaks and robes of blue, dun, and red, in three broad vertical stripes</t>
  </si>
  <si>
    <t>30 gp; only upon acceptance by the Master (there is no room for new members at present)</t>
  </si>
  <si>
    <t>15 gp/year</t>
  </si>
  <si>
    <t xml:space="preserve"> Zabardan BarparSpeaker for the Shipwrights (F0), Shipwrights House</t>
  </si>
  <si>
    <t>Costumers Hall, the High Road and Spend-thrift Alley, Trades Ward (T11)</t>
  </si>
  <si>
    <t>White glove, arm, and half-cloak (one piece garment), decorated with blue and green sequins in a repeating pattern of interwoven thread, leading to a
threaded needle picked out in sequins along the wearers forearm; this is worn on the left arm, hand, and shoulder, and is removed to do work of any sort</t>
  </si>
  <si>
    <t>12 gp/year</t>
  </si>
  <si>
    <t xml:space="preserve"> the Lady Master</t>
  </si>
  <si>
    <t>Saddlers &amp; Harness-Makers Hall, Tulmasters Street, Southern Ward (S6)</t>
  </si>
  <si>
    <t>20 gp; acceptance by the Guildmistress High Dues: 7 gp/year</t>
  </si>
  <si>
    <t>the Guildmistress High</t>
  </si>
  <si>
    <t>7 gp/year</t>
  </si>
  <si>
    <t>The Zoarstar, Quill Alley, Trades Ward (T25)</t>
  </si>
  <si>
    <t>Guild Hall of the Order, Waterdeep Way, Castle Ward (C36)</t>
  </si>
  <si>
    <t xml:space="preserve"> Royal blue berets with silver quills on them</t>
  </si>
  <si>
    <t>10 gp</t>
  </si>
  <si>
    <t>Gray woolen cloaks trimmed with fur (winter), skullcaps of gray wool with a fur fringe (summer)</t>
  </si>
  <si>
    <t>25 gp fee upon application to the Master; refunded if application refused</t>
  </si>
  <si>
    <t>2 gp/month</t>
  </si>
  <si>
    <t>Shalrin MeraedosGentleman Keeper of the Order (LN(E) hm F0), Meraedos Fine Furs, the High Road, North Ward (N48)</t>
  </si>
  <si>
    <t>The Metal House of Wonders, Belnimbras Street and Gut Alley, Dock Ward (D3)</t>
  </si>
  <si>
    <t>Gray cloaks with a single blue star on the left shoulder</t>
  </si>
  <si>
    <t>35 gp</t>
  </si>
  <si>
    <t>The Guild Paddock, Walltower Walk, Trades Ward (T34)</t>
  </si>
  <si>
    <t>Deep blue hats with white plumes</t>
  </si>
  <si>
    <t>Stationers Hall, the High Road and the Way of the Dragon, Trades Ward (T31)</t>
  </si>
  <si>
    <t>White robes, with a black quill pen on the breast</t>
  </si>
  <si>
    <t>The Map House, Waterdeep Way, Castle Ward (C40)</t>
  </si>
  <si>
    <t>Green robes with a crossed chalk and dividers on the breast, green hats with white plumes</t>
  </si>
  <si>
    <t>20 gp; acceptance by the Master</t>
  </si>
  <si>
    <t>1 sp/month</t>
  </si>
  <si>
    <t>Doroun LhaerzorSpeaker for the Guild (CN hm F0), the Map House</t>
  </si>
  <si>
    <t>The House of Good Spirits, the Rising Ride, Southern Ward (S3)</t>
  </si>
  <si>
    <t>Purple robes with an upright drinking jack in white silhouette on the breast</t>
  </si>
  <si>
    <t>30 gp; acceptance by the Master</t>
  </si>
  <si>
    <t>The Coach &amp; Wagon Hall, the High Road, Southern Ward (S5)</t>
  </si>
  <si>
    <t>Brown cloaks with four white wheels on each front shoulder</t>
  </si>
  <si>
    <t>20 gp</t>
  </si>
  <si>
    <t>Tower of the Order, The Street of Bells, Castle Ward (C15)</t>
  </si>
  <si>
    <t>Dark purple cloaks, with a white human hand, fingers together and uppermost, on the left shoulder</t>
  </si>
  <si>
    <t>35 gp; majority vote of the members</t>
  </si>
  <si>
    <t>7 gp/month</t>
  </si>
  <si>
    <t>Orlar ThammasSpeaker for the Order (CG hm W11), Tower of the Order</t>
  </si>
  <si>
    <t>The House of Gems, Gem Street, Castle Ward (C44)</t>
  </si>
  <si>
    <t>Deep purple robes with a triangular, crown-cut white gem, point downward, on the breast, purple hats with white plumes</t>
  </si>
  <si>
    <t>40 gp</t>
  </si>
  <si>
    <t xml:space="preserve"> 25 gp/year</t>
  </si>
  <si>
    <t>Jhauntar OlmhazanGentleman Speaker for the Jewelers (NE hm F0), Olmhazans Jewels, The High Road, Castle Ward (C29)</t>
  </si>
  <si>
    <t>Seaswealth Hall, Seaswealth Hall Wharf, Dock Ward (D39)</t>
  </si>
  <si>
    <t>Silver caps, with blue eyes upon either side, or sashes of silver with a single blue eye, worn hanging straight down from the left shoulder</t>
  </si>
  <si>
    <t>5 gp</t>
  </si>
  <si>
    <t>2 gp/year</t>
  </si>
  <si>
    <t>TAG OF HQ</t>
  </si>
  <si>
    <t>The Stone House, Telshambras Street, Southern Ward (S2)</t>
  </si>
  <si>
    <t>FIELD OF LORE</t>
  </si>
  <si>
    <t>Font of Knowledge (C4), ask for</t>
  </si>
  <si>
    <t xml:space="preserve"> Javroun Lithkind</t>
  </si>
  <si>
    <t xml:space="preserve">Melshimber </t>
  </si>
  <si>
    <t>Javroun Lithkind</t>
  </si>
  <si>
    <t>Warm Beds (D15), ask for</t>
  </si>
  <si>
    <t>Kromnlor Sernar</t>
  </si>
  <si>
    <t xml:space="preserve">Shrines of Nature ($5), ask for ; </t>
  </si>
  <si>
    <t>Mirrormul Tszul or almost anyone</t>
  </si>
  <si>
    <t xml:space="preserve">Selune’s Smile (D6) (winter months only), ask for  </t>
  </si>
  <si>
    <t>Blackrabbas Khuulthund</t>
  </si>
  <si>
    <t>Irbryth Authamaun</t>
  </si>
  <si>
    <t xml:space="preserve">Thongolir Villa ($49), ask for ; </t>
  </si>
  <si>
    <t>Thestus Thongolir</t>
  </si>
  <si>
    <t xml:space="preserve">Tower of the Order (C15); </t>
  </si>
  <si>
    <t xml:space="preserve">Font of Knowledge (C4), ask for ; </t>
  </si>
  <si>
    <t>Ilighast Chamnabbar</t>
  </si>
  <si>
    <t>Zeltabbar Ilipha</t>
  </si>
  <si>
    <t>Average Prices for Goods &amp;Services in Waterdeep</t>
  </si>
  <si>
    <t>In the brief summary below, prices are provided for items player  characters may well desire or require. DMs should use these as guidelines only, following certain strictures:l If something is in great demand and short supply, prices rise.l If there is a glut, prices fall.l If a guild is involved in the price-setting, that is men-tioned at the end of the entry (independent operators usually undercut the Guild by 5-10% unless their prod-uct is in such demand that they need not compete with guild prices).l Prices given within the Players Handbook and the DUNGEON MASTER Guide are considered to hold true, in general, for Waterdeep, and are not duplicatedhere unless special modifications apply.l Prices for unusual servicesbounty hunting, for exam-ple, or for the sale of monsters and monster eggs oryoungare not given herein, as it is recommended thata DM determine these on a case-by-case basis, role-play-ing all deal-making.</t>
  </si>
  <si>
    <t xml:space="preserve"> see Bookkeeping</t>
  </si>
  <si>
    <t xml:space="preserve"> 1 sp to 10 sp (varies with quality)</t>
  </si>
  <si>
    <t xml:space="preserve"> see Weapon-harness</t>
  </si>
  <si>
    <t xml:space="preserve"> 5 sp to 5 gp, depending on size (Guild)</t>
  </si>
  <si>
    <t xml:space="preserve"> 24 cp depending on size, durability (Guild)</t>
  </si>
  <si>
    <t xml:space="preserve"> (dark stout), full quaff: 2 sp; 1 barrel: 20 gp (Guild)</t>
  </si>
  <si>
    <t xml:space="preserve"> wooden: 5 cp/cast metal: 15 gp, depending on size and tone (Guild)</t>
  </si>
  <si>
    <t xml:space="preserve"> 1 gp per day or portion of day spent on accounts (Guild)</t>
  </si>
  <si>
    <t xml:space="preserve"> new: 3 gp/repair: 5-15 sp (Guild) a bonus of up to 5 gp is customarily paid for immediate (same day) service.</t>
  </si>
  <si>
    <t xml:space="preserve"> 5 sp to 20 sp (markets)</t>
  </si>
  <si>
    <t xml:space="preserve"> new: 1 gp per bottle, matching sets; 3-6 cp per bottle, odd bottles (Guild)/secondhand 1 or 2 cp</t>
  </si>
  <si>
    <t xml:space="preserve"> average price 2 cp (increases with size, finer workmanship, materials)</t>
  </si>
  <si>
    <t xml:space="preserve"> average price 2 sp (increases with size, finer workmanship, materials) (Guild)</t>
  </si>
  <si>
    <t xml:space="preserve"> 1-4 cp/loaf (depending on size, quality)/waybread (older, hard baked): 2 cp/loaf</t>
  </si>
  <si>
    <t/>
  </si>
  <si>
    <t xml:space="preserve"> 10 gp/day per Guild workman and 3 gp/day per assistant plus 10 gp daily crew expenses fee, plus materi-als (Guild). See also Stone.</t>
  </si>
  <si>
    <t xml:space="preserve"> 1 gp per man per day, plus 5 gp for a surveyor-chartist, plus 5 gp for a Guild engineer plus materials plus 10 gp/day crew needs fee (Guild). See also Lum-ber. (does not include Excavations, q.v.)</t>
  </si>
  <si>
    <t xml:space="preserve"> 2 sp each (Guild), used: 1-3cp (for nobles stubs; i.e. ends)</t>
  </si>
  <si>
    <t xml:space="preserve"> 1 cp for a half-hour or less ride anywherewithin city walls, in an open trotting-cart (and up, forbetter conveyance) (Guild)</t>
  </si>
  <si>
    <t xml:space="preserve"> 25 gp to 60 gp depending on sizeall have twowheels (plus a spare underneath), an open carrying bed,and trails for beasts; the more ornate have a seat for thedriver, removable sides, etc. (Guild)</t>
  </si>
  <si>
    <t xml:space="preserve"> 1 gp/yard (ornamental) to 5 gp/yard (harbor orgate) depending on size and strength (weight andmethod of joining links) (Guild)</t>
  </si>
  <si>
    <t xml:space="preserve"> 10 sp-1 gp/chimney (wealthy arecharged more)</t>
  </si>
  <si>
    <t xml:space="preserve"> 5 sp to 10 gp per bolt, depending uponmaterials, demand, imported or local (Guild) (does notinclude Wool; q.v.)</t>
  </si>
  <si>
    <t xml:space="preserve"> 5-20 gp/garment (Guild) Off the rack: 2-15 cp/garment (depending on amount of mater-</t>
  </si>
  <si>
    <t> 2-15 cp/garment (depending on amount of mater-ial, workmanship, materials used, style); secondhand: 2sp to 4 gp per garment if tailored, 2 cp to 10 cp if not</t>
  </si>
  <si>
    <t xml:space="preserve"> 1 cp-6 cp per item, depending onglazing, size, complexity, and durability</t>
  </si>
  <si>
    <t xml:space="preserve"> 4-8 gp, depending on size (plus enspellingfee)</t>
  </si>
  <si>
    <t xml:space="preserve"> many prices, many methods; most whocan afford it purchase clerical magic</t>
  </si>
  <si>
    <t xml:space="preserve"> medicinal: 1-8 gp/bottle (includes bottle, contentsyield 3-6 doses, usually 4) (Guild)</t>
  </si>
  <si>
    <t xml:space="preserve"> 5 sp to 10 gp/bolt, depending on complexity and difficulty of desired result (Guild)</t>
  </si>
  <si>
    <t xml:space="preserve"> 2 gp per man per day (or part of day) plusmaterials, plus 10 gp/day crew head fee (Guild)</t>
  </si>
  <si>
    <t xml:space="preserve"> 2 cpper trip per person carried, plus an additional 1 cp perpassenger if any accompanying luggage, pets, or goodsare not wholly carried by the passenger (Guild)</t>
  </si>
  <si>
    <t xml:space="preserve"> 5 gp/wagonload (manure), 7 gp/wagonload (fishor bone meal) (Guild)</t>
  </si>
  <si>
    <t xml:space="preserve"> 10 gp perbuilding, regardless of success (Guild)</t>
  </si>
  <si>
    <t xml:space="preserve"> 5 sp to 1 gp/face cord (known in Waterdeep as aStand), ranging according to the type and dryness ofwood, and difficulty of procuring it (i.e. higher in deep-est winter)</t>
  </si>
  <si>
    <t xml:space="preserve"> 1 cp to 12 cp per fish, depending onspecies, sizes, and condition</t>
  </si>
  <si>
    <t xml:space="preserve"> 1 sp to 15 gp per piece, depending onsize, workmanship, and materials used; most normalchairs, standing shelves, and plain tables cost about 2-4gp each (Guild)</t>
  </si>
  <si>
    <t xml:space="preserve"> 4 cp for 4-inch-square pane to 6 gp for a 4-foot-square pane (Guild); for blown vessels, see Bottles</t>
  </si>
  <si>
    <t xml:space="preserve"> 33-99 gp, plus cost of materials and perhaps gems, provided or selected by client (Guild)</t>
  </si>
  <si>
    <t xml:space="preserve"> 2 cp by day, 4 cp by night (Guild)</t>
  </si>
  <si>
    <t xml:space="preserve"> metal work (latches, hinges, needles, spikes) sold by weight, usually 1 cp per ounce (Guild)</t>
  </si>
  <si>
    <t xml:space="preserve"> 5 cp to 8 gp/dry ounce (saffron is 40 gp/dry ounce)</t>
  </si>
  <si>
    <t xml:space="preserve"> 1 cp (fishhook) to 4 gp (grappling or meat) (Guild)</t>
  </si>
  <si>
    <t xml:space="preserve"> 1 gp per shoe (includes making or fitting and shoeing) (Guild)</t>
  </si>
  <si>
    <t xml:space="preserve"> 1 gp to 3 gp/night (includes night watch,feeding, watering, cleaning, and rubdown, exercise ifnecessary) (Guild)</t>
  </si>
  <si>
    <t xml:space="preserve"> see Horses, shoeing (value of a used/foundshoe is 1 cp to 3 cp, based on size and condition)</t>
  </si>
  <si>
    <t xml:space="preserve"> sold by the 2 ounce bottle, 10 sp-4 gp per bottleaccording to ingredients, such as gilding pigments;always includes bottle (Guild)</t>
  </si>
  <si>
    <t xml:space="preserve"> varies widely according to value of materials, fromcostume jewelry employing much brass, at 2-4 cp perpiece, to elaborate pectorals worth up to 400,000 gp(Guild); many Waterdhavians wear rings or belt bucklesof worked gold worth 2-4 gp</t>
  </si>
  <si>
    <t xml:space="preserve"> 3 sp for a 2 ounce bottle, or 1 gp/flask (as perPlayers Handbook), or 10 gp/small key (sealed with tar)</t>
  </si>
  <si>
    <t xml:space="preserve"> 4 cp (hand clay lamp) to 50 gp (waterproof lantern)(Guild)</t>
  </si>
  <si>
    <t xml:space="preserve"> 2 sp/garment while you wait, 1 sp/garmentovernight (Guild)</t>
  </si>
  <si>
    <t xml:space="preserve"> professional witness, assistance of: 10 gp per day (dou-ble if hired to state against charges of severe crimes),payable in advance</t>
  </si>
  <si>
    <t xml:space="preserve"> 10 gp/page (includes materials) (Guild)</t>
  </si>
  <si>
    <t xml:space="preserve"> 3 cp/trip (if guid-ing, use Guiding entry) (Guild)</t>
  </si>
  <si>
    <t xml:space="preserve"> 3 gp/suit, plus materials (Guild)</t>
  </si>
  <si>
    <t xml:space="preserve"> 1 sp per man per hour, 2 sp perman per hour if cargo is dangerous (Guild)</t>
  </si>
  <si>
    <t xml:space="preserve"> 1 cp/board (2 × 4 × 8 long) and 2 cp/bar (4 ×4 × 8 long) to 1 sp/board and 12 sp/bar depending ontype and condition; prices will vary with nonstandardsizes</t>
  </si>
  <si>
    <t xml:space="preserve"> 5-10 gp each (Guild)</t>
  </si>
  <si>
    <t xml:space="preserve"> 25 gp in nine days, delivery to Waterdeep addressincluded; rush jobs 18 gp. Cost may increase if mapunusually large (Guild)</t>
  </si>
  <si>
    <t xml:space="preserve"> 10 gp (whole carcass, average price), 17 gp(smoked carcass), varying with condition and size of car-cass, type of animal (Guild)</t>
  </si>
  <si>
    <t xml:space="preserve"> 10-20 gp daily (includes nursing, splints,dressings, emergency medicines, etc.) (Guild)</t>
  </si>
  <si>
    <t xml:space="preserve"> 10% interest (for princi-pal of 100 gp or less) to 15% interest</t>
  </si>
  <si>
    <t xml:space="preserve"> 6 sp/day or occasion (whichever isthe lesser time) for each musician (Guild)</t>
  </si>
  <si>
    <t xml:space="preserve"> 1 gp each/night, per building watched(unarmed; for armed men, bodyguard rates apply; seetext under Wages)</t>
  </si>
  <si>
    <t xml:space="preserve"> 3 gp for 1 hour of crating and packing 1 personstypical belongings, readied for extended travel (Guild)</t>
  </si>
  <si>
    <t xml:space="preserve"> scrip: 2 cp/ream; parchment: 5 cp/ream (1 ream isroughly 10 x 14, a two-sided sheet) (Guild)</t>
  </si>
  <si>
    <t xml:space="preserve"> masks and suits of metal, 600 to 2,000 gp(Guild); 20-75 gp for ornate metal masks only</t>
  </si>
  <si>
    <t xml:space="preserve"> 1 cp each, or if small, a dozen for 2 cp</t>
  </si>
  <si>
    <t xml:space="preserve"> 2 cp each (quill), 2-4 sp (metal nib; varying withdesign) (Guild)</t>
  </si>
  <si>
    <t xml:space="preserve"> sold by the 2-ounce bottle, always including thebottle (sometimes quite ornate) and varying in cost from1 cp to 30 gp, depending on quality and demand</t>
  </si>
  <si>
    <t xml:space="preserve"> 2 gp each to 6 gp each (Guild)</t>
  </si>
  <si>
    <t xml:space="preserve"> 5 gp each, average price (with lid, varieswith size, quality) (Guild)</t>
  </si>
  <si>
    <t xml:space="preserve"> 100 coil of thin black waxed cord: 17 sp; 100 coil ofornamental, silk braided cord: 25 gp (Guild)</t>
  </si>
  <si>
    <t xml:space="preserve"> single lateen sail 500 to 700 gp (30% less if severalmonths notice given) (Guild); non-Guild no guaran-tees sails sell as low as 200 gp for full rigging; refer totext under the Most Diligent League of Sail-Makersand Cordwainers</t>
  </si>
  <si>
    <t xml:space="preserve"> see Spells if magical, Paper if not (price is perream, stitched together)</t>
  </si>
  <si>
    <t xml:space="preserve"> of metal, 12 gp for each design or likeness (Guild)</t>
  </si>
  <si>
    <t xml:space="preserve"> see Night watchmen, Spell guard, and textunder Wages for bodyguards</t>
  </si>
  <si>
    <t xml:space="preserve"> 5,000 to 7,000 gp (minus 1,000 to 1,500 gp ifused); for breakdown by type, see text under TheOrder of Master Shipwrights (Guild)</t>
  </si>
  <si>
    <t xml:space="preserve"> see Boots; reduce all costs by half</t>
  </si>
  <si>
    <t xml:space="preserve"> see Seals</t>
  </si>
  <si>
    <t xml:space="preserve"> 5 gp/day (or part of a day) (Guild)</t>
  </si>
  <si>
    <t xml:space="preserve"> 70 gp (full and proper assortment; fine tem-pering is required)</t>
  </si>
  <si>
    <t xml:space="preserve"> 3 gp per 10 gallon barrel to non-members (Guild)</t>
  </si>
  <si>
    <t xml:space="preserve"> 5-10 gp each pair (Guild)</t>
  </si>
  <si>
    <t xml:space="preserve"> 10 gp/day (Guild)</t>
  </si>
  <si>
    <t xml:space="preserve"> see text under The Watchful Order ofMagists &amp; Protectors (Guild) for prices; typically a75% mark-up to non members (sold by individual Guildmembers, not by the Guild)</t>
  </si>
  <si>
    <t xml:space="preserve"> 500 gp per divination spell cast, paidby city if cast upon order of a city official</t>
  </si>
  <si>
    <t xml:space="preserve"> see Herbs</t>
  </si>
  <si>
    <t xml:space="preserve"> 2 cp/block if purchased to do own work; 3 cp/blocklaid by Guild for repairs or additions; 4 cp/block laid byGuild when new structures built; 5 cp/block laid byGuild if marble, obsidian, or other finestone (Guild)</t>
  </si>
  <si>
    <t xml:space="preserve"> 2 cp each set</t>
  </si>
  <si>
    <t xml:space="preserve"> 10 sp to 1 gp, depending on size and work-manship (new) (Guild); 3 cp (secondhand)</t>
  </si>
  <si>
    <t xml:space="preserve"> new: 1 cp to 3 cp each (varies with quality), laid: 1cp each extra (or daily rate) (Guild)</t>
  </si>
  <si>
    <t xml:space="preserve"> 3 cp/strap (Guild)</t>
  </si>
  <si>
    <t xml:space="preserve"> 5 cp to 5 gp (Guild)</t>
  </si>
  <si>
    <t xml:space="preserve"> 2 gp/day (2 weeks to 1 monthrequired, depending on desired result)</t>
  </si>
  <si>
    <t xml:space="preserve"> 75-200 gp, varying with size, durability, style, andlength of time given to build; custom or unusual sizesand style more expensive (Guild)</t>
  </si>
  <si>
    <t xml:space="preserve"> 1 gp per piece (e.g. belt, scabbard, baldric= 3 pieces) (Guild)</t>
  </si>
  <si>
    <t xml:space="preserve"> cost as per Players Handbook, plus 1 gpcity fee (various Guilds)</t>
  </si>
  <si>
    <t xml:space="preserve"> 2 gp to 6 gpper wheel, depending on size, design, difficulty of joband materials required; double if job is a rush or a dan-gerous one, involving travel outside the city walls(Guild)</t>
  </si>
  <si>
    <t xml:space="preserve"> 1 cp/piece (Guild)</t>
  </si>
  <si>
    <t xml:space="preserve"> wooden: see Building; metal, custom-made to fit: 5 sp-10 sp unbarred, depending on size, 2gp-10 gp if barred, depending on size, aesthetic design ofthe bars, and sturdiness (Guild)</t>
  </si>
  <si>
    <t xml:space="preserve"> see Glass</t>
  </si>
  <si>
    <t xml:space="preserve"> 7 sp/jack, 1 gp/bottle, 20 gp/barrel to 4 gp/jack, 12gp/bottle, 70 gp/barrel depending on quality, rarity,fashionability (Guild)</t>
  </si>
  <si>
    <t xml:space="preserve"> 7 gp per bolt, fine spun but undyed (Guild)</t>
  </si>
  <si>
    <t xml:space="preserve"> 2 gp/jack, 7 gp/bottle, 40 gp/small key (Guild)</t>
  </si>
  <si>
    <t>Accounting</t>
  </si>
  <si>
    <t>Ale, tankard</t>
  </si>
  <si>
    <t>Baldric</t>
  </si>
  <si>
    <t>Basket, wicker</t>
  </si>
  <si>
    <t>Beer</t>
  </si>
  <si>
    <t>Bells</t>
  </si>
  <si>
    <t>Bookkeeping</t>
  </si>
  <si>
    <t>Boots</t>
  </si>
  <si>
    <t>Secondhand boots</t>
  </si>
  <si>
    <t>Bottles (glass)</t>
  </si>
  <si>
    <t>Bowl, carved wooden</t>
  </si>
  <si>
    <t>Bowl, cast metal</t>
  </si>
  <si>
    <t>Bread, fresh baked</t>
  </si>
  <si>
    <t>Building (including repairs or additions)</t>
  </si>
  <si>
    <t>Stone</t>
  </si>
  <si>
    <t>Wood</t>
  </si>
  <si>
    <t>Candles, scented and colored</t>
  </si>
  <si>
    <t>Carrying fare</t>
  </si>
  <si>
    <t>Cart, new</t>
  </si>
  <si>
    <t>Chain</t>
  </si>
  <si>
    <t>Chimney-cleaning</t>
  </si>
  <si>
    <t>Cloth, new-woven</t>
  </si>
  <si>
    <t>Clothing, tailored new</t>
  </si>
  <si>
    <t xml:space="preserve"> Off the rack</t>
  </si>
  <si>
    <t>Crockery, earthenware</t>
  </si>
  <si>
    <t>Crystal balls</t>
  </si>
  <si>
    <t>Divination, folk</t>
  </si>
  <si>
    <t>Drugs</t>
  </si>
  <si>
    <t>Dyeing, of cloth, provided by the client</t>
  </si>
  <si>
    <t>Excavations</t>
  </si>
  <si>
    <t>Ferrying (about harbor, to and from ship and shore)</t>
  </si>
  <si>
    <t>Fertilizer</t>
  </si>
  <si>
    <t>Firefighting, magical (if no Fire guard hired)</t>
  </si>
  <si>
    <t>Firewood</t>
  </si>
  <si>
    <t>Fish, fresh-caught</t>
  </si>
  <si>
    <t>Furniture, wooden</t>
  </si>
  <si>
    <t>Glass</t>
  </si>
  <si>
    <t>Gowns, fine</t>
  </si>
  <si>
    <t>Guiding through city</t>
  </si>
  <si>
    <t>Hardware</t>
  </si>
  <si>
    <t>Herbs</t>
  </si>
  <si>
    <t>Hooks, metal</t>
  </si>
  <si>
    <t>Horses, shoeing</t>
  </si>
  <si>
    <t>Horses, stabling</t>
  </si>
  <si>
    <t>Horseshoes</t>
  </si>
  <si>
    <t>Ink</t>
  </si>
  <si>
    <t>Lamp oil</t>
  </si>
  <si>
    <t>Lamps</t>
  </si>
  <si>
    <t>Law</t>
  </si>
  <si>
    <t>Letters, written</t>
  </si>
  <si>
    <t>Lighting through city (without guiding)</t>
  </si>
  <si>
    <t>Livery, Guild or other</t>
  </si>
  <si>
    <t>Loading/unloading, docks</t>
  </si>
  <si>
    <t>Lumber</t>
  </si>
  <si>
    <t>Magnifying glasses</t>
  </si>
  <si>
    <t>Maps</t>
  </si>
  <si>
    <t>Meat, fresh</t>
  </si>
  <si>
    <t>Medical care</t>
  </si>
  <si>
    <t>Moneylending, Moneychanging</t>
  </si>
  <si>
    <t>Musicians, performing</t>
  </si>
  <si>
    <t>Night watchmen</t>
  </si>
  <si>
    <t>Packing</t>
  </si>
  <si>
    <t>Paper</t>
  </si>
  <si>
    <t>Party costumes</t>
  </si>
  <si>
    <t>Pastries</t>
  </si>
  <si>
    <t>Pens</t>
  </si>
  <si>
    <t>Perfume</t>
  </si>
  <si>
    <t>Pictures and likenesses</t>
  </si>
  <si>
    <t>Pots, cast metal</t>
  </si>
  <si>
    <t>Rope</t>
  </si>
  <si>
    <t>Sail</t>
  </si>
  <si>
    <t>Scrolls</t>
  </si>
  <si>
    <t>Seals</t>
  </si>
  <si>
    <t>Security</t>
  </si>
  <si>
    <t>Ships</t>
  </si>
  <si>
    <t>Shoes</t>
  </si>
  <si>
    <t>Signet rings</t>
  </si>
  <si>
    <t>Signs, lettering</t>
  </si>
  <si>
    <t>Smiths tools</t>
  </si>
  <si>
    <t>Soap</t>
  </si>
  <si>
    <t>Spectacles</t>
  </si>
  <si>
    <t>Spell guard, magical</t>
  </si>
  <si>
    <t>Spells (scrolls)</t>
  </si>
  <si>
    <t>Spellcasting, at trials</t>
  </si>
  <si>
    <t>Spices</t>
  </si>
  <si>
    <t>Stamp-marks</t>
  </si>
  <si>
    <t>Suspenders</t>
  </si>
  <si>
    <t>Tankards, cast</t>
  </si>
  <si>
    <t>Tiles</t>
  </si>
  <si>
    <t>Tote straps</t>
  </si>
  <si>
    <t>Toys, metal</t>
  </si>
  <si>
    <t>Training, of mounts</t>
  </si>
  <si>
    <t>Wagons</t>
  </si>
  <si>
    <t>Weapon-harness</t>
  </si>
  <si>
    <t>Weapons, bladed</t>
  </si>
  <si>
    <t>Wheels, replacement (for wagons and carts)</t>
  </si>
  <si>
    <t>Wickerwork, small</t>
  </si>
  <si>
    <t>Window frame</t>
  </si>
  <si>
    <t>Windowpanes</t>
  </si>
  <si>
    <t>Wine</t>
  </si>
  <si>
    <t>Wool</t>
  </si>
  <si>
    <t>Zzar</t>
  </si>
  <si>
    <t>GOOD&amp;SERVICES</t>
  </si>
  <si>
    <t>COST</t>
  </si>
  <si>
    <t>COINAGE</t>
  </si>
  <si>
    <t>TAXES</t>
  </si>
  <si>
    <t>If something is in great demand and short supply, prices rise.If there is a glut, prices fall.If a guild is involved in the price-setting, that is mentioned at the end of the entry (independent operators usually undercut the Guild by 5-10% unless their product is in such demand that they need not compete with guild prices).Prices for unusual services - bounty hunting, for example, or for the sale of monsters and monster eggs or youngare not given herein.</t>
  </si>
  <si>
    <t>PRICING</t>
  </si>
  <si>
    <t>Waterdeep honors all coinage, trade bars and electrum in 10-, 25- and 50-gold piece weights from throughout the Realms, as well as gems (which are traded as currency, rather than simple art objects, due to generations of dwarven influence).Toal (2gp): A square, flat brass coin issued and honored by the Lords' treasury. Very little value elsewhere.Harbor Moon (50 gp): Technically worth 25 taols, harbor moons are crafted of platinum inset with electrum, in the shape of a crescent with a hole cut into the center of its curve. Traditionally used for buying large amounts of cargo. Worth about 2 platinum outside Waterdeep.</t>
  </si>
  <si>
    <t>Alchemical Goods</t>
  </si>
  <si>
    <t>Business Goods</t>
  </si>
  <si>
    <t>Construction Goods</t>
  </si>
  <si>
    <t>Conveyance Goods</t>
  </si>
  <si>
    <t>Food &amp; Drink</t>
  </si>
  <si>
    <t>Garments</t>
  </si>
  <si>
    <t>Household Wares</t>
  </si>
  <si>
    <t>Luxuries</t>
  </si>
  <si>
    <t>Martial Goods</t>
  </si>
  <si>
    <t>Pouches &amp; Purses</t>
  </si>
  <si>
    <t>Religious Goods</t>
  </si>
  <si>
    <t>Roguish Goods</t>
  </si>
  <si>
    <t>Traveling Goods</t>
  </si>
  <si>
    <t>Business Services</t>
  </si>
  <si>
    <t>Coin &amp; Wealth Services</t>
  </si>
  <si>
    <t>Construction Services</t>
  </si>
  <si>
    <t>Conveyance Services</t>
  </si>
  <si>
    <t>Domestic Services</t>
  </si>
  <si>
    <t>Lore Services</t>
  </si>
  <si>
    <t>Luxury Services</t>
  </si>
  <si>
    <t>Magical Services</t>
  </si>
  <si>
    <t>A jack and bottle hold roughly the same amount; a small key holds 2 gallons; a cask holds 12 gallons; a barrel holds 30 gallons; a buttholds 100 gallons; a tun holds 250 gallons</t>
  </si>
  <si>
    <t>Acid (vial)</t>
  </si>
  <si>
    <t> 25gp</t>
  </si>
  <si>
    <t>Alchemist's Fire (flask)</t>
  </si>
  <si>
    <t> 50gp</t>
  </si>
  <si>
    <t>Antitoxin (vial)</t>
  </si>
  <si>
    <t>Abacus</t>
  </si>
  <si>
    <t> 2gp (x)</t>
  </si>
  <si>
    <t>Artisan's Tools</t>
  </si>
  <si>
    <t> 5gp</t>
  </si>
  <si>
    <t>Book</t>
  </si>
  <si>
    <t> Blank books of parchment, used as ledgers and notebooks; double price for vellum (Guild)</t>
  </si>
  <si>
    <t>Quarto (12" x 9")</t>
  </si>
  <si>
    <t> 10 gp per 100 bound pages + cover (300 pages maximum)</t>
  </si>
  <si>
    <t>Octavo (9" x 6")</t>
  </si>
  <si>
    <t> 5 gp per 100 bound pages + cover (200 pages maximum)</t>
  </si>
  <si>
    <t>Folio (15" x 12")</t>
  </si>
  <si>
    <t> 50 gp per 100 bound pages + cover (500 pages maximum)</t>
  </si>
  <si>
    <t>Cover, Leather</t>
  </si>
  <si>
    <t> Basic leather: no cost; Decorative leathers: 10-40 gp (based on size); Fine leathers: 20-80 gp (based on size)</t>
  </si>
  <si>
    <t>Cover, Cloth</t>
  </si>
  <si>
    <t> Clothboard: -10% of cost; Ragcloth: -15% of cost</t>
  </si>
  <si>
    <t>Cover, Wood</t>
  </si>
  <si>
    <t> Scrap wood: -5% of cost; Decorative woods: 10-30 gp (based on size); Fine woods: 12-50 gp (based on size)</t>
  </si>
  <si>
    <t>Cover, Metals</t>
  </si>
  <si>
    <t> Decorative metals: 18-70 gp (based on size); Fine metals: 50-100 gp (based on size)</t>
  </si>
  <si>
    <t>Gilding</t>
  </si>
  <si>
    <t> Silver: +10% of cost; Gold: +20% of cost</t>
  </si>
  <si>
    <t>Precious Metal &amp; Gem Accents</t>
  </si>
  <si>
    <t> Cost of gems and metals, plus 5-20 gp (based on size)</t>
  </si>
  <si>
    <t>Cover Artwork</t>
  </si>
  <si>
    <t> varies</t>
  </si>
  <si>
    <t>Other Additions</t>
  </si>
  <si>
    <t> Sealing cover: 20-50 gp (based on size); Key locks: 25gp (DC 15), 50gp (DC 20), 100gp (DC 25); Puzzle lock: 35gp (DC 15), 70gp (DC 20), 150gp (DC 25)</t>
  </si>
  <si>
    <t>Block and Tackle</t>
  </si>
  <si>
    <t> 1gp</t>
  </si>
  <si>
    <t>Bucket</t>
  </si>
  <si>
    <t> 5cp</t>
  </si>
  <si>
    <t>Case</t>
  </si>
  <si>
    <t> 1gp (for map or scroll)</t>
  </si>
  <si>
    <t> (Guild)</t>
  </si>
  <si>
    <t>Ornamental</t>
  </si>
  <si>
    <t> 1 gp/yard</t>
  </si>
  <si>
    <t>Harbor or Gate</t>
  </si>
  <si>
    <t> 3-5 gp/yard</t>
  </si>
  <si>
    <t>Chalk</t>
  </si>
  <si>
    <t> 1 cp/piece, or 1sp/dozen</t>
  </si>
  <si>
    <t>Cloth</t>
  </si>
  <si>
    <t>Non-Wool</t>
  </si>
  <si>
    <t> 5 sp to 10 gp/bolt, depending upon materials, demand, imported or local (Guild)</t>
  </si>
  <si>
    <t> 7 gp/bolt, fine spun but undyed (Guild)</t>
  </si>
  <si>
    <t>Drugs, medicinal</t>
  </si>
  <si>
    <t> 1-8 gp/bottle (includes bottle, contents yield 3-6 doses, usually 4) (Guild)</t>
  </si>
  <si>
    <t>Manure</t>
  </si>
  <si>
    <t> 5 gp/wagonload</t>
  </si>
  <si>
    <t>Fish or Bone Meal</t>
  </si>
  <si>
    <t> 7 gp/wagonload</t>
  </si>
  <si>
    <t>Healer's Kit</t>
  </si>
  <si>
    <t>Fishhook</t>
  </si>
  <si>
    <t> 1 cp</t>
  </si>
  <si>
    <t>Grappling or Meat</t>
  </si>
  <si>
    <t> 4 gp</t>
  </si>
  <si>
    <t> sold in 2oz bottles (Guild)</t>
  </si>
  <si>
    <t>Plain Black</t>
  </si>
  <si>
    <t> 2 gp, or 8 gp for non-fading</t>
  </si>
  <si>
    <t>Colors</t>
  </si>
  <si>
    <t> 5-7 gp, or 16-20 gp for non-fading (reds and metallics at the upper end of cost)</t>
  </si>
  <si>
    <t> 5-10 gp each (Guild)</t>
  </si>
  <si>
    <t> 25 gp in nine days, delivery to Waterdeep address included; rush jobs 18 gp. Cost may increase if map unusually large (Guild)</t>
  </si>
  <si>
    <t> Sheets tend to be 12" x 20" in size (Guild)</t>
  </si>
  <si>
    <t>Scrip or Rag-paper</t>
  </si>
  <si>
    <t> 2 cp/sheet</t>
  </si>
  <si>
    <t>Parchment, average</t>
  </si>
  <si>
    <t> 2 sp/sheet, up to 1gp for very large sheets</t>
  </si>
  <si>
    <t>Parchment, vellum</t>
  </si>
  <si>
    <t> 4 sp/sheet, up to 2 gp for very large sheets</t>
  </si>
  <si>
    <t>Quill</t>
  </si>
  <si>
    <t> 2 cp each</t>
  </si>
  <si>
    <t>Metal Nib</t>
  </si>
  <si>
    <t> 2-4 sp (varying with design)</t>
  </si>
  <si>
    <t>Thin black waxed hempen cord</t>
  </si>
  <si>
    <t> 1gp/50' length</t>
  </si>
  <si>
    <t>Silk braided cord</t>
  </si>
  <si>
    <t> 10gp/50' length</t>
  </si>
  <si>
    <t>Scale, merchant's</t>
  </si>
  <si>
    <t>Sealing wax</t>
  </si>
  <si>
    <t> 5sp</t>
  </si>
  <si>
    <t>Signal whistle</t>
  </si>
  <si>
    <t> 70 gp (full and proper assortment; fine tempering is required)</t>
  </si>
  <si>
    <t>Tome</t>
  </si>
  <si>
    <t>Common Lore (DC 15)</t>
  </si>
  <si>
    <t>Uncommon Lore (DC 20)</t>
  </si>
  <si>
    <t> 50 - 100 gp</t>
  </si>
  <si>
    <t>Rare Lore (DC 25)</t>
  </si>
  <si>
    <t> 150 - 500 gp (sometimes more)</t>
  </si>
  <si>
    <t> 1 gp per piece (e.g. belt, scabbard, baldric = 3 pieces) (Guild)</t>
  </si>
  <si>
    <t> cost as per Players Handbook, plus 1 gp city fee (various Guilds)</t>
  </si>
  <si>
    <t> 1 gp/yard (ornamental) to 5 gp/yard (harbor or gate) depending on size and strength (weight and method of joining links) (Guild)</t>
  </si>
  <si>
    <t>Crowbar</t>
  </si>
  <si>
    <t> 2sp</t>
  </si>
  <si>
    <t>Glass pane</t>
  </si>
  <si>
    <t> 4 cp for 4-inch-square pane to 6 gp for a 4-foot square pane (Guild)</t>
  </si>
  <si>
    <t>Hammer</t>
  </si>
  <si>
    <t>Sledge</t>
  </si>
  <si>
    <t>Ladder (10')</t>
  </si>
  <si>
    <t> 1sp</t>
  </si>
  <si>
    <t> 1 cp/board (2 × 4 × 8 long) and 2 cp/bar (4 × 4 × 8 long) to 1 sp/board and 12 sp/bar depending on type and condition; prices will vary with nonstandard sizes</t>
  </si>
  <si>
    <t>Miner's Pick</t>
  </si>
  <si>
    <t>Pole (10')</t>
  </si>
  <si>
    <t>Shovel</t>
  </si>
  <si>
    <t> 5 sp</t>
  </si>
  <si>
    <t>Spike, Iron</t>
  </si>
  <si>
    <t> 2sp/10</t>
  </si>
  <si>
    <t> 2 cp/block if purchased to do own work; 3 cp/block laid by Guild for repairs or additions; 4 cp/block laid by Guild when new structures built; 5 cp/block laid by Guild if marble, obsidian, or other finestone (Guild)</t>
  </si>
  <si>
    <t xml:space="preserve"> new: 1 cp to 3 cp each (varies with quality), laid: 1 cp each extra (or daily rate) (Guild)</t>
  </si>
  <si>
    <t> wooden: see Building; metal, custom made to fit: 5 sp-10 sp unbarred, depending on size, 2 gp-10 gp if barred, depending on size, aesthetic design of the bars, and sturdiness (Guild)</t>
  </si>
  <si>
    <t> 25 gp to 60 gp depending on sizeall have two wheels (plus a spare underneath), an open carrying bed, and trails for beasts; the more ornate have a seat for the driver, removable sides, etc. (Guild)</t>
  </si>
  <si>
    <t>Horse</t>
  </si>
  <si>
    <t> 75gp</t>
  </si>
  <si>
    <t>Horseshoes, found</t>
  </si>
  <si>
    <t> 1 cp to 3 cp, based on size and condition</t>
  </si>
  <si>
    <t> single lateen sail 500 to 700 gp (30% less if several months notice given) (Guild); non-Guild no guarantees sails sell as low as 200 gp for full rigging; refer to text under the Most Diligent League of Sail-Makers and Cordwainers</t>
  </si>
  <si>
    <t> 5,000 to 7,000 gp (minus 1,000 to 1,500 gp if used); for breakdown by type, see text under The Order of Master Shipwrights (Guild)</t>
  </si>
  <si>
    <t> 3 cp/strap (Guild)</t>
  </si>
  <si>
    <t> 75-200 gp, varying with size, durability, style, and length of time given to build; custom or unusual sizes and style more expensive (Guild)</t>
  </si>
  <si>
    <t> 2 gp to 6 gp per wheel, depending on size, design, difficulty of job and materials required; double if job is a rush or a dangerous one, involving travel outside the city walls (Guild)</t>
  </si>
  <si>
    <t>Ale, Beer, Cider, Stout</t>
  </si>
  <si>
    <t> (Guild, except Poor)</t>
  </si>
  <si>
    <t> 3cp/jack, 9cp/small key, 5sp/cask, 12sp/barrel, 4gp/butt, 8gp/tun</t>
  </si>
  <si>
    <t>Fair</t>
  </si>
  <si>
    <t> 4cp/jack, 12-15cp/small key, 6-8sp/cask, 2gp/barrel, 6-7gp/butt, 10-15gp/tun</t>
  </si>
  <si>
    <t>Good</t>
  </si>
  <si>
    <t> 1sp/jack, 2-3sp/small key, 1-2gp/cask, 25sp-5gp/barrel, 8-15gp/butt, 16-30gp/tun</t>
  </si>
  <si>
    <t> 1-4 cp/loaf (depending on size, quality)/waybread (older, hard baked): 2 cp/loaf</t>
  </si>
  <si>
    <t> 1 cp to 12 cp per fish, depending on species, sizes, and condition</t>
  </si>
  <si>
    <t> 5 cp to 8 gp/dry ounce (saffron is 40 gp/dry ounce)</t>
  </si>
  <si>
    <t>Liquors</t>
  </si>
  <si>
    <t> 1-2sp/jack, 5-10sp/small key</t>
  </si>
  <si>
    <t> 3-6sp/jack, 15-30sp/small key</t>
  </si>
  <si>
    <t> 3-6gp/bottle, 15-30gp/small key</t>
  </si>
  <si>
    <t>Fine</t>
  </si>
  <si>
    <t> 15+gp/bottle</t>
  </si>
  <si>
    <t> 10 gp (whole carcass, average price), 17 gp (smoked carcass), varying with condition and size of carcass, type of animal (Guild)</t>
  </si>
  <si>
    <t> 1 cp each, or if small, a dozen for 2 cp</t>
  </si>
  <si>
    <t>' 4-8cp/jack, 2-4sp/small key, 1-2gp/cask, 2-5gp/barrel, 8-15gp/butt, 20-40gp/tun</t>
  </si>
  <si>
    <t>' 8-14cp/jack, 4-7sp/small key, 2-4gp/cask, 5-8gp/barrel, 10-30gp/butt, 40-70gp/tun</t>
  </si>
  <si>
    <t>' 3-6sp/bottle, 15-30sp/small key, 4-8gp/cask, 10-30gp/barrel, 30-60gp/butt</t>
  </si>
  <si>
    <t>' 10+gp/bottle, 50+gp/small key</t>
  </si>
  <si>
    <t> 2 gp/jack, 7 gp/bottle, 40 gp/small key (Guild)</t>
  </si>
  <si>
    <t>New</t>
  </si>
  <si>
    <t> 3 gp</t>
  </si>
  <si>
    <t>Repair</t>
  </si>
  <si>
    <t> 5-15 sp, with a bonus of up to 5 gp is customarily paid for same day service.</t>
  </si>
  <si>
    <t>Secondhand</t>
  </si>
  <si>
    <t> 5 sp to 20 sp (markets)</t>
  </si>
  <si>
    <t>Clothing, Common</t>
  </si>
  <si>
    <t>Stock construction</t>
  </si>
  <si>
    <t> 2-15 sp/outfit</t>
  </si>
  <si>
    <t> 5 cp to 4 sp per outfit</t>
  </si>
  <si>
    <t>Clothing, Fine</t>
  </si>
  <si>
    <t>Tailored, new</t>
  </si>
  <si>
    <t> 5-15 gp/outfit</t>
  </si>
  <si>
    <t> 1-5 gp/outfit</t>
  </si>
  <si>
    <t> 5 sp to 2 gp per outfit if tailored, 2 sp to 1 gp if stock</t>
  </si>
  <si>
    <t>Clothing, Traveler's</t>
  </si>
  <si>
    <t> 3-5 gp/outfit</t>
  </si>
  <si>
    <t> 1-2 gp/outfit</t>
  </si>
  <si>
    <t>Costumes</t>
  </si>
  <si>
    <t>Simple outfit</t>
  </si>
  <si>
    <t>Ornate mask</t>
  </si>
  <si>
    <t> 20-75gp</t>
  </si>
  <si>
    <t>Masks and suits of metal</t>
  </si>
  <si>
    <t> 600-2000gp</t>
  </si>
  <si>
    <t> 30-100 gp, plus cost of materials and perhaps gems, provided or selected by client (Guild)</t>
  </si>
  <si>
    <t> Many Waterdhavians wear rings or belt buckles of worked gold worth 2-4gp (Guild)</t>
  </si>
  <si>
    <t>Costume Jewelry</t>
  </si>
  <si>
    <t> cost in copper pieces</t>
  </si>
  <si>
    <t>Simple Jewelry</t>
  </si>
  <si>
    <t> cost in silver pieces, plus cost of gems used</t>
  </si>
  <si>
    <t>Fine Jewelry</t>
  </si>
  <si>
    <t> cost in gold pieces, plus cost of gems used</t>
  </si>
  <si>
    <t>Noble Jewelry</t>
  </si>
  <si>
    <t> cost in tens-to-hundreds of gold pieces, plus cost of gems used</t>
  </si>
  <si>
    <t> 3 gp/suit, plus materials (Guild)</t>
  </si>
  <si>
    <t>Robes</t>
  </si>
  <si>
    <t>Basic</t>
  </si>
  <si>
    <t> 5 - 25gp</t>
  </si>
  <si>
    <t> 1 gp</t>
  </si>
  <si>
    <t> 2-7 sp, with a bonus of up to 3 gp is customarily paid for same day service.</t>
  </si>
  <si>
    <t> 2 sp to 10 sp (markets)</t>
  </si>
  <si>
    <t> 5-10 gp each pair (Guild)</t>
  </si>
  <si>
    <t> 2 cp each set</t>
  </si>
  <si>
    <t> 5 sp to 5 gp, depending on size (Guild)</t>
  </si>
  <si>
    <t> 24 cp depending on size, durability (Guild)</t>
  </si>
  <si>
    <t>Wooden</t>
  </si>
  <si>
    <t> 5 cp</t>
  </si>
  <si>
    <t>Cast metal</t>
  </si>
  <si>
    <t> 1-15 gp, depending on size and tone</t>
  </si>
  <si>
    <t>Blanket</t>
  </si>
  <si>
    <t> 5sp - 2 gp, depending on quality</t>
  </si>
  <si>
    <t> new: 1 gp per bottle, matching sets; 3-6 cp per bottle, odd bottles (Guild)/secondhand 1 or 2 cp</t>
  </si>
  <si>
    <t> average price 2 cp (increases with size, finer workmanship, materials)</t>
  </si>
  <si>
    <t> average price 2 sp (increases with size, finer workmanship, materials) (Guild)</t>
  </si>
  <si>
    <t>Candles</t>
  </si>
  <si>
    <t>simple tallow</t>
  </si>
  <si>
    <t> 1cp</t>
  </si>
  <si>
    <t>simple beeswax</t>
  </si>
  <si>
    <t> 3cp</t>
  </si>
  <si>
    <t>fine (scented and colored)</t>
  </si>
  <si>
    <t> 2 sp each</t>
  </si>
  <si>
    <t>used stubs (6)</t>
  </si>
  <si>
    <t> 1-3 cp</t>
  </si>
  <si>
    <t> 1 cp-6 cp per item, depending on glazing, size, complexity, and durability</t>
  </si>
  <si>
    <t> 5 sp to 1 gp/face cord (known in Waterdeep as a Stand), ranging according to the type and dryness of wood, and difficulty of procuring it (i.e. higher in deepest winter)</t>
  </si>
  <si>
    <t>Fishing Tackle Kit</t>
  </si>
  <si>
    <t>Flask</t>
  </si>
  <si>
    <t> 2cp</t>
  </si>
  <si>
    <t> 1 sp to 15 gp per piece, depending on size, workmanship, and materials used; most normal chairs, standing shelves, and plain tables cost about 2-4 gp each (Guild)</t>
  </si>
  <si>
    <t>Hardware</t>
  </si>
  <si>
    <t> metal work (latches, hinges, needles, spikes) sold by weight, usually 1 cp per ounce (Guild)</t>
  </si>
  <si>
    <t>Jug</t>
  </si>
  <si>
    <t>Lamps &amp; Lanterns</t>
  </si>
  <si>
    <t>Hand clay lamp</t>
  </si>
  <si>
    <t> 4 cp</t>
  </si>
  <si>
    <t>Lantern, basic</t>
  </si>
  <si>
    <t>Lantern, bullseye</t>
  </si>
  <si>
    <t> 10gp</t>
  </si>
  <si>
    <t>Lantern, hooded</t>
  </si>
  <si>
    <t>Lantern, waterproof</t>
  </si>
  <si>
    <t> 50 gp</t>
  </si>
  <si>
    <t>Oil, Lamp</t>
  </si>
  <si>
    <t>Bottle (2oz)</t>
  </si>
  <si>
    <t> 3 sp</t>
  </si>
  <si>
    <t>Small Key</t>
  </si>
  <si>
    <t> 10gp (small barrel sealed with tar)</t>
  </si>
  <si>
    <t> 1-10 sp, depending on size and quality (Guild)</t>
  </si>
  <si>
    <t>Sack</t>
  </si>
  <si>
    <t>Personal Supply</t>
  </si>
  <si>
    <t> 2cp for one month</t>
  </si>
  <si>
    <t>Barrel (10 gal)</t>
  </si>
  <si>
    <t> 10 sp to 1 gp, depending on size and workmanship (Guild)</t>
  </si>
  <si>
    <t> 3 cp</t>
  </si>
  <si>
    <t>Tinderbox</t>
  </si>
  <si>
    <t>Torch</t>
  </si>
  <si>
    <t> 1cp, or 1sp/dozen</t>
  </si>
  <si>
    <t>Vial</t>
  </si>
  <si>
    <t>Whetstone</t>
  </si>
  <si>
    <t> 1 cp/piece (Guild)</t>
  </si>
  <si>
    <t>Gaming Set</t>
  </si>
  <si>
    <t>Hourglass</t>
  </si>
  <si>
    <t> 5 - 25gp, depending on size and time</t>
  </si>
  <si>
    <t> varies widely according to value of materials, from costume jewelry employing much brass, at 2-4 cp per piece, to elaborate pectorals worth up to 400,000 gp (Guild); many Waterdhavians wear rings or belt buckles of worked gold worth 2-4 gp</t>
  </si>
  <si>
    <t>Locks</t>
  </si>
  <si>
    <t>Basic (DC 15)</t>
  </si>
  <si>
    <t>Good (DC 20)</t>
  </si>
  <si>
    <t>High Quality (DC 25)</t>
  </si>
  <si>
    <t>Mirrors</t>
  </si>
  <si>
    <t>Steel, handheld</t>
  </si>
  <si>
    <t>Musical instruments</t>
  </si>
  <si>
    <t>Custom</t>
  </si>
  <si>
    <t> 1gp/day of crafting (most take 2-4 weeks)</t>
  </si>
  <si>
    <t>' 5gp (Guild)</t>
  </si>
  <si>
    <t> 5gp - 3gp average (varies widely with instrument and condition)</t>
  </si>
  <si>
    <t> sold by the 2-ounce bottle, always including the bottle (sometimes quite ornate) and varying in cost from 1 cp to 30 gp, depending on quality and demand</t>
  </si>
  <si>
    <t> 2 gp each to 6 gp each (Guild)</t>
  </si>
  <si>
    <t> 12 gp for each design or likeness (Guild)</t>
  </si>
  <si>
    <t> 5 gp, for each design or likeness (Guild)</t>
  </si>
  <si>
    <t> 5 cp to 5 gp (Guild)</t>
  </si>
  <si>
    <t>Component Pouch</t>
  </si>
  <si>
    <t>Spell Inks</t>
  </si>
  <si>
    <t> 75 gp</t>
  </si>
  <si>
    <t>Orb</t>
  </si>
  <si>
    <t> 20gp</t>
  </si>
  <si>
    <t>Parchment, Spellbook</t>
  </si>
  <si>
    <t> x</t>
  </si>
  <si>
    <t> see Spells if magical, Paper if not (price is per ream, stitched together)</t>
  </si>
  <si>
    <t> see text under The Watchful Order of Magists &amp; Protectors (Guild) for prices; typically a 75% mark-up to non members (sold by individual Guild members, not by the Guild)</t>
  </si>
  <si>
    <t>Spellbook</t>
  </si>
  <si>
    <t> Blank books of finest parchment (Guild)</t>
  </si>
  <si>
    <t> 75 gp per 100 bound pages + cover (300 pages maximum)</t>
  </si>
  <si>
    <t> 40 gp per 100 bound pages + cover (200 pages maximum)</t>
  </si>
  <si>
    <t> 150 gp per 100 bound pages + cover (500 pages maximum)</t>
  </si>
  <si>
    <t>Spellbook Enchantments</t>
  </si>
  <si>
    <t>Minor Property</t>
  </si>
  <si>
    <t> 150gp</t>
  </si>
  <si>
    <t>Arcane Locking</t>
  </si>
  <si>
    <t> 250gp</t>
  </si>
  <si>
    <t>Arcane Words</t>
  </si>
  <si>
    <t>Immunity</t>
  </si>
  <si>
    <t> 100gp+50gp per additional type</t>
  </si>
  <si>
    <t>Illusory Appearance</t>
  </si>
  <si>
    <t> 100gp (single appearance), 200gp (multiple appearances), 400gp (mutable appearances)</t>
  </si>
  <si>
    <t>Levitating</t>
  </si>
  <si>
    <t>Staff</t>
  </si>
  <si>
    <t>Wand</t>
  </si>
  <si>
    <t>Adventurer's Kit</t>
  </si>
  <si>
    <t> 9gp</t>
  </si>
  <si>
    <t>Ammunition</t>
  </si>
  <si>
    <t> Arrows, 20 (1gp), Bolts, 20 (1gp), Bullets, 20 (4cp), Needles, 50 (1gp) (Guild)</t>
  </si>
  <si>
    <t>Armor</t>
  </si>
  <si>
    <t>Light Armors</t>
  </si>
  <si>
    <t> Padded armor (5gp), leather armor (10gp), dragon leather (500gp), mithral shirt (5000gp)</t>
  </si>
  <si>
    <t>Medium Armors</t>
  </si>
  <si>
    <t> Hide armor (10gp), studded leather (25gp), scale male (50gp), studded dragon leather (500gp), dragon scale (500gp), mithral scale (5000gp)</t>
  </si>
  <si>
    <t>Heavy Armors</t>
  </si>
  <si>
    <t> Ring mail (30gp), chain mail (75gp), splint (500gp), banded (750gp), plate (5000gp), mithral plate (6000gp)</t>
  </si>
  <si>
    <t>Shields</t>
  </si>
  <si>
    <t> Buckler (5gp), shield (10gp)</t>
  </si>
  <si>
    <t>Bludgeoning Weapons</t>
  </si>
  <si>
    <t>Simple</t>
  </si>
  <si>
    <t> Club (1sp), great club (2sp), light hammer (2gp), mace (5gp), quarterstaff (2sp), sling (1sp)</t>
  </si>
  <si>
    <t>Martial</t>
  </si>
  <si>
    <t> Flail (10gp), maul (10gp), warhammer (15gp), bolas (2gp)</t>
  </si>
  <si>
    <t>Caltrops (bag)</t>
  </si>
  <si>
    <t>Piercing Weapons</t>
  </si>
  <si>
    <t> Blades tax (1gp) applies to all items marked with an asterix(*).</t>
  </si>
  <si>
    <t> Dagger (2gp), spear* (1gp); crossbow, light (25gp), dart (5cp), javelin (5sp), shortbow (25gp)</t>
  </si>
  <si>
    <t>Melee</t>
  </si>
  <si>
    <t> Lance* (10gp), morningstar (15gp), pike (5gp); blowgun (10gp), crossbow, hand (75gp), crossbow, heavy (50gp), longbow (50gp)</t>
  </si>
  <si>
    <t>Ram, portable</t>
  </si>
  <si>
    <t>Slashing Weapons</t>
  </si>
  <si>
    <t> Handaxe (5gp), sickle* (1gp)</t>
  </si>
  <si>
    <t> Battleaxe* (10gp), glaive* (10gp), great axe* (30gp), halberd* (10gp), longsword* (15gp), scimitar* (25gp), whip (2gp)</t>
  </si>
  <si>
    <t>Purse on Straps</t>
  </si>
  <si>
    <t>Leather Satchel, with Drawstrings</t>
  </si>
  <si>
    <t>Pouch with Wooden Toggle Fastening</t>
  </si>
  <si>
    <t>Pocket</t>
  </si>
  <si>
    <t> 2 sp - 2 gp (based on clothing quality), sewn onto clothing</t>
  </si>
  <si>
    <t>Pickpocket Defenses</t>
  </si>
  <si>
    <t>Chainmail Lining</t>
  </si>
  <si>
    <t> 2 gp</t>
  </si>
  <si>
    <t>Wire-bound Catch</t>
  </si>
  <si>
    <t>Wire-cored Straps</t>
  </si>
  <si>
    <t>Purse Bells</t>
  </si>
  <si>
    <t>Thiefsnapper</t>
  </si>
  <si>
    <t> 5 gp</t>
  </si>
  <si>
    <t>Simple Amulet</t>
  </si>
  <si>
    <t> 5sp - 1gp, depending on materials</t>
  </si>
  <si>
    <t>Consecrated</t>
  </si>
  <si>
    <t>Holy Water (flask)</t>
  </si>
  <si>
    <t>Potion of Healing</t>
  </si>
  <si>
    <t>Ball Bearings (100)</t>
  </si>
  <si>
    <t>Disguise Kit</t>
  </si>
  <si>
    <t>Grappling Hook</t>
  </si>
  <si>
    <t> 2gp</t>
  </si>
  <si>
    <t>Manacles</t>
  </si>
  <si>
    <t>Poison, basic</t>
  </si>
  <si>
    <t> 100gp per vial</t>
  </si>
  <si>
    <t>Poisoner's Kit</t>
  </si>
  <si>
    <t>Thieves' tools</t>
  </si>
  <si>
    <t>Backpack</t>
  </si>
  <si>
    <t>Bedroll</t>
  </si>
  <si>
    <t>Climber's Kit</t>
  </si>
  <si>
    <t>Hunting Trap</t>
  </si>
  <si>
    <t>Mess Kit</t>
  </si>
  <si>
    <t>Navigator's Tools</t>
  </si>
  <si>
    <t>Piton</t>
  </si>
  <si>
    <t>Rations</t>
  </si>
  <si>
    <t> 1sp/day</t>
  </si>
  <si>
    <t>Spyglass</t>
  </si>
  <si>
    <t> 1000 gp</t>
  </si>
  <si>
    <t>Tent</t>
  </si>
  <si>
    <t>Wages, Unskilled</t>
  </si>
  <si>
    <t> 2 sp/day. Taking or issuing chits, blocking a shop exit, or similar unskilled jobs.</t>
  </si>
  <si>
    <t>Wages, Unskilled, Strong</t>
  </si>
  <si>
    <t> 3 sp/day. Basic, unskilled tasks requiring strength, such as loading and unloading goods.</t>
  </si>
  <si>
    <t>Wages, Bearers of Responsibility</t>
  </si>
  <si>
    <t> 5sp/day. For messengers and similar folk.</t>
  </si>
  <si>
    <t>Wages, Hired Bodyguards</t>
  </si>
  <si>
    <t> 8sp/day to 1gp/day. Rate depends on armor, weapons, skill and reputation.</t>
  </si>
  <si>
    <t> 1 gp per day or portion of day spent on accounts (Guild)</t>
  </si>
  <si>
    <t> professional witness, assistance of: 10 gp per day (double if hired to state against charges of "severe" crimes), payable in advance</t>
  </si>
  <si>
    <t> 1 sp per man per hour, 2 sp per man per hour if cargo is dangerous (Guild)</t>
  </si>
  <si>
    <t> 1 gp each/night, per building watched (unarmed; for armed men, "bodyguard" rates apply)</t>
  </si>
  <si>
    <t> see "Night watchmen," "Spell guard," and text under "Wages" for bodyguards</t>
  </si>
  <si>
    <t> 5 gp/day (or part of a day) (Guild)</t>
  </si>
  <si>
    <t>Moneychanging</t>
  </si>
  <si>
    <t> 10% fee, keeping "one coin in ten", for smaller amounts. Larger amounts tend to be nearer to 5%. Explicitly includes all minted currencies, gems, trade bars, furs and similar goods.</t>
  </si>
  <si>
    <t>Moneylending, under 100 gp</t>
  </si>
  <si>
    <t> 15% interest, for one or two months. Written promise of collateral in the form of property required.</t>
  </si>
  <si>
    <t>Moneylending, over 100 gp</t>
  </si>
  <si>
    <t> up to 30% interest, for one or two months. Written promise of collateral in the form of property required.</t>
  </si>
  <si>
    <t>Builders (including repairs or additions)</t>
  </si>
  <si>
    <t> Stone: 10 gp/day per Guild workman and 3 gp/day per assistant plus 10 gp daily crew expenses fee, plus materials (Guild). See also Stone. Wood: 1 gp per man per day, plus 5 gp for a surveyor-chartist, plus 5 gp for a Guild engineer plus materials plus 10 gp/day crew needs fee (Guild). See also Lumber. (does not include Excavations, q.v.)</t>
  </si>
  <si>
    <t> 2 gp per man per day (or part of day) plus materials, plus 10 gp/day crew head fee (Guild)</t>
  </si>
  <si>
    <t> 1 cp for a half-hour or less ride anywhere within city walls, in an open trotting-cart (and up, for better conveyance) (Guild)</t>
  </si>
  <si>
    <t> 2 cp per trip per person carried, plus an additional 1 cp per passenger if any accompanying luggage, pets, or goods are not wholly carried by the passenger (Guild)</t>
  </si>
  <si>
    <t> 2 cp by day, 4 cp by night (Guild)</t>
  </si>
  <si>
    <t>Horses</t>
  </si>
  <si>
    <t>Shoeing</t>
  </si>
  <si>
    <t> 1 gp per shoe (includes making or fitting and shoeing) (Guild)</t>
  </si>
  <si>
    <t>Stabling</t>
  </si>
  <si>
    <t>' 1 gp to 3 gp/night (includes night watch, feeding, watering, cleaning, and rubdown, exercise if necessary) (Guild)</t>
  </si>
  <si>
    <t> 3 cp/trip (if guiding, use "Guiding" entry) (Guild)</t>
  </si>
  <si>
    <t> 3 gp for 1 hour of crating and packing 1 person's typical belongings, readied for extended travel (Guild)</t>
  </si>
  <si>
    <t> 2 gp/day (2 weeks to 1 month required, depending on desired result)</t>
  </si>
  <si>
    <t> 10 sp-1 gp/chimney (wealthy are charged more)</t>
  </si>
  <si>
    <t> 5 sp to 10 gp/bolt, depending on complexity and difficulty of desired result (Guild)</t>
  </si>
  <si>
    <t> 2 sp/garment "while you wait," 1 sp/garment overnight (Guild)</t>
  </si>
  <si>
    <t> 10-20 gp daily (includes nursing, splints, dressings, emergency medicines, etc.) (Guild)</t>
  </si>
  <si>
    <t>Sage Consultation</t>
  </si>
  <si>
    <t>Sage Research</t>
  </si>
  <si>
    <t> 2gp - 10gp per day of research</t>
  </si>
  <si>
    <t> 10 gp/page (includes materials) (Guild)</t>
  </si>
  <si>
    <t> 6 sp/day or occasion (whichever is the lesser time) for each musician (Guild)</t>
  </si>
  <si>
    <t> many prices, many methods; most who can afford it purchase clerical magic</t>
  </si>
  <si>
    <t> 10 gp per building, regardless of success (Guild)</t>
  </si>
  <si>
    <t> 10 gp/day (Guild)</t>
  </si>
  <si>
    <t> 500 gp per divination spell cast, paid by city if cast upon order of a city official</t>
  </si>
  <si>
    <t>Baker’s Guild (C27)</t>
  </si>
  <si>
    <t>Carpenters’, Roofers’, &amp; Plaisterers’ Guild (S2)</t>
  </si>
  <si>
    <t>Cellarers’ &amp; Plumbers’ Guild (T26)</t>
  </si>
  <si>
    <t>Coopers’ Guild (D31)</t>
  </si>
  <si>
    <t>Council of Farmer-Grocers (C8)</t>
  </si>
  <si>
    <t>Council of Musicians, Instrument-Makers, &amp; Choristers (T19)</t>
  </si>
  <si>
    <t>Dungsweepers’ Guild (D21)</t>
  </si>
  <si>
    <t>Fellowship of Bowers &amp; Fletchers (T10)</t>
  </si>
  <si>
    <t>Fellowship of Carters &amp; Coachmen (S13)</t>
  </si>
  <si>
    <t>Fellowship of Innkeepers (C39)</t>
  </si>
  <si>
    <t>Fellowship of Salters, Packers, &amp; Joiners (D28)</t>
  </si>
  <si>
    <t>Fishmongers’ Fellowship (D39)</t>
  </si>
  <si>
    <t>Guild of Apothecaries &amp; Physicians (N51)</t>
  </si>
  <si>
    <t>Guild of Butchers (D47)</t>
  </si>
  <si>
    <t>Guild of Chandlers &amp; Lamplighters (T29)</t>
  </si>
  <si>
    <t>Guild of Fine Carvers (C21)</t>
  </si>
  <si>
    <t>Guild of Glassblowers, Glaziers, &amp; Speculum-makers (N46)</t>
  </si>
  <si>
    <t>Guild of Stonecutters, Masons, Potters, &amp; Tile-makers (S11)</t>
  </si>
  <si>
    <t>Guild of Trusted Pewterers &amp; Casters (C34)</t>
  </si>
  <si>
    <t>Guild of Watermen (D43)</t>
  </si>
  <si>
    <t>Jewelers’ Guild</t>
  </si>
  <si>
    <t>Launderers’ Guild</t>
  </si>
  <si>
    <t>League of Basketmakers &amp; Wickerworkers (T14)</t>
  </si>
  <si>
    <t>League of Skinners &amp; Tanners (D50)</t>
  </si>
  <si>
    <t>Loyal Order of Street Laborers (D72)</t>
  </si>
  <si>
    <t>Master Mariners’ Guild (D44)</t>
  </si>
  <si>
    <t>Most Careful Order of Skilled Smiths &amp; Metalforgers (S20)</t>
  </si>
  <si>
    <t>Most Diligent League of Sail-makers &amp; Cordwainers (D35)</t>
  </si>
  <si>
    <t>Most Excellent Order of Weavers &amp; Dyers (T27)</t>
  </si>
  <si>
    <t>Order of Cobblers &amp; Corvisers (T37)</t>
  </si>
  <si>
    <t>Order of Master Shipwrights (D19)</t>
  </si>
  <si>
    <t>Order of Master Tailors, Glovers, &amp; Mercers (T11)</t>
  </si>
  <si>
    <t>Saddlers’ &amp; Harness-Makers’ Guild (S6)</t>
  </si>
  <si>
    <t>Scriveners’, Scribes’, &amp; Clerks’ Guild (T25)</t>
  </si>
  <si>
    <t>Solemn Order of Recognized Furriers &amp; Woolmen (C36)</t>
  </si>
  <si>
    <t>Splendid Order of Armorers, Locksmiths, &amp; Finesmiths (D3)</t>
  </si>
  <si>
    <t>Stablemasters’ &amp; Farriers’ Guild (T34)</t>
  </si>
  <si>
    <t>Stationers’ Guild (T31)</t>
  </si>
  <si>
    <t>Surveyors’, Map &amp; Chart-makers’ Guild (C40)</t>
  </si>
  <si>
    <t>Vintners’, Distillers’, &amp; Brewers’ Guild (S3)</t>
  </si>
  <si>
    <t>Wagonmakers’ &amp; Coach Builders’ Guild (S5)</t>
  </si>
  <si>
    <t>Watchful Order of Magists &amp; Protectors (C15</t>
  </si>
  <si>
    <t xml:space="preserve"> Narthund Delzhour</t>
  </si>
  <si>
    <t xml:space="preserve"> Blackrabbas Khuulthund</t>
  </si>
  <si>
    <t>Haerun Mhammaster</t>
  </si>
  <si>
    <t>Knowledge (local Waterdeep), specializing in the minutiae of Waterdeep’s broadsheets, and Knowledge (history), specializing in the history of Waterdeep</t>
  </si>
  <si>
    <t>Knowledge (arcana), specializing in magic traditions, Knowledge (the planes), specializing in the Astral Plane, the Ethereal Plane, and the Elemental Planes, and Knowledge (history), specializing in the histories of dwarves, elves, gnomes, and halﬂ ings along the Sword Coast and across the North</t>
  </si>
  <si>
    <t>Knowledge (arcana), specializing in astrology, astronomy, and numerology, and Knowledge (geography), spe-cializing in geology and mineralogy</t>
  </si>
  <si>
    <t>Knowledge (architecture and engi-neering), specializing in stonecraft and weaponry, Knowledge (history), specializing in dwarfkind, and Knowledge (nature), specializing in fauna of the Sword Coast and the North</t>
  </si>
  <si>
    <t>Knowledge (history), special-izing in the folklore, history, languages, legends, and politics of halﬂ ingkind, and the politics and history of humankind along the Sword Coast, and Knowledge (religion), specializing in the mythology of halﬂ ingkind</t>
  </si>
  <si>
    <t>Knowledge (nature), specializing in the fauna (birds, insects) and ﬂora (ﬂowers, herbs) of the Sword Coast and the North</t>
  </si>
  <si>
    <t>Knowledge (geography), Knowledge (history), specializing in the history and politics of humankind, and Knowledge (nobility and royalty), specializing in the genealogy of humankind</t>
  </si>
  <si>
    <t>Knowledge (history), specializing in the art, folklore, legends, and music of elves, dwarves, halﬂings, and gnomes, and Knowledge (architecture and engineering), specializing in dungeons and other underground construction</t>
  </si>
  <si>
    <t>Healing and Knowledge (nature), specializing in ﬂora (fungi, herbs) of the Sword Coast, the North, and the Heartlandsdwarves, halﬂings, and gnomes, and Knowledge (architecture and engineering), specializing in dungeons and other underground construction</t>
  </si>
  <si>
    <t>Knowledge (nature), specializing in the biology of humanoids and giantkind. He also speaks many humanoid and giant languages and can ably Decipher Script. engineering), specializing in dungeons and other underground construction</t>
  </si>
  <si>
    <t>Knowledge (arcana), specializing in the study of magical beasts, and Knowledge (dungeoneering), specializing in the study of aberrations.</t>
  </si>
  <si>
    <t>BUILDING</t>
  </si>
  <si>
    <t xml:space="preserve">The founder of House Cragsmere still lives in Waterdeep, though his presence is unknown even to his descendants. </t>
  </si>
  <si>
    <t>Patrolperson</t>
  </si>
  <si>
    <t>Corporal</t>
  </si>
  <si>
    <t>Colonel</t>
  </si>
  <si>
    <t>Lieutenant General</t>
  </si>
  <si>
    <t>Blade, Patrolman or Watchman/Watchwoman</t>
  </si>
  <si>
    <t>Sword or Armar</t>
  </si>
  <si>
    <t>Guardsword</t>
  </si>
  <si>
    <t>Commander of the Watch</t>
  </si>
  <si>
    <t>patrol leader</t>
  </si>
  <si>
    <t>envoy to guilds, citizen groups, noble families; also serves as prisoner escorts and in honor guards</t>
  </si>
  <si>
    <t>duty head for shifts patrolling the city docks and gates</t>
  </si>
  <si>
    <t>'officer of the shift'</t>
  </si>
  <si>
    <t>the heads of the watch, usually three or four officers who hold special titles personally bestowed on them by Open Lord</t>
  </si>
  <si>
    <t>commander of a patrol or gauntlet [fighting or duty group, equivalent to what some real-world armies call a "squad"]</t>
  </si>
  <si>
    <t>Functions</t>
  </si>
  <si>
    <t>who make up the majority of VIP escorts, honor guards, and bodyguards</t>
  </si>
  <si>
    <t>equivalent to a general</t>
  </si>
  <si>
    <t>City of the Dead</t>
  </si>
  <si>
    <t>Initial payment</t>
  </si>
  <si>
    <t>25 gp upon joining, plus a free uniform, a pair of boots, training, and one weapon</t>
  </si>
  <si>
    <t>After mustered in</t>
  </si>
  <si>
    <t xml:space="preserve"> free room and board is assigned to him or her at a Watch barracks. his benefit includes a bunk, a small beer, simple meal fare, bath access, and weapon oil.</t>
  </si>
  <si>
    <t>City Watch Salary</t>
  </si>
  <si>
    <t>1 gp per day plus 4 sp per patrol for private. Amd 1 gp per day plus 5-10 sp in dependance of officer's rank per patrol.</t>
  </si>
  <si>
    <t>Replacement equipment</t>
  </si>
  <si>
    <t xml:space="preserve"> A replacement uniform, replacement boots, and an additional weapon are given to each member of the Watch once per year</t>
  </si>
  <si>
    <t>Uniform</t>
  </si>
  <si>
    <t>The Watch wears a suit of chainmail with a blue surcoat emblazed with a simplified version of the "crescent moon reflected in the water" arms of Waterdeep on the breast and back-a crest more commonly known as the double moon.</t>
  </si>
  <si>
    <t>Several</t>
  </si>
  <si>
    <t>Blood of Dragonspear</t>
  </si>
  <si>
    <t>ribbon</t>
  </si>
  <si>
    <t>Justice of Amphail</t>
  </si>
  <si>
    <t>Doom of Myrkul's Legion</t>
  </si>
  <si>
    <t>Bane of Orcfastings</t>
  </si>
  <si>
    <t>Flame of the Everlasting One</t>
  </si>
  <si>
    <t>medal</t>
  </si>
  <si>
    <t>Thorn of Evereska</t>
  </si>
  <si>
    <t>Scourge of the Sea</t>
  </si>
  <si>
    <t>Bane of the Black Claw</t>
  </si>
  <si>
    <t>Flight of the Black Horde</t>
  </si>
  <si>
    <t>Title (Watch)</t>
  </si>
  <si>
    <t>Swordcaptain or Amlar, Civilar</t>
  </si>
  <si>
    <t>Orsar, Civilar</t>
  </si>
  <si>
    <t>Title (Guard)</t>
  </si>
  <si>
    <t>(1,5 gp / day)</t>
  </si>
  <si>
    <t>1,5 gp / day</t>
  </si>
  <si>
    <t>8-12</t>
  </si>
  <si>
    <t>2-3</t>
  </si>
  <si>
    <t>Number of Watchmen in patrol</t>
  </si>
  <si>
    <t xml:space="preserve">Silmerhelve is one of the older noble houses; traditionally their trade and business interest include guardianship, warrior-training and pandering. (WATE 1-1) The unseen guardian of House Silmerhelve is Nymmurh, the Wyrm Who Watches. Helvenblade House (OotA), guarded by Umsheryoth (adult male bronze dragon) </t>
  </si>
  <si>
    <t>Better than others' best</t>
  </si>
  <si>
    <t xml:space="preserve">The Vigilant Citizen </t>
  </si>
  <si>
    <t xml:space="preserve">The Blue Unicorn </t>
  </si>
  <si>
    <t xml:space="preserve">The Mocking Minstrel </t>
  </si>
  <si>
    <t xml:space="preserve">Daily Luck </t>
  </si>
  <si>
    <t xml:space="preserve">Halivar’s </t>
  </si>
  <si>
    <t xml:space="preserve">North Wind </t>
  </si>
  <si>
    <t xml:space="preserve">Merchant's Friend </t>
  </si>
  <si>
    <t xml:space="preserve">Waterdeep Wartrumpet </t>
  </si>
  <si>
    <t xml:space="preserve">Horkle's Gossip Cauldron </t>
  </si>
  <si>
    <t>version</t>
  </si>
  <si>
    <t> One story without basement</t>
  </si>
  <si>
    <t>INITIAL RELEASE</t>
  </si>
  <si>
    <t>STATUS</t>
  </si>
  <si>
    <t>ALPHA</t>
  </si>
  <si>
    <t>WATERDEEP GANGS</t>
  </si>
  <si>
    <t>Silver trade bars</t>
  </si>
  <si>
    <t>1 pound</t>
  </si>
  <si>
    <t>10 pounds</t>
  </si>
  <si>
    <t>25 pounds</t>
  </si>
  <si>
    <t>50 pounds</t>
  </si>
  <si>
    <t>harbor moon</t>
  </si>
  <si>
    <t>taol</t>
  </si>
  <si>
    <t>sun</t>
  </si>
  <si>
    <t>dragon</t>
  </si>
  <si>
    <t>shard</t>
  </si>
  <si>
    <t>nib</t>
  </si>
  <si>
    <t>50 gp/30 gp outside</t>
  </si>
  <si>
    <t>2 gp/nothing outside</t>
  </si>
  <si>
    <t>1 gp</t>
  </si>
  <si>
    <t>1 sp</t>
  </si>
  <si>
    <t>1 cp</t>
  </si>
  <si>
    <t>gp</t>
  </si>
  <si>
    <t>SEVERE</t>
  </si>
  <si>
    <t>Treason (including Assault Upon a Lord)</t>
  </si>
  <si>
    <t>Death (instant)</t>
  </si>
  <si>
    <t>CRIME</t>
  </si>
  <si>
    <t>SENTENCE</t>
  </si>
  <si>
    <t>Crimes Against the Lords</t>
  </si>
  <si>
    <t>Death (upon conviction)</t>
  </si>
  <si>
    <t>Exile or Ban Against Future Entry</t>
  </si>
  <si>
    <t>Mutilation (loss of offending extremities, branding)</t>
  </si>
  <si>
    <t>E</t>
  </si>
  <si>
    <t>Enforced Hard Labor</t>
  </si>
  <si>
    <t>F</t>
  </si>
  <si>
    <t>Imprisonment (dungeon)</t>
  </si>
  <si>
    <t>Imprisonment (light work in Castle compound)</t>
  </si>
  <si>
    <t>H</t>
  </si>
  <si>
    <t>Fine (payable to the City)</t>
  </si>
  <si>
    <t>I</t>
  </si>
  <si>
    <t>J</t>
  </si>
  <si>
    <t>Edict Against Convicted (public pronouncement forbidding convicted to do something; e.g. continue in present business, repeat circumstances that led to an offense, etc.)</t>
  </si>
  <si>
    <t>Sentences</t>
  </si>
  <si>
    <t>OFFENSES</t>
  </si>
  <si>
    <t>PLAINT</t>
  </si>
  <si>
    <t>PLAINT #</t>
  </si>
  <si>
    <t>TYPICAL CRIMES</t>
  </si>
  <si>
    <t>treason, impersonation, forgery of official documents, destruction of city property, assault, willful disobedience of edicts, and blasphemy against a government official</t>
  </si>
  <si>
    <t>Crimes Against the City</t>
  </si>
  <si>
    <t>poisoning of wells, murder, spying, sabotage, fraud, fencing, unlawful dueling, bribery, unlawful entry into the city, vagrancy, littering, brandishing a weapon without cause, and reckless driving</t>
  </si>
  <si>
    <t>Crimes Against the Gods</t>
  </si>
  <si>
    <t>defiling of a holy place, theft of temple goods, tomb-robbing, assault on a religious person, public blasphemy of a god or priesthood, and disorderly conduct at worship</t>
  </si>
  <si>
    <t>Crimes Against Citizens</t>
  </si>
  <si>
    <t>arson, rape, bodily harm, magical assault, forgery, slavery, robbery, burglary, theft/killing of livestock, usury, property damage, assault, hindrance of business, and excessive noise</t>
  </si>
  <si>
    <t>Crimes Against The City</t>
  </si>
  <si>
    <t>Death (upon conviction) after flogging</t>
  </si>
  <si>
    <t>Crimes Against The Gods</t>
  </si>
  <si>
    <t>SERIOUS</t>
  </si>
  <si>
    <t>LESSER</t>
  </si>
  <si>
    <t>MINOR</t>
  </si>
  <si>
    <t>Impersonation of a Lord</t>
  </si>
  <si>
    <t>Impersonation of a Magister</t>
  </si>
  <si>
    <t>Death (upon conviction) or Exile plus Mutiliation</t>
  </si>
  <si>
    <t>Death (upon conviction) or Enforced Hard Labor for 10 years</t>
  </si>
  <si>
    <t>Enforced Hard Labor (as Jusctice demands) and Fine (2000 dragons and cost of repairs)</t>
  </si>
  <si>
    <t>Imprisonment (dungeon)(overnight)</t>
  </si>
  <si>
    <t>Imprisonment (dungeon)(1 week) plus Fine (as justice demands; usually based on ability to pay; flogging if unable to pay anything)</t>
  </si>
  <si>
    <t xml:space="preserve"> Imprisonment (light work in Castle compound) (1 week) and/or Fine (ammount of bribe or attempted bribe)</t>
  </si>
  <si>
    <t xml:space="preserve"> Exile or Ban Against Future Entry (up to 5 years) or Enforced Hard Labor (up to 3 years)</t>
  </si>
  <si>
    <t xml:space="preserve"> Exile or Ban Against Future Entry (up to 20 years) and confiscation of all property except one weapon, one week's rations, and clothes worn by the offender</t>
  </si>
  <si>
    <t xml:space="preserve"> Exile or Ban Against Future Entry (up to 20 years) and D and confiscation of all property except one weapon, one week's rations, and clothes worn by the offender at the time of sentencing`</t>
  </si>
  <si>
    <t xml:space="preserve"> Exile or Ban Against Future Entry (up to 10 years) and flogging if shackling, cruelty, whipping, branding, or physical indignities are observed</t>
  </si>
  <si>
    <t xml:space="preserve"> Death (upon conviction) or Enforced Hard Labor (10-15 years)</t>
  </si>
  <si>
    <t xml:space="preserve"> Damages (double cost of lost stock)</t>
  </si>
  <si>
    <t xml:space="preserve"> Damages (City recovers excess over legal rates, returns to injured party)</t>
  </si>
  <si>
    <t>Imprisonment (dungeon)(up to 1 month) and I(double the estimated value of goods) and Edict Against Convicted</t>
  </si>
  <si>
    <t xml:space="preserve"> Exile or Ban Against Future Entry (5 years) and Damages (as justice demands) or Enforced Hard Labor (up to 5 years) andImprisonment (dungeon)or Imprisonment (light work in Castle compound) (up to 3 years) and Damages</t>
  </si>
  <si>
    <t xml:space="preserve"> Imprisonment (light work in Castle compound) (up to 2 years) and Fine (typically twice the price the goods were sold for) and Edict Against Convicted</t>
  </si>
  <si>
    <t xml:space="preserve"> Exile or Ban Against Future Entry (permanent) and Damages (as justice demands) orImprisonment (dungeon)(up to 10 years) and Damages, and Edict Against Convicted</t>
  </si>
  <si>
    <t>Forgery of an Official Document</t>
  </si>
  <si>
    <t>Assault Upon a Magister</t>
  </si>
  <si>
    <t>Theft, Vandalism, or Arson Against the Palace or any part of the City Walls</t>
  </si>
  <si>
    <t>Impersonation of a Guardsman or Officer of the Watch</t>
  </si>
  <si>
    <t>Repetition of any Lesser or Minor Offense Against this Plaint</t>
  </si>
  <si>
    <t>Willful Disobedience of any Edict Uttered Against One By a Lord</t>
  </si>
  <si>
    <t>Assault Upon a City Officer Who is Acting In the Line Of Duty</t>
  </si>
  <si>
    <t>Blasphemy Against Lord, Magister, or any City Officer</t>
  </si>
  <si>
    <t>Poisoning of Water (City Wells; includes attempted blockage or attempts to control public access, or charge fees for such access)</t>
  </si>
  <si>
    <t>Murder</t>
  </si>
  <si>
    <t>Spying, Sabotage</t>
  </si>
  <si>
    <t>Fraud</t>
  </si>
  <si>
    <t>Fencing Stolen Goods</t>
  </si>
  <si>
    <t>Unlawful Duelling (Manslaughter)</t>
  </si>
  <si>
    <t>Murder With Justification</t>
  </si>
  <si>
    <t>Repetition of Any Lesser or Minor Offense Against This Plaint</t>
  </si>
  <si>
    <t>Bribery of a City Officer or Official (attempted or apprehended)</t>
  </si>
  <si>
    <t>Unlawful Entry Into the Harbor (1 charge per vessel per occasion)</t>
  </si>
  <si>
    <t>Unlawful Duelling (apprehended; i.e. no fatality)</t>
  </si>
  <si>
    <t>Bribery</t>
  </si>
  <si>
    <t>Unlawful Flight Intrusion (into City airspace, of intelligent being flying by means of an aerial mount or magic)</t>
  </si>
  <si>
    <t>Blasphemy Against Foreign Ambasadors</t>
  </si>
  <si>
    <t>Vagrancy</t>
  </si>
  <si>
    <t>Littering (includes Relief of Human Wastes in Public)</t>
  </si>
  <si>
    <t>Brandishing a Weapon Dangerously or Threateningly Without Due Cause (note</t>
  </si>
  <si>
    <t>Dangerous Operation of a Coach, Wagon, Litter or other Conveyance (including Airborne)</t>
  </si>
  <si>
    <t>Defiling of a Holy Place (Temple Burglary, Temple Arson, or Temple Vandalism)</t>
  </si>
  <si>
    <t>Theft of Temple Goods or Offerings (includes spoilage or consumption of same)</t>
  </si>
  <si>
    <t>Tomb-Robbing (or Unlawful Entry and/or Vandalism of a Tomb)</t>
  </si>
  <si>
    <t>Assault Upon a Priest or Lay Worshipper</t>
  </si>
  <si>
    <t>Public Blasphemy of a God or Priesthood</t>
  </si>
  <si>
    <t>Drunkenness (and Disorderly Conduct) at Worship</t>
  </si>
  <si>
    <t>Arson (of Ship, Structure, or Stored Property)</t>
  </si>
  <si>
    <t>Rape</t>
  </si>
  <si>
    <t>Assault Resulting in Mutilation or Crippling</t>
  </si>
  <si>
    <t>Magical Assault</t>
  </si>
  <si>
    <t>Forgery (not including official City documents)</t>
  </si>
  <si>
    <t>Slavery</t>
  </si>
  <si>
    <t>Robbery</t>
  </si>
  <si>
    <t>Burglary</t>
  </si>
  <si>
    <t>Theft or Killing of Livestock</t>
  </si>
  <si>
    <t>Usury</t>
  </si>
  <si>
    <t>Damage to Property</t>
  </si>
  <si>
    <t>Assault (Wounding)</t>
  </si>
  <si>
    <t>Assault on Livestock (non-fatal)</t>
  </si>
  <si>
    <t>Unlawful Hindrance of Business</t>
  </si>
  <si>
    <t>Assault (without wounding or robbery)</t>
  </si>
  <si>
    <t>Excessive Noise (interfering with sleep or business)</t>
  </si>
  <si>
    <t xml:space="preserve"> Enforced Hard Labor or Imprisonment (dungeon)(1 month) and/or Fine(up to 1,000 dragons)</t>
  </si>
  <si>
    <t xml:space="preserve"> Fine (up to 1,000 dragons) and/or Exile or Ban Against Future Entry (up to 5 years)</t>
  </si>
  <si>
    <t xml:space="preserve"> Imprisonment (light work in Castle compound) (4 days) plus Fine (20 dragons)</t>
  </si>
  <si>
    <t xml:space="preserve"> Death (upon conviction) or Exile or Ban Against Future Entry (permanent) plus Fine (costs of repairs plus 2,000 - 5,000 dragons) or Imprisonment(dungeon) (up to 10 years) and Damages, and Edict Against Convicted</t>
  </si>
  <si>
    <t xml:space="preserve"> Exile or Ban Against Future Entry (up to 5 years) and Damages (to family, typically 1,000 dragons) or Enforced Hard Labor (up to 3 years) and Fine</t>
  </si>
  <si>
    <t>Imprisonment (dungeon)(1 month) and Fine (up to 1,000 dragons) and Edict Against Convicted</t>
  </si>
  <si>
    <t xml:space="preserve"> Exile or Ban Against Future Entry (1 year) and Fine(500 dragons)</t>
  </si>
  <si>
    <t xml:space="preserve"> Imprisonment (light work in Castle compound) (1 week) and Fine (100 dragons) and Edict Against Convicted</t>
  </si>
  <si>
    <t xml:space="preserve"> Imprisonment (light work in Castle compound) (up to 1 week), Fine (50 dragons) and Edict Against Convicted</t>
  </si>
  <si>
    <t>Imprisonment (dungeon)(overnight) and Fine (2 sp to 1 dragons based on ability to pay) and Edict Against Convicted</t>
  </si>
  <si>
    <t xml:space="preserve"> being in a brawl is not "due cause" unless one is menaced with a weapon):Imprisonment (dungeon)(overnight) and Fine (1 dragons)</t>
  </si>
  <si>
    <t xml:space="preserve"> Fine (5-50 dragons as justice demands; note that this will be in addition to the sentence for any charges placed under The Fourth Plaint)</t>
  </si>
  <si>
    <t xml:space="preserve"> Imprisonment (light work in Castle compound) (up to 1 week) and Damages (costs of repairs and replacements plus up to 500 dragons, payable to whoever maintains the tomb - temple, guild, City or family) and Edict Against Convicted</t>
  </si>
  <si>
    <t xml:space="preserve"> Imprisonment (light work in Castle compound) (up to 1 week) and Fine (up to 1,000 dragons) and Edict Against Convicted</t>
  </si>
  <si>
    <t xml:space="preserve"> Damages (of up to 500 dragons; payable to temple and usually based on ability to pay) and Edict Against Convicted (in addition to charges placed under the Fourth Plaint arising from such an assault)</t>
  </si>
  <si>
    <t xml:space="preserve"> Damages (up to 10 dragons, based on ability to pay) and Edict Against Convicted</t>
  </si>
  <si>
    <t xml:space="preserve"> Damages (up to 5 dragons, based on ability to pay) and Edict Against Convicted</t>
  </si>
  <si>
    <t xml:space="preserve"> Enforced Hard Labor (up to 3 months) and Damages (value lost plus up to 500 dragons), and/or Exile or Ban Against Future Entry (up to 10 years) and Damages</t>
  </si>
  <si>
    <t> D and Damages (up to 2,000 dragons) or Enforced Hard Labor (up to 5 years) and Damages, or Imprisonment (dungeon)(up to 10 years) and Damages</t>
  </si>
  <si>
    <t> D and Damages (up to 2,000 dragons) or Enforced Hard Labor (up to 3 years) and Damages</t>
  </si>
  <si>
    <t xml:space="preserve"> Fine (up to 1,000 dragons) and Damages (up to 2,000 dragons) and Edict Against Convicted</t>
  </si>
  <si>
    <t xml:space="preserve"> Enforced Hard Labor (up to 1 month) and Damages (value of goods lost plus up to 500 dragons)</t>
  </si>
  <si>
    <t>Imprisonment (dungeon)(up to 3 months) and Damages (value of goods lost plus up to 500 dragons)</t>
  </si>
  <si>
    <t xml:space="preserve"> Damages (value of goods lost plus up to 500 dragons) and Edict Against Convicted</t>
  </si>
  <si>
    <t xml:space="preserve"> Damages (cost of medical attention plus up to 500 dragons) and Edict Against Convicted</t>
  </si>
  <si>
    <t xml:space="preserve"> Damages (cost of medical attention plus up to 500 dragons; maximum damages always apply if livestock's breeding capability is impaired)</t>
  </si>
  <si>
    <t xml:space="preserve"> Damages (up to 200 dragons) and Edict Against Convicted (this charge includes instances of blocking access to a place of business without permission of owner or a Magister; and trying to frighten, disgust, or drive away customers in or in front of another's shop)</t>
  </si>
  <si>
    <t>Imprisonment (dungeon)(overnight) and Damages (up to 50 dragons)</t>
  </si>
  <si>
    <t xml:space="preserve"> Damages (up to 25 dragons) and Edict Against Convicted</t>
  </si>
  <si>
    <t>Imprisonment (dungeon)(up to 1 week) and Damages (double normal), or Imprisonment (light work in Castle compound) (up to 2 weeks) and Damages (double normal)</t>
  </si>
  <si>
    <t>Imprisonment (dungeon)(as justice demands) plus Fine (5,000 dragons) and flogging</t>
  </si>
  <si>
    <t xml:space="preserve"> Fine (300 dragons) and Edict Against Convicted (in peacetime; in wartime, sentence can be Death(Instant)</t>
  </si>
  <si>
    <t>Unlawful Observation or Copying of an Official Document</t>
  </si>
  <si>
    <t>Enforced Hard Labor (3 weeks) plus Fine (300gp)</t>
  </si>
  <si>
    <t>Inability to pay the fine leads to imprisonment and/or hard labor</t>
  </si>
  <si>
    <t>payable to the injured party or victim's kin; inability to pay damages leads to imprisonment and/ or hard labor)</t>
  </si>
  <si>
    <t>Damages</t>
  </si>
  <si>
    <t xml:space="preserve"> (for a period of days, months, or years de¬pending on the seriousness of the crime)</t>
  </si>
  <si>
    <t>(for a number of years or summers)</t>
  </si>
  <si>
    <t>(for a period of days or months depending on the seri¬ousness of the crime)</t>
  </si>
  <si>
    <t>city watch (3E)</t>
  </si>
  <si>
    <t>City guard (3E)</t>
  </si>
  <si>
    <t>MEDALS OF CITY WATCH AND CITY GUARD (POWER OF FAERUN)</t>
  </si>
  <si>
    <t>HQ 3E</t>
  </si>
  <si>
    <t>3E = 2E</t>
  </si>
  <si>
    <t>a.v.palikhov@outlook.com</t>
  </si>
  <si>
    <t>Author</t>
  </si>
  <si>
    <t>Anton Palikhov</t>
  </si>
  <si>
    <t>Daerovus ‘The Wolfhound’ Tallmantle</t>
  </si>
  <si>
    <t>MS 58-59</t>
  </si>
  <si>
    <t>E:DM 270, 289</t>
  </si>
  <si>
    <t>E:DM 346</t>
  </si>
  <si>
    <t>Taeliia Hammaerhart</t>
  </si>
  <si>
    <t>Senechal of Castle Waterdeep</t>
  </si>
  <si>
    <t>Hardaunt Maskridge</t>
  </si>
  <si>
    <t>Watchlord of the North Towers</t>
  </si>
  <si>
    <t>Rashemel Steeldrover</t>
  </si>
  <si>
    <t>BT 20</t>
  </si>
  <si>
    <t>BT 97</t>
  </si>
  <si>
    <t>Morrath Varbrent</t>
  </si>
  <si>
    <t>Delnar Kleeandur</t>
  </si>
  <si>
    <t>Bors Jarthay</t>
  </si>
  <si>
    <t>DS 42,45</t>
  </si>
  <si>
    <t>Araezra ‘Rayse’ Hondyl</t>
  </si>
  <si>
    <t>Talanna ‘Tal’ Taenfeather</t>
  </si>
  <si>
    <t>source</t>
  </si>
  <si>
    <t>Daily</t>
  </si>
  <si>
    <t>Monthly</t>
  </si>
  <si>
    <t>Midwinter (Festival)</t>
  </si>
  <si>
    <t>Greengrass (Festival)</t>
  </si>
  <si>
    <t>the most reputable broadsheet BT / DS38</t>
  </si>
  <si>
    <t>caustic, sarcastic and widely read DS22-23,37</t>
  </si>
  <si>
    <t>DS39</t>
  </si>
  <si>
    <t>features illustrations of fashionable garments and easy-on-the-eyes models and gossip about the higher circles DS39</t>
  </si>
  <si>
    <t>DS86</t>
  </si>
  <si>
    <t>BT (Blackstaff Tower &amp; Candelkeep-Forum replies by Steven E. Schend)</t>
  </si>
  <si>
    <t>MS (Mistshore)</t>
  </si>
  <si>
    <t>DS (Downshadow)</t>
  </si>
  <si>
    <t>CotD (City of the Dead)</t>
  </si>
  <si>
    <t>TGC (The God Catcher)</t>
  </si>
  <si>
    <t>CoS (Circle of Skulls)</t>
  </si>
  <si>
    <t>S:TA The Adversary (HC)</t>
  </si>
  <si>
    <t>E:DM (Death Masks)</t>
  </si>
  <si>
    <t>EFR (Elminster's Forgotten Realms) (*Note: The sourcebook draws on material from different times, so I included only those infos that stated a current or no date)</t>
  </si>
  <si>
    <t>HoU (Halls of Undermountain) (*Note: I left out the adventures adversaries, considering them to be dead, and adventurers, as they might no longer live in Waterdeep, but kept neutral NPC's who could have allied or could have been rescued by the heroes)</t>
  </si>
  <si>
    <t>SCAG (Sword Coast Adventurer's Guide)</t>
  </si>
  <si>
    <t>FRCG (Forgotten Realms Campaign Guide 4ed)</t>
  </si>
  <si>
    <t>Dra2 (Draconomicon2)</t>
  </si>
  <si>
    <t>CoSp/WiW (City of Splendors Boxed Set Who is Who)</t>
  </si>
  <si>
    <t>CW (City of Splendors: Waterdeep)</t>
  </si>
  <si>
    <t>Du (Dungeon Magazine)</t>
  </si>
  <si>
    <t>Dr (Dragon Magazine)</t>
  </si>
  <si>
    <t>ED (Ed Greenwood via the Hooded One on Candlekeep Forums)</t>
  </si>
  <si>
    <t>SAY (Spin a Yarn 2008)</t>
  </si>
  <si>
    <t>BRJ (Brian R. James unofficial timeline)</t>
  </si>
  <si>
    <t>IDWFR1 (Forgotten Realms Comic #1 from IDW) (*Note: it's unclear in which time the comic takes place)</t>
  </si>
  <si>
    <t>WATE (LFR-Adv.) (*Note: These adventures are not seen as canon by many)</t>
  </si>
  <si>
    <t>Types of Wine</t>
  </si>
  <si>
    <t>red wine: deep red to black, usually very dry</t>
  </si>
  <si>
    <t>white wine: pale white to deep gold, usually sweet or dry (sometimes both)</t>
  </si>
  <si>
    <t>fruit wines: apple, apricot, cherry, peach, pear, plum, persimmon, pomegranate, fig</t>
  </si>
  <si>
    <t>berry wines: blackberry, blueberry, cloudberry, cranberry, elderberry, gooseberry, huckleberry, raspberry, rowan, strawberry, hawthorne</t>
  </si>
  <si>
    <t>flower and herb wine: wines made from flower petals; very floral in taste, even described as "perfume-y" by some; favorites include rose, violet, lavender, lemongrass, cowslip, wormwood, chamomile, dandelion, hibiscus, rose hip, sloe</t>
  </si>
  <si>
    <t>nut wines: cashew, almond</t>
  </si>
  <si>
    <t>dawnwine: a white wine made from red grapes, innovated by Lathandarn monasteries, resulting in subtly pinkish hues and delicate, sweet flavors (rosé)</t>
  </si>
  <si>
    <t>bloodwine: originally Aglarondan (who still produce the best bloodwines); wines made from raisins, dried to concentrate juices, very heavy and blood-red to near-black, with a lush full taste and slight afterbite</t>
  </si>
  <si>
    <t>claret: sweet dark red wine</t>
  </si>
  <si>
    <t>hill-wine: wines made from various tubers and root vegetables (such as carrots, sweet onions, rhubarb, chives, parsnips), originally found among both gnomes and halflings</t>
  </si>
  <si>
    <t>mistwine: sparkling white wines originally elven in origin, named for the "mist" of bubbles in the glass; in Waterdeep, mistwine is called "sluth"</t>
  </si>
  <si>
    <t>saraes: delicately tinted wines made from flower pollens and nectars, by secret elven techniques. Not the same taste as flower wines</t>
  </si>
  <si>
    <t>honey wine: wine made from fermented honey; not the same as mead, which is thicker with a higher alcohol content</t>
  </si>
  <si>
    <t>halracras: dark red wine that is mulled with cinnamon, ginger, clove, long pepper and grains of paradise halfway through fermentation, and then set to fermenting again, producing a very strong, spicy drink that is best when warm; originally from Halruaa, although not actually made there any more</t>
  </si>
  <si>
    <t>conditum: a spiced red wine made with honey, pepper, mastic, laurel, saffron, date seeds and wine-soaked dates; standard far from the Utter East, made elsewhere as an exotic</t>
  </si>
  <si>
    <t>firewine: wine made from peppers and other complimentary herbs; very much an acquired taste!</t>
  </si>
  <si>
    <t>ice wine: a wine that is made and then permitted to freeze, removing a portion of its water content</t>
  </si>
  <si>
    <t>artwine: wine produced by magically-instigated fermentation, often as part of an alchemical process</t>
  </si>
  <si>
    <t>resinated wine: wine that derives part of its flavor from tree resins (notably pines and other evergreens); birch wine, maple wine</t>
  </si>
  <si>
    <t>fortified wine: wines that have had other alcohols added to them</t>
  </si>
  <si>
    <t>xera: fortified wine, made with a neutral grape spirit added after full fermentation, and additional sweetener added as well</t>
  </si>
  <si>
    <t>port: fortified wine, made with a neutral grape spirit to stop fermentation, leaving sweetness and adding alcohol content; frequently used in mulling</t>
  </si>
  <si>
    <t>chessentan: fortified wine, in which the alcohol is a grape alcohol derived from over-ripened grapes distilled into greater potency</t>
  </si>
  <si>
    <t>maergrav: fortified wine with a neutral grain or grape alcohol added, along with aromatic herbs, roots, barks, flowers and seeds</t>
  </si>
  <si>
    <t>clarry: (not to be confused with claret), a blend of table wines sweetened with honey and spices</t>
  </si>
  <si>
    <t>For the purposes of the following information, "Domestic Vintages" are those wines that are made locally, from the vineyards and orchards found within a two-to-three day ride of Waterdeep. "Imported Vintages" refer to wines made further way from vineyards and vintner-houses owned by the personages in question.</t>
  </si>
  <si>
    <t>Horseshoe Gold: A Fine honey wine from the Horseshoe vineyards.</t>
  </si>
  <si>
    <t>Brightblade Bitterwine: A Good herbal wine made from hibiscus, lavender and a touch of worm wood from the Brightblade herb fields.</t>
  </si>
  <si>
    <t>Three Moons Dawnwine: A Good dawnwine from the Three Moons vineyards near Waterdeep.</t>
  </si>
  <si>
    <t>Maeldmar's Finest: A Good berry wine made from gooseberries and elderberry.</t>
  </si>
  <si>
    <t>Maeldmar's Magical: A Good berry artwine, also made from gooseberries and elderberries.</t>
  </si>
  <si>
    <t>Horseshoe Halracras: A Good halracras from the Horseshoe vineyards.</t>
  </si>
  <si>
    <t>Brightblade Pear Wine: A Fair pear wine from the Amcathra Brightblade orchards near Waterdeep.</t>
  </si>
  <si>
    <t>Three Moons Clarry: A Fair clarry made from Three Moons Dawnwine and Old Red Steed, crafted at Three Moons vineyards.</t>
  </si>
  <si>
    <t>Old Red Steed: A Poor table red wine from the Horseshoe vineyards.</t>
  </si>
  <si>
    <t>Dancing Maiden: A Fine red wine, from vineyards in Maiden's Tomb Tor</t>
  </si>
  <si>
    <t>Ardeep Emerald Wine: A Fine tart apple maergrav wine, with an aromatic mixture whose recipe is a closely-guarded secret, resulting in a deep green foresty hue, from Ammakyl orchards on the far side of the Ardeep Forest</t>
  </si>
  <si>
    <t>Red Tor Sweetest: A Good strawberry wine, from berryfields in Maiden's Tomb Tor</t>
  </si>
  <si>
    <t>Elfin Hill Amphail: A Good mistwine, from the Ammakyl Hill vineyard</t>
  </si>
  <si>
    <t>Ardeep Queen Honey Port: A Fair honey wine port, from the Ammakyl orchards on the far side of the Ardeep Forest</t>
  </si>
  <si>
    <t>Pale Hill Amphail: A Fair white wine, from the Ammakyl Hill vineyard</t>
  </si>
  <si>
    <t>Oak Hill Amphail: A Fair white wine, resinated with oak resin, from the Ammakyl Hill vineyard</t>
  </si>
  <si>
    <t>Wizard's Hill Amphail: A Fair white artwine, from the Ammakyl Hill vineyard</t>
  </si>
  <si>
    <t>Manycherries: A Good red wine redolent of cherries.</t>
  </si>
  <si>
    <t>Manycherries Bold: A Fine variety of Manycherries.</t>
  </si>
  <si>
    <t>First Frost: A Good wine of an unusual purple-blue color.</t>
  </si>
  <si>
    <t>Waterdhavian Harbor White: a Fair white wine. Certain vineyards, mainly Stony Terrace and Shipbreaker Ridge, produce harbor whites ranging from Good to Fine.</t>
  </si>
  <si>
    <t>Pulass: This fortified wine has two main varieties. Low pulass is a Fair wine, while high pulass is Fine.</t>
  </si>
  <si>
    <t>Clarry: The Melshimbers produce several clarries each year, often with unique names that apply only to a single vintage. The varieties include:</t>
  </si>
  <si>
    <t>Pink Clarry: A Fair blend of red and white wine. Pink clarry is the one Melshimber variety presented every year, though its composition varies with each vintage.</t>
  </si>
  <si>
    <t>Obsidian Clarry: A Common blend almost black in color utilizing peppercorns, fennel, and marigolds as the primary components in its herb mix.</t>
  </si>
  <si>
    <t>Clarry Superior: This year's Good clarry is a rose utilizing raspberries, rosemary, and bee pollen.</t>
  </si>
  <si>
    <t>Silver Spring: A Fine and nearly unobtainable white artwine.</t>
  </si>
  <si>
    <t>Scornubian Rose: Helm-and-Eye Vineyards, Scornubel. A Good rose with highly floral qualities, especially rose notes.</t>
  </si>
  <si>
    <t>White-of-the-Run: Helm-and-Eye Vineyards, Scornubel. A Good white wine rumored to have originated at the Unicorn Run in the High Forest. The occasional Fine vintages of white-of-the-run are reputed to have curative properties, but they occur only once a decade or so.</t>
  </si>
  <si>
    <t>Moorland Firefly Red: Helm-and-Eye Vineyards, Scornubel. A Fair red wine made from partially cultivated grapes whose rarity makes it more highly sought than its quality implies.</t>
  </si>
  <si>
    <t>Moorland Firefly Red Extra Special Reserve: A single vineyard, Smoke Hill, produces this Fine, effervescent variety of the wine.</t>
  </si>
  <si>
    <t>Amnian Honey Wine: Greenfields. Both the red and white varieties of Amnian honey wine are Good wines that are not appreciated in Waterdeep.</t>
  </si>
  <si>
    <t>Coin Wine: Greenfields. These are presented in a variety of colors and qualities.</t>
  </si>
  <si>
    <t>Gold Coin Wine: The single Fine variety is a white wine the color of liquid gold.</t>
  </si>
  <si>
    <t>Copper Coin Wine: A Good white wine the color of copper.</t>
  </si>
  <si>
    <t>Ruby Coin Wine: A Good red wine like melted rubies.</t>
  </si>
  <si>
    <t>Emerald Coin Wine: A Fair and uncommon green wine.</t>
  </si>
  <si>
    <t>Laradael Honey Wine: A Good honey wine actually made in the Rosznar villa, using wine taken from the apiary in the smallest building of the villa compound.</t>
  </si>
  <si>
    <t>White Magic: A Good white artwine from the Rosznar white grape vineyards in the Redcliffs.</t>
  </si>
  <si>
    <t>Redcliffs White: A Poor white wine from the Rosznar white grape vineyards in the Redcliffs.</t>
  </si>
  <si>
    <t>All of the Rosznar imports come from the family's extensive vineyards in Imnescar, Amn, and pressed at their Whitehawk Winery, which gathers the various crops of all those vineyards</t>
  </si>
  <si>
    <t>Whitehawk Greatwine: A Fine xera-fortified red wine, greatwine is a traditional Imnescari fortified wine, of which Whitehawk is arguably the best.</t>
  </si>
  <si>
    <t>Whitehawk Spicewine: A Fine conditum, the Rosznar spicewine is a heady brew indeed, inflaming the senses with its potency.</t>
  </si>
  <si>
    <t>Whitehawk Red: A Good red wine</t>
  </si>
  <si>
    <t>Whitehawk Black: A Good chessentan-fortified bloodwine</t>
  </si>
  <si>
    <t>Whitehawk Amber: A Fair red artwine crafted of the poorer-quality red wines produced by the winery.</t>
  </si>
  <si>
    <t>Bluesky Shire Best: A Fair hill-wine made with carrots, parsnips and a hint of rhubarb, brewed by a clan of halfling vintners who have made this recipe for generations.</t>
  </si>
  <si>
    <t>Arbor Coast White: A Good white wine</t>
  </si>
  <si>
    <t>Radamandar Sweet: A Good clarry mixture of white wines, sweetened with honey, cardamom and a mixture of other secret spices</t>
  </si>
  <si>
    <t>Bridgewater Claret: A Good sweet claret wine, grown in the small Thann vineyards around Zundbridge, just south of Waterdeep</t>
  </si>
  <si>
    <t>Red Rune: A Fair red wine, also made in Zundbridge, most of which is sold to the Red Rune Inn in the small village for its tables</t>
  </si>
  <si>
    <t>Wintermist: A Fine ice mistwine, created through an unknown process that results in an effervescent ice wine whose taste is without equal; always served quite cold</t>
  </si>
  <si>
    <t>Daelbar's Own: A Fair bloodwine, known for its richness and taste instilled by its fermentation in pine casks</t>
  </si>
  <si>
    <t>Rivershire Pale: A Poor white wine-based port that rarely leaves Rivershire; though the family has tried to refine it into something more palatable over the years, they haven't met with much success, despite it being a favorite of the halflings of Rivershire</t>
  </si>
  <si>
    <t>Elemetar Clarry: A Poor red wine clarry whose only claim to fame is that some Tethyrian chefs swear by it for cooking</t>
  </si>
  <si>
    <t>The members of the Vintners', Distillers' and Brewers' Guild in Waterdeep only produce domestic wines, although fully half or more of them are involved in the importing of fine wines from elsewhere. Each guildsman vintner considers himself an artist, and each attempts to heighten the results of their craftsmanship with a fierce dedication. That said, the majority of the guild's vintners work for others - they are master craftsmen, not necessarily vineyard owners. As a result, the guild's relationship with the vintner Houses is strange: some are strong allies and supporters of the nobles' efforts, while others consider them rivals and seek to outdo them.</t>
  </si>
  <si>
    <t>Waterdhavian Fields Finest: A Fine flower and herb wine crafted of dandelions, rose hips, violets and other herbs and flowers, this expensive wine is a sipping pleasure considered the perfect thing to serve at garden or hunting parties. It is a product of Waterdhavian Fields, a small consortium of guild vintners who specialize in non-grape wines, particularly herbal and resinated wines.</t>
  </si>
  <si>
    <t>Dark Delights: A Fine resinated bloodwine, this vintage is practically a liquor in its potency. The rich bloodwine is affixed with a variety of woodland scents and tastes, primary of which is the resin of the shadowtop trees of the High Forest, resulting in a languorous, sultry drink that has a reputation for bringing out the most wicked urges in those who imbibe it.</t>
  </si>
  <si>
    <t>Taste of the East: A Fine conditum that is hands-down the finest conditum anywhere along the Sword Coast. Calishite merchants so favor the drink that it can be hard to secure amounts of it locally, to the delight of its maker, no doubt.</t>
  </si>
  <si>
    <t>Zzar: A Good to Fair white mistwine fortified with an almond-derived neutral alcohol, zzar is a traditional Waterdhavian fare whose making is a closely guarded guild secret. The drink itself is fiery, orange and heady, and is a favorite of many a revel. There are five or six vintners who make zzar active in the guild. Though they do differentiate their labels, the recipe is so precise that they tend to taste fairly similar; only the quality of the ingredients seems to affect the quality of the drink.</t>
  </si>
  <si>
    <t>Good Spirits Scarlet: A Good to Fair quality red wine that is a staple in many Waterdhavian taprooms and homes. Made in the guildhall of the Vintners' guild as a training undertaking teaching senior apprentices and journeymen the making of a basic red wine, the sale of Good Spirits augments the guild's coffers directly and well.</t>
  </si>
  <si>
    <t>Honey of the Mount: A Good honey wine made from the honey of apiaries on the northern edge of Mount Waterdeep, this is a fine, delicate vintage well-loved by much of the North.</t>
  </si>
  <si>
    <t>Honey of the Winter Mount: A Good honey ice wine, much harder to find, as it is well-loved in Neverwinter and Silverymoon, whose merchants buy as much as their makers will permit them to purchase.</t>
  </si>
  <si>
    <t>Old Devil Firewine: A Good quality firewine that is practically the gold standard for such vintages in Waterdeep.</t>
  </si>
  <si>
    <t>Sweetruff Sweetwine: A Fair quality hill-wine, crafted of carrots flavored with sweetruff and lemongrass, this vintage is the product of the Sweetruff clan of halflings who have been members of the guild for generations.</t>
  </si>
  <si>
    <t>Emerald Sun Shondath: A Fair quality herb icewine made primarily from mint, with notes of lemon and ginger, this shondath (an elven term for mint-wine) is cool and refreshing, the perfect drink for sweltering summer evening revels.</t>
  </si>
  <si>
    <t>Summer Storm: A Fair quality mistwine that gets its name from the "storm" of fizzing bubbles swirling through the summer-golden liquid, Summer Storm has become a fashionable drink to serve at summer weddings to toast the new couple.</t>
  </si>
  <si>
    <t>Straight Talk from the Docks</t>
  </si>
  <si>
    <t>Rats of waterdeep</t>
  </si>
  <si>
    <t>Dunflagon</t>
  </si>
  <si>
    <t>Lord Chostal Dunflagon, recently passed away (WATE 2-1)</t>
  </si>
  <si>
    <t>Bowgentra Summertaen (Lady Master of the Watchful Order, tall, imposing, strikingly beautiful, with long hair) (E:DM 274, 294-296)</t>
  </si>
  <si>
    <t>Guildmaster Malaerigo Hasard (BT)</t>
  </si>
  <si>
    <t xml:space="preserve">Harug Shieldsunder (old dwarf tunneler of the guild) (BT)
Dorn Strongcraft (dwarf, Harug’s nephew) (BT)
Firebeard (dwarf, works in the City of Dead part of the sewer-system) (CotD 169)
Tollemar (gnome, works in the City of Dead part of the sewer-system) (CotD 169)
Steploe Nestletoe (halfling) (HoU 31)
</t>
  </si>
  <si>
    <t xml:space="preserve">Wear deep orange clothes at work. (CotD 165)
Guild rule: If something washes out of the City of the Dead, it has to be replaced properly. (CotD 168)
</t>
  </si>
  <si>
    <t>Last Guildmaster Brenlar Boltcavvan (fat,fringe-bearded, jovial, always sweating and dressed in green satin, that does not flatter him) was murdered by Masked Lord Cazondur (E:DM 275, 278-280)</t>
  </si>
  <si>
    <t>Last Guildmaster Talstren Telfeather (a mountainously tall, wide and deep-voiced man with hands as big as shovels) was murdered by Masked Lord Cazondur (E:DM 275, 278-280)</t>
  </si>
  <si>
    <t>Last Guildmaster Dardreth Malasper was murdered by Masked Lord Cazondur(E:DM 275, 278-280)</t>
  </si>
  <si>
    <t>Last Guildmaster Tesker Malverth was murdered by Masked Lord Cazondur (E:DM 275, 279-280)</t>
  </si>
  <si>
    <t>Guildmaster Andral Thaerendral (E:DM 324)</t>
  </si>
  <si>
    <t>Guildmaster Belren Xorandur (E:DM 324)</t>
  </si>
  <si>
    <t>Guildmistress Felmaera Undrenneth (E:DM 324)</t>
  </si>
  <si>
    <t>Last Guildmaster Tarelver Rashenstaff was murdered (E:DM 20-21, 36)</t>
  </si>
  <si>
    <t>Guildmaster Gundor Raevrel (E:DM 121)</t>
  </si>
  <si>
    <t>Sargasso the Waterman (a male half elf) (WATE 1-4)</t>
  </si>
  <si>
    <t xml:space="preserve">Master First Mariner, Guildmaster Master Brendan, is a muscular older man  </t>
  </si>
  <si>
    <t xml:space="preserve">The Castlegate </t>
  </si>
  <si>
    <t xml:space="preserve">Unicorn Hall </t>
  </si>
  <si>
    <t xml:space="preserve">The Jhoniron Club </t>
  </si>
  <si>
    <t xml:space="preserve">Charistor </t>
  </si>
  <si>
    <t xml:space="preserve">Jhurlan’s Jewels </t>
  </si>
  <si>
    <t xml:space="preserve">Bright Mounts Stables </t>
  </si>
  <si>
    <t xml:space="preserve">Knight’n Shadow </t>
  </si>
  <si>
    <t xml:space="preserve">The Nandartowers </t>
  </si>
  <si>
    <t>Swordshire House</t>
  </si>
  <si>
    <t>Khelben the Elders Tomb</t>
  </si>
  <si>
    <t>Carved from the marbel cliffs of Mount Khimbarr amid the Lonely Hills, actually no tomb but a safehold of the Blackstaff (BT)</t>
  </si>
  <si>
    <t>The Pellamcopse</t>
  </si>
  <si>
    <t>Once a pleasant little wood good for hunting game within a short walk from Northgate, it was corrupted by the Spellplague into a spell-warped forest, home to strange animals like six-legged bears with white manes, perytones, green owls, two-headed deer and the tentacled buarala whose limbs are coved with maws and who fear light, Plants like conifers with blazing red needles, that glow slightly in the moonlight. (BT) Located in the middle is a stonecircle that’s connected to the portal-network of Varad (Brandarth Manor, Varadras, Ordalth House, Pellamcopse) Also found within the forest is the Lair of the Nameless Haunt (see Folk of Waterdeep).</t>
  </si>
  <si>
    <t xml:space="preserve">Published by Annath Horkle of Beacon Street, Trades Ward (ED)
Pleased Toes 
** Probably had to flee the Warrens
Philbin: Male Halfling, printer of ‘Pleased Toes’, gruff patriarch, one of the wealthiest merchants in Waterdeep (DS  40-41)
Lin: Female Halfling, Philbin’s wife, have several children; Dem and Mira and probably Harravin among them, (DS 40)
Harravin: Male Halfling, Works as a crier in Castle Ward, sells ‘Pleased Toes’ set of tales written printed and sold exclusively by Halflings (DS 40)
</t>
  </si>
  <si>
    <t>Mother Tamra’s House of Graces</t>
  </si>
  <si>
    <t>Mendever Street, Castle Ward, Clientele: Young ladies of ambitious families, being taught how to wash and groom themselves, how to develop a fashion sense and how to keep a wardrobe looking fresh (including washing and sewing for repairs), etiquette and carriage (how to walk, sit, and hold one’s hands), how to write polite messages, how to politely and with dignity encour­age or discourage social entreaties, dancing, and the right thing to say in difficult situations.
Secret Clientele: Men who need to impersonate women, and nobles about to appear in drag at a revel, who desire to learn how to look and act like a lady of quality.</t>
  </si>
  <si>
    <t xml:space="preserve">Tartel’s House of the Sword </t>
  </si>
  <si>
    <t>Corondorr’s Countinghouse</t>
  </si>
  <si>
    <t>The Spires of Morning</t>
  </si>
  <si>
    <t>The Temple of Beauty: Temple to Sune. A lavish temple of marble, gold and silver with many statues of the goddess and her most comely worshippers throughout the history of the faith.</t>
  </si>
  <si>
    <t>The Plinth: Interdenominational Temple. The tallest building in the Trades Ward at six stories, which acts as an open temple for all faiths, as well as a landing place for the Guards' griffon steeds.</t>
  </si>
  <si>
    <t>Starry Cradles Orphanage: A Selûnite-sponsored orphanage.</t>
  </si>
  <si>
    <t>Church of Cyric</t>
  </si>
  <si>
    <t>Order Of The Aster</t>
  </si>
  <si>
    <t>Order of the Sun Soul</t>
  </si>
  <si>
    <t>Monastery of the Sun.</t>
  </si>
  <si>
    <t>House of Pain.</t>
  </si>
  <si>
    <t>Order of the Blue Moon</t>
  </si>
  <si>
    <t>Hall of Reflected Moonlight.</t>
  </si>
  <si>
    <t>Vanrakdoom</t>
  </si>
  <si>
    <t>Halls of Justice.</t>
  </si>
  <si>
    <t>Summit Hall (Sumber Hills, southeast of Red Larch), Halls of Justice.</t>
  </si>
  <si>
    <t>Order of the Even-Handed</t>
  </si>
  <si>
    <t>House of Two Hands.</t>
  </si>
  <si>
    <t>The Zoarstar</t>
  </si>
  <si>
    <t>GOND</t>
  </si>
  <si>
    <t>The House of Inspired Hand (Waterdeep)</t>
  </si>
  <si>
    <t>Helm's Hall (Waterdeep)</t>
  </si>
  <si>
    <t>Ibrandul</t>
  </si>
  <si>
    <t>Dark Gateway (Waterdeep)</t>
  </si>
  <si>
    <t>Milil</t>
  </si>
  <si>
    <t>Temple of Good Cheer (Waterdeep)</t>
  </si>
  <si>
    <t>The House of the Moon (Waterdeep)</t>
  </si>
  <si>
    <t>Vanrakdoom (Undermountain, Waterdeep)</t>
  </si>
  <si>
    <t>Shar</t>
  </si>
  <si>
    <t>The Shrines of Nature (Waterdeep)</t>
  </si>
  <si>
    <t>Silvanus</t>
  </si>
  <si>
    <t>The Temple of Beauty (Waterdeep)</t>
  </si>
  <si>
    <t>Plague Rats (Rat Hills, Waterdeep)</t>
  </si>
  <si>
    <t>The House of Heroes (Waterdeep)</t>
  </si>
  <si>
    <t>Queenspire (Waterdeep)</t>
  </si>
  <si>
    <t>The Chapel and Chalice of the Divine Right (Waterdeep)</t>
  </si>
  <si>
    <t>Pantheon Temple of the Seldarine (Waterdeep)</t>
  </si>
  <si>
    <t>Sehanine Moonbow</t>
  </si>
  <si>
    <t>Sailor's Last Request [Shrine] (Waterdeep)</t>
  </si>
  <si>
    <t>Weapons • Armor • Fine metalwork (40%)</t>
  </si>
  <si>
    <t>Contact: "One-Eyed" Jukk, the Bloody Fist tavern (Presper &amp; Snail Streets, Dock Ward)</t>
  </si>
  <si>
    <t>Location: Red Sails Warehouse, Cod Lane, Dock Ward</t>
  </si>
  <si>
    <t>Poisons • Forbidden alchemical substances • Delivery systems of such (50%)</t>
  </si>
  <si>
    <t>Contact: Thunna Cremek, Thirsty Throat tavern (Way of the Dragon, Dock Ward)</t>
  </si>
  <si>
    <t>Location: Waukeen's Wares, Adventurer's Quarter, South Ward</t>
  </si>
  <si>
    <t>Gems • Coins • Regalia &amp; Uniforms (40%)</t>
  </si>
  <si>
    <t>Location: Balthorr's Rare and Wonderful Treasures, The Street of the Sword</t>
  </si>
  <si>
    <t>Carvings • Statuary (35%)</t>
  </si>
  <si>
    <t>Location: Helmstar Warehouse, Dock Street, Dock Ward</t>
  </si>
  <si>
    <t>Furniture • Distinctive Household Goods (35%)</t>
  </si>
  <si>
    <t>Contact: Felzoun Thar, Felzoun's Folly (Salabar Street, Trades Ward)</t>
  </si>
  <si>
    <t>Location: Thomm Warehouse, Sambril Lane, Dock Ward</t>
  </si>
  <si>
    <t>Maps • Charts • Scrolls • Books (30%)</t>
  </si>
  <si>
    <t>Location: Serpentil Books &amp; Folios, Book Street, Dock Ward</t>
  </si>
  <si>
    <t>Exotic Creatures • Exotic Plants • Slaves (30%)</t>
  </si>
  <si>
    <t>Contact: Hulfast, Wharf Street docks, Dock Ward</t>
  </si>
  <si>
    <t>Location: Dhaermos Warehouse, Belnimbra's Street, Dock Ward</t>
  </si>
  <si>
    <t>Hulfast</t>
  </si>
  <si>
    <t>Contact for Lhund Dhaermos • Wharf Street Docks, Dock Ward</t>
  </si>
  <si>
    <t>Lhund's foremost employee, responsible for acting as his immediate and available contact for anyone who has business with him, Hulfast is a common sight down at the docks, where he knows most of the sailors and dock hands - all a vital part of his business. It is generally agreed that there is no one who knows more of the pirates that visit Waterdeep's docks than Hulfast.</t>
  </si>
  <si>
    <t>Spices • Scents • Wines • Drugs (60%)</t>
  </si>
  <si>
    <t>Contact: Hala Myrt, Grinning Lion tavern (Golden Serpent Street, North Ward)</t>
  </si>
  <si>
    <t>Location: Residence, Golden Serpent Street, North Ward</t>
  </si>
  <si>
    <t>Tapestries • Wines • Perfumes (30%)</t>
  </si>
  <si>
    <t>Location: Orsabbas' Fine Imports, Vellarr's Lane, Trades Ward</t>
  </si>
  <si>
    <t>Magic Items (35%)</t>
  </si>
  <si>
    <t>Location: Phalantar's Philtres &amp; Components, Street of Bells, Castle Ward</t>
  </si>
  <si>
    <t>Horses • Harnesses (40%)</t>
  </si>
  <si>
    <t>Location: Gentle Rest Inn, High Road, Trades Ward; and Gentle Rest Stables, Deloun Alley, Trades Ward</t>
  </si>
  <si>
    <t>Ships • Shipboard Equipment • Cargos (40%)</t>
  </si>
  <si>
    <t>Contact: Zhaegos, Crommor's Warehouse (The Reach, Castle Ward)</t>
  </si>
  <si>
    <t>Location: Crommor's Warehouse, The Reach, Castle Ward</t>
  </si>
  <si>
    <t>Waterdeep collects no annual taxes, but raises its revenues by the charging of fees, as follows:, collected between sunrise and sunset by any city watch patrol, who issue receipts for fees (to show later patrols the fee has been paid). This buys the exclusive use of that location from sunrise to sunset, security patrols by the watch, and freedom to sell goods at whatever the market will bear, rather than at prices set by guilds. Guilds pay these fees for members, out of guild dues.1 silver piece (above any fines) from any person convicted in a Magisterial or Lords Court, per conviction.1 gold piece per caravan wagon leaving the city, empty or full.1 gold piece per sword sold (fee included in the price, and submitted by the vendor to a Magister or the watch within ten days); all blades sold in Waterdeep are thus taxed and registered, and Magisters deem anything with a blade over one foot long to be a sword. Other weapons are not so taxed; hence, many citizens of Waterdeep use clubs and daggers (shady characters use garrotes, hidden daggers, and lassos).5 gold pieces per ship that docks in Waterdeep, collected from the captain. It covers a stay of up to fourteen days, provided the ship does not leave the harbor and return during that time, which ends the stay and begins a new one. This fee covers watch patrols, the dock space, fresh water, ballast supplied if desired, and the right to dump ballast or spoiled cargoes in an agreed-upon area under the direction of the watch (and a complement of mermen guards).In times of trouble, direct taxes may be imposed:a fire tax (1 gp per household), levied whenever fire destroys a large portion of Waterdeepa wall tax or harbor tax (1 gp per household), raised to pay for needed repairs or expansionsa lance tax, raised for a payroll for mercenaries hired by the City when required (usually 1 silver piece per household each week until the Lords repeal the tax).</t>
  </si>
  <si>
    <t>1 copper piece per market stall per day</t>
  </si>
  <si>
    <t>1 silver piece (above any fines) from any person convicted in a Magisterial or Lords Court, per conviction.1 gold piece per caravan wagon leaving the city, empty or full.1 gold piece per sword sold (fee included in the price, and submitted by the vendor to a Magister or the watch within ten days); all blades sold in Waterdeep are thus taxed and registered, and Magisters deem anything with a blade over one foot long to be a sword. Other weapons are not so taxed; hence, many citizens of Waterdeep use clubs and daggers (shady characters use garrotes, hidden daggers, and lassos).5 gold pieces per ship that docks in Waterdeep, collected from the captain. It covers a stay of up to fourteen days, provided the ship does not leave the harbor and return during that time, which ends the stay and begins a new one. This fee covers watch patrols, the dock space, fresh water, ballast supplied if desired, and the right to dump ballast or spoiled cargoes in an agreed-upon area under the direction of the watch (and a complement of mermen guards).</t>
  </si>
  <si>
    <t>1 gold piece per caravan wagon leaving the city, empty or full.</t>
  </si>
  <si>
    <t>1 gold piece per sword sold (fee included in the price, and submitted by the vendor to a Magister or the watch within ten days); all blades sold in Waterdeep are thus taxed and registered, and Magisters deem anything with a blade over one foot long to be a sword. Other weapons are not so taxed; hence, many citizens of Waterdeep use clubs and daggers (shady characters use garrotes, hidden daggers, and lassos).</t>
  </si>
  <si>
    <t>5 gold pieces per ship that docks in Waterdeep, collected from the captain. It covers a stay of up to fourteen days, provided the ship does not leave the harbor and return during that time, which ends the stay and begins a new one. This fee covers watch patrols, the dock space, fresh water, ballast supplied if desired, and the right to dump ballast or spoiled cargoes in an agreed-upon area under the direction of the watch (and a complement of mermen guards)</t>
  </si>
  <si>
    <t>1 gp per household), levied whenever fire destroys a large portion of Waterdeepa wall tax</t>
  </si>
  <si>
    <t>fire tax ( or harbor tax (1 gp per household), raised to pay for needed repairs or expansions</t>
  </si>
  <si>
    <t>1 silver piece (above any fines) from any person convicted in a Magisterial or Lords Court, per conviction..In times of trouble, direct taxes may be imposed:a </t>
  </si>
  <si>
    <t>a lance tax, raised for a payroll for mercenaries hired by the City when required (usually 1 silver piece per household each week until the Lords repeal the tax).</t>
  </si>
  <si>
    <t>PATROL</t>
  </si>
  <si>
    <t>diagonal slash (lower left to upper right)</t>
  </si>
  <si>
    <t>diagonal slash (upper left to lower right)</t>
  </si>
  <si>
    <t>X shape (crossed diagonal slashes)</t>
  </si>
  <si>
    <t>horizontal dagger (hilt on left)</t>
  </si>
  <si>
    <t>vertical open human right hand, fingers uppermost and palm showing</t>
  </si>
  <si>
    <t>two horizontal swords, upper one with hilt right, lower one with hilt left</t>
  </si>
  <si>
    <t>two staring eyes, horizontal sword beneath them (hilt on left)</t>
  </si>
  <si>
    <t>Watchlord -  Watchlords usually have special titles bestowed upon them by the Commander of the Watch (a title held by the Open Lord of Waterdeep), Ward civilar</t>
  </si>
  <si>
    <t>Rorden,Senior Civilar</t>
  </si>
  <si>
    <t>minor officer of patrol</t>
  </si>
  <si>
    <t>WARD CIVILAR</t>
  </si>
  <si>
    <t>SENIOR CIVILAR</t>
  </si>
  <si>
    <t>BARRACKS OF 5-6 PATROLS</t>
  </si>
  <si>
    <t>CIVILAR</t>
  </si>
  <si>
    <t>in charge of a Watchpost or Barracks, or either five or six Patrols</t>
  </si>
  <si>
    <t>Captain of the Watch, Grand Civilar, Mage Civilar, Senior Armsmaster (Lord Armorer), Senechal of Castle Waterdeep</t>
  </si>
  <si>
    <t>Swordcaptain, 1d2 Swords, 2d4+2 Blades</t>
  </si>
  <si>
    <t>Swordcaptain, 1d2 Swords, 2d4+2 Blades, priest of Torm, Helm or Tyr</t>
  </si>
  <si>
    <t>Swordcaptain, 1d2 Swords, 2d4+2 Blades, Watch Wizard</t>
  </si>
  <si>
    <t>Swordcaptain, 1d2 Swords, 2d4+2 Blades, Watch Wizard. Priest of Helm, Tyr or Torm</t>
  </si>
  <si>
    <t>city watch random encounter</t>
  </si>
  <si>
    <t>bandit</t>
  </si>
  <si>
    <t>thug</t>
  </si>
  <si>
    <t>spy</t>
  </si>
  <si>
    <t>bandit captain</t>
  </si>
  <si>
    <t>gladiator</t>
  </si>
  <si>
    <t>veteran</t>
  </si>
  <si>
    <t>berserker</t>
  </si>
  <si>
    <t>apprentice wizard</t>
  </si>
  <si>
    <t>acolyte</t>
  </si>
  <si>
    <t>cult fanatic</t>
  </si>
  <si>
    <t>priest</t>
  </si>
  <si>
    <t>scout</t>
  </si>
  <si>
    <t>Martial Arts Adept</t>
  </si>
  <si>
    <t>Swashbuckler</t>
  </si>
  <si>
    <t>Archer</t>
  </si>
  <si>
    <t>Master Thief</t>
  </si>
  <si>
    <t>Gang Leadership</t>
  </si>
  <si>
    <t>Bandits</t>
  </si>
  <si>
    <t>Thugs</t>
  </si>
  <si>
    <t>Spies</t>
  </si>
  <si>
    <t>Small</t>
  </si>
  <si>
    <t xml:space="preserve">Medium </t>
  </si>
  <si>
    <t>Large</t>
  </si>
  <si>
    <t>1d4</t>
  </si>
  <si>
    <t>2d6</t>
  </si>
  <si>
    <t>3d6</t>
  </si>
  <si>
    <t>1d6</t>
  </si>
  <si>
    <t>1d4-1</t>
  </si>
  <si>
    <t>Scouts</t>
  </si>
  <si>
    <t>2d4</t>
  </si>
  <si>
    <t>mage</t>
  </si>
  <si>
    <t>cult fanatic*</t>
  </si>
  <si>
    <t>priest**</t>
  </si>
  <si>
    <t>Spy</t>
  </si>
  <si>
    <t>Spellcasting allies</t>
  </si>
  <si>
    <t>GANGS TROOPS</t>
  </si>
  <si>
    <t>Special allies</t>
  </si>
  <si>
    <t>http://enneadgames.com/generators/urban-gang-details-generator/</t>
  </si>
  <si>
    <t>https://www.reddit.com/r/DnD/comments/31d9ia/what_a_good_name_for_a_dd_street_gang/</t>
  </si>
  <si>
    <t>d100</t>
  </si>
  <si>
    <t>1d6 cats</t>
  </si>
  <si>
    <t>1 commoner with 1d6 goats</t>
  </si>
  <si>
    <t>2d10 rats</t>
  </si>
  <si>
    <t>1 raven perched on a signpost</t>
  </si>
  <si>
    <t>1 commoner on a draft horse</t>
  </si>
  <si>
    <t>2d4 mastiffs</t>
  </si>
  <si>
    <t>1d2 commoners leading 1d4 mules or 1d4 ponies</t>
  </si>
  <si>
    <t>1 pseudodragon</t>
  </si>
  <si>
    <t>1 spy</t>
  </si>
  <si>
    <t>1d8+1 acolytes</t>
  </si>
  <si>
    <t>1d6+6 flying snakes</t>
  </si>
  <si>
    <t>3d6 kobolds</t>
  </si>
  <si>
    <t>2d4 giant centipedes</t>
  </si>
  <si>
    <t>1d8+1 skeletons</t>
  </si>
  <si>
    <t>18-19</t>
  </si>
  <si>
    <t>1d6+2 swarms of rats</t>
  </si>
  <si>
    <t>1d12 zombies</t>
  </si>
  <si>
    <t>21-25</t>
  </si>
  <si>
    <t>A peddler weighed down with a load of pots, pans, and other basic supplies</t>
  </si>
  <si>
    <t>1 giant wasp</t>
  </si>
  <si>
    <t>27-28</t>
  </si>
  <si>
    <t>1 warhorse</t>
  </si>
  <si>
    <t>2d8 cultists</t>
  </si>
  <si>
    <t>30-31</t>
  </si>
  <si>
    <t>3d4 giant rats</t>
  </si>
  <si>
    <t>2d8 stirges</t>
  </si>
  <si>
    <t>1d3+2 giant poisonous snakes</t>
  </si>
  <si>
    <t>1d4+2 swarms of bats</t>
  </si>
  <si>
    <t>2d4 winged kobolds</t>
  </si>
  <si>
    <t>36-40</t>
  </si>
  <si>
    <t>A wagon loaded with apples that has a broken wheel and holds up traffic</t>
  </si>
  <si>
    <t>1 crocodile</t>
  </si>
  <si>
    <t>42-43</t>
  </si>
  <si>
    <t>1 swarm of insects</t>
  </si>
  <si>
    <t>44-45</t>
  </si>
  <si>
    <t>3d6 bandits</t>
  </si>
  <si>
    <t>46-47</t>
  </si>
  <si>
    <t>1d3+2 nobles on riding horses with an escort of 1d10 guards</t>
  </si>
  <si>
    <t>2d4 kenku</t>
  </si>
  <si>
    <t>1d6+2 smoke mephits</t>
  </si>
  <si>
    <t>1d8+1 swarms of ravens</t>
  </si>
  <si>
    <t>1 wererat</t>
  </si>
  <si>
    <t>53-54</t>
  </si>
  <si>
    <t>1d3 half-ogres</t>
  </si>
  <si>
    <t>55-56</t>
  </si>
  <si>
    <t>1 mimic</t>
  </si>
  <si>
    <t>1d4 ghouls</t>
  </si>
  <si>
    <t>1d4 specters</t>
  </si>
  <si>
    <t>61-62</t>
  </si>
  <si>
    <t>1d10 shadows</t>
  </si>
  <si>
    <t>63-65</t>
  </si>
  <si>
    <t>Someone empties a chamber pot onto the street from a second-floor window</t>
  </si>
  <si>
    <t>66-67</t>
  </si>
  <si>
    <t>1 ghast</t>
  </si>
  <si>
    <t>68-69</t>
  </si>
  <si>
    <t>1 priest</t>
  </si>
  <si>
    <t>70-71</t>
  </si>
  <si>
    <t>1 will-o'-wisp</t>
  </si>
  <si>
    <t>72-73</t>
  </si>
  <si>
    <t>1d3 giant-spiders</t>
  </si>
  <si>
    <t>74-75</t>
  </si>
  <si>
    <t>1d4 yuan-ti purebloods</t>
  </si>
  <si>
    <t>76-77</t>
  </si>
  <si>
    <t>2d4 thugs</t>
  </si>
  <si>
    <t>78-80</t>
  </si>
  <si>
    <t>A doomsayer who preaches the end of the world from a street corner</t>
  </si>
  <si>
    <t>1 cambion</t>
  </si>
  <si>
    <t>1 vampire spawn</t>
  </si>
  <si>
    <t>1 couatl</t>
  </si>
  <si>
    <t>1 ghost</t>
  </si>
  <si>
    <t>1 succubus or 1 incubus</t>
  </si>
  <si>
    <t>1 bandit captain with 3d6 bandits</t>
  </si>
  <si>
    <t>1d4+1 cult fanatics</t>
  </si>
  <si>
    <t>1 knight or 1 veteran</t>
  </si>
  <si>
    <t>1 water weird</t>
  </si>
  <si>
    <t>1 wight</t>
  </si>
  <si>
    <t>1 mage</t>
  </si>
  <si>
    <t>1 shield guardian</t>
  </si>
  <si>
    <t>1 gladiator</t>
  </si>
  <si>
    <t>1 revenant</t>
  </si>
  <si>
    <t>2d4 gargoyles</t>
  </si>
  <si>
    <t>1d4 doppelgangers</t>
  </si>
  <si>
    <t>1 oni</t>
  </si>
  <si>
    <t>1 invisible stalker</t>
  </si>
  <si>
    <t>1d3+1 phase spiders</t>
  </si>
  <si>
    <t>1 assassin</t>
  </si>
  <si>
    <t>1d10 kenku</t>
  </si>
  <si>
    <t>2d6 giant centipedes</t>
  </si>
  <si>
    <t>2d8 skeletons</t>
  </si>
  <si>
    <t>1d6 swarms of bats and 1d6 swarms of rats</t>
  </si>
  <si>
    <t>3d6 winged kobolds</t>
  </si>
  <si>
    <t>2d4 specters</t>
  </si>
  <si>
    <t>14-16</t>
  </si>
  <si>
    <t>1d4 wights</t>
  </si>
  <si>
    <t>17-19</t>
  </si>
  <si>
    <t>4d4 acolytes on draft horses</t>
  </si>
  <si>
    <t>20-22</t>
  </si>
  <si>
    <t>3d6 giant centipedes</t>
  </si>
  <si>
    <t>23-25</t>
  </si>
  <si>
    <t>A talkative urchin, badgering passersby to serve as their guide through the community for a price of 1 sp</t>
  </si>
  <si>
    <t>26-28</t>
  </si>
  <si>
    <t>1d10 spies</t>
  </si>
  <si>
    <t>29-31</t>
  </si>
  <si>
    <t>3d6 crocodiles</t>
  </si>
  <si>
    <t>32-34</t>
  </si>
  <si>
    <t>1d6+2 swarms of insects</t>
  </si>
  <si>
    <t>2d4 smoke mephits</t>
  </si>
  <si>
    <t>38-40</t>
  </si>
  <si>
    <t>A noble shouts \</t>
  </si>
  <si>
    <t>41-43</t>
  </si>
  <si>
    <t>44-46</t>
  </si>
  <si>
    <t>1d10 half-ogres</t>
  </si>
  <si>
    <t>47-49</t>
  </si>
  <si>
    <t>2d10 giant wasps</t>
  </si>
  <si>
    <t>50-51</t>
  </si>
  <si>
    <t>4d10 zombies</t>
  </si>
  <si>
    <t>52-53</t>
  </si>
  <si>
    <t>1d4 knights on warhorses</t>
  </si>
  <si>
    <t>54-55</t>
  </si>
  <si>
    <t>1d4+1 water weirds</t>
  </si>
  <si>
    <t>56-57</t>
  </si>
  <si>
    <t>1d8+1 mimics</t>
  </si>
  <si>
    <t>58-59</t>
  </si>
  <si>
    <t>2d8 giant spiders</t>
  </si>
  <si>
    <t>60-61</t>
  </si>
  <si>
    <t>3d6 shadows</t>
  </si>
  <si>
    <t>62-65</t>
  </si>
  <si>
    <t>An actor leans out from a second-story window to call to passersby, announcing a show</t>
  </si>
  <si>
    <t>1 bandit captain with 3d8 bandits</t>
  </si>
  <si>
    <t>1d10 will-o'-wisps</t>
  </si>
  <si>
    <t>2d4 priests</t>
  </si>
  <si>
    <t>72-74</t>
  </si>
  <si>
    <t>3d6 yuan-ti purebloods</t>
  </si>
  <si>
    <t>75-76</t>
  </si>
  <si>
    <t>2d10 thugs</t>
  </si>
  <si>
    <t>77-80</t>
  </si>
  <si>
    <t>A fortune-teller reads cards for those who pay a price of 1 sp</t>
  </si>
  <si>
    <t>1d3 gladiators</t>
  </si>
  <si>
    <t>1d4+1 couatls</t>
  </si>
  <si>
    <t>1d8 ghosts</t>
  </si>
  <si>
    <t>2d4 doppelgangers</t>
  </si>
  <si>
    <t>1d6+2 phase spiders</t>
  </si>
  <si>
    <t>2d4 veterans</t>
  </si>
  <si>
    <t>1d8 ghasts with 2d6 ghouls</t>
  </si>
  <si>
    <t>3d6 gargoyles</t>
  </si>
  <si>
    <t>2d10 cult fanatics</t>
  </si>
  <si>
    <t>3d6 wererats</t>
  </si>
  <si>
    <t>1d3 invisible stalkers</t>
  </si>
  <si>
    <t>1 gray slaad</t>
  </si>
  <si>
    <t>1 young silver dragon</t>
  </si>
  <si>
    <t>1d4 cambions or 1d4 revenants</t>
  </si>
  <si>
    <t>3d6 wights</t>
  </si>
  <si>
    <t>1 archmage</t>
  </si>
  <si>
    <t>2d4 vampire spawn or 1d4 oni</t>
  </si>
  <si>
    <t>1 mage with 1 shield guardian</t>
  </si>
  <si>
    <t>1 rakshasa or 1 vampire</t>
  </si>
  <si>
    <t>non human</t>
  </si>
  <si>
    <t>kenku</t>
  </si>
  <si>
    <t>kobolds</t>
  </si>
  <si>
    <t>goblinoids</t>
  </si>
  <si>
    <t>special</t>
  </si>
  <si>
    <t>wererat</t>
  </si>
  <si>
    <t>werewolf</t>
  </si>
  <si>
    <t>demon cultist</t>
  </si>
  <si>
    <t>devil cultist</t>
  </si>
  <si>
    <t>dark god cultist</t>
  </si>
  <si>
    <t>1d6 wererats</t>
  </si>
  <si>
    <t>1d4 werewolves</t>
  </si>
  <si>
    <t>1d6 cultist + cult fanatics</t>
  </si>
  <si>
    <t>1d8 cultists + 1d4 acolytes + priest</t>
  </si>
  <si>
    <t>beasts</t>
  </si>
  <si>
    <t>mastiffs</t>
  </si>
  <si>
    <t>flying snakes</t>
  </si>
  <si>
    <t>mephit</t>
  </si>
  <si>
    <t>doppleganger</t>
  </si>
  <si>
    <t>cultist</t>
  </si>
  <si>
    <t>half-ogre</t>
  </si>
  <si>
    <t>Uthgardt shaman</t>
  </si>
  <si>
    <t>kobold</t>
  </si>
  <si>
    <t>goblin</t>
  </si>
  <si>
    <t>bugbear</t>
  </si>
  <si>
    <t>bard</t>
  </si>
  <si>
    <t>d20 The gang's colors are...</t>
  </si>
  <si>
    <t>1. Black.</t>
  </si>
  <si>
    <t>2. Red / scarlet.</t>
  </si>
  <si>
    <t>3. Gold.</t>
  </si>
  <si>
    <t>4. Forest green.</t>
  </si>
  <si>
    <t>5. Royal blue.</t>
  </si>
  <si>
    <t>6. Violet.</t>
  </si>
  <si>
    <t>7. Silver / light grey.</t>
  </si>
  <si>
    <t>8. Bronze.</t>
  </si>
  <si>
    <t>9. Tan / khaki.</t>
  </si>
  <si>
    <t>10. Brown / beaver.</t>
  </si>
  <si>
    <t>11. Dark grey / gunmetal.</t>
  </si>
  <si>
    <t>12. White.</t>
  </si>
  <si>
    <t>13. Maroon.</t>
  </si>
  <si>
    <t>14. Sky blue.</t>
  </si>
  <si>
    <t>15. Navy blue.</t>
  </si>
  <si>
    <t>16. Dark brown / chocolate.</t>
  </si>
  <si>
    <t>17. Teal / turquoise.</t>
  </si>
  <si>
    <t>18. Steel / blue grey.</t>
  </si>
  <si>
    <t>19. Orange.</t>
  </si>
  <si>
    <t>20. Olive green.</t>
  </si>
  <si>
    <t>d10 The gang's leader is...</t>
  </si>
  <si>
    <t>1. A dangerous megalomaniac.</t>
  </si>
  <si>
    <t>2. A charismatic demagogue.</t>
  </si>
  <si>
    <t>3. A mysterious foreigner.</t>
  </si>
  <si>
    <t>4. A talented thief.</t>
  </si>
  <si>
    <t>5. A well-known public figure.</t>
  </si>
  <si>
    <t>6. A ruthless killer.</t>
  </si>
  <si>
    <t>7. A femme fatale.</t>
  </si>
  <si>
    <t>8. A charming rogue.</t>
  </si>
  <si>
    <t>9. A dashing swashbuckler.</t>
  </si>
  <si>
    <t>10. A brutish thug.</t>
  </si>
  <si>
    <t>d10 Gangmembers typically arm themselves with...</t>
  </si>
  <si>
    <t>1. Wooden clubs.</t>
  </si>
  <si>
    <t>2. Throwing knives.</t>
  </si>
  <si>
    <t>3. Over-sized daggers.</t>
  </si>
  <si>
    <t>4. Serrated daggers.</t>
  </si>
  <si>
    <t>5. Daggers and crossbows.</t>
  </si>
  <si>
    <t>6. Hammers and daggers.</t>
  </si>
  <si>
    <t>7. Sticks and stones.</t>
  </si>
  <si>
    <t>8. Shortswords.</t>
  </si>
  <si>
    <t>9. Brass knuckles.</t>
  </si>
  <si>
    <t>10. Bare fists.</t>
  </si>
  <si>
    <t>d10 Gangmembers typically fight with...</t>
  </si>
  <si>
    <t>1. Swarm tactics.</t>
  </si>
  <si>
    <t>2. Hit-and-run tactics.</t>
  </si>
  <si>
    <t>3. Ambush tactics.</t>
  </si>
  <si>
    <t>4. Choreographed maneuvers.</t>
  </si>
  <si>
    <t>5. Unpredictable maneuvers.</t>
  </si>
  <si>
    <t>6. Lots of smiles and jokes.</t>
  </si>
  <si>
    <t>7. Lots of fancy footwork.</t>
  </si>
  <si>
    <t>8. Lots of screaming and shouting.</t>
  </si>
  <si>
    <t>9. Kicking and stomping.</t>
  </si>
  <si>
    <t>10. Lots of head-butting.</t>
  </si>
  <si>
    <t>d12 The gang's headquarters is hidden in or near...</t>
  </si>
  <si>
    <t>1. The residence of the leader or a senior gangmember.</t>
  </si>
  <si>
    <t>2. An artisan's shop or guildhall.</t>
  </si>
  <si>
    <t>3. A merchant's office.</t>
  </si>
  <si>
    <t>4. A tavern.</t>
  </si>
  <si>
    <t>5. A brothel.</t>
  </si>
  <si>
    <t>6. A warehouse or shipyard.</t>
  </si>
  <si>
    <t>7. A temple complex.</t>
  </si>
  <si>
    <t>8. The city's sewers.</t>
  </si>
  <si>
    <t>9. The town hall.</t>
  </si>
  <si>
    <t>10. An abandoned guildhall or warehouse.</t>
  </si>
  <si>
    <t>11. A shantytown</t>
  </si>
  <si>
    <t>12. The residence of a wealthy individual.</t>
  </si>
  <si>
    <t>d12 The gang is feared or respected by...</t>
  </si>
  <si>
    <t>1. Fishermen and sailors.</t>
  </si>
  <si>
    <t>2. Beggars and thieves.</t>
  </si>
  <si>
    <t>3. Merchants and moneychangers.</t>
  </si>
  <si>
    <t>4. Jewelers and gemcutters.</t>
  </si>
  <si>
    <t>5. Politicians and magistrates.</t>
  </si>
  <si>
    <t>6. Guards and sheriffs.</t>
  </si>
  <si>
    <t>7. Soldiers and warriors.</t>
  </si>
  <si>
    <t>8. Gladiators and pugilists.</t>
  </si>
  <si>
    <t>9. Peasants and farmers.</t>
  </si>
  <si>
    <t>10. Servants and slaves.</t>
  </si>
  <si>
    <t>11. Priests and sages.</t>
  </si>
  <si>
    <t>12. Women and children.</t>
  </si>
  <si>
    <t>d12 Distinguishing feature for an individual: The gangmember has...</t>
  </si>
  <si>
    <t>1. A nose ring.</t>
  </si>
  <si>
    <t>2. Shiny leather boots.</t>
  </si>
  <si>
    <t>3. A hole in the toe of one boot.</t>
  </si>
  <si>
    <t>4. A dagger in each boot.</t>
  </si>
  <si>
    <t>5. A heavy gold chain around the neck.</t>
  </si>
  <si>
    <t>6. A wide-brimmed hat.</t>
  </si>
  <si>
    <t>7. A dagger tattoo on the forearm.</t>
  </si>
  <si>
    <t>8. A snake tattoo around the arm.</t>
  </si>
  <si>
    <t>9. A maniacal laugh.</t>
  </si>
  <si>
    <t>10. A long, hooked nose.</t>
  </si>
  <si>
    <t>11. An open shirt and a very hairy chest.</t>
  </si>
  <si>
    <t>12. Extravagant mustaches.</t>
  </si>
  <si>
    <t>d8 The gang's money-making schemes include...</t>
  </si>
  <si>
    <t>1. Distributing drugs (d4): 1. smokeleaf; 2. hallucinogenic mushrooms; 3. sleepysalt (a downer); 4. sharpsugar (an upper).</t>
  </si>
  <si>
    <t>2. Running heists of and/or fencing stolen gems and precious metals.</t>
  </si>
  <si>
    <t>3. Petty theft, burglary, and/or pickpocketing.</t>
  </si>
  <si>
    <t>4. Assassinations that look like accidents or that frame someone else.</t>
  </si>
  <si>
    <t>5. Running brothels (d3): 1. exotic; 2. low; 3. high-class.</t>
  </si>
  <si>
    <t>6. Shaking down legitimate local businesses and/or city officials.</t>
  </si>
  <si>
    <t>7. Serving as muscle for shady merchants and/or brothel-keepers.</t>
  </si>
  <si>
    <t>8. Holding up outgoing ships or wagons.</t>
  </si>
  <si>
    <t>d20 The gang's symbol is...</t>
  </si>
  <si>
    <t>1. A skull.</t>
  </si>
  <si>
    <t>2. A ghost.</t>
  </si>
  <si>
    <t>3. An open hand.</t>
  </si>
  <si>
    <t>4. A clenched fist.</t>
  </si>
  <si>
    <t>5. An arrow.</t>
  </si>
  <si>
    <t>6. A dagger.</t>
  </si>
  <si>
    <t>7. A sword.</t>
  </si>
  <si>
    <t>8. A hammer.</t>
  </si>
  <si>
    <t>9. A crown.</t>
  </si>
  <si>
    <t>10. A goblet.</t>
  </si>
  <si>
    <t>11. The moon.</t>
  </si>
  <si>
    <t>12. A star.</t>
  </si>
  <si>
    <t>13. A fish.</t>
  </si>
  <si>
    <t>14. A snake.</t>
  </si>
  <si>
    <t>15. A badger.</t>
  </si>
  <si>
    <t>16. A spider.</t>
  </si>
  <si>
    <t>17. A rat.</t>
  </si>
  <si>
    <t>18. A wolf.</t>
  </si>
  <si>
    <t>19. A bear.</t>
  </si>
  <si>
    <t>20. An eagle.</t>
  </si>
  <si>
    <t>d10 The guard is...</t>
  </si>
  <si>
    <t>1. A farm boy.</t>
  </si>
  <si>
    <t>2. The son of a miner or fisherman.</t>
  </si>
  <si>
    <t>3. A veteran of warfare.</t>
  </si>
  <si>
    <t>4. A foreigner.</t>
  </si>
  <si>
    <t>5. The son of a poor man.</t>
  </si>
  <si>
    <t>6. A drunk.</t>
  </si>
  <si>
    <t>7. A reformed criminal.</t>
  </si>
  <si>
    <t>8. A thug.</t>
  </si>
  <si>
    <t>9. A failed craftsman.</t>
  </si>
  <si>
    <t>10. A favorite among the ladies.</t>
  </si>
  <si>
    <t>d6 The guard works for...</t>
  </si>
  <si>
    <t>1. The steady pay.</t>
  </si>
  <si>
    <t>2. A chance to deal out sadistic punishment.</t>
  </si>
  <si>
    <t>3. Gold to repay debts.</t>
  </si>
  <si>
    <t>4. Gold to aid a family member.</t>
  </si>
  <si>
    <t>5. A chance to escape from life imprisonment.</t>
  </si>
  <si>
    <t>6. Patriotic devotion.</t>
  </si>
  <si>
    <t>d12 On the guard’s face is...</t>
  </si>
  <si>
    <t>1. A large wart.</t>
  </si>
  <si>
    <t>2. An unsightly scar.</t>
  </si>
  <si>
    <t>3. A look of determination.</t>
  </si>
  <si>
    <t>4. A foolish grin.</t>
  </si>
  <si>
    <t>5. A stupid stare.</t>
  </si>
  <si>
    <t>6. A look of confusion.</t>
  </si>
  <si>
    <t>7. A bulbous nose.</t>
  </si>
  <si>
    <t>8. Bushy eyebrows.</t>
  </si>
  <si>
    <t>9. Fearsome sideburns.</t>
  </si>
  <si>
    <t>10. An unruly beard.</t>
  </si>
  <si>
    <t>11. A neatly-trimmed mustache.</t>
  </si>
  <si>
    <t>12. A waxed mustache.</t>
  </si>
  <si>
    <t>d10 The guard carries...</t>
  </si>
  <si>
    <t>1. A blade with soft leather tassels dangling from the pommel.</t>
  </si>
  <si>
    <t>2. A blade with an inscription.</t>
  </si>
  <si>
    <t>3. A highly polished blade.</t>
  </si>
  <si>
    <t>4. A token from a favorite harlot.</t>
  </si>
  <si>
    <t>5. A trophy from a criminal.</t>
  </si>
  <si>
    <t>6. A ribbon from a noble maiden.</t>
  </si>
  <si>
    <t>7. A silk handkerchief.</t>
  </si>
  <si>
    <t>8. A flask of wine.</t>
  </si>
  <si>
    <t>9. A lucky charm (d4): 1. rabbit’s foot; 2. old coin; 3. shiny coin; 4. four-leaf clover.</t>
  </si>
  <si>
    <t>10. A grocery list.</t>
  </si>
  <si>
    <t>d12 The watch’s captain is...</t>
  </si>
  <si>
    <t>1. A religious zealot.</t>
  </si>
  <si>
    <t>2. A scion from a prominent family.</t>
  </si>
  <si>
    <t>3. An outcast from a prominent family.</t>
  </si>
  <si>
    <t>4. A dashing swashbuckler.</t>
  </si>
  <si>
    <t>5. A brutish thug.</t>
  </si>
  <si>
    <t>6. A celebrated war hero.</t>
  </si>
  <si>
    <t>7. An anointed knight.</t>
  </si>
  <si>
    <t>8. A career soldier.</t>
  </si>
  <si>
    <t>9. A grizzled veteran.</t>
  </si>
  <si>
    <t>10. An adept investigator.</t>
  </si>
  <si>
    <t>11. An erudite detective.</t>
  </si>
  <si>
    <t>12. A devoted public servant.</t>
  </si>
  <si>
    <t>d6 The watch’s attitude toward their captain is...</t>
  </si>
  <si>
    <t>1. Friendly and loyal.</t>
  </si>
  <si>
    <t>2. Respectful and business-like.</t>
  </si>
  <si>
    <t>3. Completely indifferent.</t>
  </si>
  <si>
    <t>4. Cautious and uncertain.</t>
  </si>
  <si>
    <t>5. Terrified and tight-lipped.</t>
  </si>
  <si>
    <t>6. Disappointed and disrespectful.</t>
  </si>
  <si>
    <t>d10 The watch has a reputation for...</t>
  </si>
  <si>
    <t>1. High morals.</t>
  </si>
  <si>
    <t>2. Efficiency.</t>
  </si>
  <si>
    <t>3. Reliability.</t>
  </si>
  <si>
    <t>4. Brutality.</t>
  </si>
  <si>
    <t>5. Taking bribes.</t>
  </si>
  <si>
    <t>6. Shaking down shopkeepers and artisans.</t>
  </si>
  <si>
    <t>7. Frequenting brothels.</t>
  </si>
  <si>
    <t>8. Cowardice.</t>
  </si>
  <si>
    <t>9. Incompetence.</t>
  </si>
  <si>
    <t>10. Intoxication.</t>
  </si>
  <si>
    <t>spellcasting support</t>
  </si>
  <si>
    <t>1 level spells</t>
  </si>
  <si>
    <t>2 levels spells</t>
  </si>
  <si>
    <t>3 levels spells</t>
  </si>
  <si>
    <t>5 levels spells</t>
  </si>
  <si>
    <t>DM Discretion</t>
  </si>
  <si>
    <t>3d6+3</t>
  </si>
  <si>
    <t>1d6+3</t>
  </si>
  <si>
    <t>1d4+2</t>
  </si>
  <si>
    <t>leader</t>
  </si>
  <si>
    <t>support forces</t>
  </si>
  <si>
    <t>6 apprentices</t>
  </si>
  <si>
    <t>5 acolytes</t>
  </si>
  <si>
    <t>SPECIAL</t>
  </si>
  <si>
    <t>CASTERS</t>
  </si>
  <si>
    <t>Assassin</t>
  </si>
  <si>
    <t>STRONG ONES</t>
  </si>
  <si>
    <t>MAIN FORCES</t>
  </si>
  <si>
    <t>NON HUMANS</t>
  </si>
  <si>
    <t>GANG LEADER</t>
  </si>
  <si>
    <t>BEASTS</t>
  </si>
  <si>
    <t>DUNGEONS &amp; DRAGONS, D&amp;D, Wizards of the Coast, Forgotten Realms, the dragon ampersand, Player’s Handbook, Monster Manual, Dungeon Master’s Guide, D&amp;D Adventurers League, all other Wizards of the Coast product names, and their respective logos are trademarks of Wizards of the Coast in the USA and other countries. All characters and their distinctive likenesses are property of Wizards of the Coast. This material is protected under the copyright laws of the United States of America. Any reproduction or unauthorized use of the material or artwork contained herein is prohibited without the express written permission of Wizards of the Coast.
©2016 Wizards of the Coast LLC, PO Box 707, Renton, WA 98057-0707, USA. Manufactured by Hasbro SA, Rue Emile-Boéchat 31, 2800 Delémont, CH. Represented by Hasbro Europe, 4 The Square, Stockley Park, Uxbridge, Middlesex, UB11 1ET, UK.</t>
  </si>
  <si>
    <t>The Skewered Dragon</t>
  </si>
  <si>
    <t>Cost (Coins)</t>
  </si>
  <si>
    <t>Very inexpensive. Costs are included in a Squalid Lifestyle or better.
Common drinks are usually 1 cp/tankard, hard liquor is 2 cp/handglass and wine and liqueurs are 2 cp/tallglass.
A small meal is usually 1-2 cp/meal, and larger meals may run up to 2-3 cp/meal.
Accommodations are usually 1-2 cp for a space in the common room, and 3-5 cp for a bed (possibly slightly more if the bed is the only one in a room).</t>
  </si>
  <si>
    <t>Inexpensive. Costs are included in a Poor Lifestyle or better.
Common drinks are usually 2 cp/tankard, hard liquor is 5-8 cp/handglass and wine and liqueurs are 4-6 cp/tallglass.
A small meal is usually 1-3 cp/meal, and larger meals may run up to 4-5 cp/meal.
Accommodations are usually 2-3 cp for a space in the common room, and 4-6 cp for a bed (possibly slightly more if the bed is the only one in a room).</t>
  </si>
  <si>
    <t>Fairly priced. Costs are included in a Modest Lifestyle or better.
Common drinks are usually 3 cp/tankard, hard liquor is 1-3 sp/handglass and wine and liqueurs are 1-2 sp/tallglass.
A small meal is usually 2-4 cp/meal, larger meals may run up to 5-8 cp/meal and kingly meals usually cost 1-3 sp/meal.
Accommodations are usually 3-4 cp for a space in the common room, and 5-8 cp for a bed (possibly slightly more if the bed is the only one in a room).</t>
  </si>
  <si>
    <t>Spendy. Costs are included in a Comfortable Lifestyle or better.
Common drinks are usually 5 cp/tankard, hard liquor is 3-5 sp/handglass and wine and liqueurs are 3-4 sp/tallglass.
A small meal is usually 5-6 cp/meal, larger meals may run up to 1-2 sp/meal and kingly meals usually cost 3-5 sp/meal.
Accommodations are usually 5-6 cp for a space in the common room, and 1-3 sp for a bed (possibly slightly more if the bed is the only one in a room).</t>
  </si>
  <si>
    <t>Extravagant. Costs are included in an Wealthy Lifestyle or better.
Common drinks are usually 7-10 cp/tankard, hard liquor is 8-10 sp/handglass and wine and liqueurs are 5-8 sp/tallglass. They are likely to have specialized vintages costing 1 gp or more per serving, as well.
A small meal is usually 6-8 cp/meal, larger meals may run up to 2-4 sp/meal and kingly meals usually cost 8-10 sp/meal.
Accommodations are usually 7-8 cp for a space in the common room, and 4-10 sp for a bed (possibly slightly more if the bed is the only one in a room).</t>
  </si>
  <si>
    <t>Provender (Pints)</t>
  </si>
  <si>
    <t>Swill. The drink is abhorrent: common drinks are like muddy water, hard liquors are burning rotgut and the wines are more like vinegars.
The food is barely edible, likely consisting of pots of mush that simply have new ingredients added to them daily, cooking them down into a hot, unrecognizable mess that is edible and nourishing, if just barely.</t>
  </si>
  <si>
    <t>Mediocre. The drink is uninspired: common drinks are alright, hard liquors still burn going down, and the wines are basic cooking and table wines.
The food is simple, but filling and unlikely to offend the senses.</t>
  </si>
  <si>
    <t>Decent. The drink is worth having: common drinks are hearty and flavorful, hard liquors are smoother, and the wines are full-bodied and complement the meals well.
The food is good, with portions that won't leave a patron hungry, and well-prepared and -seasoned besides.</t>
  </si>
  <si>
    <t>Good. The drink is delightful: common drinks are rich and likely unique, memorable brews, hard liquors are finely crafted, and the wines are usually expensive and poured from bottles rather than decanters or pitchers.
The food is quite memorable, and often the establishment has a signature meal of some kind. Even the poorer fare here is quite good.</t>
  </si>
  <si>
    <t>Renowned. The drink is divine: common drinks are powerful and heady, the hard liquors are enlivening and rich-flavored, and the wines are complex and potent.
The food is remarkable, and its head cook (or "chef" in the Cormyrean fashion) is likely well-known in the community at least. Banquets are among the kinds of food served, with complex and nuanced preparation, served in embarrassing plenitude.</t>
  </si>
  <si>
    <t>Poor. Sleeping accommodations are thin, dirty mattresses, probably bug-infested.
Baths are never included in the basic prices, if they're available at all.
Fairly dirty.
Common rooms are most common, and private rooms unlikely to be offered.</t>
  </si>
  <si>
    <t>Modest. Sleeping accommodations are old straw mattresses on rope-supported bunks, mostly clean.
Baths are usually still extra.
Common rooms are common as are rooms (though they usually place multiple beds in a single room).</t>
  </si>
  <si>
    <t>Comfortable. Sleeping accommodations are good, newer straw mattresses on fair-sized frames, with both sheet and blanket, all of it clean.
Baths are included in the price, but washing is extra.
Common rooms are less likely here, and there is a split between private and multiple-bed rooms.</t>
  </si>
  <si>
    <t>Wealthy. Sleeping accommodations are very nice, full feather mattresses on wide bedframes, with multiple layers of pristine bedclothes.
Baths are included, likely in-room, and other washing is done for free as well.
Common rooms are almost unheard of (except for servants or guards), and most rooms are private. There are some suites as well.</t>
  </si>
  <si>
    <t xml:space="preserve">Aristocratic. Not many places have this level of quality to offer, but the accommodations involve multiple layers of feather mattresses and the finest bedlinens.
Bathing is not just free, but servants to bath the guest are common, and washing, repair of clothing and many other services are included free of charge.
No common rooms, and only a few single-room accommodations; most of the rooms are elegantly appointed suites.
</t>
  </si>
  <si>
    <t>Accommodation (Pipes)</t>
  </si>
  <si>
    <t>A quiet, homelike inn with little more than what its name guarantees. (North Ship Street &amp; South Snail Street)</t>
  </si>
  <si>
    <t>Provender
None, though the owner does permit boarders to bring food in.
Services
• Single Bed: 2 sp/night (rooms have 2-4 beds) • 3sp/night (single bed room)
Staff
• Shalath Lythryn, proprietress (hf)
• Jamis, assistant (hlfm)</t>
  </si>
  <si>
    <t>Stormcloak Inn</t>
  </si>
  <si>
    <t>Though it once skirted the edge of being truly a despicable dive, the Inn has long since leapt over that edge and over the cliff since the death of its owner several years ago, and its inheritance by his son. The Stormcloak is now known as a filthy pit that serves only swill. Its taproom floor is long-soaked with blood, and the place smells of it - it is the haunt of local thugs, and only the most desperate or drunken of sailors and roughneck dock-hands come here at all.</t>
  </si>
  <si>
    <t>Provender
• Swill: The Stormcloak now serves only its house swill, crafted haphazardly by the new owner when he can be bothered to tend to the barrels of the stuff, or when he can purchase (or steal) some vile cheap mixture or another.
Services
• Rooms: Though the rooms are plentiful, they are largely inhabited by vicious sorts who may or may not actually pay to dwell there. No folk with any sense inquire about rooms here.
Staff
• Suthann Stormcloak, the new owner that inherited the Stormcloak from his now passed father (hm).</t>
  </si>
  <si>
    <t>Linking Snail Street and Slut Street, this relatively open, safe passage is today much used by cartersrushing wagons are its chief danger. Of old, it was frequented at night by a vicious gang of trolls dwelling in the citys sewers. They slew many citizens before being hunted down. Some sages misname this alley Trollcrush Alley.</t>
  </si>
  <si>
    <t>Street of Curtains</t>
  </si>
  <si>
    <t>The street with the greatest number of row houses in the neighborhood, this alley earned its name due to the residents' tendency to keep curtains drawn in their dwellings to keep out the dust from the ample cart traffic that courses along this alley most times of the day.</t>
  </si>
  <si>
    <t>Sometimes called Candle Alley, this winding way links Book Street and the Way of the Dragon. Its name comes from its extreme gloominess (its overhung by tall houses), which made bookish sorts lit targets for thieves. It is now heavily patrolled. The Thirsty Throat tavern stands at its eastern end.</t>
  </si>
  <si>
    <t>Book Street</t>
  </si>
  <si>
    <t>The singular destination for scribes, scriveners and other sorts, Book Street is so named for the many shops along its length that produce some of the more malodorous goods required by those who make books. Though the goods here can often be purchased elsewhere, it is almost always more expensive to do so, making it common to find clerks, sages, wizards, priests and all other sorts who have need of the goods produced here: parchment, paper, bookbinding goods, large amounts of ink, finely crafted quills and the like.</t>
  </si>
  <si>
    <t>Street</t>
  </si>
  <si>
    <t>A local tavern that thrives on simple seafood fare, favored by the locals and almost unknown to visitors.</t>
  </si>
  <si>
    <t>Goods &amp; Services
• Scrolls: prices vary
• Minor Magic Items: prices vary
• Fire Guard: 5 gp per night
• Spell Guard: 10 gp per day</t>
  </si>
  <si>
    <t>This organization is one of the oldest of all the guilds of Waterdeep, and one of the most relaxed. Formed long ago as a means of protection (all the innkeepers together hiring a group of heavily-armed bodyguards that none of them could individually afford to stop drunken tavern-goers from returning to inns and getting into fights or destroying property, and to control noisy activity late at night), the guild now functions primarily as a means of sharing information. News of thieves, con-artists, brawlers, mages with urges to let off spells, and other "problem patrons" who are making the rounds from inn to inn is shared among members, speedily. The guild also arranges discount prices on ale, linens, laundering, and so on by placing orders in bulk for its members. Once every nine nights, the Fellowship Hall is opened by the Master as an inn - with dining and sleeping facilities - for members only, so that they can enjoy the comforts of an inn without being the hosts.</t>
  </si>
  <si>
    <t>This guild elects its master every seven years, nominating only candidates from within its membership, and eliminating the least popular candidate in successive ballots until a Master Musician is chosen. Kriios Halambar, the current incumbent, has never been unseated in such an election, and has held the post for 66 years (he is now 87 years of age). If he dies in office, the Voice of the Council (the young singer Maxeene) will run the Council until the regular seven-year election time comes again (although she may of course run as a candidate in that election).
This guild admits only skilled, accomplished artisans as full members, and its members enjoy a good reputation for quality and command high fees as a result. Member performers gain a typical fee of 6 gold pieces/day. Member instrument-makers command high prices in the crafting of their goods, as well.
Goods &amp; Services
• Musicians, performing: 6 gp/day or occasion (whichever is the lesser time) for each musician
• Musical instruments, new: Prices as per PHB.
Member Shops
• Halambar Lutes &amp; Harps: Street of the Sword, Castle Ward
• Millomyr Harps: Golden Serpent Street, North Ward.
In Waterdeep, true professionals in music are not prima donnas with difficult tempers or a need for creative self-expression that overwhelms tact. Rather, they pride themselves on giving a client exactly what is desired or needed, performed superbly. Often clients write terrible tunes or lyrics for a guild member to perform at private parties, weddings, or other ceremonies. Members of this guild may embellish such efforts to make them sound better (previewing them in private before the performance for the client's approval), but they never change a client's work because "they know better." It is just not done. Apprentices unable to cure themselves of such rashness will forever remain apprentices.
Guild members do tutor nonmusicians, and do give their own concerts. Among Waterdeep's wealthier inhabitants, hosting (and sponsoring) such concerts of an evening is a popular pastime.
Certain members of this guild create instruments of quality known throughout the Realms (especially a number of craftsmen of the Crommor noble clan). Guild members have a standing contract with the Lords to provide the signal-horns (also known as "war horns" or "battle trumpets") for the guard.</t>
  </si>
  <si>
    <t>The House of Song, Rivon Street, Trades Ward</t>
  </si>
  <si>
    <t>Provender
• Ales &amp; stouts on tap: 2 cp/tankard
• Zzar: 5 cp/pint
Services
• Bed in Common Room: 6 cp/night
Staff
• Alard Belaerl, proprietor (hm)
• Kadya, bartender (hof)</t>
  </si>
  <si>
    <t>Sumptuous Masque</t>
  </si>
  <si>
    <t>Festhall (Nightclub)</t>
  </si>
  <si>
    <t>First Floor
Dance hall
Stage
Bar &amp; Stores
Rental quarters (back building)
Second Floor
Gallery
Curtained booths
Front offices
Rental quarters (back building)
Third Floor
Rooftop garden (back building)
Upper salon
Fest rooms
Staff
Proprietress: Odelinda Plaicher, a lady of class and wit
Soft Traders: x
Other Staff: x
Fourth Floor
Fest rooms
Worker quarters
Fifth Floor
Owner's suites
Party suites
Worker quarters</t>
  </si>
  <si>
    <t>Provender
• Thorl Deldarakul ("Old Trickster" dwarven ale: 5 sp/handglass or 1gp/tall flagon
• Shondath elven mint icewine: 5 sp/handglass or 1gp/tall flagon
• Al &amp; Tal's Slurp Syrup (spiked cherry syrup): 5 sp/handglass or 1gp/tall flagon
• Fool's Thirst Quencher (mix of six beers and winter wine): 5 sp/handglass or 1gp/tall flagon
• Zzar (double strength): 5 sp/handglass or 1gp/tall flagon
• Bowls of well-salted nuts: Free
• Hot garlic-buttered bread: 2 sp/roundloaf
• Skewered Roast Fowl: 3 sp/skewer
• Other "Fees": 2 cp per glass or flagon thrown or broken, 1 sp per plant eaten or destroyed, 1 gp per piece of furniture set afire or destroyed
Services
• Room Key: 1 gp per hour (max 10 gp)
• Escorts: 6 - 12 gp per half-hour (room included)
Staff
• Cathalishaera, proprietress (hf)
• Selcharoon Nrim, watch-wizard (hm)
• Khalou Mazestar, head bartender and chief gossip (hf)
• 20 female, 12 male escorts (half of whom are on-shift on any given night)
• 10 bar &amp; kitchen staff</t>
  </si>
  <si>
    <t>Cathalishaera's Rooming House</t>
  </si>
  <si>
    <t>The Crown &amp; Heron</t>
  </si>
  <si>
    <t>A favorite evening haunt of some of the local nobles, the Crown &amp; Heron is very "highnose" - they turn away those who are dressed too shabbily and have a very high opinion of their services. Of course, this opinion is somewhat well-deserved, with the quality of the provender they serve. There are always minstrels on hand in the small corner stage, as well, hoping to not just earn coin for their playing here, but to also perhaps land a noble patron.</t>
  </si>
  <si>
    <t xml:space="preserve">Sapphire House
</t>
  </si>
  <si>
    <t>Inn &amp; Rooming House</t>
  </si>
  <si>
    <t>Lazy Dragon</t>
  </si>
  <si>
    <t>Provender
• Breakfast: A small bit of baked goodness, with a side of cheese and fruit, awaits hungry patrons in the morning.
• Luncheon Stew: A rich and hearty stew, with good baked rolls, are ladled up from the kettle-hook in the taproom's hearth at midday.
• Evening Meal (Small): A slice of dinner pie and a bit of cheese.
• Evening Meal (Large): A fine roast or shank of meat, usually with turnips or potatoes, and another side item.
• Common Drinks: A dark stout, a tart cider, and a good rich beer.
• Hard Liquor: Whiskey, bourbon, vodka, and rum.
• Wine: A basic red table wine served in pitcher, or bottles of a cheaper tart white.
Services
• Common Room Cot: A space for those without much coin (Poor Lifestyle) or those who pass out drunk in the taproom at end of day.
• Bed (Shared Room): A decent room and relatively fresh linens (Modest Lifestyle), in a room shared with another (companions, or with strangers only if the inn is full).
• Bed (Single Room): A small but personal room (Modest Lifestyle), these rooms fill up quickly.
• Room (Long Term): A set of larger, finer rooms for those who keep rooms over the long term, living out of the inn (Modest Lifestyle)
Staff
• Ace Greystone, owner (hm)
• Remis Davenport, the innkeep (hm)
• Roy, cook (hm)
• Aberforth, cook's assistant (hm)
• Yanis, barback and bouncer (hm)
• Aeva, chambermaid (hm)
• Olga, server (hm)
• Chandra, server (hm)</t>
  </si>
  <si>
    <t xml:space="preserve">Flagon Dragon
</t>
  </si>
  <si>
    <t>Layout
[edit]Street Level
Viewing Gallery: The entrance off of the Street of the Sword, it is paneled in dark woods with bronze fixtures. This entry is a full eight or so feet above the rest of the tavern, with a railed balcony that looks down on the main taproom. A favorite area for customers who want to enjoy the decor without actually getting "down in it."
Taproom: Featuring a massive "dwarven-sized" hearth (some fifteen feet wide by ten feet high) and a circular bar built around a faux stone column (as formations where stalactites and stalagmites grow together are called), the taproom is all done up in a cavern motif, using liberally applied plaster with stone dust mixed into it.
Rock rubble makes the floor uneven, and slightly luminous mosses and lichens hang from ceilings and walls. Netted glowing globes help illuminate particularly dark corners, and decorative stuffed spiders are everywhere. Where most are the size of a hand or so, the tavern takes great pride in Old Wooly, a massive stuffed spider the literal size of a man, clinging to the ceiling at the top of the bar-column.
The Tunnels: There are two cavern-style tunnels that lead off of the taproom, yawning portals some ten-foot wide in the walls beneath the edge of the viewing gallery. The northernmost descends into the tavern's jakes, while the southernmost tunnel curves down into the cellars below.
Kitchens: A set of kitchens, with plenty of cooking hearth-space and a set of stairs down to ample cellars.
[edit]Cellars
Dancing Cellars: Welvreene pays minstrels and musicians most nights of the week to provide fine dancing music of the sort preferred by dwarves: plenty of percussion and brass, reminding most folk of drinking shanties and the like. The celebration here can get raucous. While folk do show up here to dance with one another, at least half of those present are there to dance with the staff, a small expenditure of a single shiny coin.
The Hearth Room: This place is the unofficial dwarven gathering place at the Crawling Spider, with a number of stone-wrought chairs facing the roaring hearth. The walls are decorated with decorations in the style preferred by the shield dwarves of the North, and it is a fine place for the stout folk to sit and listen to the music, chatting amiably, without the franticness of the dancing cellar.
Private Caverns: Scattered throughout the cellars are these small "caverns" whose primary allure is that they are dark and private, for those who find the company of their dancing partners to be too much for public viewing. Of course, as such things go, these caverns have been used for everything from outright passionate assignations to a meeting place for infidelitous people to scheming places for assassins, thieves and adventurers. Each room has a single glow globe and a door that can be barred from the inside.
Kitchen Cellars: These cellars hold the immense amounts of alcohol - usually in large tuns or tapped barrels - that the tavern is known for. It is also a place where kitchen staff sometimes escape to in order to get away from the customers for a short break.
[edit]Upper Floor
Storage: x
Welvreene's Private Chambers: A significant chunk of the second floor serves as Welvreene's personal quarters. It is known to be divided into several rooms, though generally speaking neither staff nor customers have seen the interior. Only those few adventurers Welvreene has taken to her bed can claim to have seen it.
Lounge: Intended for the use of staff who aren't on duty, for Welvreene herself and for any customers who've paid custom for use of one of the upstairs rooms. It's a quieter place that one of the waitstaff visits twice an hour or so to provide drinks and the like.
Staff Quarters: There are ten staff rooms. These rooms have a main purpose, allowing the staff to take paying customers to a comfortable, private place. But Welvreene also permits her staff to stay in these rooms if they have nowhere else to stay or simply prefer to live on-site. The rooms must be vacated and available for use by customers by the time the tavern opens, however, and remain so during business hours.
[edit]Staff
Welvreene Thalmit: Proprietress. Alluringly dark-eyed and dusky-skinned, with a smoky voice, Welvreene owns the Crawling Spider and is quite enamored of dungeon- and Underdark-delving and those who do it. She can listen endlessly to stories of such, and has been known to sit with adventurers and buy their drinks through the night in exchange for their stories. She is also well-known for taking mostly such adventurers for her occasional lovers.
The Dark Lords and Ladies: The majority of the Crawling Spider's waitstaff are slender men and women (human and half-elf, mostly) who dress in black stocking bodysuits and leather, with veiled masks that are meant to make them look like drow; frequently, the women also bear coiled leather whips at their hips. They are all sensuous and can be hired for an hour's or an evening's companionship. Dwarves who come here chortle at the idea of being served by drow, and many humans show up here to ogle or outright hire the athletic, slim "dark ones" of the Crawling Spider. They do not use their real names, but instead dabble in playful and sometimes silly versions of real drown names, such as Xilicha and Vaenia for women, and Parnael and Wilithis for men.
Teshura &amp; Dainar: Two dwarven women on the waitstaff, these dwarf-ladies are both robust and very curvy. Teshura bears a light beard of red hue, trimmed neatly in dwarf-maid fashion, while Dainar is smooth-cheeked and tall enough that she might almost be mistaken for a very short human.
The Bouncers: There are two bouncers who work the evenings here. Durn One-Eye is a short, gruff gold dwarf in an eyepatch who splits his work time between the harbor and the tavern. Dagg Tuskson is a half-orc who usually works the nights that Durn does not. The two pretend to a fierce rivalry, but in truth they are good friends.
[edit]Clientele
The Crawling Spider draws a variety of clientele. Very nearly the only thing that draws them together is their nearly-fanatical devotion to the Spider. Most of the customers are in most nights of the week, and will traverse the entire city's length, ignoring other establishments, to stop in at the Spider.
Dwarves: The Crawling Spider is a favorite place for many of Waterdeep's dwarves, who find the playfully themed decor hilarious rather than tacky. They are also said to be frequently drawn here by the charms of Teshura and Dainar.
Half-orcs: One of the few places that doesn't cast a jaundiced eye on half-orcs, the Crawling Spider has more than a few loyal half-orc customers. They can be rowdy and are very fond of strong drink, but they are no more responsible for the frequent bar fights than the dwarves who frequently egg them on.
Priests: Humorously, there are many priests of Waterdhavian temples that make the Crawling Spider their preferred evening. Many of them tend to take tables in the Viewing Gallery, where it's not uncommon to see priests of many different creeds sitting together and laughing uproarously over their pints. They also tend to be willing to wade in and help break up bar fights and heal those in need of it after.
Adventurers: Welvreene's affection for adventurers stands her tavern in good stead, and there are a good handful of adventurers - both current and retired - who frequent her establishment.
Sightseers: Lastly - and in a minority - are those who've heard of the exciting rumors about the Crawling Spider, and come to see for themselves.
Provender
• Meal: (meat, soup, bread, greens) 1sp
• Ale: 2cp/tankard
• Stout: 4cp/tankard
• Zzar or Wine: 5cp/tallglass
• Whiskey: 1sp/flagon
Services
• Dance: 1sp (free with Companionship)
• Companionship: 5sp to 2gp/hour
Staff
• Welvreene Thalmit, proprietress (hf)
• Dark Lords &amp; Ladies, drow-masquerading waitstaff and companions
• Teshura and Dainar, waitlasses &amp; companions (df)
• Durn One-Eye(dm) and Dagg Tuskson (hom), bouncers</t>
  </si>
  <si>
    <t>Southern Street of the Sword sauce, pickles, handwheels of
cheese, and hot biscuits covered
with melted butter are available
(1 cp per serving, each).
The drinkables are similarly
limited: ale at 1 cp/jack, bitters at
2 cp, stout at 3 cp, zzar at 4 cp, and
wine at 4 cp/tallglass (either
Neverwinter white or red wine
from Amn).</t>
  </si>
  <si>
    <t>Provender
• Stew and Bread: Poor Meal The Cliffwatch always offers a relatively cheap meal that makes it tempting to folk who work labor or service jobs in the North Ward, but cannot generally afford to eat at North Ward places. His specialties are oxtail and mushroom stew, and an artichokes-and-peppers soup, all served with piping hot cheese-filled rolls
• Roasts and Salads: Modest Meal The Cliffwatch's most common meals are a roast meat of somekind, alongside a mixed salad of some sort; he is best known for his horseradish-steeped roast beef or salmon baked on wood planks, and salads of summer greens or slivered apple, cabbage, peppers, and vinegar.
• Drinks: The Cliffwatch keeps a fine lager and pale ale on tap (both Modest), a dark but semi-sweet house ale (Poor), and excellent bottles of both whiskey and elverqist wine (Comfortable).
Services
• Common Room: Poor Lifestyle. Those who need to sleep off too much drink or are simply ill-equipped to afford better space are given a cot or pallet in the common room, with its large, warm hearth.
• Caravan Hand Rooms: Poor Lifestyle. Above the stables are a set of small bunkrooms, capable of sleeping four men to a room, usually used for caravan guards and hands.
• Single Bed Rooms (1b): Modest Lifestyle. The Cliffwatch maintains a large number of these small rooms, with single bed and beside stand, a chair and a trunk (user must provide his own lock) for storage.
• Luxury Rooms: Comfortable Lifestyle. The house's "Luxury Rooms" are much larger chambers, with larger comfortable beds that can sleep two (or three if they are cozy), with good furnishings.
• Master Suites: Wealthy Lifestyle. These two-room chambers live up to their names, with lavish furnishings, in-room food service, and a servant constantly waiting beside the chamber's outer door. They include a sitting room style setup for the outer room (with fold-away cots that can sleep two guards or servants), and a rich bedroom space with massive beds and all the amenities (including a bath tub and water brought into the room at no extra charge).
• Baths: The large tub baths filled with piping hot water are a free part of any Modest Lifestyle or higher visitors, or can be had by visitors and common room residents for 6 coppers.
Staff
• Felstan Spindrivver, stout but otherwise largely unremarkable proprietor (hm)</t>
  </si>
  <si>
    <t xml:space="preserve">Vintner's Crown Fairgrounds
</t>
  </si>
  <si>
    <t xml:space="preserve">
The party is a midday party in the courtyards of the Spires of the Morning temple. It is without a doubt the social event of Greengrass, and many people are seeking to be present for it.
The courtyard is filled with wooden stands, constructed by the various Houses (and guild).
Each one has a pavilion over it, a table with simple wooden cups, servants behind that table dipping from open casks behind them.
Most of the stands also have seats arranged in front of them for musicians to sit performing, to lure folk over, or large open areas with benches to provide seating under the pavilion, and the like.
The judging will be performed by a secret panel of judges, led by the High Radiance Ghentilara, high priestess of the Spires.
There are also a variety of Lathandran acolytes circulating bearing platters of smallfoods from the kitchens: small wedges of cheese, pieces of fruitcake, bits of stewed or broiled meats on slices of bread, and the like.</t>
  </si>
  <si>
    <t>The Guild Stands
Each vintage represented by the Vintners', Distillers, and Brewers' Guild is given its own small stand, all gathered in a great circle that is entered via an arch. Everyone within wears the livery of the guild. Stands serve:
Waterdhavian Fields Finest: A Fine dandelion, rose hips, violets and other herbs flower wine, all the rage for serving in garden or hunting parties of late, manned by a trio of guildsmen with violet-and-rosehip boutonnieres at their breast.
Dark Delights: A Fine resinated bloodwine, redolent of shadowtop resin and other woodland scents and flavors, attended by a guildwoman with long dark hair and showing plenty of cleavage.
Taste of the East: A Fine conditium fortified red wine
Zzar: The Good white mistwine fortified with almond alcohol, fiery orange in color
Good Spirits Scarlet: A Good red wine, overseen by younger-looking guildsmen, under the watchful eye of the guildmaster Razaar Slissin
Old Devil Firewine: A Good firewine, tended by a pair of Calishite brothers
Sweetruff Sweetwine: A Good hill-wine, crafted of carrots flavored with sweetruff and lemongrass, the product of the Sweetruff halflings who tend the stand.
[edit]The Ammakyl Pavilions
Two stands, with plain canvas pavilions, but banners marked with the green-hills-and-blue-sky heraldry of the House.
One stand features their Maiden's Tomb Tor vintages: Dancing Maiden, an amazing Fine red wine, and Red Tor Sweetest, a flavorful Good strawberry wine.
Another stand features their Ardeep Emerald Wine, a deep green Fine tart fortified apple wine, with rich aromatic herbs and some fortifying alcohol; and Elfin Hill Amphail, a Good mistwine (sparkling white wine)
[edit]The Rosznar "Houses"
Two stands, both designed very differently from the others.
One, the "House of Decadence" is a large pavilion tent, in which delicate resin incenses burn, lightly scenting the air and augmenting the intoxicating qualities of the vintages they serve there: Whitehawk Greatwine, a Fine xera-fortified red wine; Whitehawk Spicewine, a Fine conditium; and Whitehawk Black, a Good chessentan-fortified bloodwine, deeply rich and highly intoxicating
The other, the "House of Spring" is also a large pavilion tent, decorated with standing trellises of woven hothouse plants, and delicately playing musicians, and featuring: Laradael Honey Wine, the Good honey wine actually made in the Rosznar villa in Waterdeep, from the honey of their apiary there; and White Magic, their Good white artwine.
[edit]The Amcathra Pavilions
Three stands, all with blue-and-red pavilions, with three silver moons emblazoned on the fronts of the stands.
One stand provides tastes of its Horseshoe Gold, a Fine honey wine. This stand has space for a revolving set of bards, who all sing springtime love songs and elven ballads.
Another is set up for two kinds of Good gooseberry-and-huckleberry wines, Maeldmar's Finest and Maeldmar's Magical (the last of which is an artwine).
The last is for three other Good vintages: Brightblade Bitterwine, a hibiscus, lavender and wormwood herbal wine; Three Moons Dawnwine, a dawnwine of a beautiful pink hue; and Horseshoe Haelracras, a strong, spicy drink redolent of cinnamon, clove, ginger and other spices. There are no particular entertainments there.
[edit]The Melshimber Pavilions
Three stands, with pearlescent grey pavilion canopies, and elegant furnishings set out on large carpets in front of each, providing comfortable seating. Each stand has a Fine highlight, and supporting vintages.
One offers Manycherries Bold, a fine red wine redolent of cherries as its highlight, with First Frost, a Good quality wine of purple-blue color and far Northern provenance.
Another features High Pulass, a fortified wine that is dry, somewhat salty and pleasantly nutty, supported by Clarry Superior, the House's Good dawnwine incorporating raspberries, rosemary and bee pollen.
The last is the Coin Stand, featuring Gold Coin, a Fine white wine the color of liquid gold, supported by Copper Coin, a Good white wine the color of copper.
[edit]The Thann Castle
House Thann has erected a faux castle, with 15' tall square towers and walls, all wood with painted facades to make them look like stone, featuring several panes of stained glass with the Thann heraldry, and vines that drape down over the top of the "battlements".
Upon the "throne" dias is the House's Wintermist vintage, a Fine ice mistwine (ice champagne), rich and served incredibly cold.
Around the dias are other tables, serving Arbor Coast White, their Good white wine; Radamandar Sweet, a white clarry sweetened with honey, cardamom and other spices; and their Bridgewater Claret, a sweet claret wine.
[edit]The Bardic Circle
Nestled in the eastern cradle of towers is the Bardic Circle, a simple arrangement of stools and benches, with a slightly elevated stand for musicians to play facing the temple itself, allowing their performance to be magnified and echoed off the walls of the great spires. The Temple of Lathander has offered a prize purse for the finest performance of the day, inviting all the musicians who are there either as guests or working for one of the exhibitors to try their talent.</t>
  </si>
  <si>
    <t>Waterdeep's plushest inn with luxury in every detail, and well worth the expensive price.</t>
  </si>
  <si>
    <t>An expensive rooming five-story house across Swords Street from Blackstaff Tower that has provided room and board for more than one of the Blackstaff's apprentices who found the Tower to be a little too confining. (Northern Swords Street) Provender
• Ale, Cider &amp; Stout: 5cp/tankard
• Wine, Icewine &amp; Zzar: 3sp/tallglass
• Stew &amp; Bread: 5cp/bowl
• Dinner Platter: 2sp/platter
• Tenday's Worth of Meals (one stew, one platter): 2 gp/week
Services
• Bed in Shared Room (Rooms 1a-1e) 8 cp/night, 6 sp/tenday
• Large Bed (Rooms 2a-2g,3a-3g): 1 sp/night, 8 sp/tenday
• Suite (Rooms 4a-4d) 3 gp/tenday
Staff
• Laedman Vendail Proprietor and barkeep
• Andria Vendail Proprietress and cook
• Dhovis Head of Servants
• Kaella Irontongue Bouncer</t>
  </si>
  <si>
    <t>A tavern for subterraneans that pine for their homes (as well as regulars who like the thrilling atmosphere), decorated as if underground with serving folk dressed as drow elves. Well known for its subterranean dancing floor, and the many small "caverns" that lead off of it whose dark recesses are best left alone by the curious. (Southern Street of the Sword) The fare differs each night, but its always 1 sp/head, and always includes soup, a loaf of bread, meat, and fried greens. Drinks are extra. Ale is 2 cp/tankard, stout 4 cp, and zzar or wine is 5  cp/tallglass. Whiskey is 1 sp/ flagon, and its vile!</t>
  </si>
  <si>
    <t>The Crow's Nest</t>
  </si>
  <si>
    <t>A modest but comfortable tavern; a favorite among the clerks, bureaucrats, and visitors of nearby Castle Waterdeep. (Southern Castle Ward)</t>
  </si>
  <si>
    <t>Here elves gather to drink
Evereskan clearwater (2 gp/
tallglass), moonwine (4 gp/
tallglass), elverquisst (14 gp/
29 Location #20 on the color map. Its floor plan appears on Map 3 in the City System boxed set.
24
tallglass), guldathen nectar (16
gp/glass) and maerlathen blue
wine (17 gp/glass), and dine on
biscuits spread with roe, shrimp,
spiced silverfin, crab meat, or
mint jelly (all 1 gp/platter). You
can also eat skewers of sizzled
squirrel, rabbit, or venison done
in a green sauce (2 gp each). An old earthy tavern, with live trees in the walls and the bar, that caters to elves and half-elves, and is a rare source of such delicacies as elverquisst, guldathen nectar and maerlathen blue wine. (Southern Street of the Sword)</t>
  </si>
  <si>
    <t>The Empty Keg:</t>
  </si>
  <si>
    <t>A rough-and-tumble beer-hall. Later in the eve, it often sees visits from some of the unattached ladies from Mother Salinka's next door, looking to lure some of the drinkers back to their boudoirs. (Southern Castle Ward)</t>
  </si>
  <si>
    <t>A dwarf-owned tavern and a growing favorite among the city's sailors, merchants and young nobles. The tavern is well-known for the house specialty: a thick-brewed stout mixed with an unknown liquor that is called the Quaggoth for its rumored ability to cure every hair on a quaggoth and then some.</t>
  </si>
  <si>
    <t>A comfortable, unimpressive local ale-house that is a favorite of the average Waterdhavian locals, well-loved for its cheap ale and heavily spiced coast chowder. (Southern Castle Ward)</t>
  </si>
  <si>
    <t>A popular tavern for visitors to Waterdeep, featuring driftglobe lights and scantily clad waitstaff dressed as fairies. (Southern Castle Ward)</t>
  </si>
  <si>
    <t xml:space="preserve">Festhall </t>
  </si>
  <si>
    <t>Mother Salinka's House of Pleasure:</t>
  </si>
  <si>
    <t>A shabby, low-coin festhall.</t>
  </si>
  <si>
    <t>A festhall that specializes in small plays and the hosting of traveling troupes (burlesque and otherwise). 
Provender
• Ale: 3cp per tankard
• Stout: 6cp per tankard
• Zzar or Wine: 7sp per bottle
Services
• Admission (Weekly Revue): 4cp per head, performed by locals.
• Admission (Traveling Troupe): 2sp/head to 8sp/head.
• Admission (Burlesque Troupe): 1gp/head to 6gp/head.
• Private Venue Rental: 100 gp/night to 250 gp/night, depending on desired performance.
Staff
• Perendel Wintamer (hm), a young, earnest, mustachioed mage who runs the festhall.
• Evelara the Siren: (hf), a captivating and sensuous dancer, the top-earning festlass of the Smiling Siren.</t>
  </si>
  <si>
    <t>Festhall &amp; Theater</t>
  </si>
  <si>
    <t>An inn well-favored among visiting merchants that has had to expand its operations to two other buildings and implement Waterdeep's first advance bookings system. Known as a busy place with lots of overstuffed merchants, bustling messengers, and secret passages by which the servants get around.</t>
  </si>
  <si>
    <t>An inn decorated with various adventuring equipment and battle trophies, the Twilight Hunter is named for the company that own it. The tropies are actually those gathered by the company from its days of adventuring. The inn's taproom is gaining some notice for its "orangeberry wine," a sweet and fiery drink.</t>
  </si>
  <si>
    <t xml:space="preserve"> A raucous tavern favored by less adventurous young nobles who dare not visit the Dock Ward.</t>
  </si>
  <si>
    <t>A spectacular tavern for thrill-seekers, since the staff is made up of rare and exotic monsters all carefully controlled by the owners.</t>
  </si>
  <si>
    <t>One of the largest gambling houses in all of Faerun, and a luxurious place to see and be seen among the fabulously wealthy and powerful.</t>
  </si>
  <si>
    <t>http://oakthorne.net/wiki/images/Old-temple-1.jpg</t>
  </si>
  <si>
    <t>House of Good Spirits</t>
  </si>
  <si>
    <t>A brewery, winery and inn noted for its wide variety of liquors and strong drink from across the Realms. Its specialty is Waterdhavian zzar, and it serves as the guildhouse for the Vintners' Guild as well.</t>
  </si>
  <si>
    <t>Vintners' Distillers' &amp; Brewers Guild, Inn, Tavern (2c•5p•2a)</t>
  </si>
  <si>
    <t xml:space="preserve"> A loud, rambunctious tavern that owes its success to its relentless street-cryer advertising and its location by South Gate.</t>
  </si>
  <si>
    <t>Shipmaster's Hall:</t>
  </si>
  <si>
    <t>A private inn and dining club for captains, first mates and ship owners and their guests, with an interior elegance that far outweighs its exterior. It is sponsored by the Master Mariners' Guild. (Southeast Dock Street)</t>
  </si>
  <si>
    <t>An inn well known among sailors of the Sword Coast and easily found as it is actually a converted ship's prow that now juts into Fish Street and Ship Street. The prices and services in this four-story inn are reasonable, though its clientele often isn't.</t>
  </si>
  <si>
    <t>Mother Tathlorn's House of Pleasure &amp; Healing</t>
  </si>
  <si>
    <t>Genmura's Stage</t>
  </si>
  <si>
    <t>A bawdy burlesque palace with two floors of small, cheap, stinking rooms above its taphall, Genmura's sees plenty of seedy sorts, criminals, dock hands, and sailors just come a'shore. (Old Temple).</t>
  </si>
  <si>
    <t>Nowhere near as raucous as many festhalls, Jhrual prides himself on the seductive, intimate environment he fosters in his hall. Plenty of alcoves and nooks to hide in with someone in close company, all surrounding a stage where his festhall workers dance to advertise their wares. His festhall is also notable for its equal proportion of men and women performers. (Northern Swords Street)</t>
  </si>
  <si>
    <t>Pilgrims Rest</t>
  </si>
  <si>
    <t>A comfortable but modest inn that provides affordable stabling and lodgings for many visitors of Waterdeep's temples.</t>
  </si>
  <si>
    <t>A comfortable two-story stone and slate inn, cheery and well lit at all times and noted for the magical harp that appears in mid-air at odd times to sing and play ancient ballads by itself.</t>
  </si>
  <si>
    <t>The Silken Sylph</t>
  </si>
  <si>
    <t>Inn, Festhall </t>
  </si>
  <si>
    <t xml:space="preserve">Mercenary and caravan guard tavern. </t>
  </si>
  <si>
    <t xml:space="preserve"> A tavern for strong drink, strong arms and thick skulls (for when that burly fighter cracks a mug over your head - which is often!).</t>
  </si>
  <si>
    <t>A seedy dive frequented by caravan drovers and noted for all-too-frequent brawls.</t>
  </si>
  <si>
    <t>The Grog House</t>
  </si>
  <si>
    <t>Often called a "swill hall" by those who've heard of it, it is a place that literally does nothing else but serve terribly cheap alcoholic swill for sailors to drink away their coins. It offers no accommodations, but no one cares if its patrons pass out under their tables.</t>
  </si>
  <si>
    <t>Three old three- and four-story warehouses linked and converted into one of Waterdeep's busiest and most famous nightlife spots.</t>
  </si>
  <si>
    <t>A popular festhall with nightly stage acts such as comedians, trained animal acts, illusionists' displays, recitals by famed bards and orators and exotic dance.</t>
  </si>
  <si>
    <t xml:space="preserve">Nightclub </t>
  </si>
  <si>
    <t>Mother Athue's</t>
  </si>
  <si>
    <t>A clean but clearly quite old establishment, Mother Athue's is a favorite among sailors and those who crave variety: Mother Athue hires her soft traders from all over Faerûn.</t>
  </si>
  <si>
    <t>A festhall famed for its stunning escorts and its skilled matchmakers, as well as a side business in costume rental.</t>
  </si>
  <si>
    <t>Mother Marra’s House </t>
  </si>
  <si>
    <t>Pamhael’s Inn </t>
  </si>
  <si>
    <t>BT227</t>
  </si>
  <si>
    <t>The Stag and Hawk </t>
  </si>
  <si>
    <t>Zarlhard’s Swordsmithy </t>
  </si>
  <si>
    <t>Filleted Filliar Hearthouse </t>
  </si>
  <si>
    <t>BT115</t>
  </si>
  <si>
    <t>Hall of the Portal </t>
  </si>
  <si>
    <t xml:space="preserve">The Many Masks </t>
  </si>
  <si>
    <t xml:space="preserve">Mansion turned brothel, where one may only enter disguised (E:DM pg. 331)
</t>
  </si>
  <si>
    <t xml:space="preserve">Moneylender Alrasklan </t>
  </si>
  <si>
    <t xml:space="preserve">far from the first choice of people in need of a loan(E:DM pg. 306)
</t>
  </si>
  <si>
    <t xml:space="preserve">Maerammon's Net's and Tassels 
</t>
  </si>
  <si>
    <t xml:space="preserve">Meldar Merammon(E:DM pg. 37)
</t>
  </si>
  <si>
    <t xml:space="preserve">Sword Coast Trader's Bank </t>
  </si>
  <si>
    <t>BANK</t>
  </si>
  <si>
    <t xml:space="preserve">Magicaly connected to similar locations in Baldur's Gate and Daggerford) (SCAG pg. 47-48)
** probably supervised or owned by House Anteos, probably located in South or Trade Ward </t>
  </si>
  <si>
    <t xml:space="preserve">Castlegate </t>
  </si>
  <si>
    <t>big, impressive and richly furnished (E:DM pg.31)</t>
  </si>
  <si>
    <t>Tavern BT20</t>
  </si>
  <si>
    <t>Ordalth House</t>
  </si>
  <si>
    <t xml:space="preserve">Diloontier’s &amp; Sons Apothecary </t>
  </si>
  <si>
    <t xml:space="preserve">Curious Past </t>
  </si>
  <si>
    <t xml:space="preserve">An upscale brothel known for its exotic pleasures. (Southern Castle Ward) Festhall, an alley near it leads to a tunnel to Downshadow near the Grim Statue. DS272 
</t>
  </si>
  <si>
    <t xml:space="preserve">Nathalan's Menagerie </t>
  </si>
  <si>
    <t xml:space="preserve">Bright Bell </t>
  </si>
  <si>
    <t>Nurneene’s Marvelous Masks</t>
  </si>
  <si>
    <t xml:space="preserve">The Dragon's Head </t>
  </si>
  <si>
    <t>near Ahghairon's Tower (E:DM pg. 343</t>
  </si>
  <si>
    <t>Aumur Vraskalan's Fine Wine and Spirits </t>
  </si>
  <si>
    <t>Home of Maruttur "Mutter" Thalekin </t>
  </si>
  <si>
    <t xml:space="preserve">Home of Saerpryn "Old Coldeyes" Thulomhreigh 
</t>
  </si>
  <si>
    <t>Guildhall of the Solemn Order of Recognized Furriers &amp; Woolmen </t>
  </si>
  <si>
    <t>Mermaid on a Dolphin </t>
  </si>
  <si>
    <t xml:space="preserve">Valkur’s Tempel </t>
  </si>
  <si>
    <t xml:space="preserve">Tempel of Sune </t>
  </si>
  <si>
    <t>Heroes' Garden</t>
  </si>
  <si>
    <t>Slaked Sylph</t>
  </si>
  <si>
    <t>(Tavern in Darselune Street, near Gulzindar Street)
at the edge of the sea and Castle wards, patron’s are a wide array of Waterdhavians, dark ale, night black loaves, shelves with broadsheets, Tavernmaid Arlanna BT11-17</t>
  </si>
  <si>
    <t xml:space="preserve">Demondraught </t>
  </si>
  <si>
    <t xml:space="preserve">Taverne, Corner of Morningstar Way, (Grey-stoned) Stormstar Ride, Aurrenar Street crossing) BT88
</t>
  </si>
  <si>
    <t xml:space="preserve">Brandarth Hall (formerly Neverember Hall) </t>
  </si>
  <si>
    <t>Roarke House</t>
  </si>
  <si>
    <t xml:space="preserve">Halaerim Club </t>
  </si>
  <si>
    <t xml:space="preserve">Kendall’s Gallery </t>
  </si>
  <si>
    <t>Gildenfires Festhall</t>
  </si>
  <si>
    <t>The God Catcher</t>
  </si>
  <si>
    <t>Queen of Hearts Bathhouse</t>
  </si>
  <si>
    <t>Sparaunt Tower </t>
  </si>
  <si>
    <t>The Storm's Front </t>
  </si>
  <si>
    <t>tavern, a popular gathering place for the young and wealthy, near the corner of Stormstar's Ride and Street of Glances, on northwestern corner (CoS pg. 52-53)</t>
  </si>
  <si>
    <t>Moonstar Villa </t>
  </si>
  <si>
    <t>Ohmtalakar's Fine Gems </t>
  </si>
  <si>
    <t>Chanszobur's Manywares </t>
  </si>
  <si>
    <t>Brightboots cleaning service </t>
  </si>
  <si>
    <t>Highroost </t>
  </si>
  <si>
    <t>Raventree Manor </t>
  </si>
  <si>
    <t>Saerfynn Manor </t>
  </si>
  <si>
    <t xml:space="preserve">The Talltumble Stair 
</t>
  </si>
  <si>
    <t>Mountainside</t>
  </si>
  <si>
    <t>Wildhound Court </t>
  </si>
  <si>
    <t>Home of Parlek Lateriff </t>
  </si>
  <si>
    <t>The Downgiant Row</t>
  </si>
  <si>
    <t>College of New Olamm </t>
  </si>
  <si>
    <t>Knight’n Shadow </t>
  </si>
  <si>
    <t>Corner of Fish and Snail Streets DS14
Two-story tavern, on the site of the former Sea Knight tavern (which collapsed in 1425DR due to spellplague or mage-duel)
Connects Waterdeep and Downshadow DS15</t>
  </si>
  <si>
    <t xml:space="preserve">The Bloody Fist 
</t>
  </si>
  <si>
    <t>Untidy tavern on the northwestern corner of the moot of Snail Street, Shrimp Alley and Presper Street (E:DM pg. 228)</t>
  </si>
  <si>
    <t xml:space="preserve">Angette’s </t>
  </si>
  <si>
    <t>A popular tavern for visitors to Waterdeep, featuring driftglobe lights and scantily clad waitstaff dressed as fairies. Tavern, on Snailstreet, DS74</t>
  </si>
  <si>
    <t xml:space="preserve">The Dancing Pony </t>
  </si>
  <si>
    <t xml:space="preserve">Rhalgut's Wheelhouse </t>
  </si>
  <si>
    <t xml:space="preserve">The Skewered Dragon </t>
  </si>
  <si>
    <t>tavern&amp;inn</t>
  </si>
  <si>
    <t>Inn? Rowdy. DS146</t>
  </si>
  <si>
    <t>Velvet Tentacles aka. No Liches Allowed Festhall</t>
  </si>
  <si>
    <t>Home of Melvar the Mouth </t>
  </si>
  <si>
    <t>Brain Food </t>
  </si>
  <si>
    <t>The Wanton Weredolphin </t>
  </si>
  <si>
    <t>Tavern SAY5</t>
  </si>
  <si>
    <t>Arrowclad Jester </t>
  </si>
  <si>
    <t>Tavern, where ‘Mirt underwent his unexpected pregnancy, and the place Fzoul Chembryl groomed his mustache a time or two’. SAY6
Has poor-performing minstrels at the door and a tasteless interior SAY9</t>
  </si>
  <si>
    <t>The Laughing Lass</t>
  </si>
  <si>
    <t>A brothel on Ship street. Du184</t>
  </si>
  <si>
    <t>Haldark's Shiphaven Shop </t>
  </si>
  <si>
    <t>Jhannastra House </t>
  </si>
  <si>
    <t xml:space="preserve">Magpie &amp; Gannon 
</t>
  </si>
  <si>
    <t xml:space="preserve">Dancing Mermaid 
</t>
  </si>
  <si>
    <t xml:space="preserve">Tavern WATE1-4
</t>
  </si>
  <si>
    <t>Knotted Rope Tavern</t>
  </si>
  <si>
    <t>sports a memorial in the dedicated to those captains who’ve died from sea wraiths attacking Waterdeep’s harbor. WATE1-4</t>
  </si>
  <si>
    <t xml:space="preserve">The Thirsty Sailor </t>
  </si>
  <si>
    <t>Tavern on the corner of Fish and Ship Streets. This decrepit old tavern has boarded-up windows and careless repairs. The interior is smoky and the repulsive odor of tar, stale beer, sour wine, sweat, and worse fills the air. 
The patrons divide their time here by drinking, singing bawdy songs (off-key) and brawling. No female staff or patrons grace the Thirsty Sailor, not even female sailors or dockworkers. WATE1-1</t>
  </si>
  <si>
    <t>`</t>
  </si>
  <si>
    <t>Found on the corner of Candle Lane and Slut Street, this ramshackle assembly of wood amazes all by not fallen down. The tavern is crowded and dimly lit. The tables and chairs are bolted down. WATE1-1 A ramshackle dive known for its massive tankards of cheap ale and its taproom full of quiet drinking men.</t>
  </si>
  <si>
    <t>The Blue Mermaid tavern is a respectable establishment with decent food at a good price whose clientele is normally sailors and dockworkers looking for a quiet place to eat. The manager is a man named Stevian. WATE1-5 &amp;1-7</t>
  </si>
  <si>
    <t>The Thirsty Sailor </t>
  </si>
  <si>
    <t>The Thirsty Throat </t>
  </si>
  <si>
    <t xml:space="preserve">The Blue Mermaid 
</t>
  </si>
  <si>
    <t>House of Dust</t>
  </si>
  <si>
    <t>Brant’s General Goods and Gear</t>
  </si>
  <si>
    <t xml:space="preserve">Shureene’s Clothiers 
</t>
  </si>
  <si>
    <t>The Lone Rose</t>
  </si>
  <si>
    <t>Inn of Spirits</t>
  </si>
  <si>
    <t>Kolatch'(not actuall name)</t>
  </si>
  <si>
    <t>The Drunken Bard Nightclub &amp; Theater</t>
  </si>
  <si>
    <t>A festhall, Jard le Karn, proprietor of the festhall, is a relative newcomer to the city. His festhall has been open six months and has been very successful, considering it sticks to entertainment and dining (no gambling).
The Club uses local and traveling entertainers. Originally a warehouse, the main floor includes three different entertainment halls, a spacious entry hall, a cloak room, a series of privies and a kitchen. A veritable warren of access corridors allows waiters and entertainers to move between the rooms unobserved. The second floor
offers private rooms for dinner and entertainment, accessible by Club members or for a one-time fee. WATE1-2
Seala, hostess, female half elf, 
Kar, host, male half-elf, 
Sigrud, waitress, Jester’s Room, female human
Hector waiter, Bard’s Theater, male human</t>
  </si>
  <si>
    <t>Legendary Pottery</t>
  </si>
  <si>
    <t xml:space="preserve">Temple of Umberlee 
</t>
  </si>
  <si>
    <t>Temple to Finder Wyvernspur</t>
  </si>
  <si>
    <t>Egetha</t>
  </si>
  <si>
    <t xml:space="preserve">The Sleeping Dragon's Den </t>
  </si>
  <si>
    <t>Tavern, somewhere midway of north front Ironpost Street (E:DM pg. 308) </t>
  </si>
  <si>
    <t>The Saucy Satyr Club </t>
  </si>
  <si>
    <t xml:space="preserve">Ravenwyndar Representations 
</t>
  </si>
  <si>
    <t xml:space="preserve">The Foamy Smile </t>
  </si>
  <si>
    <t>brew-tavern.converted into festhall. Formerly known as 'The Foaming Tankard' Du184</t>
  </si>
  <si>
    <t>The Foamy Smile </t>
  </si>
  <si>
    <t>Ten Trolls Fallen </t>
  </si>
  <si>
    <t xml:space="preserve">Mrayvren's Superior Castings </t>
  </si>
  <si>
    <t>Inn of the Dripping Dagger </t>
  </si>
  <si>
    <t xml:space="preserve">Felzoun’s Folly </t>
  </si>
  <si>
    <t>The Gentle Rest is an old, large, comfortable inn on High Road, where it bends to meet Waterdeep Way. The inn has five floors and a stable located on an alley behind the inn. The current proprietor is Marlak Buckman, a jovial, stout, middle-aged man of average height. Sports stables that can house wagons. WATE1-1</t>
  </si>
  <si>
    <t>Weeping Gate </t>
  </si>
  <si>
    <t>Coffinmarchgate</t>
  </si>
  <si>
    <t>Andamaargate</t>
  </si>
  <si>
    <t xml:space="preserve">Portal to the Coinscoffin Graveyard </t>
  </si>
  <si>
    <t xml:space="preserve">Dead End Gate 
</t>
  </si>
  <si>
    <t>Dead End House</t>
  </si>
  <si>
    <t>The Lock Sisters Home </t>
  </si>
  <si>
    <t xml:space="preserve">Ten Bells </t>
  </si>
  <si>
    <t xml:space="preserve">Dailantha’s Herbs and Exotic Plants 
</t>
  </si>
  <si>
    <t xml:space="preserve">Breerdil’s Fine Wines </t>
  </si>
  <si>
    <t xml:space="preserve">Cerest Elenithils’ Home
</t>
  </si>
  <si>
    <t>Hedare Mansion</t>
  </si>
  <si>
    <t>Pages Curious</t>
  </si>
  <si>
    <t>Inn, new and rather spartan (E:DM pg.)</t>
  </si>
  <si>
    <t xml:space="preserve">Thantilvur Investments
</t>
  </si>
  <si>
    <t>Mrayvren's Bountiful Rest </t>
  </si>
  <si>
    <t>FIELD WARD</t>
  </si>
  <si>
    <t>Strongcroft Smithy </t>
  </si>
  <si>
    <t>Downshadow and The Warrens</t>
  </si>
  <si>
    <t>The Great Cavern</t>
  </si>
  <si>
    <t xml:space="preserve">The Grim Statue
</t>
  </si>
  <si>
    <t>Hall of the Sleeping Kings</t>
  </si>
  <si>
    <t>The Warrens </t>
  </si>
  <si>
    <t xml:space="preserve">Temple of Baravar Cloakshadow </t>
  </si>
  <si>
    <t>Shrine of Selvetarm</t>
  </si>
  <si>
    <t>Undermountain and Skullport</t>
  </si>
  <si>
    <t>Environs of Waterdeep</t>
  </si>
  <si>
    <t>Last Guildmaster Ismur Klaveth (short, lond-nosed, heavy spectacled) was murdered by Masked Lord Cazondur (E:DM pg. 274, 278-280)</t>
  </si>
  <si>
    <t>Last Guildmaster Aldemur Scrope was murdered (E:DM pg.20)</t>
  </si>
  <si>
    <t>Last Guildmaster Roysark Cuthbarrel was killed due to his part in the Masked Lords murders (E:DM pg.74)</t>
  </si>
  <si>
    <t>Guildmistresses The Dyre Sisters (E:DM pg. 38)
BT 188</t>
  </si>
  <si>
    <t>(E:DM pg. 38)</t>
  </si>
  <si>
    <t>Cere-Clothiers, Ossurists and Gravedigger’s Guild </t>
  </si>
  <si>
    <t>BT 49 ** as the Guild apparently still exists and is called when dead people are found in the City, but as the Carver family seems to taken over the care for the graveyards of Waterdeep, the guild apparently lost many responsibilities to the Carvers. Either the guild closely works with the Carvers or is a bitter rival.</t>
  </si>
  <si>
    <t>BT 18</t>
  </si>
  <si>
    <t>Lord Armorer </t>
  </si>
  <si>
    <t>Belarkyn Vanjelarr </t>
  </si>
  <si>
    <t>Captain </t>
  </si>
  <si>
    <t>Kahlem Ralnarth </t>
  </si>
  <si>
    <t>Watch Commander </t>
  </si>
  <si>
    <t>Kersh Tegerin </t>
  </si>
  <si>
    <t>Watchman</t>
  </si>
  <si>
    <t>Commander </t>
  </si>
  <si>
    <t>Beautiful ravenhaired DS7, Likes to paint as a hobby DS43, Would like to marry a Masked lord to archive things for Waterdeep DS46</t>
  </si>
  <si>
    <t>Araezras best friend , red haired, fast runner DS7, Got a ring of feather flight as a gift from Open Lord Neverember DS46</t>
  </si>
  <si>
    <t xml:space="preserve">Watchlord </t>
  </si>
  <si>
    <t xml:space="preserve"> Hawkguard</t>
  </si>
  <si>
    <t>Watchsword</t>
  </si>
  <si>
    <t>RANK</t>
  </si>
  <si>
    <t>Lady Stellephosa (human Paladin of Kelemvore (HoU pg. 31)</t>
  </si>
  <si>
    <t>Palonya, priestress of Jergal (HoU pg. 47-48) </t>
  </si>
  <si>
    <t>Barthelby, priest of Jergal (HoU pg. 48) </t>
  </si>
  <si>
    <t>Schonert, priest of Ilmater (HoU pg. 57-58)</t>
  </si>
  <si>
    <t>Graven Lavoldson, dwarf metalsmith, has a wife and four children (HoU pg42)</t>
  </si>
  <si>
    <t>Keeper Gordryn Haeront of Waterdeep (EFR pg.159)</t>
  </si>
  <si>
    <t>Meldar Merammon(E:DM pg. 37)</t>
  </si>
  <si>
    <t>Caxlant Wintertal, merchant of paint and dye(E:DM pg. 37)</t>
  </si>
  <si>
    <t>Urdreath Telfeather, sells and repairs coaches(E:DM pg. 37)</t>
  </si>
  <si>
    <t>Shrine of Jergal </t>
  </si>
  <si>
    <t xml:space="preserve"> </t>
  </si>
  <si>
    <t xml:space="preserve">Ulbrinter family's city Mansion, stands on Delzorin Street, soaring towers, conical turret-tops (E:DM pg. 115)
 </t>
  </si>
  <si>
    <t xml:space="preserve">On Manycats Alley, home of Lord Dorgar Adarbrent. (CotD 114) </t>
  </si>
  <si>
    <t xml:space="preserve">(IDWFR1) </t>
  </si>
  <si>
    <t xml:space="preserve"> Propriator Argupt, good food, favourite place of the Thongolirs BT16</t>
  </si>
  <si>
    <t xml:space="preserve">Family Mansion of House Nandar, fills an entire city block (E:DM 78)
was recently rebuilt from villa to mansion (E:DM 85)
 </t>
  </si>
  <si>
    <t xml:space="preserve">Inn, new and rather spartan (E:DM) </t>
  </si>
  <si>
    <t xml:space="preserve"> (Aveen Street, North Ward)
Clientele: Young guild members and unguilded shopkeepers desiring to learn number skills and “how business is really practiced” from a cyni­cal, veteran clerk-of-coin retired from Piergeiron’s palace.
Secret Clientele: Swindlers who want to learn all about dodges, and what clerks like the sarcastic old Corondorr are alert for when business is done in Waterdeep. </t>
  </si>
  <si>
    <t xml:space="preserve">The sunelves Ristlara and Shenan are well known dealers in antipuities and magic. Their private mansion resembles more of a museum, stocked with artifacts either stolen or recovered from tombs across Faerûn, all carefully tagged and catalogued. MS 44-45, 305 </t>
  </si>
  <si>
    <t xml:space="preserve">Festhall? On Brondar’s Way. Has female dancers. BT82 </t>
  </si>
  <si>
    <t xml:space="preserve">Copper Street, linked through a footbridge with Breerdil’s Fine Wines, the stream below the bridge is enchanted to appear midnight blue. MS 51 </t>
  </si>
  <si>
    <t xml:space="preserve">On Copper Street, MS 51 </t>
  </si>
  <si>
    <t xml:space="preserve">A very grand neighbourhood, only the finest families of Waterdeep have mansions here. The mansions are remodelled in the newest style, gatehouses and courtyards completely enclosed so people entering here are not plagued by rain. CotD 114 </t>
  </si>
  <si>
    <t xml:space="preserve">On Sammarin Street, Home of the late gold-elf merchant Cerest Elenithil. The elf merchant, who died in 1479 DR during an confrontation with the adventuress Icelin Tearn, is believed to have had ties to Waterdeeps underworld. The blocky stone structure sports a single tower braced against the main building and a private garden. The private garden includes a gladehouse with panteflowers, yellow orchids and varieties of roses and a fish pond under which a former servent of Cerest, who stared to long at the elfs’ disfigured face, is entombed MS44, 46-47  </t>
  </si>
  <si>
    <t xml:space="preserve">Home of Lord and Lady Hedare, The mansions room are named after magical beasts like Griffon Room and Phoenix Room. (TGC pg. 8,11)
 </t>
  </si>
  <si>
    <t xml:space="preserve">Bookshop on Suldown Street, owned by Maranyuss, called Mara, a night hag exiled to live among mortals, who maintains an illusion of beauty among the citizens of Waterdeep (CoS pg. 22-23,81) </t>
  </si>
  <si>
    <t xml:space="preserve">Ilzantul Street, near Delzorin Street. 
Called the Bountiful by locals. Feature: the Gryphonsar room (additional from Ed):
“Gryphonshar” was the name of a wealthy, successful, ethical, and much-loved Waterdhavian merchant who was a sometime sponsor, patron, and eventually business partner of Haeldrar Mrayvren. Andremon Gryphonsar died in the autumn of 1454 DR, but is remembered with fond nostalgia by many traders, and several rooms and features around Waterdeep have been named for him (all since his death). ED </t>
  </si>
  <si>
    <t xml:space="preserve">a former wealthy citizens private mansion, recently renovated, the third building in from the High Road, on the South side of Tarnath Street, secret hideout for the traitor Masked Lord Cozandur, was destroyed durind the Open Lord's spell duel with two mages on the payroll of Braethan Cazondur(E:DM pg. 334)  </t>
  </si>
  <si>
    <t xml:space="preserve"> The temple of Mystra turned into a college of wizardry after Mystra's death.
** With Mystra's return the House of Wonders probably houses the college as well as the temple of Mystra. 
Master Bastun Nesraan of Rashemen, his eyes are blue orbs of glowing ice set into a too-pale face, long braids cover his shoulders, is unnaturally cold to the touch, wears dark robes covered in ancient barbaric runes, accented by guards of leather; carries a staff and a strange wavy-bladed sword (CoS pg.45, 300-301)</t>
  </si>
  <si>
    <t xml:space="preserve"> Haunted nobel house at the southern End of Senarl’s cut BT</t>
  </si>
  <si>
    <t xml:space="preserve"> Temple of Selune, collapsed during the Spellplague, Volam Roarke financed it's restoration BT45
Jhessail Eveningfall (High Priestess of the House of the Moon, female half-moonelf, She has silver hair and
lime green eyes. Dressed in robes of blue and silver with a wide leather belt from which a moon-head mace
hangs, she presents a calm and pleasant demeanor) WATE2-3
Silverstar Rahyn is a large, muscular female watersoul genasi with angry green skin and deep blue lines of energy coursing throughout her body. She is very curt and impatient with the PCs through most of the conversation, punctuated by occasional periods of utter calm and happiness. Storm season plays havoc with her moods.WATE2-1</t>
  </si>
  <si>
    <t xml:space="preserve">Has fallen into disrepair, well known spot to hire sellswords &amp; adventurers BT 25 </t>
  </si>
  <si>
    <t xml:space="preserve">expensive restaurant on the southeastern corner of the moot of Vondil and Feather Streets (E:DM pg. 305) </t>
  </si>
  <si>
    <t xml:space="preserve">(on Sul Street)
The last Wavemaster was killed in 1491DR by Lord Mirt the Moneylender in a fit of rage (E:DM pg. 336) 
Wavetamer Garyn Raventree (Priest of Valkur, peaceful eyes) BT </t>
  </si>
  <si>
    <t xml:space="preserve">Tempel of Beauty, On Greengrass, annual costume ball (30 of Tarsakh), DS39,158
Thelma Flametop, cleric of Sune, Heartwarden, a young red-haired beauty with a bubbly personality. She dresses is pinks and greens and wears gold jewelry. Thelma is a native of Waterdeep. WATE1-2
Risa Waylon, cleric of Sune, Heartwarden, a more mature, half-elven woman, quite fashionably dressed. She has a more serious demeanor and is quite the collector of art. Risa moved from Cormyr to Waterdeep 15 years ago. WATE1-2 </t>
  </si>
  <si>
    <t xml:space="preserve">On the west side of Mendever Street (servants entrance at Senarl’s Cut) BT
Renaer ‘Ren’ Neverember (son of Dagult Neverember and Lady Brandarth, sage and book-collector, rake by night)
Madrak Salibuck (Renaer calls him ‘old hin’, white-haired halfling butler, looked out for Renaer since childhood, was servant to Renaers mother)
Bramal Salibuck (Madrak’s son, manages bulk of Neverember business as Renaers proxy) </t>
  </si>
  <si>
    <t xml:space="preserve">Kulzar’s Alley
BT44-46 (Rook’s Hold) </t>
  </si>
  <si>
    <t xml:space="preserve">Directly across Kulzar’s Alley BT44  </t>
  </si>
  <si>
    <t xml:space="preserve">BT 61, slate-tilted, Khulzar’s Alley
 </t>
  </si>
  <si>
    <t xml:space="preserve">In need of repairs BT43
Abandoned, scorched BT63 </t>
  </si>
  <si>
    <t xml:space="preserve">An apartment house, built from a former Walking statue. Lies at an accidental square created where Sul Street meets an unnamed jog of Market Street. A hearth house, a dry-goods store and a few far-shippers lie nearby. One of its legs is sunken into the ground connecting the building with the sewers. (TGC pg. 5-6).
One of it’s eyes has been knocked out to form a window. The statues features waver uncomfortably in the midst of masculine and feminine, youth and old, with full lips, hard chin and round cheeks (TGC pg.60).
Aundra Blacklock, a raptoran sorceress is the landlady of the house, who lives in a sphere without a visible door floating 20ft. above the statues upward-reaching arm (TGC pg. 6-7) 
It’s said that she can heal spellplague damages.
The God Catcher "stands in the southern angle of the moot of Sul Street and Storth Street (the short, diagonal northeast-southwest street that branches east off Mendever Street just north of Trader’s Way)." If I recall correctly, I found Storth also referred to through the years as "Sorth" and "Head Alley," but as of the time of The God Catcher people mostly refer to it as "the way of the God Catcher" since the statue fairly dominates the little alley. (Source Erin M Evans) </t>
  </si>
  <si>
    <t xml:space="preserve">A song’s walk away from the God Catcher, clean, reputable and well run, but also terribly public. (TGC pg. 73)
 </t>
  </si>
  <si>
    <t xml:space="preserve">To the north of the Godcatcher, a former Walking Statue, a tall and listing silhouette, it’s hawklike beak is illuminated by a line of magical lights (TGC pg. 61) </t>
  </si>
  <si>
    <t xml:space="preserve">tavern, a popular gathering place for the young and wealthy, near the corner of Stormstar's Ride and Street of Glances, on northwestern corner (CoS pg. 52-53) </t>
  </si>
  <si>
    <t xml:space="preserve">on the Street of the Singing Dolphin, just south of Diamond Street. 
Lord Stedd Moonstar, dark-haired man
Logan, the butler, a middle aged dwarf who walks with a pronounced limp and is visibly nervous around adventurers. Has an exceptionally long beard festooned with numerous star shaped crystals and a single large moon. He believes that adventures are savages who will strike out at him for no reason. This fear is based on a bombastic column in the Mocking Minstrel broadsheet.WATE1-1 </t>
  </si>
  <si>
    <t xml:space="preserve">Located on the second floor of the first west-side Sul Street building north of Chanszobur's Manywares. ED </t>
  </si>
  <si>
    <t xml:space="preserve">On NW corner of Sul and Vondil Streets. Glittering and highly regarded store; favorite of nobles; expensive but superior merchandise. ED
 </t>
  </si>
  <si>
    <t xml:space="preserve">Run by Rhavilra Gryphonshar, whose teams clean many lodgings and polish many boots for laboring and shopkeeping Waterdhavians ED
 </t>
  </si>
  <si>
    <t xml:space="preserve">The home of the Eagleshield noble family in Waterdeep. ED </t>
  </si>
  <si>
    <t xml:space="preserve">CoS pg. 2 </t>
  </si>
  <si>
    <t xml:space="preserve">CoS pg. 4, 30 Callak and Rilyana Saerfynn, siblings, both died during the failed 'Ritual of the First Flensing' in 1480DR (CoS pg. 57)
 </t>
  </si>
  <si>
    <t xml:space="preserve">(Temple of Amaunator, Julthon Street)
Pink marbel courtyard walls (BT 18)
 </t>
  </si>
  <si>
    <t xml:space="preserve">A large beaver statue with a wooden placard identifies an ornate stone two-story building as the Guildhall (WATE 1-3) </t>
  </si>
  <si>
    <t>The Yawning Portal Inn stands on Rainrun Street in Castle Ward. It is named after the Yawning Portal, the only well-known public access to Downshadow. 
Durnan the Sixth, a big Chondathan, direct descendant of the original founder of the Yawning Portal. (HoU 10)
Kelsie, Durnan's wife, sturdy and pleasant-faced, daughter of the previous cook (HoU 10) 
Durnan the Seventh, Durnan and Kelsie's oldest son, a strong and capable young man of about 30 years (assuming HoU is set aroung 1480DR) (HoU 10)
Minnet, Durnan and Kelsie's oldest daughter, a lively and intelligent woman of about 28 Years (HoU 10)
Seven other children of Durnan and Kelsie, the youngest being about 11 years.
Regular Patrons:
Corporal Enoreth Knag of the Watch, an elderly officer who hates mysteries (HoU 11)
The White Lady, elderly female elf, wears plain white robes, who whispers to herself, parts of her body have turned to crystal maybe as a result of abyssal plague. (HoU 11)
 Near the docks in Waterdeep, at the southern edge of the Castle Ward where it meets the Docks Ward, there sits the Yawning Portal. Once the site of the long-vanished tower of Halaster Blackcloak, the Yawning Portal's singular feature is the massive, forty-foot across well that descends some one hundred and forty feet into the first level of Undermountain.
Other than this, the Yawning Portal is a dingy wooden tavern/inn frequented by adventurers and those who're interested in such. The rooms are usually let to adventurers, and similar folk. 
The Well
Down the Well, a Song
Chorus:
Down, down, down the well!
Strappen up and sharp thy blade!
Down, down, down the well!
Oh strapping lad or venturer maid!
Down, down, down the well!
And back again, once Durnan's paid!
It costs 1gp to head down the well, and another to get hauled back up (which folk can signal for with the bell-rope that hangs down the side of the bell). Block and tackle is used to lower and raise folk - this doing is invariably cause for great commotion in the tavern, as the locals cheer on those who're descending with wagers to their neighbors and by a rousing tavern-wide rendition of "Down the Well", a bit of pub song that the locals love. Torches line the top of the well, providing light for the first fifty feet or so down the well before a plunge into the darkness of Undermountain. The faint light can be seen at the top of the well from the room at the bottom of it.
While a lowering into the depths is cause for celebration, there is a heart-stopping moment when the bell rings from below, signaling that someone - or something - wishes to be let up. Because there's no way of knowing exactly who or what is down there, everyone waits with bated breath, peering over the edge to see exactly what rises up out of the darkness. It's almost never a monster of some sort, of course, and even when it is, Durnan simply kicks the stops off the block-and-tackle to let it plunge back into the depths. More than one monster has scrambled up the rope faster than anticipated before, however, or particularly capable creatures might come crawling up the sides of the well. And everyone still talks about the time the beholder come floating up out of the well!
[edit]Personages
Durnan: Owner. A warrior and retired adventurer, Durnan owns the Yawning Portal. Well-known as a taciturn (but not surly) fellow who is a great judge of character, the man is filled with advice for those who would venture below. Most don't ask it, however, and he keeps his peace. What he doesn't stand for is raucous behavior in his bar, and does not hesitate to wade in and clack some skulls if necessary.
The Deep Delvers: Adventurers. The Deep Delvers are favorites in the Yawning Portal. A company made up of jaded young Waterdhavian nobles, the Deep Delvers are a nearly-permanent fixture in the Yawning Portal. Indeed, they retain the southeastern set of rooms on the second floor for their purposes: ostensibly to use for recovering from delvings down the well, but more frequently as a place to stumble to after a night of Dock or South Ward carousing. They take a great deal of enjoyment from descending down into Undermountain in groups of two-to-five, with their fellows taking bets on who'll come back with more new scars, more loot and the most kills. It seems foreign to them that one of their own should come back dead - which is fair, considering that the one time one of their own disappeared, the Delvers as whole took to Undermountain to recover him. They are: Regnet Amcathra, Bleys Crommor, Corinna Dezlentyr, Dundald Gost, Myrnd Gundwynd, Horth Hunabar, Jandar Ilzimmer, Morgunn Lathkule, Shauban Zulpair.
[edit]Undermountain Lore
It's easy to pick up all manner of lore from the folk about Undermountain here. The trouble is figuring out which of it is correct, was once correct but has changed and which of it is plain false. Despite having a long history of hosting adventuring companies delving down into the depths, there are no complete maps to the place, for a couple of reasons. The first is that most adventurers don't want the competition; the second is the folklore that warns of the nasty endings that people who do try to sell relatively complete maps of the place come to. It is generally agreed that there are forces in Undermountain that don't want their secrets told.
That said, it is occasionally possible to purchase partial maps - a scrap that someone recovers from a moldering corpse while down the well, or a bit that one group that has no intention of "ever going back down into that place again" are willing to sell. These scraps can be had for as cheap as a gold piece, all the way to as much as a hundred gold pieces, depending on the completeness of the map.
The one map that Durnan has posted, however, is the map of Undermountain Levels. This can be found here and there tacked up to the wall and on tables, and it's not uncommon to find partial maps are sold sketched onto the back of these sheets. 
Provender
• ales, stouts &amp; ciders on tap: 3 cp/tankard
• wines &amp; liquers: 1sp/tallglass
• hard liquors: 1-3sp per handglass
• bowl of pottage: 2 cp
• stew &amp; bread: 4 cp
• roast, greens &amp; bread: 1sp
Services
• well ascent or descent: 1gp
• healing from priest: 20 gp per spell
• adventuring kit: 10 gp
• potion of healing: 50 gp
• private dining chamber: 2 sp per hour
• rooms: 3 sp per single bed, 5 sp per double bed, 1gp per suite
Staff
• Durnan, proprietor (hm)
• Mhaere Dryndilstann: proprietor's wife and cleric of Tymora (hf)
• Tamsil Dryndilstann: proprietor's daughter (hf)
• Luranla Dreer: barmaid and former street rat (hf)
• Marruada Belaskurth: barkeep &amp; head of kitchens (hf)
• Jarandur Tallstand: head cook &amp; retired mercenary (hm)
• Parth Melander: cook (hm)
• Tarlgarth Vathar: stablemaster (hm)
• Chambermaids: Netha Darra, Hendra Stornshar, Pheldelopae Eleintwind, Yamra Stelkyn
• Clerics of Tymora: Adama Miiralin (hm), Orbrin Baerent (hm), paid a retainer by Durnan to be on-hand to aid adventurers.</t>
  </si>
  <si>
    <t xml:space="preserve"> darkly turreted and eccentric, nestled into the rising rock flank of Mount Waterdeep, recently gifted to Open Lord Laeral Silverhand by the City's Lords.(E:DM pg.17)</t>
  </si>
  <si>
    <t xml:space="preserve">Bardic college, located in two Cliffside villas overlooking the sea near Waterdeep, can be reached via the Cliffride, a gravelpath up Mt. Waterdeeps northern spur or the Mount Melody Walk, a tunnel through the mountain itself. (SCAG 123) 
Streets: 
Mandarth Lane/ Ambergrislide seawards slopes of Mount Waterdeep. Bright blue doors on every building and white stone tiles on the roofs. (BT)
Goral’s Way parallel to and one block east of Tybrun Ridge (BT)
Trellamp Court: Between Sulvan’s Way and Three Lord’s Crossing (BT)
(Down) Shyrrhr’s Steps, northeast on the Garmarl’s Dash over to (dark-bricked) Windless Way (BT) 
The Cliffride, a gravelpath up Mt. Waterdeep’s northern spur and Mount Melody Walk, a tunnel through the mountain itself. (SCAG 123) 
 </t>
  </si>
  <si>
    <t xml:space="preserve"> Senechal of the Palace Talen Telfeather (E:DM pg. 66)</t>
  </si>
  <si>
    <t xml:space="preserve"> Now topped by a Walking Statue in the form of a stone griffin, making the tower the tallest building of the Castle Ward, surrounded by spellwards. BT288 
Guildsenior Khondar ‘Ten-Rings’ Naomal, Traitor to the Watchful Order, died in 1479 DR when he tried to gain access to Aghairon's Tower. His ghostly skeletal remains can still be seen within the newest spellward surrounding Aghairon’s Tower, endlessly re-enacting the guildsenior’s death BT</t>
  </si>
  <si>
    <t xml:space="preserve">Inn, big, impressive and richly furnished (E:DM 31) </t>
  </si>
  <si>
    <t xml:space="preserve">Just-finished temple of Lurue, on Rainrun Street (E:DM 347)  </t>
  </si>
  <si>
    <t xml:space="preserve">(BT 63) </t>
  </si>
  <si>
    <t xml:space="preserve">Looming three stories tall over the intersection with of Sword Street, ‘Gargoyle infested’ (BT 18) </t>
  </si>
  <si>
    <t xml:space="preserve">Tchozal’s Race, squat white building with quaint Old Cormyrean wall merlons atop it’s roof. (BT 18) </t>
  </si>
  <si>
    <t xml:space="preserve">The only place in the city that has griffon and hippogriff mounts for rent. Renting a hippogriff costs 100 gp per day with another 100 gp as a security deposit. A hippogriff may be purchased for 4,200 gp. If one wishes to buy a griffon it’s possible for 9,000 gp. Griffons are not available for rent. (WATE 2-3)
** Probably connected to the former noble house Gundgulf, the merger of the Houses Brokengulf and Gundwynd, who both caught and trained exotic animals.
 </t>
  </si>
  <si>
    <t xml:space="preserve">Marbel Four-story grandhouse, owned by Raenar Neverember BT
 </t>
  </si>
  <si>
    <t xml:space="preserve">Near Ordalth House, BT </t>
  </si>
  <si>
    <t xml:space="preserve">Shop, Street of Silks, over a century old, sells oddities, antiques and chapbooks (including Arita's 'Silver Fox' Series) DS86-87
 </t>
  </si>
  <si>
    <t xml:space="preserve">beauty/dress salon, owned by Lady Ilira Nathalan, DS 139-145
 </t>
  </si>
  <si>
    <t xml:space="preserve">hearth-house (i.e. restaurant) with good, plentiful, moderately expensive food, DS 219
 </t>
  </si>
  <si>
    <t xml:space="preserve">Street of Bells, sells Masks DS157/ Dragon321
 </t>
  </si>
  <si>
    <t xml:space="preserve">Aumur Vraskalan (his cellar expansions caused a sinkhole that tore three neighbouring shops down into Downshadow (E:DM pg. 72)  </t>
  </si>
  <si>
    <t xml:space="preserve">Seller of maps, charts and books, knows much of the last century of seafaring activity in Waterdeep vicinity; doesn't do Skullport or Seacaves. ED </t>
  </si>
  <si>
    <t xml:space="preserve">Moneylender on Rainrun Street ED </t>
  </si>
  <si>
    <t xml:space="preserve">a large beaver statue with a wooden placard identifies an ornate stone two-story building as
the Guildhall WATE1-3 </t>
  </si>
  <si>
    <t xml:space="preserve"> The Gentle Rest is an old, large, comfortable inn on High Road, where it bends to meet Waterdeep Way. The inn has five floors and a stable located on an alley behind the inn. The current proprietor is Marlak Buckman, a jovial, stout, middle-aged man of average height. Sports stables that can house wagons. WATE1-1</t>
  </si>
  <si>
    <t xml:space="preserve"> The Plinth was destroyed during the chaos of the Spellplague.(FRCG pg.196)
</t>
  </si>
  <si>
    <t xml:space="preserve"> Felzoun’s Folly Tavern is on River’s Square. The staff is a mix of humans and dwarves. Patrons are a mix of merchants and shoppers with a smattering of mercenaries. The food and drink here is of good quality and modest prices. The Barkeep Heljara, a female dwarf is an information broker, calls the dwarfen bouncer ‘Sonny’ WATE1-1</t>
  </si>
  <si>
    <t xml:space="preserve"> modest temple, formerly a streetshop and two floors ofliving suits, since 1372DR (EFR pg.146)</t>
  </si>
  <si>
    <t xml:space="preserve"> On Coffinmarch, wizard, old woman, some think she is a crazy mad witch, “never did much more than sell beauty charms to old maids and protections for young men with mischief on their minds”, most of Egetha’s stock is not for minors. CotD32</t>
  </si>
  <si>
    <t xml:space="preserve"> Factors/trade agents; of Blackmul Street ED</t>
  </si>
  <si>
    <t xml:space="preserve"> A tavern in Trades Ward. Has named rooms such as the Brazen Doors room. ED</t>
  </si>
  <si>
    <t xml:space="preserve"> Given to four younger sons so that Mrayvren's Bountiful Rest could be opened. ED</t>
  </si>
  <si>
    <t xml:space="preserve"> Front door sometimes speaks out loud. The inn is sometimes haunted. ED
The old inn was known as 'Dagger’s Rest' for some time but recently changed it's name back to the original 'Inn of the Dripping Dagger'. ** Was mentioned as Dagger's Rest in WATE and as Inn of the Dripping Dagger by ED
The walls of the inn are fieldstone at street level and timber for three upper floors. The owner of the inn, a former adventurer named Tessele Swiftwater, employs an extensive staff of waitresses, kitchen staff, chambermaids, hostlers and a minotaur bouncer named Thoat. 
The food is tasty and plentiful. Notable are pan-fried lout (a local small brown fish) and baked shalass (a local trout-like fish). Notable drinks include Moonshae almond brandy, elverquisst (the exotic drink of many elves), and a famed Waterdeep wine, zzar, which is fiery orange with a distinctive almond scent. They do have rooms available WATE1-1</t>
  </si>
  <si>
    <t xml:space="preserve"> functions, CotD61</t>
  </si>
  <si>
    <t xml:space="preserve"> CotD10</t>
  </si>
  <si>
    <t xml:space="preserve"> Leads from Mhalsymber's Way into the City of the Dead, Haunted by an sobbing, unidentified ghost on the new moon BT</t>
  </si>
  <si>
    <t xml:space="preserve"> CotD40/58, guarded by the Watch
</t>
  </si>
  <si>
    <t xml:space="preserve"> CotD40, guarded by the Watch</t>
  </si>
  <si>
    <t xml:space="preserve"> functions, CotD61
</t>
  </si>
  <si>
    <t xml:space="preserve"> CotD, Carver family’s private Gate CotD9</t>
  </si>
  <si>
    <t xml:space="preserve"> (actually outside the City of the Dead) 
In front of the Dead End Gate, public gate leads to Zendulth Street) CotD2,13
Home of the Carver Family, the gravediggers and guardians of the City of the Dead
“Carvers can’t get lost” CotD5
Make coffins and gravestones CotD2
Have a multitude of black and white cats CotD3,12
Astute Carver (Leaplow, Runewright and Sophraea’s father, a giant of a man, bushy beard, master stonecarver) CotD7-9, 15-16
Reye C. (Leaplow, Runewright and Sophraea’s mother) CotD7-9
Leaplow and Runewright C. (Sophraea’s brothers) CotD3,13
Bentnor and Cadriffel C. (Sophraea’s cousins, twins) CotD3,12
Perspicacity, Sagacious, Vigilant and Judicious C. (Leaplow, Runewright and Sophraea’s uncles) CotD7-8
Sophraea Carver (youngest in a mostly male family, 17 years old, young girl with black curly hair) CotD3,32
Gustin Bone (friend of Sophraea, A tall thin man, dresses in faded tan leathers, brown hair , a close-trimmed beard, sharp long nose and bright green eyes with lashes long enough to envy any girl. About twenty. CotD13-14, a wizard, animating statues being his specialty (which he uses to con people into believing his stonestatue to be a spell-petrified hero), usually makes his living by ‘displaying the rare artifacts of a more magical time’CotD55. Currently lives at Dead End house and works of a dept for a statue made by Astute by moving statues to their designated positions within the City of the Dead. CotD301-302 Owns a Guidebook to Waterdeep, that’s from a time before the spellplague. CotD 126-127
**Maybe the guidebook is a copy of “Volo’s Guide to Waterdeep” ?</t>
  </si>
  <si>
    <t xml:space="preserve">The Blue Mermaid tavern is a respectable establishment with decent food at a good price whose clientele is normally sailors and dockworkers looking for a quiet place to eat. The manager is a man named Stevian. (WATE 1-5, 1-7) </t>
  </si>
  <si>
    <t xml:space="preserve">Shop, MS47
 </t>
  </si>
  <si>
    <t xml:space="preserve">Tavern, on Snailstreet, DS74 </t>
  </si>
  <si>
    <t xml:space="preserve">Shop, on Snailstreet, DS74 </t>
  </si>
  <si>
    <t xml:space="preserve">on Ship Street,SAY3,4
Patron Dusk Lanvyl of High Healers Everywhere, a weary-looking—but smiling—man. SAY5 
The place serves even the most exotic customers. The hellhound pelt that decorates the floor of its back hall is sentient and howls and belches fire when stepped on. SAY9 </t>
  </si>
  <si>
    <t xml:space="preserve">on Ship Street , near the Velvet Tentacles Festhall. Melvar ‘the Mouth’ is a halfling who sells information SAY11 </t>
  </si>
  <si>
    <t xml:space="preserve">On Ship Street, raw-fish-balls eatery, largely notorious for being owned by a mind flayer. SAY </t>
  </si>
  <si>
    <t xml:space="preserve">On Sternpost Street. ED </t>
  </si>
  <si>
    <t xml:space="preserve">Turned into a fortress of sorts after being broken into. Three ground floor shops occupy the space beneath her living quarters. ED
 </t>
  </si>
  <si>
    <t xml:space="preserve">the largest and best store for books, charts, and maps in Waterdeep. Although Gannon is not a sage as such, he is reputed to be a follower of Oghma. Some believe Magpie travels and acquires rare books, but no one is really sure if that is all she does. WATE2-2 </t>
  </si>
  <si>
    <t xml:space="preserve">The Blue Mermaid tavern is a respectable establishment with decent food at a good price whose clientele is normally sailors and dockworkers looking for a quiet place to eat. The manager is a man named Stevian. WATE1-5 &amp;1-7
 </t>
  </si>
  <si>
    <t xml:space="preserve">Seawatch Street, Sea Ward
Clientele: Persons desiring to learn how to fence or defend themselves with or against a light long- sword or smaller blade, and a dagger.
Secret Clientele: Young nobles desiring to learn how to duel and to meet young ladies for amo­rous purposes. Tartel encourages young and beautiful women to become clients by offering them half rates. </t>
  </si>
  <si>
    <t xml:space="preserve"> Way of the Dragon/Blacklock Alley
Tavern Keeper Sintus Farlhor , MS</t>
  </si>
  <si>
    <t xml:space="preserve"> Propritor Brant Tearn was murdered in 1479 DR, MS</t>
  </si>
  <si>
    <t xml:space="preserve"> Tulmaster’s street, Two streets north of High road? MS</t>
  </si>
  <si>
    <t xml:space="preserve"> Currently empty flower shop, but someone is watering the violets outside the shop. Next to Shureene’s Clothiers, MS
</t>
  </si>
  <si>
    <t xml:space="preserve"> Two ‘condemned’ warehouses, made unstable through Spellplague workings, separate the Inn from the Lone Rose shop. MS
</t>
  </si>
  <si>
    <t xml:space="preserve"> Shop near south gate in or near street of silver (between way of dragon and snail street?) DS 7/12
Ellis Kolatch , a fat, greasy unpleasant man,
Sells jewelry and fine silks (and its rumoured also knives flints and small crossbows) Arrogant, hates elves and spellscarred DS10-12
Purple hair and beard after an encounter with fey'ri Fayne the Trickster DS 37
Had an encounter with Shadowbane (while on a trademeet in Downshadow with thieves)
Turned himself over to the guard to be arrested for trade violations and dirty dealing after his encounter with Shadowbane DS43
** probably free again in 1491DR</t>
  </si>
  <si>
    <t xml:space="preserve"> The shop is filled with quite unusual and ornate pottery. The Sembian shopkeeper, Narvin, is a short, thin, black-haired man with a goatee. He is a high-energy, nervous individual who strokes his goatee when thinking.
He bargains over the value of each pot. WATE1-2</t>
  </si>
  <si>
    <t xml:space="preserve"> Mainly staffed by widows of sailors lost at sea (SCAG pg.41)
Note: Location guessed, but probably Queenspire from before the Spellplague.</t>
  </si>
  <si>
    <t xml:space="preserve"> BT188-189 
Runs down the eastern slope of Mount Waterdeep to Mountainside)
The initial straight run-stair was reworked into angled stairs with four resting platforms along the way.
The first landing of the Stair is called the ‘Lover’s Landing’ because it’s a favourite meeting spot of Mountainside’s nobles for amorous adventures. The second landing is called ‘Dragon’s Spout’ because of the magically maintained stone fountain with fresh clear water, which has the form of a dragon’s head. The head once topped the Dragontower of Maaril, which was destroyed during the Spellplague.</t>
  </si>
  <si>
    <t xml:space="preserve"> Cursed place where all stray dogs gather at night and turn into a wild pack, no matter how good-natured the dogs might be at other times. BT176
</t>
  </si>
  <si>
    <t xml:space="preserve"> Side-alley of Windless Way
Sage, sorcerer and smith of the highest order BT</t>
  </si>
  <si>
    <t xml:space="preserve"> A former Walking Statue, depicting a warrior, became a series of houses. (TGC pg. 61)</t>
  </si>
  <si>
    <t xml:space="preserve"> Bardic college, located in two Cliffside villas overlooking the sea near Waterdeep, can be reached via the Cliffride, a gravelpath up Mt. Waterdeeps northern spur or the Mount Melody Walk, a tunnel through the mountain itself.(SCAG pg. 123) </t>
  </si>
  <si>
    <t xml:space="preserve"> Dragon attacks turned the Field Ward to ashes (E:DM pg.34)
** the Field Ward was apparently not under the protection of the city's dragonward. Probably during the 'Rise of Tiamat'-Adv. arc?
The Field Ward is now home to many of the poorest citizens (SCAG pg.54)
In 1491 DR the city is approached with a proposal of growing a tree grove 'temple' sacred to Eilistraee in ruined Field Ward. (E:DM pg. 116)</t>
  </si>
  <si>
    <t xml:space="preserve"> Owned by a cousin of Dorn Strongcroft BT87
** a stubborn dwarf probably rebuilt after a dragon attack</t>
  </si>
  <si>
    <t xml:space="preserve"> An apparent plague and buildings from Castleward crashing into Downshadow, drove the residents of these two underground 'wards' away. (E:DM pg. 73)</t>
  </si>
  <si>
    <t xml:space="preserve"> Southernmost cavern of the complex was a shanty-town DS25</t>
  </si>
  <si>
    <t xml:space="preserve"> DS272-276</t>
  </si>
  <si>
    <t xml:space="preserve"> as described in the 3.5 Return to Undermountain sourcebook, except the floor functions intermittently as a result of long-ago tampering by a thief attempting to disable it, DS 69-71</t>
  </si>
  <si>
    <t xml:space="preserve"> were home to many gnomes, halflings, and dwarves. The district is completely underground and consists of 5-foot high ceiling rooms and suites opening off a few winding street tunnels. The district was in the process of expanding under the City of the Dead. These tunnels occasionally disturbed old burial sites located in the City of the Dead.</t>
  </si>
  <si>
    <t xml:space="preserve"> Part of the Warrens. Home of Omphar Daegrech (see Folk of Waterdeep) ** Probably was deserted like the rest of the Warrens. BT
</t>
  </si>
  <si>
    <t xml:space="preserve"> In Downshadow (HoU pg. 48) 
** Probably was deserted like the rest of Downshadow. </t>
  </si>
  <si>
    <t xml:space="preserve"> in Downshadow (HoU pg. 80)</t>
  </si>
  <si>
    <t xml:space="preserve"> Kobold tribe of Grand Grelpin (kobold wyrmpriest, HoU pg. 32) and Hapdash (kobold slinger, covered in burns and scars, misses a few fingers, HoU pg. 34)
Varriel, female human Red Wizard necromancer, bald (HoU pg.39)
Muragh, Watchskull, arrogant former cleric of Lathander, stubbornly refused to pay homage to Amaunathor and received no spells (HoU pg.84) ** with Lathanders return he probably now receives spells again.
Deadeyes (a.k.a. Harhoarguh), a plaguechanged beholder. lives in Undermountain, Deadeyes was imprisoned and 'stored for a future purpose' by Halaster, but the Spellplague freed the beholder. Ravaged by centuries of imprisonment and blasted by magic, disfigured and possible insane. (Du178: EotR:Deadeyes)
</t>
  </si>
  <si>
    <t xml:space="preserve"> Carved from the marbel cliffs of Mount Khimbarr amid the Lonely Hills, actually no tomb but a safehold of the Blackstaff BT
</t>
  </si>
  <si>
    <t xml:space="preserve"> BT, Once a pleasant little wood good for hunting game within a short walk from Northgate, it was corrupted by the Spellplague into a spell-warped forest, home to strange animals like six-legged bears with white manes, perytones, green owls, two-headed deer and the tentacled buarala whose limbs are coved with maws and who fear light, Plants like conifers with blazing red needles, that glow slightly in the moonlight.
Located in the middle is a stonecircle that’s connected to the portal-network of Varad (Brandarth Manor, Varadras, Ordalth House, Pellamcopse) Also found within the forest is the Lair of the Nameless Haunt (see Folk of Waterdeep).</t>
  </si>
  <si>
    <t>5E NOTES</t>
  </si>
  <si>
    <t>Shieldrar</t>
  </si>
  <si>
    <r>
      <t>46</t>
    </r>
    <r>
      <rPr>
        <sz val="7"/>
        <color rgb="FF000000"/>
        <rFont val="Times New Roman"/>
        <family val="1"/>
        <charset val="204"/>
      </rPr>
      <t xml:space="preserve">  </t>
    </r>
    <r>
      <rPr>
        <sz val="9"/>
        <color rgb="FF000000"/>
        <rFont val="Book Antiqua"/>
        <family val="1"/>
        <charset val="204"/>
      </rPr>
      <t>Journeyman in the livery of a guild</t>
    </r>
  </si>
  <si>
    <t>PRESS OF WATERDEEP</t>
  </si>
  <si>
    <t>BROADSHEET</t>
  </si>
  <si>
    <t>SOURCE</t>
  </si>
  <si>
    <t>DEITY</t>
  </si>
  <si>
    <t>This guild has only 44 members, but it produces a prodigious amount of drink for Waterdhavians and for export. Guild members annually turn out thousands upon thousands of barrels of wine, beer, and various liquors, including the distinctive zzar: a Waterdhavian fortified wine that is fiery, orange, slightly almond flavored, and equivalent to sherry. The Vintners' guildsmen are the absolute masters of creating zzar, though many of the vintner Houses have tried to pry that guild secret from the guildsmen in times past.
The Master is careful to keep membership low so competition does not hurt guild members. This is a difficult guild to join; years of apprenticeship to a member are necessary (or outstanding credentials in other brewing guilds around the Realms). Waterdhavian nobles and those connected to them are never permitted entry.
For a long time, there has been something of an informal "split" between the guild and those Houses that produce drink. The guild has produced "everyman's tipple," those drinks of quality and price range that make them the drinks purchased at myriad inns and taverns, while the "vintner Houses" (Houses Amcathra, Ammakyl, Melshimber, Rosznar and Thann) produced extremely fine wines for refined palates and heavy purses. Over the last generation or so, that has changed, with guildsmen interested in the art of producing truly exceptional wines, and the Houses finding a market in inns and taverns for their less-refined vintages.
The guild has also gone a long way towards standardizing sizes of alcohol for sale:
Jacks are large drinking horns sealed with wax, usually purchased for a household's consumption
Bottles are ceramic or glass, with wax-sealed corks; they are about the equivalent of a jack in volume, but inevitable are for finer brews
Small Keys are small hand-kegs of 2 gallons; about 10 lbs, 12" long and 8" across
Casks hold 12 gallons; about 2' long and 18" across
Barrels hold 30 gallons and are the most common containers for shipping; 3-5' long, 2-3' across
Butts are 100 gallon barrels; 6-7' long and 3-5' across
Tuns are the massive 250 gallon barrels usually set directly into the walls of a taproom, with taps driven directly into the tun; 8-10' long and 6-7' across</t>
  </si>
  <si>
    <t>Goods &amp; Services
• Ales, Beers, Ciders &amp; Stouts, Fair: 4cp/jack, 12-15cp/small key, 6-8sp/cask, 2gp/barrel, 6-7gp/butt, 10-15gp/tun
• Ales, Beers, Ciders &amp; Stouts, Good: 1sp/jack, 2-3sp/small key, 1-2gp/cask, 25sp-5gp/barrel, 8-15gp/butt, 16-30gp/tun
• Liquors, Fair: 3-6sp/jack, 15-30sp/small key
• Liquors, Good: 3-6gp/bottle, 15-30gp/small key
• Liquors, Fine: 15+gp/bottle
• Wines, Fair: 8-14cp/jack, 4-7sp/small key, 2-4gp/cask, 5-8gp/barrel, 10-30gp/butt, 40-70gp/tun
• Wines, Good: 3-6sp/bottle, 15-30sp/small key, 4-8gp/cask, 10-30gp/barrel, 30-60gp/butt
• Wines, Fine: 10+gp/bottle, 50+gp/small key
• Zzar: 2sp/jack, 7sp/bottle, 40gp/small key</t>
  </si>
  <si>
    <t>GOOD &amp; SERVICES</t>
  </si>
  <si>
    <t>GUILD LIST 5E</t>
  </si>
  <si>
    <t>The House of Inspired Hands: </t>
  </si>
  <si>
    <t>Temple to Gond. An enterprising temple to Gond that frequently abounds with new and noisy inventions of its faithful. (Central Street of the Singing Dolphin)</t>
  </si>
  <si>
    <t>The Tower of Luck: </t>
  </si>
  <si>
    <t>The House of Wonder: </t>
  </si>
  <si>
    <t>Temple to Mystra. The ornate tower for the faithful of Mystra with her holy symbol in mosaics on the courtyard, with the tower rising from the center of the starburst. (North Diamond Street)</t>
  </si>
  <si>
    <t>The Shrines of Nature:</t>
  </si>
  <si>
    <t> Shrines to Mielikki and Silvanus. A walled and forested complex that holds unpretentious "shrines" the size of some small temples to Mielikki (called "The Lady's Hands") and Silvanus (unnamed).</t>
  </si>
  <si>
    <t>The House of Heroes: </t>
  </si>
  <si>
    <t>Cyric</t>
  </si>
  <si>
    <t>Font of Knowledge</t>
  </si>
  <si>
    <t>House of the Moon and Selûne's Smile</t>
  </si>
  <si>
    <t>Mount Waterdeep as holy place</t>
  </si>
  <si>
    <t>Dues 50 gp/month</t>
  </si>
  <si>
    <t>Dues 2 gp/month</t>
  </si>
  <si>
    <t>Dues 10 gp/month</t>
  </si>
  <si>
    <t>Dues 25 gp/month</t>
  </si>
  <si>
    <t>Dues 5 gp/month</t>
  </si>
  <si>
    <t>Clergy of Tyr</t>
  </si>
  <si>
    <t>Holy Order Of The Knights Of Samular</t>
  </si>
  <si>
    <t>Dues 50 gp/month (500 gp to join)</t>
  </si>
  <si>
    <t>Dues 1 gp/month</t>
  </si>
  <si>
    <t>Dues 20 gp/month</t>
  </si>
  <si>
    <t>Clergy of Lathander</t>
  </si>
  <si>
    <t>Dues 2 gp/month </t>
  </si>
  <si>
    <t>CHURCH or ORGANIZATION</t>
  </si>
  <si>
    <t>MEMBERSHIP</t>
  </si>
  <si>
    <t>DUES / MONTH</t>
  </si>
  <si>
    <t>A walled garden compound with eight beautiful gilded towers that reflect Lathander's dawn. </t>
  </si>
  <si>
    <t>The second largest temple in Waterdeep is a large walled tower, its clergy funneling its weighty resources into improving the complex and undermining the city of Arabel's claim as the center for Tymoran worship. </t>
  </si>
  <si>
    <t>The ornate tower for the faithful of Mystra with her holy symbol in mosaics on the courtyard, with the tower rising from the center of the starburst. (North Diamond Street)</t>
  </si>
  <si>
    <t>The largest of the temples in the city is dedicated to Tempus, the Lord of Battle, and attracts spectators and combatants alike from the nearby Field of Triumph.</t>
  </si>
  <si>
    <t>A silver-gilded temple of fine white and blue stone, the House of the Moon is the oldest temple in Waterdeep.</t>
  </si>
  <si>
    <t>A lavish temple of marble, gold and silver with many statues of the goddess and her most comely worshippers throughout the history of the faith.</t>
  </si>
  <si>
    <t>The tallest building in the Trades Ward at six stories, which acts as an open temple for all faiths, as well as a landing place for the Guards' griffon steeds.</t>
  </si>
  <si>
    <t>[edit]South Ward</t>
  </si>
  <si>
    <t xml:space="preserve">Key: </t>
  </si>
  <si>
    <t xml:space="preserve">BT (Blackstaff Tower &amp; Candelkeep-Forum replies by Steven E. Schend) </t>
  </si>
  <si>
    <t xml:space="preserve">MS (Mistshore) </t>
  </si>
  <si>
    <t xml:space="preserve">DS (Downshadow) </t>
  </si>
  <si>
    <t xml:space="preserve">CotD (City of the Dead) </t>
  </si>
  <si>
    <t xml:space="preserve">TGC (The God Catcher) </t>
  </si>
  <si>
    <t xml:space="preserve">CoS (Circle of Skulls) </t>
  </si>
  <si>
    <t>EFR (Elminster's Forgotten Realms)</t>
  </si>
  <si>
    <t>*Note: The sourcebook draws on material from different times, so I included only those infos that stated a current or no date</t>
  </si>
  <si>
    <t xml:space="preserve">HoU (Halls of Undermountain) </t>
  </si>
  <si>
    <t>*Note: I left out the adventures adversaries, considering them to be dead, and adventurers, as they might no longer live in Waterdeep, but kept neutral NPC's who could have allied or could have been rescued by the heroes</t>
  </si>
  <si>
    <t xml:space="preserve">Dra2 (Draconomicon2) </t>
  </si>
  <si>
    <t xml:space="preserve">Du (Dungeon Magazine) </t>
  </si>
  <si>
    <t xml:space="preserve">SAY (Spin a Yarn 2008) </t>
  </si>
  <si>
    <t xml:space="preserve">IDWFR1 (Forgotten Realms Comic #1 from IDW) </t>
  </si>
  <si>
    <t>*Note: it's unclear in which time the comic takes place</t>
  </si>
  <si>
    <t>WATE (LFR-Adv.)</t>
  </si>
  <si>
    <r>
      <t>*</t>
    </r>
    <r>
      <rPr>
        <i/>
        <sz val="8"/>
        <color rgb="FF000000"/>
        <rFont val="Verdana"/>
        <family val="2"/>
        <charset val="204"/>
      </rPr>
      <t>Note: These adventures are not seen as canon by many</t>
    </r>
  </si>
  <si>
    <t>Brothel</t>
  </si>
  <si>
    <t>Tavern, Gambling House, &amp; Festhall</t>
  </si>
  <si>
    <t>(S:TA pg.68-69)  Looks a little bit like a temple, connects Waterdeep to Suzail and vice versa. The service to use the gate is quite expensive, the portal was used to help Cormyr during it's war with Netheril. </t>
  </si>
  <si>
    <t>Undermountian, beneath Waterdeep</t>
  </si>
  <si>
    <t>none, Deep Hunting Grounds</t>
  </si>
  <si>
    <t>Wardsman: Amren Dulaern (Castle Waterdeep)</t>
  </si>
  <si>
    <t>Dretch Lane Watchpost: Rorden: Klenna Hlaer • Orsar: Daliler the Stout • Wolt's Patrol, Mukktar's Patrol, Khengi's Patrol, Fanthel's Patrol</t>
  </si>
  <si>
    <t>Duir's Watchpost: Rorden: xxx • 3 patrols</t>
  </si>
  <si>
    <t>Elsambul's Watchpost: Rorden: xxx • 4 patrols</t>
  </si>
  <si>
    <t>Elvarren's Watchpost: Rorden: xxx • 4 patrols</t>
  </si>
  <si>
    <t>Keltara's Watchpost: Rorden: xxx • 3 patrols</t>
  </si>
  <si>
    <t>Market Watchpost: Rorden: xxx • 4 patrols</t>
  </si>
  <si>
    <t>Mulgomir's Watchpost: Rorden: xxx • 3 patrols</t>
  </si>
  <si>
    <t>The Tel'Teukiira</t>
  </si>
  <si>
    <t>FETLOCK COURT</t>
  </si>
  <si>
    <t>THE MARKET</t>
  </si>
  <si>
    <t>The largest open space in the city is an open marketplace surrounded by stone buildings (many moneylenders and pawnshops among them) that enclose the maze of temporary stalls and carts that appear here day and night. The Market is the best place to haggle for the lowest prices on almost any trade good imaginable, though there's no guarantee of finding anything.</t>
  </si>
  <si>
    <t>MOUNT WATERDEEP</t>
  </si>
  <si>
    <t>The mountain on which the city is built is a bald, rough crag with a peak some 1,500 feet above sea level. A lookout tower and griffon-steed eyrie sit atop this mountain. On its seaward flanks are emplaced eleven gigantic triple-catapults for hurling loads of rock and burning material out to sea against attacking ships. Several sea caves pierce the base of its western flank, connecting it to Undermountain and various points under the city by tunnels of great antiquity (once used for smuggling). The City Guard now watches these sea caves, allowing the Lords to use them for secretive operations. The South Seacave is connected by a set of hoists down into the mountain to the River Sargauth and Skullport.</t>
  </si>
  <si>
    <t>THE CYNOSURE (C7)</t>
  </si>
  <si>
    <t>In the immediate aftermath of Myrkul's defeat and the ascension of Midnight and Cyric, many Waterdhavians heard the voice of Ao over Mount Waterdeep. Within a month, a marble temple known as the "Temple of the Overgod" was built upon the ruins of Trader's Way (the site of Myrkul's death) with the enthusiastic support of Waterdeep's guilds and noble houses. Many worshipers flocked to the temple, including many nobles intent on following what seemed the latest fashion. Yet, after six months, the temple's flock was reduced by both mortal and divine disinterest. Soon, the temple was empty save for a few sporadic services. In the Year of the Serpent (1359 DR), the Lords of Waterdeep annexed the temple building and put it to use as a public hall, available for rent by nobles and wealthy merchants for parties, balls, weddings, and other events. Now carved into the frieze is "The Cynosure," a name both apt and ironic given the existence of the plane of the same name and the purpose it serves as the meeting place for the gods.</t>
  </si>
  <si>
    <t>The ground on which the Cynosure was built falls within Myrkul's Ruins, so named for the brown murk that settled on the area after Myrkul's disintegration during the Time of Troubles. Although the Watchful Order of Magists &amp; Protectors cleaned up much of the fall-out of the destruction of the Lord of Bones, Myrkul's Ruins remain the site of a seemingly permanent planar breach, linking Faerûn to the Fugue Plane. The minor planar breach has allowed the Fugue Plane's impeded magic trait (all spells are impeded; Spellcraft DC 20 + level to cast) to leech into this area. As word of this phenomenon has spread, many powerful spellcasters have chosen to hold negotiations in the, as it is seen as relatively "neutral ground" by those skilled in the Art.</t>
  </si>
  <si>
    <t>NEW OLAMN (C72)</t>
  </si>
  <si>
    <t>In just a few short years, New Olamn has become a prominent center of education and bardcraft in Waterdeep and up and down the Sword Coast. It can be reached by means of the Cliffride, a steep, treacherous gravel track that runs along the western edge of Mount Waterdeep's northern spur and is constantly exposed to the sea winds and spray of the ocean below. A more pleasant path passes through Mount Melody Walk, a continual flame-lit tunnel dug through Mount.Waterdeep's northern spur and staffed by a four-person contingent of the Guard at all times. (See New Olamn Bard College.)</t>
  </si>
  <si>
    <t>PIERGEIRON'S PALACE (C75)</t>
  </si>
  <si>
    <t>Built in the Year of the Smoky Moon (1287 DR), the white marble Palace of Waterdeep, now commonly known as Piergeiron's Palace, still stands as a shining symbol of the Lords' Rule, unblemished by corruption. The Palace is the main office location for many city officials, the majority of which are dedicated to the administration of city services, such as the Watch, the Guard, city clerks, and the Loyal Order of Street Laborers. The Lords' Court meets in a large chamber on the second floor, just up the grand staircase from the echoing, open entry hall.</t>
  </si>
  <si>
    <t>There are also embassies here from many other countries and cities, although such embassies need not be located in the Palace. The most elaborate embassy in the Palace is the Silverymoon Embassy, with a portal to Alustriel's Court.</t>
  </si>
  <si>
    <t>Piergeiron's lodgings occupy the two northern towers of the northern wing of the Palace. Also in the northern wing are various guest quarters for visiting dignitaries without a separate embassy in the city. Secret tunnels run from Piergeiron's chambers to all the private meeting places of the Lords, including Blackstaff Tower (C6).</t>
  </si>
  <si>
    <t>CASTLE WATERDEEP (C76)</t>
  </si>
  <si>
    <t>Waterdeep's great fortress is a thick-walled stronghold that broods over Castle Ward from the flanks of Mount Waterdeep. Pennants and banners are often hung and flown from its battlements to signal the arrival of diplomats or the commencement of ceremonies. The great height of the castle walls makes such signs readily visible in the southern half of the city. The castle's walls average sixty feet thick, with rooms and passages tunneled out of their great bulk.</t>
  </si>
  <si>
    <t>The castle can house approximately three thousand Medium-size creatures in comfort, and three times that number if every corner is used for accommodation and storage. The normal garrison is fourteen hundred city guards. Dungeon levels beneath the city hold ninety cells in total, each capable of holding up to six prisoners. By edict of the Lords, the castle's larder must contain an emergency food supply large enough to feed fifty thousand people for a tenday. The castle courtyard is used for training members of the Guard and the Watch. The main stables, containing seventy or so fully trained and equipped warhorses, are located in the ground-level interior of the castle's south wall.</t>
  </si>
  <si>
    <t>Signal beacons, horns, and mighty catapults capable of commanding the entire harbor of Waterdeep as far as Deepwater Isle and the Torchtowers are kept ready on the battlements. A garrison unit of at least thirty armed soldiers of the Guard always stands watch. The castle gates and all stations of the walls are always guarded, and just within the gates is a duty guardroom where a strike squad of twenty crossbowmen and two wizards can reinforce the guards at the gate in seconds, and anywhere else in or under the castle in minutes.</t>
  </si>
  <si>
    <t>Castle Waterdeep is linked to extensive dungeons beneath the castle and in the mountain to the west, used as armories, food-stores, and to hold Waterdeep's secrets. Beneath the castle's dungeons lies the Citadel of the Bloody Hand, now a dangerous, festering sore on the castle's integrity.</t>
  </si>
  <si>
    <t>CLIFFWATCH</t>
  </si>
  <si>
    <t>This sheer 100-foot cliff presents a beautiful view of the countryside east and south of Waterdeep, and it provides a valuable defense against invading ores and trolls. Guards in Endcliff Tower (N80),and the Watchway Tower carefully watch the cliffs edge, which is unobstructed by walls or rails.</t>
  </si>
  <si>
    <t>THE GRINNING LION (N56)</t>
  </si>
  <si>
    <t>Tucked away inside a block of homes and businesses, this place, adorned with (faked) battle trophies from all over Faerûn, is as raucous as taverns get in North Ward. An old joke claims the Riven Shield Shop sends all shields beyond repair to hang on the walls here.</t>
  </si>
  <si>
    <t>The music is loud, with male and female dancers in fantastically styled and revealing mock armor swaying and pirouetting among the tables. Real, if broken, weapons hang on the walls everywhere, so bouncers swiftly discourage any disputes. Folk come here to drink zzar and wine and eat fried onions and eels.</t>
  </si>
  <si>
    <t>The proprietor is Unger Farshal (NE male Tethyrian human fighter 8), and regulars in attendance include Hala Myrt (an agent of Lord Orlpar Husteem) and Vlorn Keenear.</t>
  </si>
  <si>
    <t>COURT OF THE WHITE BULL</t>
  </si>
  <si>
    <t>This place is a packed-dirt plaza named for the birth of an albino calf on this site when it lay outside the city walls. The calf's owner eventually built the White Bull tavern, which thrived for years until destroyed by Thongalar the Mighty and Shile Rauretilar in a great spell battle that tore a rapidly widening planar breach to the Astral Plane. Azuth, god of mages, repaired the breach, but this area intermittently acquires the planar trait of wild magic. As a result, no one has ever dared build on the location, making it a natural meeting place and market for caravan owners to peddle their wares from wagons.</t>
  </si>
  <si>
    <t>THE PLINTH (T38)</t>
  </si>
  <si>
    <t>Once a wizard's tower and the center of Selunite worship in Waterdeep, the Plinth is now a temple open to any faith and employed by worshipers of gods who lack sizable congregations in the City of Splendors. This mighty, needlelike tower resembles a tall, thin, pyramid with the top cut off. Small balconies spiral around the tower in slow descent. City laws forbid the sacrifice of intelligent beings to any god, but a lot of folk leap (or are "helped" to fall) from these heights each year. The flat roof is often used as a landing place for aerial steeds by the city's wealthy and powerful.</t>
  </si>
  <si>
    <t>VIRGIN'S SQUARE</t>
  </si>
  <si>
    <t>This market and traditional hiring place for warriors is named for a local legend that virgins were sacrificed to dragons on this spot, long before the founding of Waterdeep. Whenever Cult of the Dragon agents visit the city, this is their traditional meeting place.</t>
  </si>
  <si>
    <t>THE WARRENS</t>
  </si>
  <si>
    <t>Beneath the heart of Dock Ward lies one of Waterdeep's lesser-known neighborhoods. Reachable through narrow winding tunnels leading off various dark alleys, the Warrens have been centuries in the making, starting with ancient stone houses built along hilly streets. From time to time a higher floor has been added to a building, or a walkway built to add living space or to connect houses, even those across a street from each other. Over time, parts of streets have been completely hidden from the sun, and the lowest floors of many buildings have become cellars. Subsequent rebuildings have shored up the lowest inhabited floors and worked from there. The slow result of Waterdeep's reach for the grander and larger and taller is the forgotten layer known as the Warrens, home to many of Waterdeep's small folk. Many gnomes, halflings, and even the occasional dwarves have found congenial and discreet housing amid the dark cellars and narrow tunnels, for stout halfling warriors guard most entrances, keeping the Warrens free of humans and their ilk.</t>
  </si>
  <si>
    <t>THE KEELHAULED DWARF</t>
  </si>
  <si>
    <t>In the cavernous cellar beneath the warehouse known as the House of Tarmagus (D30) lies The Keelhauled Dwarf, a subterranean tavern favored by duergar and their ilk, as well as many of the city's half-orcs, thugs, and ruffians.</t>
  </si>
  <si>
    <t>THE MONSTER PIT</t>
  </si>
  <si>
    <t>Beneath the Fishscale Smithy (D60) building and the neighboring Thirsty Sailor (D12) lies an abandoned gladiatorial arena once owned (indirectly) by Elaith Craulnober. Various Dock Ward gangs sometimes use the place for settling their differences.</t>
  </si>
  <si>
    <t>THE OLD XOBLOB SHOP (D71)</t>
  </si>
  <si>
    <t>This curiosity shop is filled with lots of battle trophies and souvenirs from Undermountain. The shop is untidy and ill-organized but worth a look, if only to see the stuffed beholder for which the shop is named (hanging by the main counter). The proprietor, Dandalus Ruell, loves to tell the tale of his victory over Old Xoblob.</t>
  </si>
  <si>
    <t>CARAVAN COURT</t>
  </si>
  <si>
    <t>This place is usually a dust-shrouded melee of cursing, whip-wielding drovers, bawling beasts of burden, and creaking wagons and carts. Most caravans entering or leaving through the Southern Gate muster or disband in Caravan Court, making it a scene of nonstop activity and chaos.</t>
  </si>
  <si>
    <t>WAYMOOT</t>
  </si>
  <si>
    <t>At the southern intersection of the High Road and the Way of the Dragon, the Waymoot is a high signpost mounted in the middle of the crossroads with hanging arrows pointing toward the harbor and city gates. Created by the Watchful Order and funded by local merchants, the signpost magically directs travelers to locations spoken into a crystal on the post. Once a site is spoken, the Waymoot writes the destination onto the relevant arrow and indicates is distance from Waterdeep; therefore folk are sent out the appropriate gate leading north, east, or south, depending on their destinations.</t>
  </si>
  <si>
    <t xml:space="preserve">Lady Harriana Hawkwinter (LG female Chondathan knight of Helm) (SKT), </t>
  </si>
  <si>
    <t>Dasharra Keldabar </t>
  </si>
  <si>
    <t>retired civilar (captain) of Waterdeep's Griffon Cavalry</t>
  </si>
  <si>
    <t>girl named Thestryl Mellardin (LG female Chondathan human mage).</t>
  </si>
  <si>
    <t>Miros Xelbrin,</t>
  </si>
  <si>
    <t> Chazlauth Yarghorn</t>
  </si>
  <si>
    <t>, Darz Helgar,</t>
  </si>
  <si>
    <t>former member of xanathar</t>
  </si>
  <si>
    <t xml:space="preserve">Harpers </t>
  </si>
  <si>
    <t>High Harper Tam Zawad, called 'the Shepard', older calishite, became high harper around 1480 DR, still wears the plain grey garments of an itinerant priest of Selûne. Has offices above a harper-run tavern (S:TA 37, 39) (E:DM 101)</t>
  </si>
  <si>
    <t>Dahl Peredur (S:TA 37)</t>
  </si>
  <si>
    <t>Khochen, petite tuigan woman (S:TA 37)</t>
  </si>
  <si>
    <t>were believed to be gone, many were killed while fighting a coven of vampire-wizards in Stump Bog. (BT 303)</t>
  </si>
  <si>
    <t xml:space="preserve">During the Sundering Moonstar sleeper agents reactivated the organisation on a surprising massive scale in Waterdeep, Candlekeep and Myth Drannor. The organisation has since gone underground again, their relations to the Harpers, Open Lord Laeral Silverhand and Vajra the Blackstaff remain unclear. (SCAG 124) </t>
  </si>
  <si>
    <t>Renaer ‘Ren’ Neverember (see Folk of Waterdeep)</t>
  </si>
  <si>
    <t>Laraelra ‘Elra’ Hasard (daughter, sorcerer, skinny, pale, black hair, heir of the Blackstaff)</t>
  </si>
  <si>
    <t>Vajra ‚Blackstaff’ Safahr (see Folk of Waterdeep)</t>
  </si>
  <si>
    <t>Harug Shieldsunder (old dwarf tunneler of the guild)</t>
  </si>
  <si>
    <t>Eiruk Weskur (wizard of the Watchful Order, black hair, worn as skullcap, loves Vajra but she only offers friendship to him, a possible heir of the Blackstaff)</t>
  </si>
  <si>
    <t>Meloon Wardragon (Sell-sword, Long blond hair, pale blond beard, tall, musclar, wields the axe Azuredge)</t>
  </si>
  <si>
    <t>Lord Torlyn Wands (see Folk of Waterdeep)</t>
  </si>
  <si>
    <t>Parlek Lateriff (sage, sorcerer, smith )</t>
  </si>
  <si>
    <t>Osco Salibuck (Halfling, grandson of Madrak)</t>
  </si>
  <si>
    <t>Vahrem Kuthcutter (dead, posthumous member, buried beneath Roarke House)</t>
  </si>
  <si>
    <t>Faxhal Xoram (dead, posthumous member, buried beneath Roarke House)</t>
  </si>
  <si>
    <t xml:space="preserve">Haven of the Scarred </t>
  </si>
  <si>
    <t>Consortium of healers and priests tending to those run afoul of spellplague and other magical maladies. Cellica, Shadowbane’s helper, was a member prior to her death and Lady Ilira Nathalan is a patron. (DS 140)</t>
  </si>
  <si>
    <t>** The 'Haven' is one of the nice public faces of the Order of Blue Fire. It isn't necessarily as peaceful as it sounds. On paper, they're all about relieving suffering, but scratch the surface...and even then you probably wouldn't notice, that it's connected to the Order.</t>
  </si>
  <si>
    <t>Recent History of Waterdeep </t>
  </si>
  <si>
    <t>1374 DR Tsarra ‘Autumfire’ Chaadren takes up the mantel of the Blackstaff, but hides under illusions of Khelben Arunsun.</t>
  </si>
  <si>
    <t>???? DR The first outbreak of the Spellplague is held at bay by Tsarra ‘Blackstaff’ Chaadren.</t>
  </si>
  <si>
    <t>???? DR The second outbreak of the Spellplage in Waterdeep resurges from Undermountain and forces Tsarra to drop her disguise as Khelben Blackstaff.</t>
  </si>
  <si>
    <t>The Retributive Years (xxxx/xxxx DR): The revelation of Khelben’s death draws his enemies to Waterdeep, but all are soundly defeated by Tsarra. </t>
  </si>
  <si>
    <t>???? DR the towering Plinth in Trades Ward is destroyed during the chaos of the Spellplague.(FRCG pg.196)</t>
  </si>
  <si>
    <t>1388DR House Gundwynd is destroyed when most it’s members where transformed into giants and trolls by the Spellplague. The few survivors merged with the Brokengulfs into House Gundgulf.</t>
  </si>
  <si>
    <t>1395 DR Plaguebringer's Blight - Sickness and pestilence spreads throughout the North, unleashed by the Putrescent Anathema. (BRJ)</t>
  </si>
  <si>
    <t>The Putrescent Anathema was unleashed from Stump Bog to the northeast of Waterdeep to spread sickness and pestilence throughout the region, hitting the temple-farm of Goldenfields particularly hard. (FRCG 194)</t>
  </si>
  <si>
    <t>1399 DR Tsarra Blackstaff Chaadren, her heir and many of the Tel’Teukiira die fighting a coven of vampire-wizards of the Stump Bog. Kyriani Agrivar risks her sanity by bearing the Staff and the powers of the Blackstaff back to Waterdeep.</t>
  </si>
  <si>
    <t>1399 DR Kyriani Agrivar becomes Blackstaff. To acknowledge her legitimacy as the city’s archmage, she proclaims it from atop Blackstaff Tower, with Open Lord Caladorn at her side. This form of proclamation of the inheritance to the titel of Blackstaff becomes tradition.</t>
  </si>
  <si>
    <t>1400 DR Krehlan Arunsun becomes Blackstaff</t>
  </si>
  <si>
    <t>The Tarnsmoke Declaration (concerning the status of bounty hunters in Waterdeep) (EFR pg. 106)</t>
  </si>
  <si>
    <t>1424 DR Chartham Dellenvol kills Krehlan ‘Blackstaff’Arunsun</t>
  </si>
  <si>
    <t>(Ches) Ashemmon of Rymanthiin becomes Blackstaff </t>
  </si>
  <si>
    <t>1425DR The tavern ‘Sea Knight’ collapses due to Spellplague or mage-duel</t>
  </si>
  <si>
    <t>???? DR (Probably within the last 30 years from 1479DR backwards). The featherlung epidemic kills many of Waterdeep's citizens. TGC</t>
  </si>
  <si>
    <t>1452 DR first Noble Houses sell their titels. (EFR pg.53)</t>
  </si>
  <si>
    <t>1464 DR Samark Dhanzscul becomes Blackstaff</t>
  </si>
  <si>
    <t>1478 DR The Black Robes, a quorum of city judges in Waterdeep, welcomes the tiefling Kylynne Silmerhelve into their ranks. (BRJ)</t>
  </si>
  <si>
    <t>1479 DR Samark ‘Blackstaff’ Dhanzscul is murdered by Khondar ‘Ten Rings’ Naomal, the Guildmaster of the Watchful Order. Naomal's plot to turn Waterdeep into a magocracy under his rule fails and the traitorous Guildmaster is slain. Samark's heir Vajra Safahr becomes Blackstaff. BT</t>
  </si>
  <si>
    <t>1480 DR </t>
  </si>
  <si>
    <t>Noble titles are publicly offered for sale. (EFR pg.53)</t>
  </si>
  <si>
    <t>Nightal: The Vigilant Order, a cult dedicated to Asmodeus is destroyed and a dark ritual involving several ritual murders is prevented from succeeding. Master Talus, an archmage from the House of Wonders is killed during the ritual and Sathariel, an angel of Asmodeus is slain by the deva Jinnaoth. (CoS)</t>
  </si>
  <si>
    <t>1485 DR Dragon attacks turned the Field Ward to ashes (E:DM pg.34) </t>
  </si>
  <si>
    <t>** the year of the Tyranny of Dragons/ Rise of Tiamat adv.arc is difficult to place, but according to information gathered from the Salvatore novels, I placed them here.</t>
  </si>
  <si>
    <t>1489 DR Laeral Silverhand replaces Dagult Neverember as Open Lord of Waterdeep. (TRoT Adv. pg 14). Dagult, after losing Waterdeep, consolidates his power by concentrating his efforts as Lord-Protector of Neverwinter (TRoT Adv.pg. 15). Many nobles and guildmasters of the city are vying for the attention of or conspire against the new Open Lord Laeral Silverhand, while trying to use the transition to get rid of rivals This political chaos, that many of the city's residents consider 'business as usual', will still not be resolved in 1491 DR (PotA Adv. pg. 38) ** The year is guessed</t>
  </si>
  <si>
    <t>1490 DR Laeral Silverhand gatheres enough support to restore noble titles and property to noble families who lost them through misfortune or folly and takes them from those who bought them, like the Wild Lords (Du 190) and foreign agents. (SCAG pg. 57) </t>
  </si>
  <si>
    <t>1491 DR </t>
  </si>
  <si>
    <t>The Melairshield (CW pg.20) seems to be damaged, as houses collapse into Downshadow (E:DM pg.72) </t>
  </si>
  <si>
    <t>Mistshore burns down and the harbor is returned to it's original function (E:DM pg.)</t>
  </si>
  <si>
    <t>Cloud Giants lead by a giant named Burrult visit Waterdeep in their cloud castle in search of Princess Irie, daughter of storm giant king Skyvald (E:DM pg.59) ** probably foreshadowing the events of 'The Storm King's Thunder'-Adventure</t>
  </si>
  <si>
    <t>Masked Lord Braethan Cazondur's tries to become ruler of Waterdeep. His bid for power claims the lives of several of his fellow Masked Lords as well as those of about a dozen guildmasters. During his fight with Open Lord Laeral Silverhand, Cazondur is slain by his own allies, after those received orders from their master, the Xanathar to stop the Masked Lord, whose ambitions didn't sit well with the crimelord's goals. (E:DM)</t>
  </si>
  <si>
    <t>Open Lord Silverhand opens the assemblies of the Lords of Waterdeep to all guildmasters and nobles who want to attend to watch and listen.(E:DM pg.381)</t>
  </si>
  <si>
    <t>The Final Years of the Spellplague and the Sundering </t>
  </si>
  <si>
    <t>1450 DR Year of Holy Thunder </t>
  </si>
  <si>
    <t>Marpenoth </t>
  </si>
  <si>
    <t>Vasen Cale, son of Erevis Cale is born. His mother Varra dies during childbirth. (S:TG pg.3, 12-13)</t>
  </si>
  <si>
    <t>1451 DR Year of Knowledge Unearthed </t>
  </si>
  <si>
    <t>1452 DR Year of the Impatient Son </t>
  </si>
  <si>
    <t>Waterdeep: first Noble Houses sell their titels. (EFR pg.53)</t>
  </si>
  <si>
    <t>1453 DR Year of the Strangled Jester </t>
  </si>
  <si>
    <t>1454 DR Year of the Emerald Sun </t>
  </si>
  <si>
    <t>1455 DR Year of the King's Repentance </t>
  </si>
  <si>
    <t>1456 DR Year of the Mithral Hammer </t>
  </si>
  <si>
    <t>1457 DR Year of the Lightning Strikes </t>
  </si>
  <si>
    <t>1458 DR Year of the Plotting Priests </t>
  </si>
  <si>
    <t>1459 DR Year of the Forged Sigil </t>
  </si>
  <si>
    <t>1460 DR Year of the Malachite Shadows </t>
  </si>
  <si>
    <t>1461 DR Year of the Three Goddesses Blessing </t>
  </si>
  <si>
    <t>1462 DR Year of the Elves' Weeping </t>
  </si>
  <si>
    <t>1463 DR Year of the Reborn Hero </t>
  </si>
  <si>
    <t>The Companions of the Hall are reborn. (S:TC pg 41-58)</t>
  </si>
  <si>
    <t>1464 DR Year of the Six-armed Elf </t>
  </si>
  <si>
    <t>Samark Dhanzscul becomes Blackstaff, taking over from his mentor Ashemmon of Rymanthiin (W:BT)</t>
  </si>
  <si>
    <t>1465 DR Year of the Elven Swords Returned </t>
  </si>
  <si>
    <t>1466 DR Year of the Mages in Amber </t>
  </si>
  <si>
    <t>1467 DR Year of the Three Heroes United </t>
  </si>
  <si>
    <t>1468 DR Year of the First Circel </t>
  </si>
  <si>
    <t>1469 DR Year of the Splendors Burning </t>
  </si>
  <si>
    <t>Arkanûl: Airspur discovers Faerun's only known mine of the magical metal of arambarium (a metal that amplifies primordial magic) on the isle of Ithimir (SoL, audio) (Note: In 1479 the mine has been discovered for a decade)</t>
  </si>
  <si>
    <t>1470 DR Year of the Second Circle </t>
  </si>
  <si>
    <t>1471 DR Year of the Plagued Lords </t>
  </si>
  <si>
    <t>1472 DR Year of the Third Circel </t>
  </si>
  <si>
    <t>1473 DR Year of the Wave / Heretic's Rampage </t>
  </si>
  <si>
    <t>1474 DR Year of the Fourth Circle </t>
  </si>
  <si>
    <t>Cormyr/Suzail: Szass Tam, greatly weakened by his bid for godhood during the Spellplague, tries to gain access to the magical items within the vaults below the cormyrean royal palace in Suzail from afar, but only manages to breach the outer ward. (E:S pg. 42)</t>
  </si>
  <si>
    <t>(Note: The year is pure guess.) </t>
  </si>
  <si>
    <t>1475 DR Year of the Final Stand </t>
  </si>
  <si>
    <t>Cormyr/Suzail: After Szass Tam's failed attempt the Shadovar try to breach the wards below the cormyrean royal palace, waking the guardian dragons and the ghost of Alusair. Although the shades are defeated, the song dragon Ammaratha Cyndusk perishes, Myrmeen Lhal is forced back into human form and Vangerdhast only survives by the intervention of Laspeera who forcibly merges him with a spiderlike Guardian monster. (E:S pg. 42-43)</t>
  </si>
  <si>
    <t>(Note: The year is pure guess. But it must be before 1479DR as Vangey is described in his weakend conditon in 'Elminster must die' taking place in 1479DR)</t>
  </si>
  <si>
    <t>1476 DR Year of the Fifth Circle </t>
  </si>
  <si>
    <t>1477 DR Year of the Purloined Statue </t>
  </si>
  <si>
    <t>1478 DR Year of the Dark Circle </t>
  </si>
  <si>
    <t>Waterdeep: The Black Robes, a quorum of city judges in Waterdeep, welcomes the tiefling Kylynne Silmerhelve into their ranks. (FRCG4)</t>
  </si>
  <si>
    <t>Aglarond/Thay: The Brotherhood of the Griffon turns against its employers, the Simbarchs of Aglarond and leads the forces of Wizard's Reach into a costly and seemingly failed invasion of Thay. (BotG I pg 24)</t>
  </si>
  <si>
    <t>Eleint </t>
  </si>
  <si>
    <t>Murghôm: The vampiric dragon Brimstone requests audience with the dragon rulers of Murghôm, binding them into a magical game of xorvintaal ('The Captive Flame' begins)</t>
  </si>
  <si>
    <t>Raven's Bluff: The drow and their surface world agents infiltrate the corrupt power structure of Raven's Bluff. They also secretly start to enslave and kill hundreds of people to further their excavations below Raven's Bluff. (PoR audio)</t>
  </si>
  <si>
    <t>(Note: The novel takes place in 1479 DR and Lord Norwood states that the attacks took place within the last year.)</t>
  </si>
  <si>
    <t>1479 DR Year of the Ageless One </t>
  </si>
  <si>
    <t>Raven's Bluff: While trying to repair the darkelven wild mythal below Ravens Bluff, the drow accidently free Jack Ravenwild and Myrkyssa Jelan, the Warlord of the Vast from stasis within the mythals heartstone. The noble Cailek Balathorp turns out to be the slaver 'Fetterfist', who's in league with the drow of Tower Chumavhraele below the city. Balathrop and his ally Marquise Dresimil Chumavh are defeated by Jack Ravenwild and his allies. (PoR)</t>
  </si>
  <si>
    <t>Mirtul The Red Dragon Tchazzar returns to Chessenta ('The Captive Flame' ends/ 'Whisper of Venom' begins)</t>
  </si>
  <si>
    <t>20th Mirtul </t>
  </si>
  <si>
    <t>Chessenta: Shala Karanok offers her office as war-hero to Tchazzar. The red dragon crowns himself war-hero of Chessenta, proclaims his own divinity to his people, ordering to built him a grand temple. He also lifts the laws against wizards.(BotG II pg.17-19)</t>
  </si>
  <si>
    <t>???? Arkanûl: Airspur discovers the motherload of arambarium within their mine on Ithimir (SoL, audio) (Note: A few months before Marpenoth)</t>
  </si>
  <si>
    <t>5th Kythorn </t>
  </si>
  <si>
    <t>Chessenta: Tchazzar's forces are victorious at Soolabax (BotG II pg.123)</t>
  </si>
  <si>
    <t>Kythorn </t>
  </si>
  <si>
    <t>Cormyr: Manshoon plans to conquer Cormyr via a conspiracy of unsatisfied nobles he influences, as Cormyr is on the brink of civil war. To further his goals he also secretly starts killing War Wizards.(E: EE)</t>
  </si>
  <si>
    <t>Elminster having been 'slain' by Manshoon travels the Underdark below Cormyr as an sentient ashcloud. He discovers that the drow try to harvest silver fire by killing Chosen, among them Simrustar Aglamir. Her silver fire invigorates Elminster and both share the body of a she-drow as a vessel for their spirits.(E: EE)</t>
  </si>
  <si>
    <t>Cormyr: The 'Council of Dragons' is canceled and Cormyr tethers on the brink of civil war.(E: EE)</t>
  </si>
  <si>
    <t>Cormyr: Storm Silverhand travels through the Forest Kingdom, recruiting new Harpers. Meanwhile her sister, the Simbul uses bluefire artifacts to close planar rifts. (E: EE)</t>
  </si>
  <si>
    <t>Cormyr: Castle Urlingstar, a prison for sentenced nobles, suffers a string of murders. Events turn catastrophic as the southern tower is destroyed. In the end the few surviving staff and noble inmates flee the castle, teleporting directly to the royal gardens in Suzail. Rumors speak of a black dragon attacking, mage duels involving the likes of Elminster and Manshoon, drow assassins, and even state-sanctioned killings of the troublesome noble inmates (who are the source of that particular rumor). (E: EE)</t>
  </si>
  <si>
    <t>Cormyr: House Delcastle is attacked by nobles influenced by Manshoon, Delcastles' Matriarch and retainers are killed in the fight, but most of the attacking nobles die as well. (E: EE)</t>
  </si>
  <si>
    <t>Cormyr: The Simbul sacrifices herself to restore Elminster. Empowered by the collected magical energies and enraged over the losses he had to suffer, Elminster goes on a rampage, killing and punishing several deserving villians and ending Manshoon's plan for conquering Cormyr. In the end he uses the power to restore the vestige of Mystra back to full divinity. (E: EE)</t>
  </si>
  <si>
    <t>Storm, Elminster and Mirt the Moneylender start training the new Harpers. (E: EE)</t>
  </si>
  <si>
    <t>As the Spellplague ends, the post-Weeping spells stop to function and the old ways of magic return. Spellscars start to lose their powers. ('Summer started', S:TC pg.260)</t>
  </si>
  <si>
    <t>5th Flamerule Tchazzar and his allies destroy the body of the dracolich Alasklerbanbastos the Great Bone Wyrm of Threskal. (BotG II pg. 297)</t>
  </si>
  <si>
    <t>7th Flamerule Kassur Jedea, nominal monarch of Threskal surrenders to Tchazzar, who accepts him as a vassal king. The war between Threskal and Chessenta over, Tchazzar immediately declares war on the dragonborn of Tymanther, with Queen Arathane of Akanûl offering an alliance to Chessenta.(BotG II pg.301-303)</t>
  </si>
  <si>
    <t>15th Flamerule Alasklerbanbastos is brought back to unlife by the Brotherhood of the Griffon for questioning (BotG II pg.317-319)</t>
  </si>
  <si>
    <t>Chessenta: Tchazzar is slain in battle with the Brotherhood of the Griffon and it's dragon allies. Also the Bonewyrm's Alasklerbanbastos body is destroyed again. Shala Karanok resumes control of Chessenta, reenforcing the laws against wizards again. </t>
  </si>
  <si>
    <t>Murghôm: The vampire dragon Brimstone is forced to release the other draconic players from his spell. ('The Spectral Blaze' ends)(BotG III pg. 356-357, 361-363, 367)</t>
  </si>
  <si>
    <t>???? Arkanûl/High Imaskar: Carmenere, the niece of Queen Arathane, becomes diplomat in High Imaskar (SoL, audio) (Note: After Sword of the Gods)</t>
  </si>
  <si>
    <t>10th Marpenoth Arkanûl: Airspur loses contact to it's arambarium mine on the isle of Ithimir. The two squads of peacekeepers send to investigate do not return. (SoL, audio) </t>
  </si>
  <si>
    <t>16th Marpenoth Arkanûl: In Airspur pictures are stolen from the gallery of House Norjara. In relation to this event the windsoul genasi thief Riltana and the deva Demascus are attacked by genasi vampires of House Norjara. (SoL, audio) (Spinner of Lies begins)</t>
  </si>
  <si>
    <t>17th Marpenoth Airspur: Queen Arathane asks the deva Demascus to investigate what happened to the arambarium mine on Ithimir. The Queen fears that her four stewards might start a war. In a fight with Demascus, 'Lord Pashra', a watersoul genasi and merchant of vegetables, is revealed to be an oni mage, who is in league with the drow priestress Chenraya Xorlarrin. (SoL, audio) </t>
  </si>
  <si>
    <t>18th Marpenoth Arkanûl/Airspur: Demascus and his companions discover that the drow repaired an old Chondathan gate which now leads to the Demonweb. They and a band of vampires of House Norjara separately enter the Demonweb to investigate. (SoL, audio) </t>
  </si>
  <si>
    <t>19th Marpenoth Arkanûl/Airspur: During the flight from the Demonweb the vampiress Lady Essention of the Runecourt, unloved ally of Vampirelord Castrian of House Norjara, and the genasi vampires who accompanied her are destroyed. (SoL, audio) </t>
  </si>
  <si>
    <t>20th Marpenoth </t>
  </si>
  <si>
    <t>Waterdeep: Samark ‘Blackstaff’ Dhanzscul is murdered by Khondar ‘Ten Rings’ Naomal, the Guildmaster of the Watchful Order. Khondar's son Centiv disguises as Samark to cover the murder. Khondar's wants to turn Waterdeep into a magocracy under his rule. (W:BT)</t>
  </si>
  <si>
    <t>Arkanûl: Queen Arathene herself and Demascus lead and expedition to the isle of Ithimir, where they fight drow within the arambarium mine.(SoL, audio) </t>
  </si>
  <si>
    <t>21th Marpenoth Arkanûl: The drow on Ithimir use a gigantic spider-shaped balloon to carry away the arambarium motherload towards Airspur, where they plan to use it to open a new portal to Menzoberranzan. Queen Arathene leads an attack into the Demonweb. The motherload is transformed into a staff and the new portal opens. Demascus manages to shatter the arambarium staff and keep the larger headpiece, while the drow priestress Chenreya Xorlarrin is left with the smaller rest on the Menzoberran-side of the now closed portal.(SoL, audio) </t>
  </si>
  <si>
    <t>22th Marpenoth Arkanûl (SoL, audio) (Spinner of Lies ends)</t>
  </si>
  <si>
    <t>12th Nightal Waterdeep: Samark's apprentice and heir Vajra Safahr assumes the mantle of the Blackstaff. Khondar Naomal ist defeated and slain by the magics of Ahghairons Tower. (W:BT)</t>
  </si>
  <si>
    <t>1480 DR Year of the Deep Water Drifting </t>
  </si>
  <si>
    <t>Lolth starts to create the Demonweave. Drow mages rise in status. (Menzo pg. 13)</t>
  </si>
  <si>
    <t>Waterdeep: Noble titles are publicly offered for sale. (EFR pg.53)</t>
  </si>
  <si>
    <t>Mirtul </t>
  </si>
  <si>
    <t>Moonshae Isles/Sarifal: Queen Ordalf leShay discovers, that Lady Amaranth leShay, her younger half-sister and the rightful heiress to the throne of Karador, is still alive. Queen Ordalf plots to have her killed, but in the end Lady Amaranth forges an alliance with her nephew, Ordalf's son Prince Araithe, Lord of Winterglen and the Citadel Umbra. Amaranth herself has the loyalty of several eldarin lords and the knights of Llewyrr, while Araithe's forces consists of eladrin and even heretic drow, who want to redeem Lolth as Araushnee.</t>
  </si>
  <si>
    <t>Moonshae Isles/ Moray: Malar the Beastlord returns to the Moonshaes. His Wild Hunt, consisting of lycanthropes and wild beasts destroy several villages of the Northlanders on Moray. (RoS pg. 174-175) The wild hunt under Malar's personal leadership besieges the ruins of Caer Moray, where the surviving humans took refugee. (RoS pg 184-185) The goddess Chauntea aids the refugees by summoning a tsunami, washing away the lycanthropes, but Moray as a whole falls to the Black Blood of Malar. (RoS pg 190-191)</t>
  </si>
  <si>
    <t>(Mirtul, 'month of melting', RoS pg 57 )</t>
  </si>
  <si>
    <t>(*Note: The year of RoS is a pure guess of mine, but as the status quo of the Campaign Guide/ 1479 DR Year of the Ageless One is put aside it must be in or after that year. I suppose that the return of Malar to the Moonshaes might be interpreted as one of the first signs of the Sundering.)</t>
  </si>
  <si>
    <t>Nightal </t>
  </si>
  <si>
    <t>Waterdeep: The Vigilant Order, a cult dedicated to Asmodeus is destroyed and a dark ritual involving several ritual murders is prevented from succeeding. Master Talus, an archmage from the House of Wonders is killed during the ritual and Sathariel, an angel of Asmodeus is slain by the deva Jinnaoth. (CoS)</t>
  </si>
  <si>
    <t>1481 DR Year of the Grinning Halfling (S:TC)/Thoughtless Suitor (FRPG4) </t>
  </si>
  <si>
    <t>Aglarond/Delthuntle: 'Grandfather' (of Assassins) Pericolo Topolino discovers the 'lichwreck', the resting place of the lich Ebonsoul. His protege Spider dives for the treasures, accidently freeing the lich. The next night Grandfather Topolino is slain by Ebonsoul and Spider flees for his life.</t>
  </si>
  <si>
    <t>1482 DR Year of the Narthex Murders </t>
  </si>
  <si>
    <t>Baldurs Gate: Duke Abdel Adrian of Baldur's Gate and son of Bhall is attacked by his last remaining sibling and as one slays the other, the god Bhall returns to the Realms in the body of the victor. One of the other three dukes of the city, Torlin Silvershield, becomes Chosen of Bhaal. (MiBG Adv. / SCAG pg.)</t>
  </si>
  <si>
    <t>(*Note: Torlin Silvershield was named the most likely candidate for being Chosen of Bhall in the adventure 'Dead in Thay'.)</t>
  </si>
  <si>
    <t>1483 DR Year of the Tasked Weasel </t>
  </si>
  <si>
    <t>Baldurs Gate: Ulder Ravengard, Blaze of the Flaming Fist and right hand of former Duke Abdel Adrian, takes Duke Adrians place in the Council of Four. (LoBG-ToD #4)</t>
  </si>
  <si>
    <t>(Note: In the comic Ravengard is asked 'how he is shouldering his new position (as Duke)' so it seems that he only recently took over the position. As he is holding 'court' within the Watch Citadel and wears Flaming Fist armor it seems that he inherited his former superiors duties as Marshall of the Flaming Fist as well.)</t>
  </si>
  <si>
    <t>1484 DR Year of the Awakend Sleepers </t>
  </si>
  <si>
    <t>The Sembian armies of Netheril march against the Dalelands. Archingdale is attacked and conquered. (S:TG pg. )</t>
  </si>
  <si>
    <t>Ches </t>
  </si>
  <si>
    <t>19th Ches The reborn Companions of the Hall are reunited with Drizzt on Kelvin's Cairn on the night of the Spring Equinox. Clerics of Lolth sense the anger of their goddess.(S:TC pg.372-373)(D:NotH pg.14&gt;)</t>
  </si>
  <si>
    <t>20th Ches Menzoberranzan: On the Festival of the Founding, House Baenre and Fey-Branche forge an alliance. An avatar of Lolth appears to show her approval. The alliance is sealed by the secret marriage of archmage Gromph Baenre with Minolin Fey, now Fey-Baenre.(D:NotH pg.53-63,98)</t>
  </si>
  <si>
    <t>Luskan: Jarlaxle is ordered back to Menzoberranzan by Matron Mother Quenthel Baenre, leaving Bregan Daerths dealings in Luskan in the hands of Beniago Baenre aka. High Captain Kurth of Ship Kurth. (D:NotH 107-109)</t>
  </si>
  <si>
    <t>Port Llast is attacked by a force of drow lead by Tiago Baenre, some citizens are take to Gauntlegrym/Q'Xorrlarin's mines as slaves. Only a few of the prisoners return later, having been freed by the Companions of the Hall. (D:NotH pg 126&gt;)</t>
  </si>
  <si>
    <t>Menzoberranzan: House Do'Urden is to be recreated on the orders of Lolth for the purpose of leading an army against the Silver Marches. House Xorlarrin leaves Menzoberranzan for it's new-founded sister-city of Q'Xorlarrin.(D:NotH pg. )</t>
  </si>
  <si>
    <t>Icewind Dale: The dwarves of Kelvin's Cairn are attacked by a host of drow under the command of Tiago Baenre and Ravel Xorlarrin. Although the Xorlarrin weapons master Jearth falls in the first assault of the dwarves, Dain Stokely Silverstream and his warriors are defeated and many are taken to Q'Xorrlarin as slaves. (D:NotH pg. 290-301)</t>
  </si>
  <si>
    <t>Luruar: The drow begin to darken the skies over the Silver Marches through the ritual of the Darkening, preparing the battlefield for their warriors. The drow plan to fight a proxy war, with the reborn House of Do'Urden leading forces of all drow noble houses and the orcs of Many-Arrows against the Silver Marches. (D:NotH pg.378-379)</t>
  </si>
  <si>
    <t>Dhalia, Drizzt's former lover and companion is named Matron Mother of House Do'urden, 8th House of Menzoberranzan. To'sun Armgo and his daughter Doum'wielle join House Do'Urden, with Tiago Baenre taking the position of the weapons master. (D:NotH pg.380)(D:RotK pg.5)</t>
  </si>
  <si>
    <t>Luruar: The drow trick giants to follow their banner by presenting them with three fake brothers of the giant's god Thrym as leaders.(D:RotK pg.9)</t>
  </si>
  <si>
    <t>Faerûn/Luruar: The chromatic dragons begin to gather a hoard to reach the Nine Hells. The drow of Menzoberranzan buy the loyalty of the white dragon Arauthator 'The Old White Death' and his children by promises of plunder in their war. (HotDQ Adv. / D:RotK pg. 10)</t>
  </si>
  <si>
    <t>(Note: The dragons actions seem to connected to the 'Hoard of the Dragon Queen' Adventure)</t>
  </si>
  <si>
    <t>Many-Arrows: The rather moderate royal line of Obould is eliminated due to drow intrigues. The bloodthirsty Warlord Hartusk becomes the new leader of the orcs and agrees to an alliance with the drow. Lorgru, son of the last Obould is sent into exile to the Spine of the World. (D:RotK pg.11-13, 336)</t>
  </si>
  <si>
    <t>Luruar: The drow under the banner of House Do'Urden lead an army of orcs, giants and white dragons against the cities of Luruar through the Upper Surbrin Valley, pressing Moonwood first, </t>
  </si>
  <si>
    <t>King Harnoth of Adbar, one of the newly crowned twin kings of Adbar, leads a dwarvish legion via the Underdark to aid besieged Felbarr and Mithril Hall. (D:RotK pg 18, 21)</t>
  </si>
  <si>
    <t>Luruar: Silverymoon, Sundabar and Nesmé as well as the dwarfholds of Adbar, Felbarr and Mithril Hall are besieged by the orc horde. </t>
  </si>
  <si>
    <t>Doum'wielle Do'Urden (Armgo), posing as an emissary of her mother Lady Sinnafein of Glimmerwood leads Twin King Bromm of Citadel Adbar, and his 200 dwarves into a trap. The king is slain by Tiago Baenre and his head is send to Dark Arrow Keep.(D:RotK pg.1, 41-42, 44-51, 335)</t>
  </si>
  <si>
    <t>6th of Eleint Luruar: Sundabar is conquered. King Firehelm is slain by Tiago Do'Urden (Baenre). Thousands of Sundabar's citizens are slain or enslaved. But many Sundabarans fled into the city's citadel and from there escaped into the Everfire Caverns. Sundabar is rebuilt as Hartusk Keep. The Horde plans to use Hartusk Keep to uphold the siege of Silverymoon over the winter month. (D:RotK pg 270-279, 335)</t>
  </si>
  <si>
    <t>Damara: Jarlaxle tries to secure the aid of the dragon sisters Tazmikella and Ilnezhara against the white dragons who fight for the drow in Luruar.(D:RotK pg. 288-290)</t>
  </si>
  <si>
    <t>Luruar: Nesmé is conquered by the Horde. The defenses of the riders of Nesmé are shattered by Tiago Do'Urden astride the white dragon Arauthator 'The Old White Death'.(D:RotK pg.345) Tiago and his wife Saribel Do'Urden (Xorlarrin) proclaim themselves as Duke and Duchess of Nesmé.(D:RotK pg.346) The Horde takes 600 prisoners of which Tiago orders the hardier half to be enslaved, while the other half is left to the 'mercies' of his underlings.(D:RotK pg.348)</t>
  </si>
  <si>
    <t>Luruar: The reborn King Bruenor Battlehammer and his companions reach besieged Mithril Hall and there reveals himself to his people. (D:RotK pg. 354)</t>
  </si>
  <si>
    <t>Sembia: Sembian villages suffer as in addition to the hardships of the ever gloomy, monster-infested sembian plainlands, ever more mercenaries are called upon by Sembia for it's war.(S:TG pg 62)</t>
  </si>
  <si>
    <t>Sembian forces block the road between Daerlun and Cormyr and are massed all along the borders of the Dalelands (S:TG pg 46/55)</t>
  </si>
  <si>
    <t>The Dales have already endured months of attacks by sembian forces. (S:TG pg 125)</t>
  </si>
  <si>
    <t>The sanctuary 'Abby of the Sword' within the Valley of the Rose is destroyed by minions of Mephistopheles, although only the Oracle Elden Corrinthal alone is killed, as he sent the remaining brothers away to Arabel. (S:TG 140/244)</t>
  </si>
  <si>
    <t>The god Mask returns into the Realms through his Chosen Riven. Shar's Cycle of Night is broken and the Ordulin-Maelstrom is closed. (S:TG pg 316)</t>
  </si>
  <si>
    <t>The Sakkors Enclave crashes into the ruins of Ordulin. The Netherese princes Brennus Tanthul and Rivalen Tanthul, Shar's Nightseer, are killed by the falling city. (S:TG pg 319)</t>
  </si>
  <si>
    <t>Although the shroud over Sembia remains, cracks begin to show in its gloom. (S:TG pg 323)</t>
  </si>
  <si>
    <t>Netheril: The High Prince orders the capture of the Chosen. (S:TG: pg.324)</t>
  </si>
  <si>
    <t>Ireabor: The Land is struck by an earthquake. (SCAG pg.)</t>
  </si>
  <si>
    <t>Amn: Locusts afflicted Amn. "...tales began to spread of individuals [...] so-called Chosen [...]</t>
  </si>
  <si>
    <t>at the root of the conflicts that grip the land..." (SCAG pg.)</t>
  </si>
  <si>
    <t>Baldurs Gate: A statue of Minsc 'the Beloved Ranger' and his miniature giant space hamster Boo, heroes from the time before the Spellplague, is transformed into the actual Minsk and Boo by a wild magic surge. (LoBG-ToD #1)</t>
  </si>
  <si>
    <t>Uktar</t>
  </si>
  <si>
    <t>11th Uktar ('Vengeance of the Iron Dwarf' begins, D:VotID pg.1 )</t>
  </si>
  <si>
    <t>1485 DR Year of the Iron Dwarf's Vengeance (LotCs Adv. pg 4 )</t>
  </si>
  <si>
    <t>'Tyranny of Dragons' begins</t>
  </si>
  <si>
    <t>(Note: According to information from the Adventurer's League the 'Tyranny of Dragons' arc takes place in 1489 DR and according to pg.10 of the TRoT Adv. the adventures take place 'after the Sundering'. But the novel 'Archmage' tells us, that Tiamat's gamble for power had already failed at the end of 1485DR. [See D: A pg. 2] Additionally the Adventure mentions Connerad Brawnanvil as ambassador of the dwarves to the 'Lord's Alliance', but Connerad dies in 'Archmage'/ 1486 DR. [See: D: A pg.282/ 356] The mentioning of Connerad stepping down as king (TRoT Adv. pg.15) is also wrong, as he is still king at the time of his death. [See D: A pg 282])</t>
  </si>
  <si>
    <t>Swordcoast: One of the three red dragon siblings who rule the island of Tuern is slain by adventurers who look for the Red Dragon Mask. Enraged the two remaining siblings terrorize their subjects, the islands barbaric inhabitants, before turning on each other. (ToD WC pg4)</t>
  </si>
  <si>
    <t>Waterdeep: Dragon attacks turned the Field Ward to ashes (E:DM pg.34) </t>
  </si>
  <si>
    <t>Well of Dragons: An army of unlikely allies, lead by heroes, thwart the machinations of the Cult of the Dragon and Red Wizards of Thay to free Tiamat from the Nine Hells and bring about an new age of dragons.(TRoT Adv.pg.88)</t>
  </si>
  <si>
    <t>(Note: Tyranny of Dragons / The Rise of Tiamat Adventure ends. As the year of the Tyranny of Dragons/ Rise of Tiamat adv.arc is difficult to place, but according to information gathered from the Salvatore novels, I placed them here.) </t>
  </si>
  <si>
    <t>Anauroch: The Bedine rebel. (SCAG pg.)</t>
  </si>
  <si>
    <t>Hammer </t>
  </si>
  <si>
    <t>Beginning of Hammer (D:VotID pg.85 )</t>
  </si>
  <si>
    <t>Around 17th of Hammer (D:VotID pg.87)</t>
  </si>
  <si>
    <t>Alturiak</t>
  </si>
  <si>
    <t>Ches</t>
  </si>
  <si>
    <t>Around 19th of Ches (D:VotID pg.160)</t>
  </si>
  <si>
    <t>Tarsakh</t>
  </si>
  <si>
    <t>Around 1st of Tarsakh (D:VotID pg.174)</t>
  </si>
  <si>
    <t>Mirtul</t>
  </si>
  <si>
    <t>Battle of Hilltop (D:VotID pg.221)</t>
  </si>
  <si>
    <t>Around 15th of Mirtul (D:VotID pg.221)</t>
  </si>
  <si>
    <t>Citadel Felbar is freed (D:VotID pg.227)</t>
  </si>
  <si>
    <t>18th of Mirtul Battle of Silver Arrows (D: VotID pg.230)</t>
  </si>
  <si>
    <t>Kythorn</t>
  </si>
  <si>
    <t>Dwarves take Dark Arrow Keep without a fight (D:VotID pg.328)</t>
  </si>
  <si>
    <t>Flamerule </t>
  </si>
  <si>
    <t>1st of Flamerule (D:VotID pg.330)</t>
  </si>
  <si>
    <t>2nd of Flamerule Battle of Everlund (D:VotID pg.334)</t>
  </si>
  <si>
    <t>6th of Flamerule (D:VotID pg.336)</t>
  </si>
  <si>
    <t>The remaing hordes of Many-Arrows are defeated when returning home to dark Arrow Keep find it occupied by the dwarves and their allies. King Bruenor slays Warlord Hartusk. ( D:VotID pg.336-339)</t>
  </si>
  <si>
    <t>Dark Arrow Keep is razed and it's wooden logs send down the Subrin river to be burned in the forges of Mithril Hall. King Bruenor doesn't reclaim the throne of Mithril Hall but instead asks his fellow dwarfkings to lend him fighters to free Gauntlegrym from the drow. ('Vengeance of the Iron Dwarf' ends, D:VotID pg.344-345 &amp; 'Archmage' begins D: A pg.23)</t>
  </si>
  <si>
    <t>Silver Marches: Heroes from Luruar stop Lolth from creating the Demonweave (WoDE Adv.)</t>
  </si>
  <si>
    <t>Sea of Fallen Stars: Autum The Great Rain begins. (Started Months ago, S:TR pg.323, SCAG pg 17)</t>
  </si>
  <si>
    <t>1486 DR Year of the Nether Mountain Scrolls </t>
  </si>
  <si>
    <t>26th Ches High Forest/Lost Peaks: Chosen prisoners of Netheril, aided by Harper agents, free themselves from their prison amid the Lost Peaks. (S:TA Pg.389)</t>
  </si>
  <si>
    <t>5th of Mirtul Fire in the Blood begins (BA III pg 1)</t>
  </si>
  <si>
    <t>Flamerule</t>
  </si>
  <si>
    <t>5th of Eleint: King Foril Obarskyr dies in his sleep. (BA III pg.252)</t>
  </si>
  <si>
    <t>Turmish: The Chosen of Lathander Stedd Whitehorn heals the mental deterioration of the Emerald Enclave's elven leader Lady Cindermoon, now Shadowmoon, longtime Chosen of Silvanus. (S:TR pg.254). Due to the Great Rain the holy island of Ilighôn is reborn and Turmish's capital Alaghôn becomes a port again. (S:TR pg. 263-264)</t>
  </si>
  <si>
    <t>The Turmish fleet battles an pirate armada under the command of Umberlee's Chosen, the undead pirate Evendure. The pirates are beaten and Evendur is apparently killed by the turmish pirate captain Anton Marivaldi.(S:TR pg.321)</t>
  </si>
  <si>
    <t>Sea of Fallen Stars: After months the 'Great Rain' comes to an end. The waters of the Sea of Fallen Stars have swollen so greatly, that it's shores now resemble something akin to the shoreline from before the Spellplague again. (S:TR pg 323/ S:TH pg. 180)</t>
  </si>
  <si>
    <t>Faerûn: The Earthmotes begin to drop from the sky (Note: In Uktar it is already many tendays ago)(S:TS pg. 243) The Earthmotes of the city of Airspur strangely resist this effect (SCAG pg.11)</t>
  </si>
  <si>
    <t>Marpenoth</t>
  </si>
  <si>
    <t>Uktar </t>
  </si>
  <si>
    <t>Cormyr: The shadow fiends of Wheloon escape their prison and march on Marsember. (S:TS pg.6)</t>
  </si>
  <si>
    <t>Myth Drannor: The elven city is under siege by the forces of Netheril. (S:TS pg.6)</t>
  </si>
  <si>
    <t>2nd Uktar Cormyr: The city of Marsember is sacked by the Shadovar. Grand Duke Farninger Seasilver wants to flee to Elversult but is slain by Prince Yder Tanthul of Netheril.(S:TS 1&gt;, 62)</t>
  </si>
  <si>
    <t>Vilhon Wilds/Reach: The river Arrabar is in slow flood as the Sea of Fallen Stars seeps back into the Vilhon Reach, only slowed by a line of earthmotes the goddess Chauntea had dropped across the valley, allowing her faithful time to bring in the harvest. (S:TS pg.155)</t>
  </si>
  <si>
    <t>Underchasm: The god Helm returns to the Realms due to the faith of his Chosen Kleef Kenric.(S:TS pg.264-266)Prince Yder Tanthul is slain in battle against Helm's Chosen Kleef Kenric. (S:TS pg.279) Lady Arietta Seasilver, Chosen of Siamorphe and her fellow Chosen convince the primodial Grumbar to remain in the Realms and block Shar's attempt to bring the Shadowfell into the Realms via the Underchasm. Joelle Emmeline, chosen of Sune sacrifices herself to seal the pact with Grumbar. The Underchasm is filled with earth in the process. Lady Seasilver, now Grand Duchess of Marsember and Kleef Kenric return home to Marsember. (S:TS pg.295)</t>
  </si>
  <si>
    <t>(*Note: The East Rift is probably not filled up, as the earth does not rise higher then Sadrak's Splinter, which lay on lower ground than the Rift before the Spellplague.)</t>
  </si>
  <si>
    <t>14th Uktar (BA III pg 435 )</t>
  </si>
  <si>
    <t>Cormyr: King Irvil Obarskyr of Cormyr dies (BA III pg 443)</t>
  </si>
  <si>
    <t>24th Uktar </t>
  </si>
  <si>
    <t>Cormyr: Shadowwalkers from the Hall of Shadows reinforce the Shadowvar army besieging Suzail. Suzails walls are briefly breached by the shades. Although the shadow warriors kill many not one of them is able to open the gates before being slain. (BA III pg 447)</t>
  </si>
  <si>
    <t>Cormyr: War wizards close the portal within the Forgotten Keep, cutting of Netheril's supplies in the region, breaking the siege of Arabel.(BA III pg 448)</t>
  </si>
  <si>
    <t>Festival of the Feast of the Moon </t>
  </si>
  <si>
    <t>Cormyr: At dawn the Army of the Western Marches rides down from Arabel, crushing what remains of Netheril's army at the walls of Suzail. Not a single soldier of the shadovar is spared. The siege of Suzail ends. It is expected that Marsember can now be quickly liberated between two cormyrean armies. (BA III pg 448)</t>
  </si>
  <si>
    <t>Nightal</t>
  </si>
  <si>
    <t>5th of Nightal </t>
  </si>
  <si>
    <t>Crown prince Baerovus abdicts the throne in favor of his sister Raedra Obarskyr, who is to be officially crowned in a tenday.</t>
  </si>
  <si>
    <t>(BA III : Fire in the Blood ends.)</t>
  </si>
  <si>
    <t>15th Nightal</t>
  </si>
  <si>
    <t>Cormyr: planed crowning of Queen Raedra Obarskyr</t>
  </si>
  <si>
    <t>Gauntlgrym: The dwarven forces claim victory in Gauntlgrym. King Connerad Brawnanvil of Mithril Hall is posthumously crowned 1st king of Gauntlgrym. King Emerus Warcrown dies while being proclaimed the 2nd king of Gauntlgrym. Shortly after on the day Bruenor Battlehammer is crowned 3rd king of Gauntlgrym. (D: A pg.356-357)</t>
  </si>
  <si>
    <t>('Archmage' ends)</t>
  </si>
  <si>
    <t>Tymanther: (Ashes of the Tyrant begins)</t>
  </si>
  <si>
    <t>26th Nightal </t>
  </si>
  <si>
    <t>Tymanther/ Unther: The untherite god Enlil answers to the dragonborn Dumuzi's plea for help and comes to the aid of Djerad Thymar. Gilgeam and Unther return to Toril. Gilgeam decides to reclaim his land from the dragonborn (BA IV pg.420-42, SCAG pg.13-14)</t>
  </si>
  <si>
    <t>Imaskar/Mulhorand: The old gods of Mulhorand manifest among their people and lead a rebellion against their Imaskari rulers, who flee to the Plains of Purple Dust or extraplanar safeholds. Unlike other Chosen, the mulhorandi manifestations of the gods remain to rule their people after the Sundering. (SCAG pg.12)</t>
  </si>
  <si>
    <t>Note: I assume that the gods of Mulhorand returned about the same time, the pantheon of Unther returned.</t>
  </si>
  <si>
    <t>1487 DR Year of the Rune Lords Triumphant (S:TH pg.9) </t>
  </si>
  <si>
    <t>Early Spring: Maestro begins( D: M pg.24)</t>
  </si>
  <si>
    <t>Spring and Summer</t>
  </si>
  <si>
    <t>Earthquakes and volcanic eruptions abound (as Abeir begins to separate from Toril) (S:TH pg.5)</t>
  </si>
  <si>
    <t>Stars fell reportedly from the sky, gods long thought dead walk the land and armies lead by Chosen clash everywhere (S:TH pg.7)</t>
  </si>
  <si>
    <t>The Island Kingdoms: ships claiming to be from Evermeet, Lantan and Nimbral sail into ports along the Sword Coast and the Shining South (SCAG pg.18)</t>
  </si>
  <si>
    <t>Chessenta: The capitol Luthcheq loses control over the realm and Chessenta becomes a collection of city-states bound by common culture and mutual defense. (SCAG pg.11)</t>
  </si>
  <si>
    <t>Note: year is pure guess</t>
  </si>
  <si>
    <t>The Shining South: Halruaa returns from Abeir to Toril (SCAG pg.10-11)</t>
  </si>
  <si>
    <t>(Note concerning 'Legacy of the Crystalshard': Although a note placed the Adventure in 1485DR, this makes little sense, as 'Archmage' states, that Dain Stokley Silverstream is only freed from drow slavery in Nightal 1486 DR (D: A pg.348) and the Hosttower of Luskan is about to be restored (D: A pg.360). )</t>
  </si>
  <si>
    <t>Luskan: The Arcane Brotherhood is revived in Luskan (LotCs Adv. pg.2)</t>
  </si>
  <si>
    <t>Elesias</t>
  </si>
  <si>
    <t>Icewind Dale: The People of Icewind Dale are threatened by the machinations of the Arcane Brotherhood, the wight of Akar Kessel and Hedrune the Ice Witch, Chosen of Auril. (LotCs Adv. pg.3)</t>
  </si>
  <si>
    <t>Eleint</t>
  </si>
  <si>
    <t>15th Eleint Icewind Dale: The dwarven community of Icewind Dale lead by Dain Stokely Silverstream is threatened to be torn apart due to the corrupting influence of the black ice, a legacy of the crystal shard. (LotCs Adv. pg.3)</t>
  </si>
  <si>
    <t>25th Eleint The Legacy of the Crystal Shard Adventure begins.(LotCs Adv. pg.4)</t>
  </si>
  <si>
    <t>28th Eleint Icewind Dale: Caer-Konig is raided by the pirate crew of the 'Howling Fiend' (LotCs Adv. pg.5)</t>
  </si>
  <si>
    <t>Highharvesttide: Icewind Dale: Stokely Silverstream and the dwarves loyal to him flee the dwarven valley.</t>
  </si>
  <si>
    <t>1st Marpenoth Icewind Dale: Dwarven zombies emerge from the mines below Kelvin's Cairn.</t>
  </si>
  <si>
    <t>Ship Rethnor from Luskan establishes a protection racket in Caer-Konig and Caer-Dineval.(LotCs Adv. pg.5/6)</t>
  </si>
  <si>
    <t>3rd Marpenoth Icewind Dale: The Pirates of the Howling Fiend attack Easthavn.(LotCs Adv. pg.6)</t>
  </si>
  <si>
    <t>10th Marpenoth Icewind Dale: Dain Stokley Silverstream and King Jarund Elkhardt declare war on Hedrune the Ice Witch.</t>
  </si>
  <si>
    <t>Early Marpenoth 'The Herald' Begins (S:TH pg 9)</t>
  </si>
  <si>
    <t>The groundshackings begin to ebb down. (S:TH pg)</t>
  </si>
  <si>
    <t>Nights grow longer.(S:TH pg.5)</t>
  </si>
  <si>
    <t>The shores of Cormyr are still flooded because of the Great Rain (S:TH pg 180)</t>
  </si>
  <si>
    <t>Telamont Tanthul becomes Chosen of Shar. Chosen of other gods are to be destroyed by Netheril. (S:TH pg.23-24) Telamont is finally feeling his age, contemplates of becoming a shadow-lich. (S:TH pg.26) Hadrhune is dead. Telamont forbade the use of resurrection and mind-magic as dead shades and other dead spellcasters spirits trapped in the Weave are trying to take over spell-users they were close to in life. (S:TH pg.29)</t>
  </si>
  <si>
    <t>9th Marpenoth </t>
  </si>
  <si>
    <t>Elminster enters Candlekeep to secretly look for writings of Khelben Arunsun on the Weave(S:TH pg 48)</t>
  </si>
  <si>
    <t>Netheres agents start slaying the baelnorn of Myth Drannor and draining the ancient elven magics.(S:TH pg.)</t>
  </si>
  <si>
    <t>12th Marpenoth </t>
  </si>
  <si>
    <t>Cormyr: Rumors that Myth Drannor and the Dales have fallen reach Suzail, but not everyone believes in them. (S:TH pg.178)</t>
  </si>
  <si>
    <t>Shade Enclave: The city of Shade itself is moved against Myth Drannor. (S:TH pg.312)</t>
  </si>
  <si>
    <t>The Battle for Candelkeep</t>
  </si>
  <si>
    <t>Netherese sleeper-agents among the monks of Candlekeep are activated and attack the other monks, only to discover that among these are agents of the Moonstars and Red Wizards. Laeral and Alustriel of the Seven Sisters are revealed to be among those monks. Elminster tricks the Netherese by posing as High Prince Tanthul. Elminster is convinced by Larloch to help him use the energies of Candlekeeps wards to strengthen the Weave.</t>
  </si>
  <si>
    <t>The wards of Candlekeep are destroyed, but their energies absorbed by Larloch. Larloch leaves for Myth Drannor with the betrayed Elminster, Laeral and Alustriel in pursuit. (S:TH pg.)</t>
  </si>
  <si>
    <t>After the fight Dove Falconhand appears to collect the surving Moonstar agents of Candlekeep and leads them into battle in Myth Drannor. (S:TH pg.)</t>
  </si>
  <si>
    <t>13th Marpenoth</t>
  </si>
  <si>
    <t>The Second Fall of Myth Drannor</t>
  </si>
  <si>
    <t>Larloch attacks the baelnorns and magics of Myth Drannor. (S:TH pg.)</t>
  </si>
  <si>
    <t>High Prince Tanthul and his arcanist begin the ward-drain ritual devised by Prince Drathan Tanthul to drain the Mythal of Myth Drannor. (S:TH pg.)</t>
  </si>
  <si>
    <t>Terrible monsters appear within the lines of the netherese mercenaries.(S:TH pg.280&gt;)</t>
  </si>
  <si>
    <t>Prince Vattick Tanthul of Netheril is killed by Dove Falconhand (S:TH pg)</t>
  </si>
  <si>
    <t>Dove Falconhand succumbs to her injuries after she called the baelnorns of Myth Drannors' tombs to defend the city. (S:TH pg316, 321,323,325)</t>
  </si>
  <si>
    <t>The Srinshee appears to defend Myth Drannor. (S:TH pg 246, 326-327)</t>
  </si>
  <si>
    <t>Prince Mattick Thantul, witnessing the power of the Srinshee, flees the fight of Myth Drannor (S:TH pg.328)</t>
  </si>
  <si>
    <t>As the baelnorn of Myth Drannor fight the mercenary army, the dead of Myth Drannor begin to sing.(S:TH pg 325, 329)</t>
  </si>
  <si>
    <t>Larloch shatters the minds of many of shade's finest arcanists, among them Prince Aglarel. (S:TH pg. 336-338)</t>
  </si>
  <si>
    <t>The Shrinshee orders the baelnorn to protect the 'Tree of Souls'. They form a magical shield around the tree, that even shields the tree from the later impact of the Shade Enclave. (FtR:TDaCF)</t>
  </si>
  <si>
    <t>The Srinshee sacrifices herself to wrest the magical energies from Larloch and High Prince Tanthul and strengthens the Weave with the power of the city's mythal and the wards of Candlekeep. (S:TH pg.348-349)</t>
  </si>
  <si>
    <t>Shade Enclave crashes onto Myth Drannor. Elminster ensures the death of High Prince Telamont Tanthul as the Shade Enclave crashes onto Myth Drannor. Elminster himself is saved by Mystra, who gained full control over the Weave again, stopping Shar from turning it into a new Shadowweave. (S:TH pg350-352)</t>
  </si>
  <si>
    <t>The last remaining defenders of the City of Song, among them Coronal Ilsevele Miritar and her consort Flar Starbrow, were rescued by the Srinshee and transported to Semberholme. (S:TH pg.352) The living elves temporarily abandon Myth Drannor. (FtR:TDaCF) </t>
  </si>
  <si>
    <t>Only few Shadovar survive the fall of their city, among them the sisters Manarlume and Lelavdra Tanthul and the arcanist Gwelt (S:TH pg. 353) who later form a secret society, collecting surviving Thulthantans within the 'Court of the Three', which is located within the least damaged ruins of the former Citadel of the Raven. They also plan to retake surving netherese cities. (FtR:TDaCF)</t>
  </si>
  <si>
    <t>Tabra, a female archmage and last apprentice of the netherese arcanist Ioulaum, who had been captured, tortured and disfigured by Telamont Tantul, is freed from stasis by the death of the High Prince. In revenge she sets out to destroy surviving Shadovar arcanists. (E:S pg.45)</t>
  </si>
  <si>
    <t>14th Marpenoth 'The Herald' Ends (S:TH pg)</t>
  </si>
  <si>
    <t>Vangerdhast is returned to human form by Mystra (S:TH pg.358)</t>
  </si>
  <si>
    <t>Abeir and Toril are apart again. The Sundering has ended. (S:TH pg.355)</t>
  </si>
  <si>
    <t>30th Marpenoth Waterdeep: the half-drow sorceress Lirdolin Lacûva of Dambrath begins to set up a timeline of the finale years of the Spellplague and the Time of the Sundering. (Non-Offical)</t>
  </si>
  <si>
    <t>1488 DR Year of Dwarvenkind Reborn </t>
  </si>
  <si>
    <t>Throughout much of Faerun, the winter of 1487 and 1488 lasted longer than any on record. The solstices and equinoxes had somehow drifted. Later seasons followed suit, with each starting and ending later than expected. (SCAG pg.18)</t>
  </si>
  <si>
    <t>Late Tarsakh (Spellstorm Begins)</t>
  </si>
  <si>
    <t>Cormyr/Suzail: The Dragon Rampant Club is burned to the ground after a wild spell duel between Manshoon and Shaaan the Serpent Queen. They fought over the mind of Lord Sardasper Halaunt who came to Suzail, offering to sell the legendary Lost Spell of the god Azuth. Lord Halaunt is left a drooling idiot and is returned to his home by his servants. (E:S pg.27)</t>
  </si>
  <si>
    <t>Cormyr: Drawn by rumors, that the legendary Lost Spell of the late god Azuth has been found several archmages meet at 'Oldspires', the home of Lord Sardasper Halaunt. The manor is curtained by a Spellstorm and the wizards find that they can't leave and that their magic is diminished by the storm. The archmages assembled are Elminster of Shadowdale, Manshoon (once of the Zhentarim), Malchor Harpel (once of Longsaddle and still of the returned Twilight Tower), Tabra, Maraunth Torr, Skouloun and Yusendre (two surviving Elders of Nimbral), Runemaster Calathlarra of the Twisted Rune, Shaaan the Serpent Queen, Alastra Hathwinter of the Harpers, Laragunt of Threskel and an unnamed Red Wizard. The later two, spooked by their loss of magical power flee back into the Spellstorm and are turned insane by it. (E:S pg.56-63). The 'negotiations' for the ownership of the Lost Spell that take place inside 'Oldspires' claim the lives of archmages Maraunth Torr, Skouloun and Yusendre of Nimbral, Runemaster Calathlarra, Shaaan the Serpent Queen and Alastra Hathwinter.</t>
  </si>
  <si>
    <t>(Spellstorm Ends)</t>
  </si>
  <si>
    <t>Luruar: The League of the Silver Marches disbands due to ill feelings among it members caused by failures during the war against the orcs. (SCAG pg. 18)</t>
  </si>
  <si>
    <t>Netheril: The remaining netherese settlements battle the Bedine. At a battle for the Memory Spire a hive of phaerimm is reawakend, who use their magics to drain life and magic from the lands below the spire.(SCAG pg.18)</t>
  </si>
  <si>
    <t>Sembia: Sembia dissolves into a collection of city-states. (SCAG pg. 18)</t>
  </si>
  <si>
    <t>1489 DR Year of the Warrior Princess </t>
  </si>
  <si>
    <t>Many of the wars begun in the Sundering come to a close. (SCAG pg.18)</t>
  </si>
  <si>
    <t>Following Flamerule, Vhaeraun and Eilistraee are separate deities with the same powers and portfolios they had before 1375, but a new understanding, respect, and even friendship for each other. Some of their followers still war with each other, but the two deities do not. Thus far, Eilistraee’s teachings after the Sundering are the same as before the Sundering. (Source ED)</t>
  </si>
  <si>
    <t>Eilistraee, the Dark Dancer is seen dancing and speaking to mortals up and down the Sword Coast (E:DM pg. 106)</t>
  </si>
  <si>
    <t>Waterdeep: Laeral Silverhand replaces Dagult Neverember as Open Lord of Waterdeep. (TRoT Adv. pg 14). Dagult, after losing Waterdeep, consolidates his power by concentrating his efforts as Lord-Protector of Neverwinter (TRoT Adv.pg. 15). Many nobles and guildmasters of the city are vying for the attention of or conspire against the new Open Lord Laeral Silverhand, while trying to use the transition to get rid of rivals This political chaos, that many of the city's residents consider 'business as usual', will still not be resolved in 1491 DR (PotA Adv. pg. 38)</t>
  </si>
  <si>
    <t>(Note: According to 'The Herald' Laeral spend most of her time searching for clues about Khelbens work concerning the Weave at Candlekeep. So her appearance in the Tiamat adventure is wrong assuming my corrections concerning the date of that adventure derived from the dates taken from the Salvatore novels are correct. As the adventure was placed within this year I placed Laeral's appearance as Open Lord here.)</t>
  </si>
  <si>
    <t>1490 DR Year of the Star Walker's Return </t>
  </si>
  <si>
    <t>Dessarin Valley: Cultist of the Elemental Eye try to add Nurvureem, the 'Dark Lady' of Rundeth Manor, to their ranks, but the 'drow dragon' declines the offer by killing most of the cult's envoys. (PotA Adv. pg.36, 179-180) (Note: several months before the adventure begins)</t>
  </si>
  <si>
    <t>Waterdeep: Laeral Silverhand gatheres enough support to restore noble titles and property to noble families who lost them through misfortune or folly and takes them from those who bought them, like the Wild Lords (Du 190) and foreign agents. (SCAG pg. 57) </t>
  </si>
  <si>
    <t>1491 DR Year of the Scarlet Witch </t>
  </si>
  <si>
    <t>The woodelf Morgwais, called the 'Red Lady' or 'Lady of the Wood', seeks to unite the disparate elftribes of the High Forest through the Caerilcarn (Council of the Wood) to resurrect the ancient kingdom of Eaerlann. In 1491 DR first steps have been taken by allying various elven settlements. (PotA Adv. pg.16)</t>
  </si>
  <si>
    <t>(Note: 'Princes of the Apocalypse'Adv. begins) (PotA Adv. pg.19)</t>
  </si>
  <si>
    <t>(Note 'Princes of the Apocalypse'Adv. Ends)</t>
  </si>
  <si>
    <t>( Note: 'Death Masks' begins) (E: DM, pg.15)</t>
  </si>
  <si>
    <t>Waterdeep: A plague chases most residents from Downshadoe and the Warrens (SCAG pg 55, E:DM pg 86)</t>
  </si>
  <si>
    <t>Lord Mirt the Moneylender returns to Waterdeep after over a century. (E:DM pg.7)</t>
  </si>
  <si>
    <t>The floating shanty-town district Mistshore burns (E: DM, pg.22) and the harbor is returned to it's original function (SCAG pg.55, E:DM pg.). The Melairshield (CW pg.20) seems to be damaged, as houses collapse into Downshadow Digging below the city without permission is declared illegal. (SCAG pg. 55, E:DM pg.72-73)</t>
  </si>
  <si>
    <t>Cloud Giants lead by a giant named Burrult visit Waterdeep in their cloud castle in search of Princess Irie, daughter of storm giant king Skyvald (E:DM pg.59) </t>
  </si>
  <si>
    <t>(Note: probably foreshadowing the events of 'The Storm King's Thunder'-Adventure)</t>
  </si>
  <si>
    <t>Open Lord Silverhand orders to restore the Guard, Watch, Navy and it's Griffon Cavalry to it's original functions. But Laeral doesn't want to refound Force Grey just yet. (SCAG pg 55, E:DM pg. 64, 144-146)</t>
  </si>
  <si>
    <t>Masked Lord Braethan Cazondur's tries to become ruler of Waterdeep. His bid for power claims the lives of several of his fellow Masked Lords as well as those of about a dozen guildmasters. During his fight with Open Lord Laeral Silverhand, Cazondur is slain by his own allies, after those received orders from their master, the Xanathar to stop the Masked Lord, whose ambitions didn't sit well with the crimelord's goals. (E:DM pg.370-371)</t>
  </si>
  <si>
    <t>( Note: 'Death Masks' ends)</t>
  </si>
  <si>
    <t>1492 DR Year of Three Ships Sailing</t>
  </si>
  <si>
    <t>1493 DR Year of the Purple Dragons</t>
  </si>
  <si>
    <t>Building owned by the dragon Jalanvaloss - see Dragon#243.</t>
  </si>
  <si>
    <t>Flagon Dragon Inn
Corner of Tharleon Street, Three Stories high, stone dragons at the base of the walls are all gouting fire, two dragon helmed guards at the door. Caters more to the less-than-noble class. BT19 A modest neighborhood pub renowned for its zzar (Waterdhavian mulled wine) and talyths (a palm-sized cracker with a thin slice of sausage on top, and a mixture of cheese, herbs, mashed root vegetables and other ingredients whose recipe is a house secret) (Northern Swords Street) The local tavern for most of Northern Swords Street, it's not unusual to find apprentices from Blackstaff Tower, a priest or two from the Spires of Morning and a couple of local craftsmen and other workers from around the neighborhood in here on any given night. 
Provender
• Stew in bread bowl: 4cp
• Roast, greens &amp; fresh bread: 7cp
• Ale: 3cp/tankard
• Cider: 4cp/tankard
• Wine (Good): 5cp/tallglass
• Zzar or Wine (Fine): 1sp/tallglass
Services
None
Staff
• Khorvis Manders, bartender &amp; owner (hm)</t>
  </si>
  <si>
    <t>Festhall, well lit windows, BT20, 
visited by gurdsmen (Bors and Kalen) DS49,88-89
Sanchel, dwarf madam of the Sirene DS89Layout
[edit]First Floor
Theater
Backstage
Workshop
Costumes &amp; Props
Perendel's quarters
Star quarters/patrons' lounge
[edit]Second Floor
Catwalks above stage
Performers rooms
Lounge
Festhall, well lit windows, BT20, 
visited by gurdsmen DS49,88-89
Sanchel, dwarf madam of the Sirene DS89</t>
  </si>
  <si>
    <t>Corner of Fish and Snail Streets (DS14)
Two-story tavern, on the site of the former Sea Knight tavern (which collapsed in 1425 DR due to spellplague or mage-duel)
Connects Waterdeep and Downshadow (DS 15)
 The Knight ‘n Shadow is a two story tavern in Dock Ward (near the intersection of Fish Street and Snail Street). The tavern is shabby and populated by criminals and others who wish to hide their business. The two burly half-orc bouncers must be either bribed (25 gp per PC), impressed that the PC would not be out of place (for example, spellscarred, rogues, orcs, gnolls, shadar-kai, or drow), or Intimidated DC 21 before allowing access to the lower level of the tavern. A rickety set of stairs through a sloped tunnel leads to the lower level of the tavern. From here the PCs can enter Downshadow via rope lift manned by a spellscarred half-orc. Tip well for smooth trip.
WATE1-6</t>
  </si>
  <si>
    <t xml:space="preserve"> Tavern on the corner of Fish and Ship Streets. This decrepit old tavern has boarded-up windows and careless repairs. The interior is smoky and the repulsive odor of tar, stale beer, sour wine, sweat, and worse fills the air. 
The patrons divide their time here by drinking, singing bawdy songs (off-key) and brawling. No female staff or patrons grace the Thirsty Sailor, not even female sailors or dockworkers. WATE1-1</t>
  </si>
  <si>
    <t xml:space="preserve"> Found on the corner of Candle Lane and Slut Street, this ramshackle assembly of wood amazes all by not fallen down. The tavern is crowded and dimly lit. The tables and chairs are bolted down. In the front left hand side of the room, a small group is playing darts WATE1-1</t>
  </si>
  <si>
    <t xml:space="preserve"> A festhall, Jard le Karn, proprietor of the festhall, is a relative newcomer to the city. His festhall has been open six months and has been very successful, considering it sticks to entertainment and dining (no gambling).
The Club uses local and traveling entertainers. Originally a warehouse, the main floor includes three different entertainment halls, a spacious entry hall, a cloak room, a series of privies and a kitchen. A veritable warren of access corridors allows waiters and entertainers to move between the rooms unobserved. The second floor
offers private rooms for dinner and entertainment, accessible by Club members or for a one-time fee. WATE1-2
Seala, hostess, female half elf, 
Kar, host, male half-elf, 
Sigrud, waitress, Jester’s Room, female human
Hector waiter, Bard’s Theater, male human</t>
  </si>
  <si>
    <t>Inn of the Dripping Dagger (Dagger’s Rest)</t>
  </si>
  <si>
    <t xml:space="preserve"> The old inn stands on the east side of High Road. Was formerly know as the Inn of the Dripping Dagger The walls of the inn are fieldstone at street level and timber for three upper floors. The owner of the inn, a former adventurer named Tessele Swiftwater, employs an extensive staff of waitresses, kitchen staff, chambermaids, hostlers and a minotaur bouncer named Thoat. 
The food is tasty and plentiful. Notable are pan-fried lout (a local small brown fish) and baked shalass (a local trout-like fish). Notable drinks include Moonshae almond brandy, elverquisst (the exotic drink of many elves), and a famed Waterdeep wine, zzar, which is fiery orange with a distinctive almond scent. They do have rooms available WATE1-1</t>
  </si>
  <si>
    <t xml:space="preserve"> The Moonstars are a noble family and faithful followers of Selune. Once prestigious, the family has suffered various hardships over the years. Much of the family has left Waterdeep. Recent activity indicates that Stedd Moonstar is making plans to restore the family’s wealth and standing in the city. 
House Moonstar’s primary sources of income are running caravans, exploration, and cartography. 
WATE2-2
Lord Stedd Moonstar WATE1-1</t>
  </si>
  <si>
    <t>Lady Branathleira Estelmer (was attacked, her head split and her wits suffered grievously, she is not expected to survive (E:DM 20). In 1479 -  dissolved; some property to House Ralnarth
Morgan Estelmer currently resides in Mistshore. He is an old, bitter human wizard who drove himself mad trying to restore his house back to power. Now voices gibber in his mind, making focusing on any complicated spellcasting difficult. WATE2-1</t>
  </si>
  <si>
    <t>Orsar Rondreval Sambrast, the fattest elf Waterdeep has ever seen, being rounder than most ale-kegs but only a head taller. Had a (rumoured) brief career as a rogue. SAY13</t>
  </si>
  <si>
    <t>Ezender Drayth was recently murdered by agents of the traitorous Masked Lord Cazondur (E:DM pg. 270, 289, ) </t>
  </si>
  <si>
    <t xml:space="preserve">Warden of the Watch </t>
  </si>
  <si>
    <t>Kalen Dren</t>
  </si>
  <si>
    <t>Vigilant guardsman and Araezras chief aide. Has strange, colourless eyes.
Sickly, wears glasses and a ring bearing the sigil of Helm. Currently missing, after his secret identy ‘Shadowbane’ was compromised (See Folk of Waterdeep)</t>
  </si>
  <si>
    <t>BT</t>
  </si>
  <si>
    <t>Lady Ilira Nathalan, Midnight hair, eyes of pure gold without iris or pupil, a moonelf (DS170-171)
has Dethek/dwarven runes tattooed across her collarbone, 'Gargan vathkelke kaugathal', vathkel- meaning 'lost' (DS173-174). Actually the script seems to be Gol-Kaa, the language of the goliaths, that also uses Dethek. And the inscription seems to be the the name of Fox-at-Twilight's goliath friend 'Gargan the Dispossed' in it's native tongue. 
Shared a deep friendship with Lorien Dawnbringer. Her death lead to the discovery of Iliras secret. Currently suspected to be a shade spy and in hiding, due to false news spread by Fayne the Trickster.
Ilira wears a star sapphire pendant looped around her her left wrist DS166 
Spellscarred: Her touch burns living flesh. Her shadow is/can become a separate entity, probably the remains of her former goliath-companion. 
Ilira killed Fayne’s mother Cythara Nathalan in a duel. 
**Probably the former adventuress Fox-at-Twilight, who took the family name of her dead friend Yldar Nathalan (Cythara’s brother) as her own.
**Probably writes the 'Silver Fox'-books under the name Arita (elvish:'silver fox').
** might her star sapphire pendant be ‘Erevan’s Shroud’?</t>
  </si>
  <si>
    <t>Shadowbane (Kalen Dren)</t>
  </si>
  <si>
    <t>DS1-6
Wears Grey cloak DS24 black armour and sword sheet. Magic boots DS99
A Paladin, has healing touch and protection. Prays to the Threefold God of the Church of the Eye (a heresy revering Tyr-torm and Helm as a single entity, it's first crusaders recruited from the ranks of the Night Masks of Westgate to confront the thieves guilds vampiric masters). His teacher, the half-elf Levia, used spells to heal. DS99
Spell-scared: Kalen seems to be of sickly health, but is resistant to pain and has toughend flesh, but his body will increasingly lose feeling and perish eventually. DS98
Myrin transfered some Life-energy into him, allowing him 'to live a little longer' DS309
He inherited his sword 'Vindicator' from the famous knight Gedrin Shadowbane, shortly before Gedrin died in Luskan.DS98/Short-story Shadowbane 
Gedrin himself received the blade after he awoke from a dream about the duell between Helm and Tyr, Vindicator being Helm's sword from the dream. DS98
**Speculation: It might be possible, that Vindicator holds a small part of Helm's divine essence. Maybe it would be possible to ressurect Helm with the blades help?</t>
  </si>
  <si>
    <t>Myrin</t>
  </si>
  <si>
    <t>Spellscared girl, when active her body is coverd in blue glowing runes and her hair seems to be blue fire, not beautiful, but terrible, death embodied DS102
Myrin is barely more then a girl and litle more than bone and skin DS102
Deeply tanned skin, blue eyes DS102
Myrin was already present when Lady Ilira battled Fayne's mother Cythara, almost 100 years in the past and Ilira was looking for her back then. DS253/256
Fayne is afraid that she might run into an archmage or plaguechanged and 'absorbe something to powerful to control' DS257
** Speculation: Maybe Fayne's joke about 'Myrin being a goddess' (DS258) will prove to prophetic? Maybe she is the 'seed' a new Mystra was supposed to born from? Lilten mentioned something about a great mad mage from Waterdeep, who wanted to stop the Spellplague (Halaster)DS216. Maybe Myrin was 'made' by Halaster to absorbe the Weave?
Fayne remembers, that 'the girl wreathed in blue flames flickered into being just as Faynes mothers magic burned her from the inside out'(DS242). That could either mean, that Myrin was created by Fayne's act of magic or that her mother's magic, concealling Myrin from Ilira, failed that moment.</t>
  </si>
  <si>
    <t>Fayne the Trickster</t>
  </si>
  <si>
    <t>Often appears as a half-elf girl, writes her exploits under the alias of Satin Rutshear for the Mocking Minstrel (a caustic, sarcastic and widely read broadsheet) DS 22-23, other alter egos inclued: Lueth, which means ‘Riddle’ in elven, a half-elf boy and Charl(atan) a red haired girl). Fayne (who has in her natural form) also at one point called herself "Rien" which means "trick" in Elvish (DS 236) and "Ellyne" ("sorrow"DS239), which appears to be her actual name (as Lilten calls her that at the end of the novel DS 307, and the voice that tried to stop her from using her mother's wand on Ilira DS255).
Fayne is also the one who caused Kolatch to have purple hair and beard (by magic) and when Talantress Roaringhorn was caught in a compromising/public scandal, it was Fayne, using her shapeshifting abilities to become a very handsome and kinky hunk of a man, which was then outed in the Minstrel (again, by Fayne, writing as Satin Rutshear). This is what Fayne does professionally--mischief and scandal--she's sort of a political/social catspaw you hire to cause your opponents grief. 
In her true form she has pale skin, bright red hair, gleaming eyes of silver, long elf-ears, delicate features, sharp teeth, a scar on her cheek(caused by the bolt that killed her mother DS255), leathery wings and a long tail tipped with a spade-shaped ridge of bone. DS 304 (Probably a fey’ri).
** Speculation: Fayne's mother Cythara might not be dead at all, as Cellica recognized her in terror(when Fayne took her mother's form) as the 'golden elf lady with the eyes of darkness' who was part of the demon cult that held Cellica as a slave in Luskan. Cythara had three succubus servants, who occasionally took her place, so the Cythara Ilira killed could have been an imposter. Or someone else took Cythara's form (maybe Lilten's 'old friend'?)</t>
  </si>
  <si>
    <t>Lilten the Turncloak</t>
  </si>
  <si>
    <t>Golden skinned, eyed and haired elf DS20/303/306
Patron and (adoptive?) father of Fayne, Also called Lilianviaten (master fate spinner) and ‘Last Heir’ DS306
Fayne suspects, that he might be a Masked Lord DS303
Once served Erevan Ilesere as high-priest, but abandoned his faith in favour of Beshaba.DS307
His personal seal is a silver shooting star surrounded by a ring of tiny flames. DS21
He plays a game of 'wits' with an 'old friend' who covets a 'plaything' (probably Myrin), so Lilten planned to obtain it himself. DS215
** Speculation: Lilten himself might be a fey’ri (Last Heir of his house), the demonlord Grazz’t (the cult Fayne’s mother had joined, or the god Erevan Ilesere himself (due to his personal sigil, which is somewhat similar to the gods symbol and the connection to Fox-at-Twilight/Lady Ilira)He might also be the person Fox-at-Twilight called ‘Uncle Nemesis’.</t>
  </si>
  <si>
    <t xml:space="preserve">Kirenkirsalai </t>
  </si>
  <si>
    <t xml:space="preserve">A ‘shadowman’ with black eyes who is looking for ‘a child’ for over 80 years. A child (his foe) Gedrin Shadowbane promised him to deliver over 80 years ago (GS)
His sword is a long thin blade composed of pure midnight (GS)
** might be Lilten’s ‘old friend’ 
** Kirenkirsalai’s true name starts with ‘Ne-‘ (GS) Maybe he is Neveren Darkdance? Neveren was a Nightmask operative from Westgate, the same group Gedrin Shadowbane recruited his first followers from. Neveren was also an onetime ally of Fox-at-Twilight and a shadowdancer (explaining his movements in the shadow ). Maybe he’s also a vampire (explaining his long life and the fact, that he could turn Gedrin’s wife Sivgena into a ‘creature’ Gedrin had to destroy).
** Kirenkirsalai might be no man at all, as he said ‘you men are all alike’ as if it didn’t include himself (GS) might be a disguise of Cythara Nathalan or the person who took her form and headed the demon cult in Luskan. Both have shadowy black eyes. But then again Kirenkirsalai considers himself a higher being.
** Neveren Darkdance might have joined forces with Cythara Nathalan to regain possession of ‘Erevan’s Shroud’ and the rapier 'Neveren’s Betrayal' from Fox-at-Twilight. 
</t>
  </si>
  <si>
    <t>Ravencourt</t>
  </si>
  <si>
    <t>The Magistree (Magister Nharrelk’s ghost) BT</t>
  </si>
  <si>
    <t>Mouth of Scarlet’s Well Street</t>
  </si>
  <si>
    <t xml:space="preserve">Haunted by the harmless spirit of a woman still weeping bloody tears for her lost love.
</t>
  </si>
  <si>
    <t>Vorgan Drulth</t>
  </si>
  <si>
    <t>(BT 266, Lord’s Champion, the bodyguard of the Open Lord Neverember, giant bulldog of a man, wear’s many weapons on his person, among them metal sleeves over his index fingers, both shaped like claws.</t>
  </si>
  <si>
    <t>Olimbur Dardulph </t>
  </si>
  <si>
    <t xml:space="preserve">Volo’s fat and cigar-chewing publisher. Publisher of Broadsheets. A journalist even in the face of dire danger. SAY1, 3
</t>
  </si>
  <si>
    <t>Lord Bones</t>
  </si>
  <si>
    <t>Crime-Lord, visits seedy festhalls. An intelligent undead formed by a conglomerate of crawling claws and dretches. SAY4-5
** a plaguechanged creature?</t>
  </si>
  <si>
    <t>The Bandoun Family</t>
  </si>
  <si>
    <t>Matriarch Kalandra, who is addicted to shape-changing potions SAY6,19</t>
  </si>
  <si>
    <t>Haramond Bandoun, a lich, SAY6</t>
  </si>
  <si>
    <t>Emily Bandoun, Bandouns’s much younger sister who trails around after him all the time—and wears magical boots that could “jump” her through walls and closed doors and any other sort of obstacle intended to keep her out. She never says anything. She just sits and watches with her huge dark eyes, and listenes. </t>
  </si>
  <si>
    <t xml:space="preserve">Verity Morninglady </t>
  </si>
  <si>
    <t>Dragonborn pirate captain in the employment of the lich Haramond Bandoun. She always growls, if she remembes to, because she thinks pirates should growl, and because she was a dragonborn. She wears a cursed magical girdle —not entirely by choice; because of the curse – which not only grants an armorlike protection, but also kept her figure breathtakingly buxom…and as short as a halfling child. Verity regards the world through lowered eyelids, looking perpetually bored, because she has a lazy eye and preferred that not all the Realms knew that. She also had a purple peg leg because the skin of the gigantic red dragon she’d once slain had faded to a fetching purple hue, because as a matter of style a pirate captain should have a peg leg, and because the dragon had helpfully removed her own right leg at the knee during their fight to the death. She worked with Haramond Bandoun because an obsessed lich was perhaps the most powerful but biddable creature she could think of for getting her whatever she wanted in Waterdeep, so long as his obsessions remained unfulfilled. SAY6</t>
  </si>
  <si>
    <t xml:space="preserve"> Young ladies of ambitious families, 
being taught how to wash and groom themselves, 
how to develop a fashion sense and how to keep 
a wardrobe looking fresh (including washing and 
sewing for repairs), etiquette and carriage (how to 
walk, sit, and hold one’s hands), how to write polite 
messages, how to politely and with dignity encour-
age or discourage social entreaties, dancing, and 
the right thing to say in difficult situations.
Secret Clientele: Men who need to impersonate 
women, and nobles about to appear in drag at a 
revel, who desire to learn how to look and act like 
a lady of quality.</t>
  </si>
  <si>
    <t>Gordryn Haeront of Waterdeep</t>
  </si>
  <si>
    <t>Adventurers Quarter</t>
  </si>
  <si>
    <t>See also: AG p. 36-64, and SC 1-16.</t>
  </si>
  <si>
    <t>AQ1 Business: Essimuths Equipment</t>
  </si>
  <si>
    <t>2-story Class C building</t>
  </si>
  <si>
    <t>CG p. 94; WW p. 28, 64, 68.</t>
  </si>
  <si>
    <t>AQ2 Row House: Temple of Good Cheer</t>
  </si>
  <si>
    <t>3-story Class C building</t>
  </si>
  <si>
    <t>CG p. 100; WW p. 68.</t>
  </si>
  <si>
    <t>AQ3 Row House: Madame Garahs Boarding House</t>
  </si>
  <si>
    <t>2-story Class B building</t>
  </si>
  <si>
    <t>CG p. 100.</t>
  </si>
  <si>
    <t>AQ4 Business: Amranis Laundry</t>
  </si>
  <si>
    <t>1-story Class C building</t>
  </si>
  <si>
    <t>AQ5 Business: Piatrans Clothiers</t>
  </si>
  <si>
    <t>AQ6 House: Home of Rokkek Ingerr</t>
  </si>
  <si>
    <t>AQ7 Business: Hemmerems Stables</t>
  </si>
  <si>
    <t>4 1- and 2-story Class B buildings</t>
  </si>
  <si>
    <t>AQ8 Wizards Tower: Kolat Towers</t>
  </si>
  <si>
    <t>2 4+-story Class B buildings</t>
  </si>
  <si>
    <t>Known as Thriftowers or Collapse Towers.</t>
  </si>
  <si>
    <t>CG p. 34, 53, 87, 88-91, 94-96, 100,108; WW</t>
  </si>
  <si>
    <t>p. 20.</t>
  </si>
  <si>
    <t>AQ9 City Building: Watch Guardpost</t>
  </si>
  <si>
    <t>2-story Class B Building</t>
  </si>
  <si>
    <t>A Q 1 0 Home/Business: The Garrulous Grocer</t>
  </si>
  <si>
    <t>3 1-, 2-, and 3-story Class B &amp; C buildings</t>
  </si>
  <si>
    <t>Known as Jalbuck Tower. CG p. 53, 70, 81.</t>
  </si>
  <si>
    <t>AQ11 Business: Krabbellor Silversmiths</t>
  </si>
  <si>
    <t>A Q 1 2 Business: Larans Cartographers</t>
  </si>
  <si>
    <t>WW p. 9.</t>
  </si>
  <si>
    <t>AQ13 Business: Waukeens Wares</t>
  </si>
  <si>
    <t>2-story Class D building</t>
  </si>
  <si>
    <t>WW p. 37, 86, 96.</t>
  </si>
  <si>
    <t>AQ14 Inn: The Safehaven Inn</t>
  </si>
  <si>
    <t>3-story Class B building</t>
  </si>
  <si>
    <t>CG p. 94, 98; WW p. 19, 65, 68.</t>
  </si>
  <si>
    <t>AQ15 Warehouse: Ingerr &amp; Ingerr Warehouses</t>
  </si>
  <si>
    <t>2-story Class C Building</t>
  </si>
  <si>
    <t>A Q 1 6 Tavern: The Beer Golem</t>
  </si>
  <si>
    <t>AQ17 Noble villa: Phaulkonmere</t>
  </si>
  <si>
    <t>2- and 3-story Class A buildings</t>
  </si>
  <si>
    <t>CG 33, 34; WW p. 87.</t>
  </si>
  <si>
    <t>A Q l 8 Business: The Daily Trumpet Building</t>
  </si>
  <si>
    <t>A Q 1 9 Temple/House: Helms Hall</t>
  </si>
  <si>
    <t>AQ20 Tavern: Tymoras Blessing</t>
  </si>
  <si>
    <t>1-story Class D building</t>
  </si>
  <si>
    <t>(D20) Roll</t>
  </si>
  <si>
    <t>2-12 Land Lampreys</t>
  </si>
  <si>
    <t>1 Mimic</t>
  </si>
  <si>
    <t>1-6 Skeletons</t>
  </si>
  <si>
    <t>5-20 Rot Grubs (in carrion)</t>
  </si>
  <si>
    <t>1 Otyugh</t>
  </si>
  <si>
    <t>1-4 Jackalweres</t>
  </si>
  <si>
    <t>4-16 Wild Dogs</t>
  </si>
  <si>
    <t>4-24 Wererats</t>
  </si>
  <si>
    <t>5-50 Giant Rats</t>
  </si>
  <si>
    <t>2-24 Giant Centipedes</t>
  </si>
  <si>
    <t>2-20 Animal Skeletons</t>
  </si>
  <si>
    <t>1-12 Huge Spiders</t>
  </si>
  <si>
    <t>1-2 Nyth</t>
  </si>
  <si>
    <t>1-4 Leucrotta</t>
  </si>
  <si>
    <t>1 Shambling Mound</t>
  </si>
  <si>
    <t>2-12 Poisonous Frogs</t>
  </si>
  <si>
    <t>1-12 Zombies (or 2-8 Sea Zombies)</t>
  </si>
  <si>
    <t>1 Neo-Otyugh</t>
  </si>
  <si>
    <t>1 Catoblepas</t>
  </si>
  <si>
    <t>Special Encounter: DM's choice</t>
  </si>
  <si>
    <t>Buildings</t>
  </si>
  <si>
    <t>Cost</t>
  </si>
  <si>
    <t>Simple house</t>
  </si>
  <si>
    <t>1,000 gp</t>
  </si>
  <si>
    <t>Grand house</t>
  </si>
  <si>
    <t>5,000 gp</t>
  </si>
  <si>
    <t>Mansion</t>
  </si>
  <si>
    <t>100,000 gp</t>
  </si>
  <si>
    <t>Tower</t>
  </si>
  <si>
    <t>50,000 gp</t>
  </si>
  <si>
    <t>Keep</t>
  </si>
  <si>
    <t>150,000 gp</t>
  </si>
  <si>
    <t>500,000 gp</t>
  </si>
  <si>
    <t>Huge castle</t>
  </si>
  <si>
    <t>1,000,000 gp</t>
  </si>
  <si>
    <t>Moat with bridge</t>
  </si>
  <si>
    <t>Simple House: This one-to three-room house is made of wood and has a thatched roof. </t>
  </si>
  <si>
    <t>Grand House: This four to ten-room house is made of wood and has a thatched roof. </t>
  </si>
  <si>
    <t>Mansion: This ten- to twenty-room residence has two or three stories and is made of wood and brick. It has a slate roof. </t>
  </si>
  <si>
    <t>Tower: This round or square, three-level tower is made of stone. </t>
  </si>
  <si>
    <t>Keep: This fortified stone building has fifteen to twenty-five rooms. </t>
  </si>
  <si>
    <t>Castle: A castle is a keep surrounded by a 15-foot stone wall with four towers. The wall is 10 feet thick. </t>
  </si>
  <si>
    <t>Huge Castle: A huge castle is a particularly large keep with numerous associated buildings (stables, forge, granaries, and so on) and an elaborate 20-foot-high wall that creates bailey and courtyard areas. The wall has six towers and is 10 feet thick. </t>
  </si>
  <si>
    <t>Moat with Bridge: The moat is 15 feet deep and 30 feet wide. The bridge may be a wooden drawbridge or a permanent stone structure.</t>
  </si>
  <si>
    <t>Aurora's Catalog</t>
  </si>
  <si>
    <t>Rangers' Field</t>
  </si>
  <si>
    <t>Animal Call (specify creature)</t>
  </si>
  <si>
    <t>Leash - dire wolf</t>
  </si>
  <si>
    <t>Leash - medium dog</t>
  </si>
  <si>
    <t>5 sp</t>
  </si>
  <si>
    <t>Leash - small dog</t>
  </si>
  <si>
    <t>4 sp</t>
  </si>
  <si>
    <t>Leash - wolf</t>
  </si>
  <si>
    <t>6 sp</t>
  </si>
  <si>
    <t>Lobster trap</t>
  </si>
  <si>
    <t>3 lb.</t>
  </si>
  <si>
    <t>Mallet, Cording</t>
  </si>
  <si>
    <t>25 lb.</t>
  </si>
  <si>
    <t>Provision Bag</t>
  </si>
  <si>
    <t>Rope Ladder (special order, price pr 4' section)</t>
  </si>
  <si>
    <t>Saw, Folding</t>
  </si>
  <si>
    <t>Sleigh, Body</t>
  </si>
  <si>
    <t>8 lb.</t>
  </si>
  <si>
    <t>Target, 1' diameter</t>
  </si>
  <si>
    <t>3 sp</t>
  </si>
  <si>
    <t>Target, 2' diameter</t>
  </si>
  <si>
    <t>Target, pivoting</t>
  </si>
  <si>
    <t>Tree Bed</t>
  </si>
  <si>
    <t>Tree Bed with cover</t>
  </si>
  <si>
    <t>9 lb.</t>
  </si>
  <si>
    <t>Leash - cat</t>
  </si>
  <si>
    <t>2 sp</t>
  </si>
  <si>
    <t>Hunting Trap - Live small</t>
  </si>
  <si>
    <t>Axe, full size woodman's</t>
  </si>
  <si>
    <t>6 lb.</t>
  </si>
  <si>
    <t>Backpack (Equipment) Frame</t>
  </si>
  <si>
    <t>5 lb.</t>
  </si>
  <si>
    <t>Cage, fowler - Bamboo</t>
  </si>
  <si>
    <t>Cage, fowler - Brass</t>
  </si>
  <si>
    <t>Dagger Boots</t>
  </si>
  <si>
    <t>Eel trap</t>
  </si>
  <si>
    <t>Field Glass</t>
  </si>
  <si>
    <t>Fishing Tackle</t>
  </si>
  <si>
    <t>Fowlers' Snare (large)</t>
  </si>
  <si>
    <t>Fowlers' Snare (small)</t>
  </si>
  <si>
    <t>Hatchet, woodman's</t>
  </si>
  <si>
    <t>2 gp</t>
  </si>
  <si>
    <t>Hunting knives (set of 5)</t>
  </si>
  <si>
    <t>Hunting Trap - lethal</t>
  </si>
  <si>
    <t>15 lb.</t>
  </si>
  <si>
    <t>Hunting Trap - Live large</t>
  </si>
  <si>
    <t>Hunting Trap - Live medium</t>
  </si>
  <si>
    <t>Tree Seat</t>
  </si>
  <si>
    <t>Items ordered generally arrive at the Outlet in two to three days.</t>
  </si>
  <si>
    <t>Rogues' Corner</t>
  </si>
  <si>
    <t>Wired Cane, Oak</t>
  </si>
  <si>
    <t>Silk Bodysuit</t>
  </si>
  <si>
    <t>Silent Shoes</t>
  </si>
  <si>
    <t>Rosin</t>
  </si>
  <si>
    <t>Rope Set</t>
  </si>
  <si>
    <t>Poison (fake death)</t>
  </si>
  <si>
    <t>Pebbles w roller pockets</t>
  </si>
  <si>
    <t>Mini-Blade</t>
  </si>
  <si>
    <t>Mask, basic black</t>
  </si>
  <si>
    <t>Marbles (bag of 100)</t>
  </si>
  <si>
    <t>Sleep Gas, large</t>
  </si>
  <si>
    <t>Sleep Gas, man-size</t>
  </si>
  <si>
    <t>Wired Cane, Ivory</t>
  </si>
  <si>
    <t>Wired Cane, Bronze</t>
  </si>
  <si>
    <t>Weapon Black</t>
  </si>
  <si>
    <t>Thieving Helmet</t>
  </si>
  <si>
    <t>Thief Powder</t>
  </si>
  <si>
    <t>Tar Makeup</t>
  </si>
  <si>
    <t>Spider Poles</t>
  </si>
  <si>
    <t>Snaptraps (100)</t>
  </si>
  <si>
    <t>Sleep Gas, small</t>
  </si>
  <si>
    <t>Lockpicks</t>
  </si>
  <si>
    <t>Liniment</t>
  </si>
  <si>
    <t>Keymaking Set</t>
  </si>
  <si>
    <t>Disappearing Ink, Red</t>
  </si>
  <si>
    <t>Disappearing Ink, Black</t>
  </si>
  <si>
    <t>Dice, weighted</t>
  </si>
  <si>
    <t>Climbing Irons</t>
  </si>
  <si>
    <t>Clamp Gauntlets &amp; Chisel Boots</t>
  </si>
  <si>
    <t>Card Deck, marked</t>
  </si>
  <si>
    <t>Caltrops</t>
  </si>
  <si>
    <t>Bladeboots</t>
  </si>
  <si>
    <t>2 lb.</t>
  </si>
  <si>
    <t>Bamsmack</t>
  </si>
  <si>
    <t>Earblade</t>
  </si>
  <si>
    <t>Hinge-Removing Set</t>
  </si>
  <si>
    <t>Hacksaw, superior</t>
  </si>
  <si>
    <t>Hacksaw, common</t>
  </si>
  <si>
    <t>Gnomish Cloak, small</t>
  </si>
  <si>
    <t>Gnomish Cloak, large</t>
  </si>
  <si>
    <t>Glass Cutter</t>
  </si>
  <si>
    <t>Gigwhorl</t>
  </si>
  <si>
    <t>Garotte</t>
  </si>
  <si>
    <t>File</t>
  </si>
  <si>
    <t>Aniseed (vial)</t>
  </si>
  <si>
    <t>Bards' Emporium</t>
  </si>
  <si>
    <t>Bladder (5)</t>
  </si>
  <si>
    <t>Common Strings: Bandore</t>
  </si>
  <si>
    <t>Common Strings: Cittern</t>
  </si>
  <si>
    <t>Common Strings: Dulcimer, Full-size</t>
  </si>
  <si>
    <t>Common Strings: Dulcimer, Half-size</t>
  </si>
  <si>
    <t>Common Strings: Lute, Chitaroone</t>
  </si>
  <si>
    <t>Common Strings: Lute, Common</t>
  </si>
  <si>
    <t>Common Strings: Lute, Mandora</t>
  </si>
  <si>
    <t>Common Strings: Lute, Theorbo</t>
  </si>
  <si>
    <t>Common Strings: Mandolin</t>
  </si>
  <si>
    <t>Common Strings: Psaltery, Square</t>
  </si>
  <si>
    <t>Common Strings: Psaltery, Triangular</t>
  </si>
  <si>
    <t>Common Strings: Yarting</t>
  </si>
  <si>
    <t>Common Strings: Zither</t>
  </si>
  <si>
    <t>Elite Strings: Harp, full-scale wood</t>
  </si>
  <si>
    <t>Elite Strings: Harp, half-scale silver</t>
  </si>
  <si>
    <t>Elite Strings: Harp, half-scale wood</t>
  </si>
  <si>
    <t>Elite Strings: Harp, quarter-scale silver</t>
  </si>
  <si>
    <t>Elite Strings: Harp, quarter-scale wood</t>
  </si>
  <si>
    <t>Elite Strings: Harpsichord</t>
  </si>
  <si>
    <t>Elite Strings: Lyre</t>
  </si>
  <si>
    <t>Elite Strings: Rebec</t>
  </si>
  <si>
    <t>Elite Strings: Viol</t>
  </si>
  <si>
    <t>Elite Strings: Violin, low-price</t>
  </si>
  <si>
    <t>Elite Strings: Violin, masters quality</t>
  </si>
  <si>
    <t>Jester Clothing, belled collar</t>
  </si>
  <si>
    <t>Jester Clothing, belled hat</t>
  </si>
  <si>
    <t>Jester Clothing, bright stockings</t>
  </si>
  <si>
    <t>Jester Clothing, buffoonish shoes</t>
  </si>
  <si>
    <t>Jester Clothing, bunchy pantaloons</t>
  </si>
  <si>
    <t>Jester Clothing, satin shirt</t>
  </si>
  <si>
    <t>Jester Clothing, set</t>
  </si>
  <si>
    <t>Jester Clothing, white gloves</t>
  </si>
  <si>
    <t>Jugglables, bean-bags</t>
  </si>
  <si>
    <t>Jugglables, brass stars</t>
  </si>
  <si>
    <t>Jugglables, clubs</t>
  </si>
  <si>
    <t>Jugglables, juggling knives</t>
  </si>
  <si>
    <t>Jugglables, leather balls</t>
  </si>
  <si>
    <t>Jugglables, wooden plates</t>
  </si>
  <si>
    <t>Ladder of Elminster, 10 ft.</t>
  </si>
  <si>
    <t>Ladder of Elminster, 5 ft.</t>
  </si>
  <si>
    <t>Ladder of Elminster, 8 ft.</t>
  </si>
  <si>
    <t>Leaping Lever</t>
  </si>
  <si>
    <t>Makeup</t>
  </si>
  <si>
    <t>Marionette: Bard</t>
  </si>
  <si>
    <t>Marionette: Crone</t>
  </si>
  <si>
    <t>Marionette: Cutpurse</t>
  </si>
  <si>
    <t>Marionette: Farmer</t>
  </si>
  <si>
    <t>Marionette: Herdsman</t>
  </si>
  <si>
    <t>Marionette: King</t>
  </si>
  <si>
    <t>Marionette: Mage</t>
  </si>
  <si>
    <t>Marionette: Maiden</t>
  </si>
  <si>
    <t>Marionette: Merchant</t>
  </si>
  <si>
    <t>Marionette: Mother</t>
  </si>
  <si>
    <t>Marionette: Nobleman</t>
  </si>
  <si>
    <t>Marionette: Orc</t>
  </si>
  <si>
    <t>Marionette: Peasant</t>
  </si>
  <si>
    <t>Marionette: Priest</t>
  </si>
  <si>
    <t>Marionette: Prince</t>
  </si>
  <si>
    <t>Marionette: Princess</t>
  </si>
  <si>
    <t>Marionette: Queen</t>
  </si>
  <si>
    <t>Marionette: Skeleton</t>
  </si>
  <si>
    <t>Marionette: Slave</t>
  </si>
  <si>
    <t>Marionette: Soldier</t>
  </si>
  <si>
    <t>Mask,</t>
  </si>
  <si>
    <t>Mask, bear</t>
  </si>
  <si>
    <t>Mask, black pantomime</t>
  </si>
  <si>
    <t>Mask, cat</t>
  </si>
  <si>
    <t>Mask, death</t>
  </si>
  <si>
    <t>Mask, disease</t>
  </si>
  <si>
    <t>Mask, dog</t>
  </si>
  <si>
    <t>Mask, fate</t>
  </si>
  <si>
    <t>Mask, ghost</t>
  </si>
  <si>
    <t>Mask, hawk</t>
  </si>
  <si>
    <t>Mask, king</t>
  </si>
  <si>
    <t>Mask, melancholy</t>
  </si>
  <si>
    <t>Mask, mercant</t>
  </si>
  <si>
    <t>Mask, mouse</t>
  </si>
  <si>
    <t>Mask, noble</t>
  </si>
  <si>
    <t>Mask, orc</t>
  </si>
  <si>
    <t>Mask, peasant</t>
  </si>
  <si>
    <t>Mask, queen</t>
  </si>
  <si>
    <t>Mask, rage</t>
  </si>
  <si>
    <t>Mask, slave</t>
  </si>
  <si>
    <t>Mask, snake</t>
  </si>
  <si>
    <t>Mask, traditional comedy</t>
  </si>
  <si>
    <t>Mask, traditional tragedy</t>
  </si>
  <si>
    <t>Mask, trickster</t>
  </si>
  <si>
    <t>Percussion: Chimes, full rack</t>
  </si>
  <si>
    <t>Percussion: Chimes, hand held set</t>
  </si>
  <si>
    <t>Percussion: Hand-Drum</t>
  </si>
  <si>
    <t>Percussion: Rattle, large</t>
  </si>
  <si>
    <t>Percussion: Rattle, moderate</t>
  </si>
  <si>
    <t>Percussion: Rattle, small</t>
  </si>
  <si>
    <t>Percussion: Tantan</t>
  </si>
  <si>
    <t>Percussion: Tocken</t>
  </si>
  <si>
    <t>Percussion: Wargong</t>
  </si>
  <si>
    <t>Plate Spinner, 8 inch spinner pins (ea)</t>
  </si>
  <si>
    <t>Plate Spinner, plates (ea)</t>
  </si>
  <si>
    <t>Plate Spinner, stand</t>
  </si>
  <si>
    <t>Prestidigitation: Flowering Rod</t>
  </si>
  <si>
    <t>Prestidigitation: Foldable Cane</t>
  </si>
  <si>
    <t>Prestidigitation: Hollow-topped hat</t>
  </si>
  <si>
    <t>Prestidigitation: Marked Cards</t>
  </si>
  <si>
    <t>Prestidigitation: Pocketed Scarf</t>
  </si>
  <si>
    <t>Prestidigitation: Retractable Knife</t>
  </si>
  <si>
    <t>Prestidigitation: Strung cards</t>
  </si>
  <si>
    <t>Puppet: Bard</t>
  </si>
  <si>
    <t>Puppet: Crone</t>
  </si>
  <si>
    <t>Puppet: Cutpurse</t>
  </si>
  <si>
    <t>Puppet: Farmer</t>
  </si>
  <si>
    <t>Puppet: Herdsman</t>
  </si>
  <si>
    <t>Puppet: King</t>
  </si>
  <si>
    <t>Puppet: Mage</t>
  </si>
  <si>
    <t>Puppet: Maiden</t>
  </si>
  <si>
    <t>Puppet: Merchant</t>
  </si>
  <si>
    <t>Puppet: Mother</t>
  </si>
  <si>
    <t>Puppet: Nobleman</t>
  </si>
  <si>
    <t>Puppet: Orc</t>
  </si>
  <si>
    <t>Puppet: Peasant</t>
  </si>
  <si>
    <t>Puppet: Priest</t>
  </si>
  <si>
    <t>Puppet: Prince</t>
  </si>
  <si>
    <t>Puppet: Princess</t>
  </si>
  <si>
    <t>Puppet: Queen</t>
  </si>
  <si>
    <t>Puppet: Skeleton</t>
  </si>
  <si>
    <t>Puppet: Slave</t>
  </si>
  <si>
    <t>Puppet: Soldier</t>
  </si>
  <si>
    <t>Puppet; Silk Dragon</t>
  </si>
  <si>
    <t>Smoker</t>
  </si>
  <si>
    <t>Speaking Horn, foldable leather</t>
  </si>
  <si>
    <t>Speaking Horn, rigid birchwood</t>
  </si>
  <si>
    <t>Stilts, complex - 1 ft.</t>
  </si>
  <si>
    <t>Stilts, complex - 12 ft.</t>
  </si>
  <si>
    <t>Stilts, complex - 2 ft.</t>
  </si>
  <si>
    <t>Stilts, complex - 20 ft.</t>
  </si>
  <si>
    <t>Stilts, complex - 4 ft.</t>
  </si>
  <si>
    <t>Stilts, complex - 8 ft.</t>
  </si>
  <si>
    <t>Stilts, simple - 1 ft.</t>
  </si>
  <si>
    <t>Stilts, simple - 12 ft.</t>
  </si>
  <si>
    <t>Stilts, simple - 2 ft.</t>
  </si>
  <si>
    <t>Stilts, simple - 20 ft.</t>
  </si>
  <si>
    <t>Stilts, simple - 4 ft.</t>
  </si>
  <si>
    <t>Stilts, simple - 8 ft.</t>
  </si>
  <si>
    <t>Tightrope</t>
  </si>
  <si>
    <t>Walking Ball</t>
  </si>
  <si>
    <t>Winds: Birdpipe</t>
  </si>
  <si>
    <t>Winds: Fanfare Horn</t>
  </si>
  <si>
    <t>Winds: Glaur, brass</t>
  </si>
  <si>
    <t>Winds: Glaur, electrum</t>
  </si>
  <si>
    <t>Winds: Glaur, silver</t>
  </si>
  <si>
    <t>Winds: Shawm</t>
  </si>
  <si>
    <t>Winds: Shorthorn</t>
  </si>
  <si>
    <t>Winds: Songhorn</t>
  </si>
  <si>
    <t>Winds: Thelarr</t>
  </si>
  <si>
    <t>Winds: Thelarr, complete set</t>
  </si>
  <si>
    <t>Winds: Trumpet, common</t>
  </si>
  <si>
    <t>Winds: Zulkoon</t>
  </si>
  <si>
    <t>ITEMS</t>
  </si>
  <si>
    <t>Altar Candle - 1 ft.</t>
  </si>
  <si>
    <t>Altar Candle - 12 hr standard</t>
  </si>
  <si>
    <t>Altar Candle - 12 hr standard, inscribed</t>
  </si>
  <si>
    <t>Altar Candle - 2 ft.</t>
  </si>
  <si>
    <t>Altar Candle - 3 ft.</t>
  </si>
  <si>
    <t>Altar Candle - 4 ft.</t>
  </si>
  <si>
    <t>Altar Candle - 5 ft.</t>
  </si>
  <si>
    <t>Altar Candle - 6 ft.</t>
  </si>
  <si>
    <t>Altar Candle - 8 hour vigil</t>
  </si>
  <si>
    <t>Altar Case, Granite</t>
  </si>
  <si>
    <t>40 lb.</t>
  </si>
  <si>
    <t>Altar Case, Spruce</t>
  </si>
  <si>
    <t>Altar Cloth dyed add:</t>
  </si>
  <si>
    <t>Altar Cloth, Gold Brocade</t>
  </si>
  <si>
    <t>Altar Cloth, Linen</t>
  </si>
  <si>
    <t>Altar Cloth, Silk</t>
  </si>
  <si>
    <t>Altar Cloth, Traveling</t>
  </si>
  <si>
    <t>Altar Cloth, Velvet</t>
  </si>
  <si>
    <t>Aspergill, Gold</t>
  </si>
  <si>
    <t>Aspergill, Silver</t>
  </si>
  <si>
    <t>Brazier, Field - bronze</t>
  </si>
  <si>
    <t>Brazier, Field - silver</t>
  </si>
  <si>
    <t>Brazier, Large - bronze</t>
  </si>
  <si>
    <t>Brazier, Large - gold</t>
  </si>
  <si>
    <t>Brazier, Large - silver</t>
  </si>
  <si>
    <t>Brazier, Medium - bronze</t>
  </si>
  <si>
    <t>Brazier, Medium - gold</t>
  </si>
  <si>
    <t>Brazier, Medium - silver</t>
  </si>
  <si>
    <t>Candelabra, 12 candle - silver</t>
  </si>
  <si>
    <t>Candelabra, 6 candle - gold</t>
  </si>
  <si>
    <t>Candelabra, 6 candle - silver</t>
  </si>
  <si>
    <t>Candelabra,12 candle - gold</t>
  </si>
  <si>
    <t>Candlestick, 1 ft., gold</t>
  </si>
  <si>
    <t>Candlestick, glass hooded, gold</t>
  </si>
  <si>
    <t>Candlestick, glass hooded, silver</t>
  </si>
  <si>
    <t>Candlestick, handheld, gold</t>
  </si>
  <si>
    <t>Candlestick, handheld, silver</t>
  </si>
  <si>
    <t>Censer, brass</t>
  </si>
  <si>
    <t>Censer, gold</t>
  </si>
  <si>
    <t>Censer, silver</t>
  </si>
  <si>
    <t>Holy Symbol, bronze</t>
  </si>
  <si>
    <t>Holy Symbol, gold</t>
  </si>
  <si>
    <t>Holy Symbol, silver</t>
  </si>
  <si>
    <t>Incense (12 sticks or cones) - Air</t>
  </si>
  <si>
    <t>Incense (12 sticks or cones) - Chance</t>
  </si>
  <si>
    <t>Incense (12 sticks or cones) - Charisma</t>
  </si>
  <si>
    <t>Incense (12 sticks or cones) - Constitution</t>
  </si>
  <si>
    <t>Incense (12 sticks or cones) - Dexterity</t>
  </si>
  <si>
    <t>Incense (12 sticks or cones) - Divination</t>
  </si>
  <si>
    <t>Incense (12 sticks or cones) - Dream</t>
  </si>
  <si>
    <t>Incense (12 sticks or cones) - Earth</t>
  </si>
  <si>
    <t>Incense (12 sticks or cones) - Fire</t>
  </si>
  <si>
    <t>Incense (12 sticks or cones) - General</t>
  </si>
  <si>
    <t>Incense (12 sticks or cones) - Healing</t>
  </si>
  <si>
    <t>Incense (12 sticks or cones) - Honors</t>
  </si>
  <si>
    <t>Incense (12 sticks or cones) - Intelligence</t>
  </si>
  <si>
    <t>Incense (12 sticks or cones) - Love</t>
  </si>
  <si>
    <t>Incense (12 sticks or cones) - Lycanthropy</t>
  </si>
  <si>
    <t>Incense (12 sticks or cones) - Protection</t>
  </si>
  <si>
    <t>Incense (12 sticks or cones) - Psionic</t>
  </si>
  <si>
    <t>Incense (12 sticks or cones) - Purification</t>
  </si>
  <si>
    <t>Incense (12 sticks or cones) - Rain</t>
  </si>
  <si>
    <t>Incense (12 sticks or cones) - Strength</t>
  </si>
  <si>
    <t>Incense (12 sticks or cones) - Study</t>
  </si>
  <si>
    <t>Incense (12 sticks or cones) - Temple</t>
  </si>
  <si>
    <t>Incense (12 sticks or cones) - Vision</t>
  </si>
  <si>
    <t>Incense (12 sticks or cones) - Water</t>
  </si>
  <si>
    <t>Incense (12 sticks or cones) - Wisdom</t>
  </si>
  <si>
    <t>Razor and Cap</t>
  </si>
  <si>
    <t>SPELL COMPONENTS</t>
  </si>
  <si>
    <t>METALS</t>
  </si>
  <si>
    <t>Brass, cylinder</t>
  </si>
  <si>
    <t>6 oz</t>
  </si>
  <si>
    <t>Brass, dust</t>
  </si>
  <si>
    <t>4 oz</t>
  </si>
  <si>
    <t>Bronze die</t>
  </si>
  <si>
    <t>3 oz</t>
  </si>
  <si>
    <t>Gold, bell*</t>
  </si>
  <si>
    <t>Gold, caltrops*</t>
  </si>
  <si>
    <t>2 oz</t>
  </si>
  <si>
    <t>Gold, chunk*</t>
  </si>
  <si>
    <t>1 oz</t>
  </si>
  <si>
    <t>Gold, dust*</t>
  </si>
  <si>
    <t>Gold, tissue*</t>
  </si>
  <si>
    <t>5 in sq</t>
  </si>
  <si>
    <t>Gold, wire*</t>
  </si>
  <si>
    <t>1 ft</t>
  </si>
  <si>
    <t>Graphite, chunk</t>
  </si>
  <si>
    <t>Graphite, powder</t>
  </si>
  <si>
    <t>Iron, chunk</t>
  </si>
  <si>
    <t>5 oz</t>
  </si>
  <si>
    <t>Iron, coin</t>
  </si>
  <si>
    <t>Iron, cube</t>
  </si>
  <si>
    <t>1 in</t>
  </si>
  <si>
    <t>Iron, strip</t>
  </si>
  <si>
    <t>5 sq in</t>
  </si>
  <si>
    <t>Lead, ball</t>
  </si>
  <si>
    <t>Lead, chunk</t>
  </si>
  <si>
    <t>Mercury</t>
  </si>
  <si>
    <t>Platinum, chunk</t>
  </si>
  <si>
    <t>Platinum, coin</t>
  </si>
  <si>
    <t>Platinum, die</t>
  </si>
  <si>
    <t>1/2 in</t>
  </si>
  <si>
    <t>Platinum, mirror</t>
  </si>
  <si>
    <t>3 in sq</t>
  </si>
  <si>
    <t>Platinum, tissue</t>
  </si>
  <si>
    <t>1 in sq</t>
  </si>
  <si>
    <t>Platinum, wire</t>
  </si>
  <si>
    <t>1ft</t>
  </si>
  <si>
    <t>Silver, chunk</t>
  </si>
  <si>
    <t>Silver, die</t>
  </si>
  <si>
    <t>Silver, mirror</t>
  </si>
  <si>
    <t>2 in sq</t>
  </si>
  <si>
    <t>Silver, wire</t>
  </si>
  <si>
    <t>Steel, chunk</t>
  </si>
  <si>
    <t>Steel, cube</t>
  </si>
  <si>
    <t>Steel, sheet</t>
  </si>
  <si>
    <t>1 ft sq</t>
  </si>
  <si>
    <t>LIQUIDS**</t>
  </si>
  <si>
    <t>Alcohol</t>
  </si>
  <si>
    <t>Hickory oil</t>
  </si>
  <si>
    <t>1 gal</t>
  </si>
  <si>
    <t>Ink (black)</t>
  </si>
  <si>
    <t>Molasses</t>
  </si>
  <si>
    <t>12 oz</t>
  </si>
  <si>
    <t>Rainwater</t>
  </si>
  <si>
    <t>Walnut oil</t>
  </si>
  <si>
    <t>MINERALS</t>
  </si>
  <si>
    <t>Charcoal</t>
  </si>
  <si>
    <t>1 lb</t>
  </si>
  <si>
    <t>Clay</t>
  </si>
  <si>
    <t>Diamond</t>
  </si>
  <si>
    <t>1/8 ct</t>
  </si>
  <si>
    <t>Emerald</t>
  </si>
  <si>
    <t>Feldspar (chunk), aventurine</t>
  </si>
  <si>
    <t>Feldspar (chunk), common</t>
  </si>
  <si>
    <t>Glass, beads</t>
  </si>
  <si>
    <t>Glass, marbles</t>
  </si>
  <si>
    <t>Lodestone</t>
  </si>
  <si>
    <t>Marble (chunk), black</t>
  </si>
  <si>
    <t>Marble (chunk), purbeck</t>
  </si>
  <si>
    <t>Mortar, powder</t>
  </si>
  <si>
    <t>Obsidian, chunk</t>
  </si>
  <si>
    <t>Obsidian, cylinder</t>
  </si>
  <si>
    <t>1x1 in</t>
  </si>
  <si>
    <t>Obsidian, sphere</t>
  </si>
  <si>
    <t>Phosphorus</t>
  </si>
  <si>
    <t>Quartz, clear chunk</t>
  </si>
  <si>
    <t>1 ct</t>
  </si>
  <si>
    <t>Quartz, other chunk</t>
  </si>
  <si>
    <t>Quartz, powder</t>
  </si>
  <si>
    <t>Ruby</t>
  </si>
  <si>
    <t>Salt, block</t>
  </si>
  <si>
    <t>Salt, granular</t>
  </si>
  <si>
    <t>5 lb</t>
  </si>
  <si>
    <t>Sapphire</t>
  </si>
  <si>
    <t>Stalactite, shards</t>
  </si>
  <si>
    <t>Stalactite, tiny</t>
  </si>
  <si>
    <t>1/2 lb</t>
  </si>
  <si>
    <t>Sulfur</t>
  </si>
  <si>
    <t>Volcanic ash</t>
  </si>
  <si>
    <t>ANIMAL PRODUCTS</t>
  </si>
  <si>
    <t>Bees' wings</t>
  </si>
  <si>
    <t>6 pr</t>
  </si>
  <si>
    <t>Bladder, balloon</t>
  </si>
  <si>
    <t>Child's hair</t>
  </si>
  <si>
    <t>20 St</t>
  </si>
  <si>
    <t>Eelskin</t>
  </si>
  <si>
    <t>4 in sq</t>
  </si>
  <si>
    <t>Eggshell, shards</t>
  </si>
  <si>
    <t>Eggshell, whole empty</t>
  </si>
  <si>
    <t>Fat, bovine</t>
  </si>
  <si>
    <t>Feathers, chicken tail</t>
  </si>
  <si>
    <t>Feathers, eagle</t>
  </si>
  <si>
    <t>Feathers, hawk</t>
  </si>
  <si>
    <t>Feathers, vulture tail</t>
  </si>
  <si>
    <t>Fish scale</t>
  </si>
  <si>
    <t>Fleece</t>
  </si>
  <si>
    <t>Frog's leg, dried</t>
  </si>
  <si>
    <t>Leather thong</t>
  </si>
  <si>
    <t>5 in</t>
  </si>
  <si>
    <t>Lime</t>
  </si>
  <si>
    <t>Mouse whisker</t>
  </si>
  <si>
    <t>12 sm</t>
  </si>
  <si>
    <t>Octopus tentacle, dried</t>
  </si>
  <si>
    <t>12 sm.</t>
  </si>
  <si>
    <t>Ox sinew</t>
  </si>
  <si>
    <t>Rat whisker</t>
  </si>
  <si>
    <t>12 md</t>
  </si>
  <si>
    <t>Seashell, shards</t>
  </si>
  <si>
    <t>Seashell, whole</t>
  </si>
  <si>
    <t>1 md</t>
  </si>
  <si>
    <t>Skunk, hair</t>
  </si>
  <si>
    <t>Skunk, pelt</t>
  </si>
  <si>
    <t>Snake, scales</t>
  </si>
  <si>
    <t>Snake, skin</t>
  </si>
  <si>
    <t>Vellum</t>
  </si>
  <si>
    <t>Wax, white</t>
  </si>
  <si>
    <t>Wax, common</t>
  </si>
  <si>
    <t>PLANT PRODUCTS</t>
  </si>
  <si>
    <t>Acorns</t>
  </si>
  <si>
    <t>10 lg</t>
  </si>
  <si>
    <t>Amaryllis, blossom, dry</t>
  </si>
  <si>
    <t>Amaryllis, bulb, common</t>
  </si>
  <si>
    <t>1 lg</t>
  </si>
  <si>
    <t>Amaryllis, bulb, hypoxis</t>
  </si>
  <si>
    <t>Amaryllis, stalks, dry</t>
  </si>
  <si>
    <t>Apple blossom, petal</t>
  </si>
  <si>
    <t>Aster seed</t>
  </si>
  <si>
    <t>Camphor resin</t>
  </si>
  <si>
    <t>Coffee beans</t>
  </si>
  <si>
    <t>Cork balls</t>
  </si>
  <si>
    <t>5 sm</t>
  </si>
  <si>
    <t>Corn</t>
  </si>
  <si>
    <t>Cotton mesh, coarse</t>
  </si>
  <si>
    <t>Cotton mesh, fine</t>
  </si>
  <si>
    <t>Felt, white</t>
  </si>
  <si>
    <t>Foxfire fungus</t>
  </si>
  <si>
    <t>Garlic bud</t>
  </si>
  <si>
    <t>Holly, berries</t>
  </si>
  <si>
    <t>Holly, sprig</t>
  </si>
  <si>
    <t>Leaves, oak</t>
  </si>
  <si>
    <t>Leaves, raspberry</t>
  </si>
  <si>
    <t>Leaves, ash</t>
  </si>
  <si>
    <t>Leaves, shamrock</t>
  </si>
  <si>
    <t>Leaves, stinging nettle</t>
  </si>
  <si>
    <t>Leaves, sumac</t>
  </si>
  <si>
    <t>Leaves, yew</t>
  </si>
  <si>
    <t>Leek, crushed</t>
  </si>
  <si>
    <t>Linen cloth</t>
  </si>
  <si>
    <t>Linen cloth, gold wefted</t>
  </si>
  <si>
    <t>Lotus blossom</t>
  </si>
  <si>
    <t>Marigold flowers, dry crushed</t>
  </si>
  <si>
    <t>Mayz</t>
  </si>
  <si>
    <t>1 lb.</t>
  </si>
  <si>
    <t>Moonseed</t>
  </si>
  <si>
    <t>Nut shells</t>
  </si>
  <si>
    <t>Oak bark</t>
  </si>
  <si>
    <t>Oatgrain</t>
  </si>
  <si>
    <t>Pepper</t>
  </si>
  <si>
    <t>4oz</t>
  </si>
  <si>
    <t>Pillow ticking</t>
  </si>
  <si>
    <t>Pine, bark</t>
  </si>
  <si>
    <t>Pine, cones</t>
  </si>
  <si>
    <t>6 lg</t>
  </si>
  <si>
    <t>Pine, needles</t>
  </si>
  <si>
    <t>Pine, sprig</t>
  </si>
  <si>
    <t>Rose, leaf</t>
  </si>
  <si>
    <t>Rose, petals</t>
  </si>
  <si>
    <t>Sugar, cube</t>
  </si>
  <si>
    <t>Sugar, granular</t>
  </si>
  <si>
    <t>Thistledown</t>
  </si>
  <si>
    <t>Thorns</t>
  </si>
  <si>
    <t>5 sprigs</t>
  </si>
  <si>
    <t>Tree sap</t>
  </si>
  <si>
    <t>Willow bark</t>
  </si>
  <si>
    <t>AROMATICS AND SPICES</t>
  </si>
  <si>
    <t>Aloeswood, chips</t>
  </si>
  <si>
    <t>6 oz.</t>
  </si>
  <si>
    <t>Ambergris</t>
  </si>
  <si>
    <t>Basil</t>
  </si>
  <si>
    <t>Benzoin</t>
  </si>
  <si>
    <t>Betony</t>
  </si>
  <si>
    <t>Calamus</t>
  </si>
  <si>
    <t>Camphor</t>
  </si>
  <si>
    <t>Cassia</t>
  </si>
  <si>
    <t>Citronella</t>
  </si>
  <si>
    <t>Civet</t>
  </si>
  <si>
    <t>Clove</t>
  </si>
  <si>
    <t>Elemi</t>
  </si>
  <si>
    <t>Frankincense</t>
  </si>
  <si>
    <t>Galbanum</t>
  </si>
  <si>
    <t>Jasmine oil</t>
  </si>
  <si>
    <t>Lavender buds</t>
  </si>
  <si>
    <t>4 sm</t>
  </si>
  <si>
    <t>Magnolia, dry</t>
  </si>
  <si>
    <t>4 md</t>
  </si>
  <si>
    <t>Musk</t>
  </si>
  <si>
    <t>Myrrh</t>
  </si>
  <si>
    <t>Onycha</t>
  </si>
  <si>
    <t>Orchid, dry</t>
  </si>
  <si>
    <t>Patchouli, dry</t>
  </si>
  <si>
    <t>Putchuk</t>
  </si>
  <si>
    <t>Rosewater</t>
  </si>
  <si>
    <t>Sandalwood oil, red</t>
  </si>
  <si>
    <t>2oz</t>
  </si>
  <si>
    <t>Sandalwood oil, white</t>
  </si>
  <si>
    <t>Snuffing Bell</t>
  </si>
  <si>
    <t>4 lb.</t>
  </si>
  <si>
    <t>Storax</t>
  </si>
  <si>
    <t>** Add to these items the cost of the appropriate-sized jar.</t>
  </si>
  <si>
    <t>Priests' Alcove</t>
  </si>
  <si>
    <t>Wizards' Laboratory</t>
  </si>
  <si>
    <t>Alembic</t>
  </si>
  <si>
    <t>Apron, canvas</t>
  </si>
  <si>
    <t>Apron, Leather</t>
  </si>
  <si>
    <t>Armillary</t>
  </si>
  <si>
    <t>Astrolabe, bronze</t>
  </si>
  <si>
    <t>Bag, flour sack size</t>
  </si>
  <si>
    <t>Bag, grain bag size</t>
  </si>
  <si>
    <t>Bag, hand size</t>
  </si>
  <si>
    <t>Bag, loaf size</t>
  </si>
  <si>
    <t>Bag, tea size</t>
  </si>
  <si>
    <t>Bag, water-proof leather - flour sack size</t>
  </si>
  <si>
    <t>Bag, water-proof leather - grain bag size</t>
  </si>
  <si>
    <t>Bag, water-proof leather - hand size</t>
  </si>
  <si>
    <t>Bag, water-proof leather - loaf size</t>
  </si>
  <si>
    <t>Bag, water-proof leather - tea size</t>
  </si>
  <si>
    <t>Balance</t>
  </si>
  <si>
    <t>Bellows, Large</t>
  </si>
  <si>
    <t>Bellows, small</t>
  </si>
  <si>
    <t>Brazier, small bronze</t>
  </si>
  <si>
    <t>Burette</t>
  </si>
  <si>
    <t>Burner (wax slab)</t>
  </si>
  <si>
    <t>Candle, common taper - black</t>
  </si>
  <si>
    <t>Candle, common taper - red</t>
  </si>
  <si>
    <t>Candle, common taper - uncolored</t>
  </si>
  <si>
    <t>Candle, common taper - yellow</t>
  </si>
  <si>
    <t>Candle, incense - black</t>
  </si>
  <si>
    <t>Candle, incense - red</t>
  </si>
  <si>
    <t>Candle, incense - uncolored</t>
  </si>
  <si>
    <t>Candle, incense - yellow</t>
  </si>
  <si>
    <t>Candle, timekeeping - black</t>
  </si>
  <si>
    <t>Candle, timekeeping - red</t>
  </si>
  <si>
    <t>Candle, timekeeping - uncolored</t>
  </si>
  <si>
    <t>Candle, timekeeping - yellow</t>
  </si>
  <si>
    <t>Candle, vial heater - black</t>
  </si>
  <si>
    <t>Candle, vial heater - red</t>
  </si>
  <si>
    <t>Candle, vial heater - uncolored</t>
  </si>
  <si>
    <t>Candle, vial heater - yellow</t>
  </si>
  <si>
    <t>Centrifuge</t>
  </si>
  <si>
    <t>Chalk, 12</t>
  </si>
  <si>
    <t>Chalk, red</t>
  </si>
  <si>
    <t>Chalk, red, 12</t>
  </si>
  <si>
    <t>Chalk, stick</t>
  </si>
  <si>
    <t>Chalk, yellow</t>
  </si>
  <si>
    <t>Chalk, yellow, 12</t>
  </si>
  <si>
    <t>pr lb.</t>
  </si>
  <si>
    <t>Coal, anthracite</t>
  </si>
  <si>
    <t>Coal, bituminous</t>
  </si>
  <si>
    <t>per 20 lb.</t>
  </si>
  <si>
    <t>Cork for connecting tubing</t>
  </si>
  <si>
    <t>Corks, drilled for tubing</t>
  </si>
  <si>
    <t>Corks, whole</t>
  </si>
  <si>
    <t>Dissection Instruments</t>
  </si>
  <si>
    <t>set</t>
  </si>
  <si>
    <t>Distilling Coil</t>
  </si>
  <si>
    <t>Easel</t>
  </si>
  <si>
    <t>Files</t>
  </si>
  <si>
    <t>Filter, gauze</t>
  </si>
  <si>
    <t>pr sq ft.</t>
  </si>
  <si>
    <t>Filter, linen screen</t>
  </si>
  <si>
    <t>Filter, straw mesh</t>
  </si>
  <si>
    <t>Glass beaker, large</t>
  </si>
  <si>
    <t>Glass beaker, medium</t>
  </si>
  <si>
    <t>Glass beaker, small</t>
  </si>
  <si>
    <t>Glass Rod, large</t>
  </si>
  <si>
    <t>Glass Rod, medium</t>
  </si>
  <si>
    <t>Glass Rod, small</t>
  </si>
  <si>
    <t>Glass tubing (2 ft length)</t>
  </si>
  <si>
    <t>Gloves, canvas</t>
  </si>
  <si>
    <t>Gloves, steel reinforced</t>
  </si>
  <si>
    <t>Heat mat</t>
  </si>
  <si>
    <t>Heat mat, fibrous crystal</t>
  </si>
  <si>
    <t>Ice</t>
  </si>
  <si>
    <t>Ice Chest</t>
  </si>
  <si>
    <t>Jar, 12 oz.</t>
  </si>
  <si>
    <t>Jar, 6 oz.</t>
  </si>
  <si>
    <t>Jar, five gallon</t>
  </si>
  <si>
    <t>Jar, gallon</t>
  </si>
  <si>
    <t>Jar, half-gallon</t>
  </si>
  <si>
    <t>Jar, quart</t>
  </si>
  <si>
    <t>Jar, ten gallon</t>
  </si>
  <si>
    <t>Kiln</t>
  </si>
  <si>
    <t>Magnet, 1"x1"</t>
  </si>
  <si>
    <t>Magnet, 2"x2"</t>
  </si>
  <si>
    <t>Magnet, 3"x3"</t>
  </si>
  <si>
    <t>Magnifying lens</t>
  </si>
  <si>
    <t>Monocle</t>
  </si>
  <si>
    <t>Mortar &amp; Pestle, 4 oz</t>
  </si>
  <si>
    <t>Mortar &amp; Pestle, 6 oz</t>
  </si>
  <si>
    <t>Oven</t>
  </si>
  <si>
    <t>Papyrus Pad (25 sheets)</t>
  </si>
  <si>
    <t>Quern</t>
  </si>
  <si>
    <t>Rack, cushioned beaker</t>
  </si>
  <si>
    <t>Rack, heating</t>
  </si>
  <si>
    <t>Rack, wooden vial</t>
  </si>
  <si>
    <t>Retort, 12 oz.</t>
  </si>
  <si>
    <t>Retort, 3 oz.</t>
  </si>
  <si>
    <t>Retort, 5 oz.</t>
  </si>
  <si>
    <t>Retort, quart</t>
  </si>
  <si>
    <t>Rhubarb, leaf</t>
  </si>
  <si>
    <t>1 lg.</t>
  </si>
  <si>
    <t>Shortened legs on table (special order)</t>
  </si>
  <si>
    <t>Slate, 1' square</t>
  </si>
  <si>
    <t>Slate, 4'x6' wall size</t>
  </si>
  <si>
    <t>Sparker</t>
  </si>
  <si>
    <t>Sponge, large</t>
  </si>
  <si>
    <t>Sponge, medium</t>
  </si>
  <si>
    <t>Sponge, small</t>
  </si>
  <si>
    <t>Storage Cabinet, complete</t>
  </si>
  <si>
    <t>String in red, black or yellow, add:</t>
  </si>
  <si>
    <t>per 50 ft.</t>
  </si>
  <si>
    <t>String, flax</t>
  </si>
  <si>
    <t>50 ft.</t>
  </si>
  <si>
    <t>String, Maztican fiber</t>
  </si>
  <si>
    <t>Table w black granite top</t>
  </si>
  <si>
    <t>Time Glass, five minute</t>
  </si>
  <si>
    <t>Time Glass, half minute</t>
  </si>
  <si>
    <t>Time Glass, hour</t>
  </si>
  <si>
    <t>Time Glass, minute</t>
  </si>
  <si>
    <t>Time Glass, ten minute</t>
  </si>
  <si>
    <t>Time Glass, two hour</t>
  </si>
  <si>
    <t>Tongs, large</t>
  </si>
  <si>
    <t>Tongs, small</t>
  </si>
  <si>
    <t>Vent</t>
  </si>
  <si>
    <t>Water Reservoir, 25 gallon</t>
  </si>
  <si>
    <t>Water Reservoir, 50 gallon</t>
  </si>
  <si>
    <t>Water Reservoir, standard 20 gal.</t>
  </si>
  <si>
    <t>Filter, silken screen</t>
  </si>
  <si>
    <t>Bronze, disk</t>
  </si>
  <si>
    <t>Copper, square</t>
  </si>
  <si>
    <t>2 in</t>
  </si>
  <si>
    <t>Copper, wire</t>
  </si>
  <si>
    <t>Gold, needles</t>
  </si>
  <si>
    <t>Gold, powder</t>
  </si>
  <si>
    <t>1 in cu</t>
  </si>
  <si>
    <t>Iron, powder</t>
  </si>
  <si>
    <t>Iron, rod</t>
  </si>
  <si>
    <t>Lead chunk</t>
  </si>
  <si>
    <t>1 in cu.</t>
  </si>
  <si>
    <t>Mica, chipped</t>
  </si>
  <si>
    <t>Mica, ground</t>
  </si>
  <si>
    <t>Silver, pin</t>
  </si>
  <si>
    <t>Silver, powder</t>
  </si>
  <si>
    <t>Steel sheet</t>
  </si>
  <si>
    <t>Tin square</t>
  </si>
  <si>
    <t>Zinc square</t>
  </si>
  <si>
    <t>Acid</t>
  </si>
  <si>
    <t>Attar of roses</t>
  </si>
  <si>
    <t>Oil, flammable</t>
  </si>
  <si>
    <t>Oil, nonflammable</t>
  </si>
  <si>
    <t>Oil, spiced</t>
  </si>
  <si>
    <t>Oil, sweet</t>
  </si>
  <si>
    <t>Vinegar</t>
  </si>
  <si>
    <t>Water, distilled</t>
  </si>
  <si>
    <t>Agate</t>
  </si>
  <si>
    <t>Alkaline salt</t>
  </si>
  <si>
    <t>Alum</t>
  </si>
  <si>
    <t>Amber, block</t>
  </si>
  <si>
    <t>Amber, powder</t>
  </si>
  <si>
    <t>Amber, rod</t>
  </si>
  <si>
    <t>6 in</t>
  </si>
  <si>
    <t>Bitumen</t>
  </si>
  <si>
    <t>12 oz.</t>
  </si>
  <si>
    <t>Blue vitriol</t>
  </si>
  <si>
    <t>Borax, paste</t>
  </si>
  <si>
    <t>Borax, stone</t>
  </si>
  <si>
    <t>Bromine salt</t>
  </si>
  <si>
    <t>Carbon, amorphous</t>
  </si>
  <si>
    <t>Carbon, graphitic</t>
  </si>
  <si>
    <t>Clay, fired spheres</t>
  </si>
  <si>
    <t>Clay, raw</t>
  </si>
  <si>
    <t>Coal (anthracite), chunk</t>
  </si>
  <si>
    <t>Coal (anthracite), dust</t>
  </si>
  <si>
    <t>Crystal, bead/marble</t>
  </si>
  <si>
    <t>Crystal, rod</t>
  </si>
  <si>
    <t>1 ft.</t>
  </si>
  <si>
    <t>Crystal, sphere</t>
  </si>
  <si>
    <t>Crystal, square</t>
  </si>
  <si>
    <t>Flint</t>
  </si>
  <si>
    <t>Glass, bead</t>
  </si>
  <si>
    <t>Glass, cone</t>
  </si>
  <si>
    <t>Glass, rod</t>
  </si>
  <si>
    <t>Glass, sheet</t>
  </si>
  <si>
    <t>1 ft sq.</t>
  </si>
  <si>
    <t>Glass, sphere</t>
  </si>
  <si>
    <t>Granite, block</t>
  </si>
  <si>
    <t>Granite, dust</t>
  </si>
  <si>
    <t>Gypsum</t>
  </si>
  <si>
    <t>8 oz</t>
  </si>
  <si>
    <t>Iron pyrite</t>
  </si>
  <si>
    <t>Lime powder</t>
  </si>
  <si>
    <t>Litharge</t>
  </si>
  <si>
    <t>Mineral, prisms</t>
  </si>
  <si>
    <t>3 in</t>
  </si>
  <si>
    <t>Mineral, spheres</t>
  </si>
  <si>
    <t>4 in</t>
  </si>
  <si>
    <t>Nitre</t>
  </si>
  <si>
    <t>Nitre salt</t>
  </si>
  <si>
    <t>Phosphorous</t>
  </si>
  <si>
    <t>Pitch</t>
  </si>
  <si>
    <t>1 qt</t>
  </si>
  <si>
    <t>Quartz, clear rough</t>
  </si>
  <si>
    <t>Quartz, other rough</t>
  </si>
  <si>
    <t>Sand, fine</t>
  </si>
  <si>
    <t>10 lb.</t>
  </si>
  <si>
    <t>Soot</t>
  </si>
  <si>
    <t>Talc</t>
  </si>
  <si>
    <t>Turquoise, polished</t>
  </si>
  <si>
    <t>Turquoise, unpolished</t>
  </si>
  <si>
    <t>Bat fur</t>
  </si>
  <si>
    <t>Bat guano</t>
  </si>
  <si>
    <t>Beeswax</t>
  </si>
  <si>
    <t>Blood (bovine)</t>
  </si>
  <si>
    <t>Bone (bovine), chunks</t>
  </si>
  <si>
    <t>Bone (bovine), powdered</t>
  </si>
  <si>
    <t>Cocoon, butterfly</t>
  </si>
  <si>
    <t>Cocoon, moth</t>
  </si>
  <si>
    <t>Cocoon, wasp</t>
  </si>
  <si>
    <t>Coral chunk</t>
  </si>
  <si>
    <t>Feather, eagle</t>
  </si>
  <si>
    <t>Feather, owl</t>
  </si>
  <si>
    <t>Feather, white</t>
  </si>
  <si>
    <t>Feather, wing</t>
  </si>
  <si>
    <t>Firefly (dead)</t>
  </si>
  <si>
    <t>6 in sq</t>
  </si>
  <si>
    <t>Glowworm, tails</t>
  </si>
  <si>
    <t>Glowworm, whole (dead)</t>
  </si>
  <si>
    <t>Hair, ape</t>
  </si>
  <si>
    <t>20 st</t>
  </si>
  <si>
    <t>Hair, bear</t>
  </si>
  <si>
    <t>Hair, camel</t>
  </si>
  <si>
    <t>Hair, drafthorse</t>
  </si>
  <si>
    <t>Hair, ox</t>
  </si>
  <si>
    <t>Hair, war horse</t>
  </si>
  <si>
    <t>Honeycomb</t>
  </si>
  <si>
    <t>Insectoid legs, centipede</t>
  </si>
  <si>
    <t>Insectoid legs, grasshop. hind</t>
  </si>
  <si>
    <t>Insectoid legs, millipede</t>
  </si>
  <si>
    <t>Insectoid legs, spider</t>
  </si>
  <si>
    <t>Leather strips</t>
  </si>
  <si>
    <t>Milk fat (solid)</t>
  </si>
  <si>
    <t>Ox hoof, powder</t>
  </si>
  <si>
    <t>Pork rind</t>
  </si>
  <si>
    <t>Python bile</t>
  </si>
  <si>
    <t>Silkworm eggs</t>
  </si>
  <si>
    <t>Snake scale</t>
  </si>
  <si>
    <t>Sponge</t>
  </si>
  <si>
    <t>Tallow</t>
  </si>
  <si>
    <t>Tortoise shell</t>
  </si>
  <si>
    <t>1 Ig</t>
  </si>
  <si>
    <t>Wax</t>
  </si>
  <si>
    <t>1 sq yd</t>
  </si>
  <si>
    <t>VEGETABLE PRODUCTS</t>
  </si>
  <si>
    <t>Arsenic</t>
  </si>
  <si>
    <t>Asafoetida</t>
  </si>
  <si>
    <t>Bark, apple</t>
  </si>
  <si>
    <t>Bark, ash</t>
  </si>
  <si>
    <t>Bark, beech</t>
  </si>
  <si>
    <t>Bark, cherry</t>
  </si>
  <si>
    <t>Bark, elm</t>
  </si>
  <si>
    <t>Bark, maple</t>
  </si>
  <si>
    <t>Bark, oak</t>
  </si>
  <si>
    <t>Bark, pine</t>
  </si>
  <si>
    <t>Bark, spruce</t>
  </si>
  <si>
    <t>Bark, sumac</t>
  </si>
  <si>
    <t>6 ox</t>
  </si>
  <si>
    <t>Bark, walnut</t>
  </si>
  <si>
    <t>Burrs</t>
  </si>
  <si>
    <t>Cardamom</t>
  </si>
  <si>
    <t>Carrot (dried)</t>
  </si>
  <si>
    <t>Cassia, bark</t>
  </si>
  <si>
    <t>Cassia, buds</t>
  </si>
  <si>
    <t>2 spgs</t>
  </si>
  <si>
    <t>Castor beans</t>
  </si>
  <si>
    <t>Citric acid</t>
  </si>
  <si>
    <t>Corn extract, (powder)</t>
  </si>
  <si>
    <t>Fern frond</t>
  </si>
  <si>
    <t>Flower</t>
  </si>
  <si>
    <t>Garlic clove</t>
  </si>
  <si>
    <t>Ginger</t>
  </si>
  <si>
    <t>Ginseng</t>
  </si>
  <si>
    <t>Gum arabic</t>
  </si>
  <si>
    <t>Incense (stick)</t>
  </si>
  <si>
    <t>Leaves, poison ivy</t>
  </si>
  <si>
    <t>Leaves, poison oak</t>
  </si>
  <si>
    <t>6 Ig</t>
  </si>
  <si>
    <t>Leaves, poison sumac</t>
  </si>
  <si>
    <t>Leaves, rhubarb</t>
  </si>
  <si>
    <t>Leaves, rose</t>
  </si>
  <si>
    <t>15 med.</t>
  </si>
  <si>
    <t>Leaves, skunk cabbage</t>
  </si>
  <si>
    <t>1 head</t>
  </si>
  <si>
    <t>Leeks (ground)</t>
  </si>
  <si>
    <t>Legume seeds</t>
  </si>
  <si>
    <t>Licorice root</t>
  </si>
  <si>
    <t>Lotus, flower</t>
  </si>
  <si>
    <t>Lotus, root</t>
  </si>
  <si>
    <t>Moss, green</t>
  </si>
  <si>
    <t>Moss, phosphorescent</t>
  </si>
  <si>
    <t>Mushroom, spores</t>
  </si>
  <si>
    <t>Nutmeg</t>
  </si>
  <si>
    <t>Peach pits</t>
  </si>
  <si>
    <t>3 Ig</t>
  </si>
  <si>
    <t>Peas, dried</t>
  </si>
  <si>
    <t>Peas, powdered</t>
  </si>
  <si>
    <t>Pine tar</t>
  </si>
  <si>
    <t>Realgar</t>
  </si>
  <si>
    <t>Reed stalks</t>
  </si>
  <si>
    <t>Resin</t>
  </si>
  <si>
    <t>Rhubarb, root</t>
  </si>
  <si>
    <t>Rose petals</t>
  </si>
  <si>
    <t>Saffron (ground)</t>
  </si>
  <si>
    <t>Seaweed (dry)</t>
  </si>
  <si>
    <t>8 oz.</t>
  </si>
  <si>
    <t>Sesame seeds</t>
  </si>
  <si>
    <t>Shallot bulb</t>
  </si>
  <si>
    <t>Soda ash</t>
  </si>
  <si>
    <t>Stargrass</t>
  </si>
  <si>
    <t>Straw</t>
  </si>
  <si>
    <t>Tacamahac</t>
  </si>
  <si>
    <t>Tumeric</t>
  </si>
  <si>
    <t>Wolfsbane</t>
  </si>
  <si>
    <t>Wynchwood</t>
  </si>
  <si>
    <t>Yam</t>
  </si>
  <si>
    <t>Zedoary</t>
  </si>
  <si>
    <t>Mushroom, whole</t>
  </si>
  <si>
    <t>12 lg</t>
  </si>
  <si>
    <t>Laborers' List</t>
  </si>
  <si>
    <t>Farmer:</t>
  </si>
  <si>
    <t>Billhook</t>
  </si>
  <si>
    <t>Carriage harness, four horses</t>
  </si>
  <si>
    <t>Carriage harness, one horse</t>
  </si>
  <si>
    <t>Carriage harness, two horses</t>
  </si>
  <si>
    <t>Claw pole</t>
  </si>
  <si>
    <t>Hand Spade</t>
  </si>
  <si>
    <t>Hoe, iron head</t>
  </si>
  <si>
    <t>Hoe, steel</t>
  </si>
  <si>
    <t>Mallet, 20 lb.</t>
  </si>
  <si>
    <t>20 lb.</t>
  </si>
  <si>
    <t>Mallet, 30 lb.</t>
  </si>
  <si>
    <t>30 lb.</t>
  </si>
  <si>
    <t>Oxen yoke, new style, one</t>
  </si>
  <si>
    <t>Oxen yoke, new style, two</t>
  </si>
  <si>
    <t>Oxen yoke, one</t>
  </si>
  <si>
    <t>Oxen yoke, two</t>
  </si>
  <si>
    <t>Pick, steel</t>
  </si>
  <si>
    <t>Pitchfork, four pronged steel</t>
  </si>
  <si>
    <t>Pitchfork, maple</t>
  </si>
  <si>
    <t>Plow harness, one horse or ox</t>
  </si>
  <si>
    <t>Plow harness, two horses or oxen</t>
  </si>
  <si>
    <t>Plow, large</t>
  </si>
  <si>
    <t>Plow, small</t>
  </si>
  <si>
    <t>Rake, bamboo</t>
  </si>
  <si>
    <t>Rake, twig</t>
  </si>
  <si>
    <t>Reaver</t>
  </si>
  <si>
    <t>Scythe</t>
  </si>
  <si>
    <t>Scythe, blade</t>
  </si>
  <si>
    <t>Scythe, complete</t>
  </si>
  <si>
    <t>Scythe, handle</t>
  </si>
  <si>
    <t>Seed-sower, leather</t>
  </si>
  <si>
    <t>Seed-sower, woven basket</t>
  </si>
  <si>
    <t>Shovel, coal</t>
  </si>
  <si>
    <t>Shovel, gardening</t>
  </si>
  <si>
    <t>Shovel, postholer</t>
  </si>
  <si>
    <t>Shovel, snow</t>
  </si>
  <si>
    <t>Sickle</t>
  </si>
  <si>
    <t>Sieve</t>
  </si>
  <si>
    <t>Sieve screen, grain type</t>
  </si>
  <si>
    <t>Sieve screen, pebble type</t>
  </si>
  <si>
    <t>Sieve screen, sand type</t>
  </si>
  <si>
    <t>Weeding Claw</t>
  </si>
  <si>
    <t>Wheelbarrow</t>
  </si>
  <si>
    <t>Winnowing Flail</t>
  </si>
  <si>
    <t>Joiners/Stonemasons</t>
  </si>
  <si>
    <t>Auger, 6-inch</t>
  </si>
  <si>
    <t>Awl, 3-inch</t>
  </si>
  <si>
    <t>Bolts, 8", coarse or fine thread</t>
  </si>
  <si>
    <t>Bow Drill Set</t>
  </si>
  <si>
    <t>Chisel set, Mithral</t>
  </si>
  <si>
    <t>Chisel set, steel</t>
  </si>
  <si>
    <t>Clamp, 16"</t>
  </si>
  <si>
    <t>Clamp, 4"</t>
  </si>
  <si>
    <t>Clamp, 8"</t>
  </si>
  <si>
    <t>Drill bit, nail</t>
  </si>
  <si>
    <t>Drill bit, nail - Mithral</t>
  </si>
  <si>
    <t>Drill bit, needle</t>
  </si>
  <si>
    <t>Drill bit, needle - Mithral</t>
  </si>
  <si>
    <t>Drill bit, peg</t>
  </si>
  <si>
    <t>Drill bit, peg - Mithral</t>
  </si>
  <si>
    <t>Drill bit, spike</t>
  </si>
  <si>
    <t>Drill bit, spike - Mithral</t>
  </si>
  <si>
    <t>Hammer, chisel</t>
  </si>
  <si>
    <t>Hammer, claw</t>
  </si>
  <si>
    <t>Hammer, spike</t>
  </si>
  <si>
    <t>Hinge, gold - cabinet</t>
  </si>
  <si>
    <t>Hinge, gold - jewelry box</t>
  </si>
  <si>
    <t>Hinge, iron - barn</t>
  </si>
  <si>
    <t>Hinge, iron - cabinet</t>
  </si>
  <si>
    <t>Hinge, iron - door</t>
  </si>
  <si>
    <t>Hinge, iron - gate</t>
  </si>
  <si>
    <t>Hinge, iron - jewelry box</t>
  </si>
  <si>
    <t>Hinge, iron - massive door</t>
  </si>
  <si>
    <t>Hinge, silver - cabinet</t>
  </si>
  <si>
    <t>Hinge, silver - jewelry box</t>
  </si>
  <si>
    <t>Hinge, steel - barn</t>
  </si>
  <si>
    <t>Hinge, steel - cabinet</t>
  </si>
  <si>
    <t>Hinge, steel - door</t>
  </si>
  <si>
    <t>Hinge, steel - gate</t>
  </si>
  <si>
    <t>Hinge, steel - jewelry box</t>
  </si>
  <si>
    <t>Hooks for 10 or 20 ft. ladders</t>
  </si>
  <si>
    <t>Ladder, 10 ft.</t>
  </si>
  <si>
    <t>Ladder, 2 ft.</t>
  </si>
  <si>
    <t>Ladder, 20 ft.</t>
  </si>
  <si>
    <t>Ladder, 6 ft.</t>
  </si>
  <si>
    <t>Lathe</t>
  </si>
  <si>
    <t>Mallet, peg-setting</t>
  </si>
  <si>
    <t>Mallet, stone setting</t>
  </si>
  <si>
    <t>Mortar, dry</t>
  </si>
  <si>
    <t>Nails, Finishing 1"</t>
  </si>
  <si>
    <t>Nails, joiners 2"</t>
  </si>
  <si>
    <t>Nails, joiners 3"</t>
  </si>
  <si>
    <t>Nuts, coarse or fine thread</t>
  </si>
  <si>
    <t>Saw, common crosscut</t>
  </si>
  <si>
    <t>Saw, diamond-toothed stone hacksaw</t>
  </si>
  <si>
    <t>Saw, diamond-toothed stone jigsaw</t>
  </si>
  <si>
    <t>Saw, framed jigsaw</t>
  </si>
  <si>
    <t>Saw, two person logging</t>
  </si>
  <si>
    <t>Saw, two person ripsaw</t>
  </si>
  <si>
    <t>Spikes, 12"</t>
  </si>
  <si>
    <t>doz.</t>
  </si>
  <si>
    <t>Spikes, 6"</t>
  </si>
  <si>
    <t>Trowel, 10"</t>
  </si>
  <si>
    <t>Trowel, 5"</t>
  </si>
  <si>
    <t>Trowel, 7"</t>
  </si>
  <si>
    <t>Vice, table mounted 10"</t>
  </si>
  <si>
    <t>Wood glue</t>
  </si>
  <si>
    <t>Wood samples</t>
  </si>
  <si>
    <t>Wooden Peg stock, 1"</t>
  </si>
  <si>
    <t>pr ft.</t>
  </si>
  <si>
    <t>Wooden Peg stock, 1/2"</t>
  </si>
  <si>
    <t>Wooden Peg stock, 2"</t>
  </si>
  <si>
    <t>Anvil, 160 lb.</t>
  </si>
  <si>
    <t>Anvil, 70 lb.</t>
  </si>
  <si>
    <t>Armor Care Kit</t>
  </si>
  <si>
    <t>Bellows, large</t>
  </si>
  <si>
    <t>Forge, full</t>
  </si>
  <si>
    <t>120 lb.</t>
  </si>
  <si>
    <t>Forge, small</t>
  </si>
  <si>
    <t>Grindstone with stand</t>
  </si>
  <si>
    <t>Hammer, smithing</t>
  </si>
  <si>
    <t>Leather strop</t>
  </si>
  <si>
    <t>Plier, bending</t>
  </si>
  <si>
    <t>Plier, tooling</t>
  </si>
  <si>
    <t>Reservoir, 50 gal.</t>
  </si>
  <si>
    <t>Stone samples</t>
  </si>
  <si>
    <t>Tongs</t>
  </si>
  <si>
    <t>Tongs, long-handle</t>
  </si>
  <si>
    <t>Tongs, short-handle</t>
  </si>
  <si>
    <t>Metals:</t>
  </si>
  <si>
    <t>Brass, bar</t>
  </si>
  <si>
    <t>Brass, ingot</t>
  </si>
  <si>
    <t>Brass, sheet</t>
  </si>
  <si>
    <t>Brass, strip</t>
  </si>
  <si>
    <t>6 by 1in</t>
  </si>
  <si>
    <t>Brass, wire</t>
  </si>
  <si>
    <t>Bronze, bar</t>
  </si>
  <si>
    <t>Bronze, ingot</t>
  </si>
  <si>
    <t>Bronze, sheet</t>
  </si>
  <si>
    <t>16 in sq</t>
  </si>
  <si>
    <t>Bronze, strip</t>
  </si>
  <si>
    <t>4 by 2in</t>
  </si>
  <si>
    <t>Bronze, wire</t>
  </si>
  <si>
    <t>Copper, bar</t>
  </si>
  <si>
    <t>Copper, ingot</t>
  </si>
  <si>
    <t>7 lb.</t>
  </si>
  <si>
    <t>Copper, sheet</t>
  </si>
  <si>
    <t>Copper, strip</t>
  </si>
  <si>
    <t>8 x 1 in</t>
  </si>
  <si>
    <t>Gold, bar</t>
  </si>
  <si>
    <t>Gold, ingot</t>
  </si>
  <si>
    <t>3 lb</t>
  </si>
  <si>
    <t>Gold, sheet</t>
  </si>
  <si>
    <t>8 in sq.</t>
  </si>
  <si>
    <t>Gold, strip</t>
  </si>
  <si>
    <t>4 by 1 in</t>
  </si>
  <si>
    <t>Gold, wire</t>
  </si>
  <si>
    <t>Iron, bar</t>
  </si>
  <si>
    <t>Iron, ingot</t>
  </si>
  <si>
    <t>10 lb</t>
  </si>
  <si>
    <t>Iron, sheet</t>
  </si>
  <si>
    <t>10 by 1 in</t>
  </si>
  <si>
    <t>Iron, wire</t>
  </si>
  <si>
    <t>Lead, bar</t>
  </si>
  <si>
    <t>2 lb</t>
  </si>
  <si>
    <t>Lead, ingot</t>
  </si>
  <si>
    <t>Lead, sheet</t>
  </si>
  <si>
    <t>5 in sq.</t>
  </si>
  <si>
    <t>Lead, strip</t>
  </si>
  <si>
    <t>Lead, wire</t>
  </si>
  <si>
    <t>Mithral, bar</t>
  </si>
  <si>
    <t>1/4 lb</t>
  </si>
  <si>
    <t>Mithral, ingot</t>
  </si>
  <si>
    <t>21b</t>
  </si>
  <si>
    <t>Mithral, sheet</t>
  </si>
  <si>
    <t>Mithral, strip</t>
  </si>
  <si>
    <t>2 by 1 in</t>
  </si>
  <si>
    <t>Mithral, wire</t>
  </si>
  <si>
    <t>Platinum, bar</t>
  </si>
  <si>
    <t>1.4 lb.</t>
  </si>
  <si>
    <t>Platinum, ingot</t>
  </si>
  <si>
    <t>Platinum, sheet</t>
  </si>
  <si>
    <t>Platinum, strip</t>
  </si>
  <si>
    <t>Silver, bar</t>
  </si>
  <si>
    <t>1/21b</t>
  </si>
  <si>
    <t>Silver, ingot</t>
  </si>
  <si>
    <t>Silver, sheet</t>
  </si>
  <si>
    <t>Silver, strip</t>
  </si>
  <si>
    <t>6 by 1 in.</t>
  </si>
  <si>
    <t>Steel, bar</t>
  </si>
  <si>
    <t>Steel, ingot</t>
  </si>
  <si>
    <t>Steel, strip</t>
  </si>
  <si>
    <t>Steel, wire</t>
  </si>
  <si>
    <t>Tin, bar</t>
  </si>
  <si>
    <t>Tin, ingot</t>
  </si>
  <si>
    <t>Tin, sheet</t>
  </si>
  <si>
    <t>Tin, strip</t>
  </si>
  <si>
    <t>Tin, wire</t>
  </si>
  <si>
    <t>Molds:</t>
  </si>
  <si>
    <t>** all molds can be further carved out by purchaser to create raised designs.</t>
  </si>
  <si>
    <t>Arrow head</t>
  </si>
  <si>
    <t>Axe head</t>
  </si>
  <si>
    <t>Band (mail)</t>
  </si>
  <si>
    <t>Bar, prying</t>
  </si>
  <si>
    <t>Bit</t>
  </si>
  <si>
    <t>Bracelet, plain narrow - large</t>
  </si>
  <si>
    <t>Bracelet, plain narrow - medium</t>
  </si>
  <si>
    <t>Bracelet, plain narrow - small</t>
  </si>
  <si>
    <t>Bracelet, plain wide - large</t>
  </si>
  <si>
    <t>Bracelet, plain wide - medium</t>
  </si>
  <si>
    <t>Bracelet, plain wide - small</t>
  </si>
  <si>
    <t>Breastplate</t>
  </si>
  <si>
    <t>Buckle, belt</t>
  </si>
  <si>
    <t>Buckle, pack</t>
  </si>
  <si>
    <t>Buckle, saddle</t>
  </si>
  <si>
    <t>Buckler</t>
  </si>
  <si>
    <t>Flail rod</t>
  </si>
  <si>
    <t>Hammerhead, joiner</t>
  </si>
  <si>
    <t>Hammerhead, smithing</t>
  </si>
  <si>
    <t>Hoe</t>
  </si>
  <si>
    <t>Hook, billhook</t>
  </si>
  <si>
    <t>Hook, meat</t>
  </si>
  <si>
    <t>Horseshoe, draft</t>
  </si>
  <si>
    <t>Horseshoe, pony</t>
  </si>
  <si>
    <t>Horseshoe, riding</t>
  </si>
  <si>
    <t>Horseshoe, war</t>
  </si>
  <si>
    <t>Knife, butcher</t>
  </si>
  <si>
    <t>Knife, carving</t>
  </si>
  <si>
    <t>Knife, cleaver</t>
  </si>
  <si>
    <t>Knife, hunting</t>
  </si>
  <si>
    <t>Mace, ball</t>
  </si>
  <si>
    <t>Mace, cylinder</t>
  </si>
  <si>
    <t>Pick, military</t>
  </si>
  <si>
    <t>Pick, mining</t>
  </si>
  <si>
    <t>Pitchfork head</t>
  </si>
  <si>
    <t>Pliers</t>
  </si>
  <si>
    <t>Quarrel</t>
  </si>
  <si>
    <t>Rake</t>
  </si>
  <si>
    <t>Ring, plain narrow - large</t>
  </si>
  <si>
    <t>Ring, plain narrow - medium</t>
  </si>
  <si>
    <t>Ring, plain narrow - small</t>
  </si>
  <si>
    <t>Ring, plain wide - large</t>
  </si>
  <si>
    <t>Ring, plain wide - medium</t>
  </si>
  <si>
    <t>Ring, plain wide - small</t>
  </si>
  <si>
    <t>Scale (mail)</t>
  </si>
  <si>
    <t>Shears, branch</t>
  </si>
  <si>
    <t>Shears, cloth</t>
  </si>
  <si>
    <t>Shears, paper</t>
  </si>
  <si>
    <t>Shield</t>
  </si>
  <si>
    <t>Spade, coal</t>
  </si>
  <si>
    <t>Spade, planting</t>
  </si>
  <si>
    <t>Spade, trowel</t>
  </si>
  <si>
    <t>Spear head</t>
  </si>
  <si>
    <t>Splint(mail)</t>
  </si>
  <si>
    <t>Spur</t>
  </si>
  <si>
    <t>Sword, bastard (one hand)</t>
  </si>
  <si>
    <t>Sword, bastard (two hand)</t>
  </si>
  <si>
    <t>Sword, broad</t>
  </si>
  <si>
    <t>Sword, cutlass</t>
  </si>
  <si>
    <t>Sword, long</t>
  </si>
  <si>
    <t>Sword, rapier</t>
  </si>
  <si>
    <t>Sword, sabre</t>
  </si>
  <si>
    <t>Sword, short</t>
  </si>
  <si>
    <t>Sword, simitar</t>
  </si>
  <si>
    <t>Sword, two-handed</t>
  </si>
  <si>
    <t>Husbandman:</t>
  </si>
  <si>
    <t>Beehive</t>
  </si>
  <si>
    <t>Branding Iron, specify Thorass, Espruar or Dethek and character**</t>
  </si>
  <si>
    <t>Add personal crest**</t>
  </si>
  <si>
    <t>Butchering mallet</t>
  </si>
  <si>
    <t>Hat with silk netting</t>
  </si>
  <si>
    <t>Hunting Knife, folding - two blade</t>
  </si>
  <si>
    <t>Hunting Knife, trail</t>
  </si>
  <si>
    <t>Long razor, foldable</t>
  </si>
  <si>
    <t>Meat Hooks (set of 8)</t>
  </si>
  <si>
    <t>1 lb. ea.</t>
  </si>
  <si>
    <t>Shearing Pack</t>
  </si>
  <si>
    <t>Shepherd's Crook</t>
  </si>
  <si>
    <t>Skinning knife, 8-inch</t>
  </si>
  <si>
    <t>Trident</t>
  </si>
  <si>
    <t>Inn and Tavern</t>
  </si>
  <si>
    <t>Bedding:</t>
  </si>
  <si>
    <t>Blanket, double - flannel</t>
  </si>
  <si>
    <t>Blanket, double - wool</t>
  </si>
  <si>
    <t>Blanket, single - flannel</t>
  </si>
  <si>
    <t>Blanket, single - wool</t>
  </si>
  <si>
    <t>Comforter, linen - down</t>
  </si>
  <si>
    <t>Comforter, linen - flannel</t>
  </si>
  <si>
    <t>Comforter, linen - rag</t>
  </si>
  <si>
    <t>Comforter, linen - wool</t>
  </si>
  <si>
    <t>Coverlet</t>
  </si>
  <si>
    <t>Mattress, double - feather</t>
  </si>
  <si>
    <t>Mattress, double - rag</t>
  </si>
  <si>
    <t>Mattress, double - straw</t>
  </si>
  <si>
    <t>Mattress, single - feather</t>
  </si>
  <si>
    <t>Mattress, single - rag</t>
  </si>
  <si>
    <t>Mattress, single - straw</t>
  </si>
  <si>
    <t>Pillow, linen - feather</t>
  </si>
  <si>
    <t>Pillow, linen - rag</t>
  </si>
  <si>
    <t>Pillow, linen - straw</t>
  </si>
  <si>
    <t>Quilt, plain</t>
  </si>
  <si>
    <t>Sheet, double</t>
  </si>
  <si>
    <t>Sheet, single</t>
  </si>
  <si>
    <t>Cooking:</t>
  </si>
  <si>
    <t>Bowls, porcelain - boning</t>
  </si>
  <si>
    <t>Bowls, porcelain - mixing</t>
  </si>
  <si>
    <t>Bowls, porcelain - serving</t>
  </si>
  <si>
    <t>Bowls, porcelain - soup</t>
  </si>
  <si>
    <t>Bowls, wood - boning</t>
  </si>
  <si>
    <t>Bowls, wood - mixing</t>
  </si>
  <si>
    <t>Bowls, wood - serving</t>
  </si>
  <si>
    <t>Bowls, wood - soup</t>
  </si>
  <si>
    <t>Canister, birchbark - 10 oz</t>
  </si>
  <si>
    <t>Canister, birchbark - 12 oz</t>
  </si>
  <si>
    <t>Canister, birchbark - 16 oz</t>
  </si>
  <si>
    <t>Cauldron and tripod - 10 gal</t>
  </si>
  <si>
    <t>Cauldron and tripod - 30 gal</t>
  </si>
  <si>
    <t>Cauldron and tripod - 50 gal</t>
  </si>
  <si>
    <t>Chopping Table</t>
  </si>
  <si>
    <t>Corkscrew</t>
  </si>
  <si>
    <t>Crocks, stoneware - 10 oz</t>
  </si>
  <si>
    <t>Crocks, stoneware - 12 oz</t>
  </si>
  <si>
    <t>Crocks, stoneware - 16 oz</t>
  </si>
  <si>
    <t>Crocks, stoneware - 20 oz</t>
  </si>
  <si>
    <t>Crocks, stoneware - 8 oz</t>
  </si>
  <si>
    <t>Cutting Board</t>
  </si>
  <si>
    <t>Drinking Horn, common</t>
  </si>
  <si>
    <t>Drinking Horn, fine</t>
  </si>
  <si>
    <t>Fork, dinner - brass</t>
  </si>
  <si>
    <t>Fork, dinner - silver</t>
  </si>
  <si>
    <t>Fork, roast</t>
  </si>
  <si>
    <t>Icepick</t>
  </si>
  <si>
    <t>Jug, wood</t>
  </si>
  <si>
    <t>Knife, boning</t>
  </si>
  <si>
    <t>Knife, dinner - brass</t>
  </si>
  <si>
    <t>Knife, dinner - silver</t>
  </si>
  <si>
    <t>Knife, paring</t>
  </si>
  <si>
    <t>Knife, peeling</t>
  </si>
  <si>
    <t>Knife, steak</t>
  </si>
  <si>
    <t>Mug, brass</t>
  </si>
  <si>
    <t>Mug, glass</t>
  </si>
  <si>
    <t>Mug, pewter</t>
  </si>
  <si>
    <t>Pan, bread</t>
  </si>
  <si>
    <t>Pan, cake</t>
  </si>
  <si>
    <t>Pan, pie</t>
  </si>
  <si>
    <t>Pitcher, porcelain</t>
  </si>
  <si>
    <t>Pitcher, stoneware</t>
  </si>
  <si>
    <t>Pitcher, wood</t>
  </si>
  <si>
    <t>Plate, porcelain</t>
  </si>
  <si>
    <t>Plate, stoneware</t>
  </si>
  <si>
    <t>Plate, wood</t>
  </si>
  <si>
    <t>Platter, porcelain</t>
  </si>
  <si>
    <t>Platter, stoneware</t>
  </si>
  <si>
    <t>Platter, wood</t>
  </si>
  <si>
    <t>Roasting spit</t>
  </si>
  <si>
    <t>Spoon, dinner - brass</t>
  </si>
  <si>
    <t>Spoon, dinner - silver</t>
  </si>
  <si>
    <t>Spoon, ladle</t>
  </si>
  <si>
    <t>Spoon, soup - brass</t>
  </si>
  <si>
    <t>Spoon, soup - silver</t>
  </si>
  <si>
    <t>Spoon, stirring - wood</t>
  </si>
  <si>
    <t>Stein, brass</t>
  </si>
  <si>
    <t>Stein, pewter</t>
  </si>
  <si>
    <t>Stein, silver</t>
  </si>
  <si>
    <t>Stein, stoneware</t>
  </si>
  <si>
    <t>Tankard, brass</t>
  </si>
  <si>
    <t>Tankard, pewter</t>
  </si>
  <si>
    <t>Tankard, sliver</t>
  </si>
  <si>
    <t>Tea pot</t>
  </si>
  <si>
    <t>Wine glass, common</t>
  </si>
  <si>
    <t>Wine glass, crystal</t>
  </si>
  <si>
    <t>Cleaning:</t>
  </si>
  <si>
    <t>Broom</t>
  </si>
  <si>
    <t>Bucket, 5 gal - bronze</t>
  </si>
  <si>
    <t>Bucket, 5 gal - iron</t>
  </si>
  <si>
    <t>Bucket, 5 gal - leather</t>
  </si>
  <si>
    <t>Bucket, 5 gal - steel</t>
  </si>
  <si>
    <t>Bucket, 5 gal - wood</t>
  </si>
  <si>
    <t>Feather duster</t>
  </si>
  <si>
    <t>Mop</t>
  </si>
  <si>
    <t>per bar</t>
  </si>
  <si>
    <t>Washboard</t>
  </si>
  <si>
    <t>Scrivening Specialities:</t>
  </si>
  <si>
    <t>Book Lock - good**</t>
  </si>
  <si>
    <t>**Steel link strap for lockable book</t>
  </si>
  <si>
    <t>Book Safe - 1/4 cost of normal blank book</t>
  </si>
  <si>
    <t>Deluxe Pen package (32 nibs, 14 types)</t>
  </si>
  <si>
    <t>Ink vial</t>
  </si>
  <si>
    <t>Ink vial (case - 24)</t>
  </si>
  <si>
    <t>Mapcase, maple</t>
  </si>
  <si>
    <t>Mapcase, oak</t>
  </si>
  <si>
    <t>Map-making Kit</t>
  </si>
  <si>
    <t>Charcoal (set of 5)</t>
  </si>
  <si>
    <t>Gridded parchment refills (50 sheets)</t>
  </si>
  <si>
    <t>Pen nibs, metal (set of 5)</t>
  </si>
  <si>
    <t>Pen, quill (set of 50)</t>
  </si>
  <si>
    <t>Scrollcase</t>
  </si>
  <si>
    <t>Book Lock - fair**</t>
  </si>
  <si>
    <t>Book Lock - excellent**</t>
  </si>
  <si>
    <t>Blank Book (15x20) - 100 pages</t>
  </si>
  <si>
    <t>Blank Book (15x20) - 200 pages</t>
  </si>
  <si>
    <t>Blank Book (15x20) - 25 pages</t>
  </si>
  <si>
    <t>Blank Book (15x20) - 50 pages</t>
  </si>
  <si>
    <t>Blank Book (15x20) - 500 pages</t>
  </si>
  <si>
    <t>Blank Book (15x20) - 75 pages</t>
  </si>
  <si>
    <t>Blank Book (9x12) - 100 pages</t>
  </si>
  <si>
    <t>Blank Book (9x12) - 200 pages</t>
  </si>
  <si>
    <t>Blank Book (9x12) - 25 pages</t>
  </si>
  <si>
    <t>Book case, portable</t>
  </si>
  <si>
    <t>Felt bound Blank book +15%</t>
  </si>
  <si>
    <t>Cloth bound Blank book -5%</t>
  </si>
  <si>
    <t>Blank Book (9x12) - 75 pages</t>
  </si>
  <si>
    <t>Blank Book (9x12) - 500 pages</t>
  </si>
  <si>
    <t>Blank Book (9x12) - 50 pages</t>
  </si>
  <si>
    <t>Implements:</t>
  </si>
  <si>
    <t>slate pencil (10)</t>
  </si>
  <si>
    <t>Signet Stamp</t>
  </si>
  <si>
    <t>Sealing Wax</t>
  </si>
  <si>
    <t>Paint brush, small</t>
  </si>
  <si>
    <t>Paint brush, medium</t>
  </si>
  <si>
    <t>lead pencil (10)</t>
  </si>
  <si>
    <t>Inkwell</t>
  </si>
  <si>
    <t>inkstand</t>
  </si>
  <si>
    <t>Chalk stick (10)</t>
  </si>
  <si>
    <t>case, oak</t>
  </si>
  <si>
    <t>Paints:</t>
  </si>
  <si>
    <t>yellow, sulphur</t>
  </si>
  <si>
    <t>10 oz</t>
  </si>
  <si>
    <t>white lead</t>
  </si>
  <si>
    <t>vermillion</t>
  </si>
  <si>
    <t>red, lead</t>
  </si>
  <si>
    <t>red, iron</t>
  </si>
  <si>
    <t>purple</t>
  </si>
  <si>
    <t>ocher</t>
  </si>
  <si>
    <t>green, copper</t>
  </si>
  <si>
    <t>blue, copper</t>
  </si>
  <si>
    <t>blue, Calam.</t>
  </si>
  <si>
    <t>Surfaces:</t>
  </si>
  <si>
    <t>slate (5 in sq)</t>
  </si>
  <si>
    <t>scroll (8 ft)</t>
  </si>
  <si>
    <t>rice paper (8"x8" sheet)</t>
  </si>
  <si>
    <t>parchment (8"x8" sheet)</t>
  </si>
  <si>
    <t>papyrus (8"x8" sheet)</t>
  </si>
  <si>
    <t>paper (8"x8" sheet)</t>
  </si>
  <si>
    <t>bamboo (8"x8" sheet)</t>
  </si>
  <si>
    <t>vellum (8"x8" sheet)</t>
  </si>
  <si>
    <t>Storage Items</t>
  </si>
  <si>
    <t>Drum, 100 gal</t>
  </si>
  <si>
    <t>Jar, stoppered ceramic - 64 oz. (2 qt.)</t>
  </si>
  <si>
    <t>Jar, stoppered ceramic - 8 oz.</t>
  </si>
  <si>
    <t>Jar, stoppered ceramic - 32 oz (1 qt.)</t>
  </si>
  <si>
    <t>Jar, stoppered glass - 10 oz.</t>
  </si>
  <si>
    <t>Jar, stoppered glass - 12 oz.</t>
  </si>
  <si>
    <t>Jar, stoppered glass - 128 oz. (1 gal.)</t>
  </si>
  <si>
    <t>Jar, stoppered glass - 14 oz.</t>
  </si>
  <si>
    <t>Jar, stoppered glass - 16 oz.</t>
  </si>
  <si>
    <t>Jar, stoppered ceramic - 6 oz.</t>
  </si>
  <si>
    <t>Jar, stoppered ceramic - 4 oz.</t>
  </si>
  <si>
    <t>Jar, stoppered ceramic - 24 oz.</t>
  </si>
  <si>
    <t>Drum, 200 gal.</t>
  </si>
  <si>
    <t>Jar, stoppered ceramic - 10 oz.</t>
  </si>
  <si>
    <t>Jar, stoppered ceramic - 12 oz.</t>
  </si>
  <si>
    <t>Jar, stoppered ceramic - 128 oz. (1 gal.)</t>
  </si>
  <si>
    <t>Jar, stoppered ceramic - 14 oz.</t>
  </si>
  <si>
    <t>Jar, stoppered ceramic - 16 oz.</t>
  </si>
  <si>
    <t>Jar, stoppered ceramic - 2 oz.</t>
  </si>
  <si>
    <t>Jar, stoppered ceramic - 20 oz.</t>
  </si>
  <si>
    <t>Jar, stoppered glass - 2 oz.</t>
  </si>
  <si>
    <t>Jar, stoppered glass - 20 oz.</t>
  </si>
  <si>
    <t>Sack, flour</t>
  </si>
  <si>
    <t>Sack, knap</t>
  </si>
  <si>
    <t>Sack, pouch - leather</t>
  </si>
  <si>
    <t>Sack, purse</t>
  </si>
  <si>
    <t>Sack, saddle</t>
  </si>
  <si>
    <t>Sack, tubor</t>
  </si>
  <si>
    <t>Skin, oil</t>
  </si>
  <si>
    <t>Skin, water</t>
  </si>
  <si>
    <t>Sack, duffle</t>
  </si>
  <si>
    <t>Sack, ditty</t>
  </si>
  <si>
    <t>Keg, 30 gal.</t>
  </si>
  <si>
    <t>Jar, stoppered glass - 24 oz.</t>
  </si>
  <si>
    <t>Jar, stoppered glass - 4 oz.</t>
  </si>
  <si>
    <t>Jar, stoppered glass - 6 oz.</t>
  </si>
  <si>
    <t>Jar, stoppered glass - 64 oz. (2 qt.)</t>
  </si>
  <si>
    <t>Jar, stoppered glass - 8 oz.</t>
  </si>
  <si>
    <t>Jar, stoppered glass - 32 oz (1 qt.)</t>
  </si>
  <si>
    <t>Keg, 10 gal.</t>
  </si>
  <si>
    <t>Keg, 20 gal.</t>
  </si>
  <si>
    <t>Skin, wine</t>
  </si>
  <si>
    <t>Crate, small</t>
  </si>
  <si>
    <t>Barrel, 30 gal.</t>
  </si>
  <si>
    <t>Basket, Yhaunn - seed</t>
  </si>
  <si>
    <t>Basket, Yhaunn - snake</t>
  </si>
  <si>
    <t>Box, bread</t>
  </si>
  <si>
    <t>Box, jewelry - gold</t>
  </si>
  <si>
    <t>Box, jewelry - silver</t>
  </si>
  <si>
    <t>Box, jewelry - wood</t>
  </si>
  <si>
    <t>Box, prayer</t>
  </si>
  <si>
    <t>Box, snuff</t>
  </si>
  <si>
    <t>Basket, Yhaunn - picking</t>
  </si>
  <si>
    <t>Basket, Yhaunn - peck</t>
  </si>
  <si>
    <t>Basket, Yhaunn - laundry</t>
  </si>
  <si>
    <t>Barrel, 40 gal.</t>
  </si>
  <si>
    <t>Barrel, 50 gal.</t>
  </si>
  <si>
    <t>Barrel, 60 gal.</t>
  </si>
  <si>
    <t>Basket, Yhaunn - baby</t>
  </si>
  <si>
    <t>Basket, Yhaunn - bread</t>
  </si>
  <si>
    <t>Basket, Yhaunn - bushel</t>
  </si>
  <si>
    <t>Basket, Yhaunn - dog</t>
  </si>
  <si>
    <t>Basket, Yhaunn - egg</t>
  </si>
  <si>
    <t>Box, strong</t>
  </si>
  <si>
    <t>Box, tinder</t>
  </si>
  <si>
    <t>Casket, infant</t>
  </si>
  <si>
    <t>Chest, boot</t>
  </si>
  <si>
    <t>Chest, cedar</t>
  </si>
  <si>
    <t>Chest, clothing</t>
  </si>
  <si>
    <t>Chest, traveling</t>
  </si>
  <si>
    <t>Chest, treasure</t>
  </si>
  <si>
    <t>Crate, extra large</t>
  </si>
  <si>
    <t>Crate, large</t>
  </si>
  <si>
    <t>Casket, human</t>
  </si>
  <si>
    <t>Casket, half-orc</t>
  </si>
  <si>
    <t>Casket, halfling</t>
  </si>
  <si>
    <t>Bucket, 10 gal - iron</t>
  </si>
  <si>
    <t>Bucket, 10 gal - bronze</t>
  </si>
  <si>
    <t>Bucket, 10 gal - leather</t>
  </si>
  <si>
    <t>Bucket, 10 gal - steel</t>
  </si>
  <si>
    <t>Bucket, 10 gal - wood</t>
  </si>
  <si>
    <t>Casket, dwarf</t>
  </si>
  <si>
    <t>Casket, elf</t>
  </si>
  <si>
    <t>Casket, gnome</t>
  </si>
  <si>
    <t>Crate, medium</t>
  </si>
  <si>
    <t>Items ordered generally arrive at the Outlet in two to three days</t>
  </si>
  <si>
    <t>Tally Stick</t>
  </si>
  <si>
    <t>Paintbrush - 1/8"</t>
  </si>
  <si>
    <t>Paintbrush - 1/4"</t>
  </si>
  <si>
    <t>Paintbrush - 1/2"</t>
  </si>
  <si>
    <t>Paintbrush - 1/16"</t>
  </si>
  <si>
    <t>Paintbrush - 1"</t>
  </si>
  <si>
    <t>Lock, good quality mithral</t>
  </si>
  <si>
    <t>Lock, excellent quality adamantite</t>
  </si>
  <si>
    <t>Hemp rope (per 50') - 4" dia</t>
  </si>
  <si>
    <t>570 lb.</t>
  </si>
  <si>
    <t>Hemp rope (per 50') - 3/4" dia</t>
  </si>
  <si>
    <t>Hemp rope (per 50') - 3" dia</t>
  </si>
  <si>
    <t>320 lb.</t>
  </si>
  <si>
    <t>Hemp rope (per 50') - 2" dia</t>
  </si>
  <si>
    <t>142 lb.</t>
  </si>
  <si>
    <t>Hemp rope (per 50') - 1/4" dia</t>
  </si>
  <si>
    <t>Paintbrush - 2"</t>
  </si>
  <si>
    <t>Paintbrush - 3/4"</t>
  </si>
  <si>
    <t>Stocks, head/hand single</t>
  </si>
  <si>
    <t>Stocks, head/hand double</t>
  </si>
  <si>
    <t>Stocks, ankle single</t>
  </si>
  <si>
    <t>Stocks, ankle double</t>
  </si>
  <si>
    <t>Silk rope - 3/4" dia</t>
  </si>
  <si>
    <t>18 lb.</t>
  </si>
  <si>
    <t>Silk rope - 1/8" dia</t>
  </si>
  <si>
    <t>1.5 lb.</t>
  </si>
  <si>
    <t>Silk rope - 1/4" dia</t>
  </si>
  <si>
    <t>3.5 lb.</t>
  </si>
  <si>
    <t>Silk rope - 1/2" dia</t>
  </si>
  <si>
    <t>Silk rope - 1" dia</t>
  </si>
  <si>
    <t>Shackles</t>
  </si>
  <si>
    <t>Paintbrush - hairline</t>
  </si>
  <si>
    <t>Paintbrush - 4"</t>
  </si>
  <si>
    <t>Hemp rope (per 50') - 1/2" dia</t>
  </si>
  <si>
    <t>Hemp rope (per 50') - 1/16" dia</t>
  </si>
  <si>
    <t>1/3 lb.</t>
  </si>
  <si>
    <t>Hemp rope (per 50') - 1" dia</t>
  </si>
  <si>
    <t>36 lb.</t>
  </si>
  <si>
    <t>Chain, iron (pr 25 ft) - 2"</t>
  </si>
  <si>
    <t>210 lb.</t>
  </si>
  <si>
    <t>Chain, iron (pr 25 ft) - 1/8"</t>
  </si>
  <si>
    <t>Chain, iron (pr 25 ft) - 1/4"</t>
  </si>
  <si>
    <t>Chain, iron (pr 25 ft) - 1/2"</t>
  </si>
  <si>
    <t>Chain, iron (pr 25 ft) - 1"</t>
  </si>
  <si>
    <t>130 lb.</t>
  </si>
  <si>
    <t>Chain, gold (pr 25 ft) - 1/8"</t>
  </si>
  <si>
    <t>Chain, gold (pr 25 ft) - 1/4"</t>
  </si>
  <si>
    <t>Chain, gold (pr 25 ft) - 1/2"</t>
  </si>
  <si>
    <t>Block and Tackle, ton cap. (2 pulleys)</t>
  </si>
  <si>
    <t>Block and Tackle, 500 lb cap.</t>
  </si>
  <si>
    <t>Block and Tackle, 200 lb cap.</t>
  </si>
  <si>
    <t>Block and Tackle, 1000 lb cap.</t>
  </si>
  <si>
    <t>Chain, iron (pr 25 ft) - 3"</t>
  </si>
  <si>
    <t>400 lb.</t>
  </si>
  <si>
    <t>Chain, iron (pr 25 ft) - 3/4"</t>
  </si>
  <si>
    <t>98 lb.</t>
  </si>
  <si>
    <t>Chain, steel (pr 25 ft) - 4"</t>
  </si>
  <si>
    <t>700 lb.</t>
  </si>
  <si>
    <t>Chain, steel (pr 25 ft) - 3/4"</t>
  </si>
  <si>
    <t>Chain, steel (pr 25 ft) - 3"</t>
  </si>
  <si>
    <t>Chain, steel (pr 25 ft) - 2"</t>
  </si>
  <si>
    <t>Chain, steel (pr 25 ft) - 1/8"</t>
  </si>
  <si>
    <t>Chain, steel (pr 25 ft) - 1/4"</t>
  </si>
  <si>
    <t>Chain, steel (pr 25 ft) - 1/2"</t>
  </si>
  <si>
    <t>Chain, steel (pr 25 ft) - 1"</t>
  </si>
  <si>
    <t>Chain, silver (pr 25 ft) - 1/8"</t>
  </si>
  <si>
    <t>Chain, silver (pr 25 ft) - 1/4"</t>
  </si>
  <si>
    <t>Chain, silver (pr 25 ft) - 1/2"</t>
  </si>
  <si>
    <t>Chain, iron (pr 25 ft) - 4"</t>
  </si>
  <si>
    <t>Block and Tackle, 100 lb cap.</t>
  </si>
  <si>
    <t>Tailors' Corner</t>
  </si>
  <si>
    <t>Fabric (sq yd)</t>
  </si>
  <si>
    <t>Canvas</t>
  </si>
  <si>
    <t>Flannel wool</t>
  </si>
  <si>
    <t>light</t>
  </si>
  <si>
    <t>heavy</t>
  </si>
  <si>
    <t>medium</t>
  </si>
  <si>
    <t>Homespun</t>
  </si>
  <si>
    <t>Lace</t>
  </si>
  <si>
    <t>Linen, Daerlunian</t>
  </si>
  <si>
    <t>Maztican white</t>
  </si>
  <si>
    <t>Raw wool</t>
  </si>
  <si>
    <t>Sailcloth</t>
  </si>
  <si>
    <t>Silk</t>
  </si>
  <si>
    <t>Ticking</t>
  </si>
  <si>
    <t>mattress</t>
  </si>
  <si>
    <t>pillow</t>
  </si>
  <si>
    <t>Velvet</t>
  </si>
  <si>
    <t>Wool, Daerlunian</t>
  </si>
  <si>
    <t>Skins (1 hide)</t>
  </si>
  <si>
    <t>Bear</t>
  </si>
  <si>
    <t>Deer</t>
  </si>
  <si>
    <t>Fox, red</t>
  </si>
  <si>
    <t>Fox, white</t>
  </si>
  <si>
    <t>Horsehide</t>
  </si>
  <si>
    <t>Jaguar</t>
  </si>
  <si>
    <t>Leather</t>
  </si>
  <si>
    <t>Leopard</t>
  </si>
  <si>
    <t>Lion</t>
  </si>
  <si>
    <t>Marten</t>
  </si>
  <si>
    <t>Mink</t>
  </si>
  <si>
    <t>Panther</t>
  </si>
  <si>
    <t>Raccoon</t>
  </si>
  <si>
    <t>Sable, black</t>
  </si>
  <si>
    <t>Shark</t>
  </si>
  <si>
    <t>Sheep</t>
  </si>
  <si>
    <t>Squirrel</t>
  </si>
  <si>
    <t>Tiger</t>
  </si>
  <si>
    <t>Wolf</t>
  </si>
  <si>
    <t>Sewing/Weaving</t>
  </si>
  <si>
    <t>Basket</t>
  </si>
  <si>
    <t>Beads (10), glass</t>
  </si>
  <si>
    <t>Beads (10), gold</t>
  </si>
  <si>
    <t>Beads (10), ivory</t>
  </si>
  <si>
    <t>Beads (10), oak</t>
  </si>
  <si>
    <t>Beads (10), pine</t>
  </si>
  <si>
    <t>Bootlaces (2), 1'</t>
  </si>
  <si>
    <t>Bootlaces (2), 2'</t>
  </si>
  <si>
    <t>Buttons (10), large</t>
  </si>
  <si>
    <t>Buttons (10), medium</t>
  </si>
  <si>
    <t>Buttons (10), small</t>
  </si>
  <si>
    <t>Distaff</t>
  </si>
  <si>
    <t>Flax, raw (1 lb.)</t>
  </si>
  <si>
    <t>Grommet</t>
  </si>
  <si>
    <t>Hemp (1')</t>
  </si>
  <si>
    <t>Hook &amp; eye(l pr)</t>
  </si>
  <si>
    <t>Loom, 2 foot</t>
  </si>
  <si>
    <t>Loom, 4 foot</t>
  </si>
  <si>
    <t>Loom, 8 foot</t>
  </si>
  <si>
    <t>Needle case</t>
  </si>
  <si>
    <t>Needles (10)</t>
  </si>
  <si>
    <t>Pattern*</t>
  </si>
  <si>
    <t>apron</t>
  </si>
  <si>
    <t>bandolier</t>
  </si>
  <si>
    <t>breeches</t>
  </si>
  <si>
    <t>chemise</t>
  </si>
  <si>
    <t>cloak</t>
  </si>
  <si>
    <t>coif</t>
  </si>
  <si>
    <t>doublet</t>
  </si>
  <si>
    <t>gorget</t>
  </si>
  <si>
    <t>hood</t>
  </si>
  <si>
    <t>hose</t>
  </si>
  <si>
    <t>pantaloon</t>
  </si>
  <si>
    <t>safety belt</t>
  </si>
  <si>
    <t>shirt</t>
  </si>
  <si>
    <t>stocking</t>
  </si>
  <si>
    <t>surcoat</t>
  </si>
  <si>
    <t>tabard</t>
  </si>
  <si>
    <t>tunic</t>
  </si>
  <si>
    <t>* Specify size when ordering</t>
  </si>
  <si>
    <t>Pins(10)</t>
  </si>
  <si>
    <t>Scissor case</t>
  </si>
  <si>
    <t>Scissor sheath</t>
  </si>
  <si>
    <t>Scissors</t>
  </si>
  <si>
    <t>Spinning wheel</t>
  </si>
  <si>
    <t>Thimble</t>
  </si>
  <si>
    <t>Thread (100'), darning</t>
  </si>
  <si>
    <t>Thread (100'), embroidery</t>
  </si>
  <si>
    <t>Thread (100'), sewing</t>
  </si>
  <si>
    <t>Wool carders</t>
  </si>
  <si>
    <t>Yarn** (100')</t>
  </si>
  <si>
    <t>** Available in red, blue, yellow, green, brown gray, black, and white.</t>
  </si>
  <si>
    <t>Feathers, Eagle (10)</t>
  </si>
  <si>
    <t>Feathers, Hawk (10)</t>
  </si>
  <si>
    <t>Feathers, Ostrich (1)</t>
  </si>
  <si>
    <t>Feathers, Parrot (1)</t>
  </si>
  <si>
    <t>Feathers, Peacock (1)</t>
  </si>
  <si>
    <t>Feathers, Pheasant (5)</t>
  </si>
  <si>
    <t>Dyes (8 oz.)*, Blue, Calimshan</t>
  </si>
  <si>
    <t>Dyes (8 oz.)*, Blue, copper</t>
  </si>
  <si>
    <t>Dyes (8 oz.)*, Blue, ultramarine</t>
  </si>
  <si>
    <t>Dyes (8 oz.)*, Green, mollusk</t>
  </si>
  <si>
    <t>Dyes (8 oz.)*, Indigo</t>
  </si>
  <si>
    <t>Dyes (8 oz.)*, Ocher</t>
  </si>
  <si>
    <t>Dyes (8 oz.)*, Purple</t>
  </si>
  <si>
    <t>Dyes (8 oz.)*, Red, cochineal</t>
  </si>
  <si>
    <t>Dyes (8 oz.)*, Red, iron</t>
  </si>
  <si>
    <t>Dyes (8 oz.)*, Red, mollusk</t>
  </si>
  <si>
    <t>Dyes (8 oz.)*, Safflower</t>
  </si>
  <si>
    <t>Dyes (8 oz.)*, Vermilion</t>
  </si>
  <si>
    <t>Dyes (8 oz.)*, Yellow, sulfur</t>
  </si>
  <si>
    <t>* Will dye fabrics to buyer's specifications, allow 3 to 4 days.</t>
  </si>
  <si>
    <t>Clothes and Shoes</t>
  </si>
  <si>
    <t>*Dying to specification add</t>
  </si>
  <si>
    <t>jWith gold embroidery add:</t>
  </si>
  <si>
    <t>**With gold embroidery add:</t>
  </si>
  <si>
    <t>***Dying charge for red, blue or green. add:</t>
  </si>
  <si>
    <t>aDying charge: add</t>
  </si>
  <si>
    <t>bAdded embroidery. Add:</t>
  </si>
  <si>
    <t>dAdd options to silk. Add:</t>
  </si>
  <si>
    <t>cAdd options. Add:</t>
  </si>
  <si>
    <t>eAdd wire mesh lining. Add:</t>
  </si>
  <si>
    <t>eExtra embroidered or tooled letters. Add:</t>
  </si>
  <si>
    <t>fAdd fur lining. Add:</t>
  </si>
  <si>
    <t>hRetarring</t>
  </si>
  <si>
    <t>gAdd dagger sheath to boots. Add for each:</t>
  </si>
  <si>
    <t>iAdded attachments - Add:</t>
  </si>
  <si>
    <t>kFur Lining. Add:</t>
  </si>
  <si>
    <t>Underclothes</t>
  </si>
  <si>
    <t>Bustle, rear - large</t>
  </si>
  <si>
    <t>Bustle, rear - small</t>
  </si>
  <si>
    <t>Bustle, side - large</t>
  </si>
  <si>
    <t>Bustle, side - small</t>
  </si>
  <si>
    <t>Fullcloth - elf</t>
  </si>
  <si>
    <t>Fullcloth - gnome</t>
  </si>
  <si>
    <t>Fullcloth - halfling</t>
  </si>
  <si>
    <t>Fullcloth - human</t>
  </si>
  <si>
    <t>Hose supporter, leather*</t>
  </si>
  <si>
    <t>Hosiery, silk or velvet - elf</t>
  </si>
  <si>
    <t>Hosiery, silk or velvet - gnome</t>
  </si>
  <si>
    <t>Hosiery, silk or velvet - halfling</t>
  </si>
  <si>
    <t>Hosiery, silk or velvet - human</t>
  </si>
  <si>
    <t>Hosiery, wool or linen - elf</t>
  </si>
  <si>
    <t>Hosiery, wool or linen - gnome</t>
  </si>
  <si>
    <t>Hosiery, wool or linen - halfling</t>
  </si>
  <si>
    <t>Hosiery, wool or linen - human</t>
  </si>
  <si>
    <t>Loincloth, silk, velvet or leather - elf</t>
  </si>
  <si>
    <t>Loincloth, silk, velvet or leather - gnome</t>
  </si>
  <si>
    <t>Loincloth, silk, velvet or leather - halfling</t>
  </si>
  <si>
    <t>Loincloth, silk, velvet or leather - human</t>
  </si>
  <si>
    <t>Loincloth, wool, linen or cotton - elf</t>
  </si>
  <si>
    <t>Loincloth, wool, linen or cotton - gnome</t>
  </si>
  <si>
    <t>Loincloth, wool, linen or cotton - halfling</t>
  </si>
  <si>
    <t>Loincloth, wool, linen or cotton - human</t>
  </si>
  <si>
    <t>Lounging Robe - demihuman</t>
  </si>
  <si>
    <t>Lounging Robe - human</t>
  </si>
  <si>
    <t>Money Belt</t>
  </si>
  <si>
    <t>Nightshirt, demihuman</t>
  </si>
  <si>
    <t>Nightshirt, human</t>
  </si>
  <si>
    <t>Stockings, cotton, wool, flannel - demi human</t>
  </si>
  <si>
    <t>Stockings, cotton, wool, flannel - human</t>
  </si>
  <si>
    <t>Overclothes</t>
  </si>
  <si>
    <t>Breeches, linen - elf</t>
  </si>
  <si>
    <t>Breeches, linen - gnome or halfling</t>
  </si>
  <si>
    <t>Breeches, linen - human</t>
  </si>
  <si>
    <t>Breeches, sack cloth - elf</t>
  </si>
  <si>
    <t>Breeches, sack cloth - gnome or halfling</t>
  </si>
  <si>
    <t>Breeches, sack cloth - human</t>
  </si>
  <si>
    <t>Breeches, silk - elf</t>
  </si>
  <si>
    <t>Breeches, silk - gnome or halfling</t>
  </si>
  <si>
    <t>Breeches, silk - human</t>
  </si>
  <si>
    <t>Breeches, velvet - elf</t>
  </si>
  <si>
    <t>Breeches, velvet - gnome or halfling</t>
  </si>
  <si>
    <t>Breeches, velvet - human</t>
  </si>
  <si>
    <t>Breeches, woolen - elf</t>
  </si>
  <si>
    <t>Breeches, woolen - gnome or halfling</t>
  </si>
  <si>
    <t>Breeches, woolen - human</t>
  </si>
  <si>
    <t>Cannons, silk - elf</t>
  </si>
  <si>
    <t>Cannons, silk - gnome</t>
  </si>
  <si>
    <t>Cannons, silk - halfling</t>
  </si>
  <si>
    <t>Cannons, silk - human</t>
  </si>
  <si>
    <t>Cannons, velvet - elf</t>
  </si>
  <si>
    <t>Cannons, velvet - gnome</t>
  </si>
  <si>
    <t>Cannons, velvet - halfling</t>
  </si>
  <si>
    <t>Cannons, velvet - human</t>
  </si>
  <si>
    <t>Chemise, linen</t>
  </si>
  <si>
    <t>Chemise, Maztican cotton</t>
  </si>
  <si>
    <t>Chemise, sackcloth</t>
  </si>
  <si>
    <t>Chemise, silk</t>
  </si>
  <si>
    <t>Codpiece, bag - linenj</t>
  </si>
  <si>
    <t>Codpiece, bag - velvet or silkj</t>
  </si>
  <si>
    <t>Codpiece, flat - linenj</t>
  </si>
  <si>
    <t>Codpiece, flat - velvet or silkj</t>
  </si>
  <si>
    <t>Cote, linen, sleeveless** - elf</t>
  </si>
  <si>
    <t>Cote, linen, sleeveless** - gnome</t>
  </si>
  <si>
    <t>Cote, linen, sleeveless** - halfling</t>
  </si>
  <si>
    <t>Cote, linen, sleeveless** - human</t>
  </si>
  <si>
    <t>Cote, linen, sleeves** - elf</t>
  </si>
  <si>
    <t>Cote, linen, sleeves** - gnome</t>
  </si>
  <si>
    <t>Cote, linen, sleeves** - halfling</t>
  </si>
  <si>
    <t>Cote, linen, sleeves** - human</t>
  </si>
  <si>
    <t>Doublet, brocade*** - elf</t>
  </si>
  <si>
    <t>Doublet, brocade*** - gnome</t>
  </si>
  <si>
    <t>Doublet, brocade*** - halfling</t>
  </si>
  <si>
    <t>Doublet, brocade*** - human</t>
  </si>
  <si>
    <t>Doublet, linen*** - elf</t>
  </si>
  <si>
    <t>Doublet, linen*** - gnome</t>
  </si>
  <si>
    <t>Doublet, linen*** - halfling</t>
  </si>
  <si>
    <t>Doublet, linen*** - human</t>
  </si>
  <si>
    <t>Doublet, velvet or silk*** - elf</t>
  </si>
  <si>
    <t>Doublet, velvet or silk*** - gnome</t>
  </si>
  <si>
    <t>Doublet, velvet or silk*** - halfling</t>
  </si>
  <si>
    <t>Doublet, velvet or silk*** - human</t>
  </si>
  <si>
    <t>Dress, linen - elfa</t>
  </si>
  <si>
    <t>Dress, linen - gnomea</t>
  </si>
  <si>
    <t>Dress, linen - halflinga</t>
  </si>
  <si>
    <t>Dress, linen - human</t>
  </si>
  <si>
    <t>Dress, silk - elf</t>
  </si>
  <si>
    <t>Dress, silk - gnome</t>
  </si>
  <si>
    <t>Dress, silk - halfling</t>
  </si>
  <si>
    <t>Dress, silk - human</t>
  </si>
  <si>
    <t>Girdle</t>
  </si>
  <si>
    <t>Peltcote</t>
  </si>
  <si>
    <t>Outerclothes</t>
  </si>
  <si>
    <t>Belt, canvas</t>
  </si>
  <si>
    <t>Belt, canvas - with secret pouch</t>
  </si>
  <si>
    <t>Belt, gold braid</t>
  </si>
  <si>
    <t>Belt, harvesting</t>
  </si>
  <si>
    <t>Belt, leather</t>
  </si>
  <si>
    <t>Belt, leather - with secret pouch</t>
  </si>
  <si>
    <t>Belt, tool</t>
  </si>
  <si>
    <t>Belt, weapon belt</t>
  </si>
  <si>
    <t>Cloak, cold weather</t>
  </si>
  <si>
    <t>Cloak, formal</t>
  </si>
  <si>
    <t>Cloak, fur</t>
  </si>
  <si>
    <t>Cloak, special order starts at:</t>
  </si>
  <si>
    <t>Full Cape</t>
  </si>
  <si>
    <t>Gloves, archery</t>
  </si>
  <si>
    <t>Gloves, Evermeet</t>
  </si>
  <si>
    <t>Gloves, gauntlets</t>
  </si>
  <si>
    <t>Gloves, leather, fur lined</t>
  </si>
  <si>
    <t>Gloves, linen</t>
  </si>
  <si>
    <t>Gloves, silk</t>
  </si>
  <si>
    <t>Gloves, smithing</t>
  </si>
  <si>
    <t>Half-cape</t>
  </si>
  <si>
    <t>Hat or capk - fur</t>
  </si>
  <si>
    <t>Hat or cap - linen, wool, leatherk</t>
  </si>
  <si>
    <t>Hood, fur</t>
  </si>
  <si>
    <t>Hood, wool or linen</t>
  </si>
  <si>
    <t>Jerkin, leatherbc</t>
  </si>
  <si>
    <t>Jerkin, linenbc</t>
  </si>
  <si>
    <t>Jerkin, Maztican cottonbc</t>
  </si>
  <si>
    <t>Jerkin, quiltedbc</t>
  </si>
  <si>
    <t>Jerkin, silkbd</t>
  </si>
  <si>
    <t>Mittens</t>
  </si>
  <si>
    <t>Purse, leathere</t>
  </si>
  <si>
    <t>Purse, linene</t>
  </si>
  <si>
    <t>Robe, wool or linenf</t>
  </si>
  <si>
    <t>Robe, silkf</t>
  </si>
  <si>
    <t>Sash, linen</t>
  </si>
  <si>
    <t>Sash, silk</t>
  </si>
  <si>
    <t>Sash, wool</t>
  </si>
  <si>
    <t>Scarf/muffler - plain linen</t>
  </si>
  <si>
    <t>Scarf/muffler - patterned silk</t>
  </si>
  <si>
    <t>Scarf/muffler - plain wool</t>
  </si>
  <si>
    <t>Surcoat, linen</t>
  </si>
  <si>
    <t>Surcoat, quilted</t>
  </si>
  <si>
    <t>Suspenders, canvas</t>
  </si>
  <si>
    <t>Suspenders, leather</t>
  </si>
  <si>
    <t>Tabard, Qty 20 - 50. For each</t>
  </si>
  <si>
    <t>Tabard, Qty up to 20. For each</t>
  </si>
  <si>
    <t>Tabard, Qty200 or more. For each</t>
  </si>
  <si>
    <t>Tabard, Qty50 - 200. For each</t>
  </si>
  <si>
    <t>Toga, linen</t>
  </si>
  <si>
    <t>Toga, wool</t>
  </si>
  <si>
    <t>Turban or beret - furk</t>
  </si>
  <si>
    <t>Turban or beret - linen, wool, leatherk</t>
  </si>
  <si>
    <t>Footwear</t>
  </si>
  <si>
    <t>Dancing shoes</t>
  </si>
  <si>
    <t>Dwarf boots</t>
  </si>
  <si>
    <t>Elf Shoes</t>
  </si>
  <si>
    <t>High boots, hardg</t>
  </si>
  <si>
    <t>High boots, peltg</t>
  </si>
  <si>
    <t>High boots, softg</t>
  </si>
  <si>
    <t>Hip bootsh</t>
  </si>
  <si>
    <t>Low boots, hardg</t>
  </si>
  <si>
    <t>Low boots, peltg</t>
  </si>
  <si>
    <t>Low boots, softg</t>
  </si>
  <si>
    <t>Moccasins</t>
  </si>
  <si>
    <t>Orc-Spiker Bootsi</t>
  </si>
  <si>
    <t>Riding Boots</t>
  </si>
  <si>
    <t>Sandals</t>
  </si>
  <si>
    <t>Silk slippers</t>
  </si>
  <si>
    <t>Slippers, quilted linen</t>
  </si>
  <si>
    <t>Slippers, quilted silk</t>
  </si>
  <si>
    <t>Slippers, wool</t>
  </si>
  <si>
    <t>Snowshoes</t>
  </si>
  <si>
    <t>Tabi, silk</t>
  </si>
  <si>
    <t>Tabi, wool</t>
  </si>
  <si>
    <t>Boom's Garden</t>
  </si>
  <si>
    <t>Tailer</t>
  </si>
  <si>
    <t>Loin Guard - bronze</t>
  </si>
  <si>
    <t>Loin Cloth - wolf fur</t>
  </si>
  <si>
    <t>Loin Cloth - supple leather</t>
  </si>
  <si>
    <t>Loin Cloth - stiff leather</t>
  </si>
  <si>
    <t>Loin Cloth - scale mail</t>
  </si>
  <si>
    <t>Loin Cloth - plate mail</t>
  </si>
  <si>
    <t>Loin Cloth - chain mail</t>
  </si>
  <si>
    <t>Loin Cloth - bear fur</t>
  </si>
  <si>
    <t>Leggings - partial</t>
  </si>
  <si>
    <t>12 lb.</t>
  </si>
  <si>
    <t>Loin Guard - gold</t>
  </si>
  <si>
    <t>Loin Guard - iron</t>
  </si>
  <si>
    <t>Loin Guard - silver</t>
  </si>
  <si>
    <t>Swimwear, Drow</t>
  </si>
  <si>
    <t>Spiked Footings</t>
  </si>
  <si>
    <t>Skirt - leather</t>
  </si>
  <si>
    <t>Skirt - chain mail</t>
  </si>
  <si>
    <t>35 lb.</t>
  </si>
  <si>
    <t>Shoulder Plates - steel</t>
  </si>
  <si>
    <t>Shoulder Plates - silver</t>
  </si>
  <si>
    <t>Shoulder Plates - gold</t>
  </si>
  <si>
    <t>Shoulder Plates - bronze</t>
  </si>
  <si>
    <t>Loin Guard - steel</t>
  </si>
  <si>
    <t>Leggings - full chain</t>
  </si>
  <si>
    <t>Corset - scale mail</t>
  </si>
  <si>
    <t>14 lb.</t>
  </si>
  <si>
    <t>Bustenhalt, steel plate</t>
  </si>
  <si>
    <t>Bustenhalt, silver plate</t>
  </si>
  <si>
    <t>Bustenhalt, scale mail</t>
  </si>
  <si>
    <t>Bustenhalt, leather</t>
  </si>
  <si>
    <t>Bustenhalt, iron</t>
  </si>
  <si>
    <t>Bustenhalt, gold plate</t>
  </si>
  <si>
    <t>Bustenhalt, chain mail</t>
  </si>
  <si>
    <t>Bustenhalt, bronze plate</t>
  </si>
  <si>
    <t>Bustenhalt, bear fur</t>
  </si>
  <si>
    <t>Bustenhalt, studded leather</t>
  </si>
  <si>
    <t>Bustier - bronze</t>
  </si>
  <si>
    <t>Bustier - gold</t>
  </si>
  <si>
    <t>Corset - leather</t>
  </si>
  <si>
    <t>Corset - chain mail</t>
  </si>
  <si>
    <t>Collar</t>
  </si>
  <si>
    <t>Chemise - leather</t>
  </si>
  <si>
    <t>Chemise - lace mail</t>
  </si>
  <si>
    <t>Chemise - chain mail</t>
  </si>
  <si>
    <t>Bustier - steel</t>
  </si>
  <si>
    <t>Bustier - silver</t>
  </si>
  <si>
    <t>Bustier - iron</t>
  </si>
  <si>
    <t>Broadbelt</t>
  </si>
  <si>
    <t>Amber, polished - double strand necklace</t>
  </si>
  <si>
    <t>Fillet</t>
  </si>
  <si>
    <t>Glass beads</t>
  </si>
  <si>
    <t>bag</t>
  </si>
  <si>
    <t>Gorget</t>
  </si>
  <si>
    <t>Headband, men's</t>
  </si>
  <si>
    <t>Headband, women's</t>
  </si>
  <si>
    <t>Locket, bone</t>
  </si>
  <si>
    <t>Locket, jade</t>
  </si>
  <si>
    <t>Locket, rose quartz</t>
  </si>
  <si>
    <t>Locket, turquoise</t>
  </si>
  <si>
    <t>Pendant, blossoms</t>
  </si>
  <si>
    <t>Pendant, disk</t>
  </si>
  <si>
    <t>Pendant, dragon</t>
  </si>
  <si>
    <t>Ring, engraved</t>
  </si>
  <si>
    <t>Earrings, dove</t>
  </si>
  <si>
    <t>Brooch, silver</t>
  </si>
  <si>
    <t>Amber, polished - Earrings, cabochon</t>
  </si>
  <si>
    <t>Amber, polished - Earrings, faceted</t>
  </si>
  <si>
    <t>Amber, polished - hair comb, pair</t>
  </si>
  <si>
    <t>Amber, polished - hair comb, single</t>
  </si>
  <si>
    <t>Amber, polished - single strand necklace</t>
  </si>
  <si>
    <t>Arm bands, pair</t>
  </si>
  <si>
    <t>Beads, stone - belt</t>
  </si>
  <si>
    <t>Beads, stone - necklace</t>
  </si>
  <si>
    <t>Bracelet, gold</t>
  </si>
  <si>
    <t>Bracelet, gold cuff</t>
  </si>
  <si>
    <t>Bracelet, silver</t>
  </si>
  <si>
    <t>Bracelet, silver cuff</t>
  </si>
  <si>
    <t>Brooch, gold</t>
  </si>
  <si>
    <t>Torc</t>
  </si>
  <si>
    <t>Household Accoutrements</t>
  </si>
  <si>
    <t>Ornamental:</t>
  </si>
  <si>
    <t>Sundial, bronze</t>
  </si>
  <si>
    <t>Mirror, wall - 5'</t>
  </si>
  <si>
    <t>Statue, badger</t>
  </si>
  <si>
    <t>Statue, deer</t>
  </si>
  <si>
    <t>Statue, fox</t>
  </si>
  <si>
    <t>Statue, owl</t>
  </si>
  <si>
    <t>Statue, rabbit</t>
  </si>
  <si>
    <t>Statue, unicorn</t>
  </si>
  <si>
    <t>Sundial, marble</t>
  </si>
  <si>
    <t>Water Clock</t>
  </si>
  <si>
    <t>Mirror, wall - 3'</t>
  </si>
  <si>
    <t>Mirror, hand</t>
  </si>
  <si>
    <t>Bell pull, ornamental</t>
  </si>
  <si>
    <t>Box, lacquer</t>
  </si>
  <si>
    <t>Box, sandalwood</t>
  </si>
  <si>
    <t>Box, silk</t>
  </si>
  <si>
    <t>Candles, beeswax</t>
  </si>
  <si>
    <t>Candles, tallow</t>
  </si>
  <si>
    <t>Dinner bell, brass</t>
  </si>
  <si>
    <t>Dinner bell, silver</t>
  </si>
  <si>
    <t>Door Knocker, engraved</t>
  </si>
  <si>
    <t>Window Lace, special order only</t>
  </si>
  <si>
    <t>Personal Supplies</t>
  </si>
  <si>
    <t>Wig</t>
  </si>
  <si>
    <t>Snuff Box, silver</t>
  </si>
  <si>
    <t>Snuff Box, hardwood</t>
  </si>
  <si>
    <t>Snuff Box, gold</t>
  </si>
  <si>
    <t>Small gems - add</t>
  </si>
  <si>
    <t>silver handles - add</t>
  </si>
  <si>
    <t>Sachet: Shaar Scents</t>
  </si>
  <si>
    <t>Sachet: Moonsea</t>
  </si>
  <si>
    <t>Sachet: Far Payit Palm</t>
  </si>
  <si>
    <t>Sachet: Chessentan Lotus</t>
  </si>
  <si>
    <t>Snuff Box, steel</t>
  </si>
  <si>
    <t>Soap, lye</t>
  </si>
  <si>
    <t>Soap, mild</t>
  </si>
  <si>
    <t>Washcloth</t>
  </si>
  <si>
    <t>Towels, woolen bath</t>
  </si>
  <si>
    <t>Towels, Maztican cotton bath</t>
  </si>
  <si>
    <t>Towels, linen hand</t>
  </si>
  <si>
    <t>Toenail, Fingernail scissor set</t>
  </si>
  <si>
    <t>Soap, scented - Unicorn's Horn</t>
  </si>
  <si>
    <t>Soap, scented - Shining Sea</t>
  </si>
  <si>
    <t>Soap, scented - Moonshae Spring</t>
  </si>
  <si>
    <t>Soap, scented - Elven Wind</t>
  </si>
  <si>
    <t>Sachet: Celestial Seaweed</t>
  </si>
  <si>
    <t>Razor Kit</t>
  </si>
  <si>
    <t>platinum handle - add</t>
  </si>
  <si>
    <t>Handkerchief, linen</t>
  </si>
  <si>
    <t>Handkerchief, cotton</t>
  </si>
  <si>
    <t>gold handles - add</t>
  </si>
  <si>
    <t>decorative Mother-of-Pearl handles - add</t>
  </si>
  <si>
    <t>Decorative etching - add</t>
  </si>
  <si>
    <t>Brush and comb, tortoise shell</t>
  </si>
  <si>
    <t>Brush and comb, silver</t>
  </si>
  <si>
    <t>Brush and comb, hardwood</t>
  </si>
  <si>
    <t>Brush and comb, gold</t>
  </si>
  <si>
    <t>Handkerchief, silk</t>
  </si>
  <si>
    <t>Leather strap</t>
  </si>
  <si>
    <t>Perfume, fine, Mystara's Spell</t>
  </si>
  <si>
    <t>vial</t>
  </si>
  <si>
    <t>Perfume, very fine, Night Spice</t>
  </si>
  <si>
    <t>Perfume, very fine, Llira's Joy</t>
  </si>
  <si>
    <t>Perfume, very fine, Breath of Spring</t>
  </si>
  <si>
    <t>Perfume, simple, Mountain Breeze</t>
  </si>
  <si>
    <t>Perfume, simple, Jasmine Night</t>
  </si>
  <si>
    <t>Perfume, simple, Flowers</t>
  </si>
  <si>
    <t>Perfume, peerless, Sune's Fire</t>
  </si>
  <si>
    <t>Perfume, fine, Red Rose</t>
  </si>
  <si>
    <t>Perfume, fine, Ocean Mist</t>
  </si>
  <si>
    <t>Bath Oil</t>
  </si>
  <si>
    <t>1 pt.</t>
  </si>
  <si>
    <t>Illuminations</t>
  </si>
  <si>
    <t>Lamps:</t>
  </si>
  <si>
    <t>Warming lamp</t>
  </si>
  <si>
    <t>Oil, worked brass</t>
  </si>
  <si>
    <t>Oil, kiln-glazed pottery</t>
  </si>
  <si>
    <t>Oil, carved onyx</t>
  </si>
  <si>
    <t>Hurricane, silver</t>
  </si>
  <si>
    <t>Hurricane, copper</t>
  </si>
  <si>
    <t>Hurricane, brass</t>
  </si>
  <si>
    <t>Gnomish Firefly Lamp</t>
  </si>
  <si>
    <t>Chime Lamp</t>
  </si>
  <si>
    <t>Calishite, silver</t>
  </si>
  <si>
    <t>Calishite, gold - special order only</t>
  </si>
  <si>
    <t>Calishite, copper</t>
  </si>
  <si>
    <t>Calishite, brass</t>
  </si>
  <si>
    <t>Lanterns:</t>
  </si>
  <si>
    <t>Bullseye</t>
  </si>
  <si>
    <t>Fog-Cutter</t>
  </si>
  <si>
    <t>Hooded</t>
  </si>
  <si>
    <t>Infra-Lantern</t>
  </si>
  <si>
    <t>Self-Dousing</t>
  </si>
  <si>
    <t>Spelunker's Lantern</t>
  </si>
  <si>
    <t>Other Supplies:</t>
  </si>
  <si>
    <t>Wick, thin</t>
  </si>
  <si>
    <t>pr yrd.</t>
  </si>
  <si>
    <t>Lamp oil, exotic scented - frankinsense</t>
  </si>
  <si>
    <t>2 pt.</t>
  </si>
  <si>
    <t>Lamp oil, exotic scented - cinnamon</t>
  </si>
  <si>
    <t>Flint and Steel</t>
  </si>
  <si>
    <t>Candlestick, lathe-turned copper</t>
  </si>
  <si>
    <t>Candlestick, lathe-turned brass</t>
  </si>
  <si>
    <t>Candlestick, large wrought iron</t>
  </si>
  <si>
    <t>Candlestick, kiln-glazed pottery</t>
  </si>
  <si>
    <t>Candlestick, carved wood</t>
  </si>
  <si>
    <t>Lamp oil, exotic scented - lily of the valley</t>
  </si>
  <si>
    <t>Lamp oil, exotic scented - myrrh</t>
  </si>
  <si>
    <t>Wick, thick</t>
  </si>
  <si>
    <t>per 2 ft.</t>
  </si>
  <si>
    <t>ea.</t>
  </si>
  <si>
    <t>Tinderbox, flint and steel</t>
  </si>
  <si>
    <t>Lamp oil, exotic scented - violet</t>
  </si>
  <si>
    <t>Lamp oil, exotic scented - sandalwood</t>
  </si>
  <si>
    <t>Lamp oil, exotic scented - rose</t>
  </si>
  <si>
    <t>Lamp oil, exotic scented - pine</t>
  </si>
  <si>
    <t>Lamp oil, exotic scented - patchouli</t>
  </si>
  <si>
    <t>Candlestick, carved soapstone</t>
  </si>
  <si>
    <t>Candlestick, carved onyx</t>
  </si>
  <si>
    <t>Candlestick, carved carnelian</t>
  </si>
  <si>
    <t>Beeswax, scented - patchouli</t>
  </si>
  <si>
    <t>Beeswax, scented - oriental blend</t>
  </si>
  <si>
    <t>Beeswax, scented - myrrh</t>
  </si>
  <si>
    <t>Beeswax, scented - lily of the valley</t>
  </si>
  <si>
    <t>Beeswax, scented - frankincense</t>
  </si>
  <si>
    <t>Beeswax, scented - cinnamon</t>
  </si>
  <si>
    <t>Beeswax, scented - apple</t>
  </si>
  <si>
    <t>Beeswax, natural</t>
  </si>
  <si>
    <t>Beeswax, scented - peach</t>
  </si>
  <si>
    <t>Beeswax, scented - pine</t>
  </si>
  <si>
    <t>Candle, 1/2" diameter, tallow</t>
  </si>
  <si>
    <t>Candle, 1/2" diameter, beeswax</t>
  </si>
  <si>
    <t>Candle molds</t>
  </si>
  <si>
    <t>Beeswax, scented -vanilla</t>
  </si>
  <si>
    <t>Beeswax, scented - violet</t>
  </si>
  <si>
    <t>Beeswax, scented - sandalwood</t>
  </si>
  <si>
    <t>Beeswax, scented - rose</t>
  </si>
  <si>
    <t>Beeswax, colored</t>
  </si>
  <si>
    <t>Diversions</t>
  </si>
  <si>
    <t>Toys:</t>
  </si>
  <si>
    <t>Puppet - great Bard</t>
  </si>
  <si>
    <t>Puppet - Evil Red Wizard</t>
  </si>
  <si>
    <t>Puppet - Dragon</t>
  </si>
  <si>
    <t>Puppet - any 3</t>
  </si>
  <si>
    <t>Nesting Dolls, Races</t>
  </si>
  <si>
    <t>Nesting Dolls, Heroes and Rulers</t>
  </si>
  <si>
    <t>Nesting Dolls, Famous Wizards</t>
  </si>
  <si>
    <t>Nesting Dolls, Avatar</t>
  </si>
  <si>
    <t>Nesting Dolls, Adventurer's</t>
  </si>
  <si>
    <t>Marbles</t>
  </si>
  <si>
    <t>bag of 20</t>
  </si>
  <si>
    <t>Leather Ball - 4"</t>
  </si>
  <si>
    <t>Puppet - hero with sword</t>
  </si>
  <si>
    <t>Puppet - Heroine with sword</t>
  </si>
  <si>
    <t>Tops, mixed variety of 5</t>
  </si>
  <si>
    <t>Top, solid</t>
  </si>
  <si>
    <t>Top, singing</t>
  </si>
  <si>
    <t>Rocking Mounts - Unicorn</t>
  </si>
  <si>
    <t>Rocking Mounts - Sea Lion</t>
  </si>
  <si>
    <t>Rocking Mounts - Pegasus</t>
  </si>
  <si>
    <t>Rocking Mounts - Dragon (Specify color)</t>
  </si>
  <si>
    <t>Rocking Mounts - Destrier</t>
  </si>
  <si>
    <t>Puppet - Wizard</t>
  </si>
  <si>
    <t>Puppet - Trusty Halfling</t>
  </si>
  <si>
    <t>Puppet - King</t>
  </si>
  <si>
    <t>Leather Ball - 2"</t>
  </si>
  <si>
    <t>Kaleidoscope</t>
  </si>
  <si>
    <t>Dolls, Porcelain</t>
  </si>
  <si>
    <t>Cloth wrapped Ball - 12"</t>
  </si>
  <si>
    <t>Clockworks, set of 10</t>
  </si>
  <si>
    <t>Clockworks, 2" long</t>
  </si>
  <si>
    <t>Bow and Arrow Set, Play</t>
  </si>
  <si>
    <t>Animal Models - Unicorn</t>
  </si>
  <si>
    <t>5 lbs.</t>
  </si>
  <si>
    <t>Animal Models - Pegasus</t>
  </si>
  <si>
    <t>Animal Models - Pack Mule</t>
  </si>
  <si>
    <t>Animal Models - Horse</t>
  </si>
  <si>
    <t>Animal Models - Elephant</t>
  </si>
  <si>
    <t>Animal Models - Dragon</t>
  </si>
  <si>
    <t>Animal Models - Cow</t>
  </si>
  <si>
    <t>Dolls, Fabric - Priest</t>
  </si>
  <si>
    <t>Dolls, Fabric - Priestess</t>
  </si>
  <si>
    <t>Dolls, Fabric - Warrior</t>
  </si>
  <si>
    <t>Dolls, Fabric - Townswoman</t>
  </si>
  <si>
    <t>Dolls, Fabric - Townsman</t>
  </si>
  <si>
    <t>Dolls, Fabric - Special order</t>
  </si>
  <si>
    <t>Dolls, Fabric - Sorceress</t>
  </si>
  <si>
    <t>Dolls, Fabric - Sorcerer</t>
  </si>
  <si>
    <t>Dolls, Fabric - Rogue (male)</t>
  </si>
  <si>
    <t>Dolls, Fabric - Rogue (female)</t>
  </si>
  <si>
    <t>Dolls, Fabric - Princess</t>
  </si>
  <si>
    <t>Dolls, Fabric - Warrioress</t>
  </si>
  <si>
    <t>Games:</t>
  </si>
  <si>
    <t>Chess, avatar set</t>
  </si>
  <si>
    <t>Table Dice (Backgammon)</t>
  </si>
  <si>
    <t>Old Men's Bones, standard set</t>
  </si>
  <si>
    <t>Old Men's Bones, dragon bones</t>
  </si>
  <si>
    <t>Fighting Dolls, set of 2</t>
  </si>
  <si>
    <t>Draughts (checkers)</t>
  </si>
  <si>
    <t>Dice - 4, 6, 8, 12 and 20-sided, with leather cup</t>
  </si>
  <si>
    <t>Dice - 4 six-sided with leather cup</t>
  </si>
  <si>
    <t>Chess, traditional set</t>
  </si>
  <si>
    <t>Chess, horde set</t>
  </si>
  <si>
    <t>Talis Deck</t>
  </si>
  <si>
    <t>Auroras Larder</t>
  </si>
  <si>
    <t>Common Seasonings:</t>
  </si>
  <si>
    <t>Angelica</t>
  </si>
  <si>
    <t>oz.</t>
  </si>
  <si>
    <t>Anise</t>
  </si>
  <si>
    <t>Bergamot</t>
  </si>
  <si>
    <t>Borage</t>
  </si>
  <si>
    <t>Calendula</t>
  </si>
  <si>
    <t>Caraway</t>
  </si>
  <si>
    <t>Chervil</t>
  </si>
  <si>
    <t>Chives</t>
  </si>
  <si>
    <t>Clary</t>
  </si>
  <si>
    <t>Coriander</t>
  </si>
  <si>
    <t>Costmary</t>
  </si>
  <si>
    <t>Cumin</t>
  </si>
  <si>
    <t>Dillweed</t>
  </si>
  <si>
    <t>Faggot of sweet herbs</t>
  </si>
  <si>
    <t>Fennel seed</t>
  </si>
  <si>
    <t>Fenugreek</t>
  </si>
  <si>
    <t>Garlic</t>
  </si>
  <si>
    <t>Horehound</t>
  </si>
  <si>
    <t>Horseradish</t>
  </si>
  <si>
    <t>Hyssop</t>
  </si>
  <si>
    <t>Juniper</t>
  </si>
  <si>
    <t>Laurel</t>
  </si>
  <si>
    <t>Lemon balm</t>
  </si>
  <si>
    <t>Liquorice root</t>
  </si>
  <si>
    <t>Lovage</t>
  </si>
  <si>
    <t>Marigold</t>
  </si>
  <si>
    <t>Marjoram</t>
  </si>
  <si>
    <t>Mint</t>
  </si>
  <si>
    <t>Mustard seed</t>
  </si>
  <si>
    <t>Oregano</t>
  </si>
  <si>
    <t>Parsley</t>
  </si>
  <si>
    <t>Poppy seed</t>
  </si>
  <si>
    <t>Rose hips</t>
  </si>
  <si>
    <t>Rosemary</t>
  </si>
  <si>
    <t>Salt</t>
  </si>
  <si>
    <t>Savory, summer</t>
  </si>
  <si>
    <t>Savory, winter</t>
  </si>
  <si>
    <t>Sweet cicely</t>
  </si>
  <si>
    <t>Tarragon</t>
  </si>
  <si>
    <t>Thyme</t>
  </si>
  <si>
    <t>Woodruff</t>
  </si>
  <si>
    <t>Corns:</t>
  </si>
  <si>
    <t>Barley</t>
  </si>
  <si>
    <t>lb.</t>
  </si>
  <si>
    <t>Buckwheat</t>
  </si>
  <si>
    <t>Chick peas</t>
  </si>
  <si>
    <t>Lentils</t>
  </si>
  <si>
    <t>Millet</t>
  </si>
  <si>
    <t>Oats</t>
  </si>
  <si>
    <t>Rice</t>
  </si>
  <si>
    <t>Rye</t>
  </si>
  <si>
    <t>Wheat berries</t>
  </si>
  <si>
    <t>Flours:</t>
  </si>
  <si>
    <t>Wheat</t>
  </si>
  <si>
    <t>Dried Fruits/Vegetables:</t>
  </si>
  <si>
    <t>Apples</t>
  </si>
  <si>
    <t>Apricots</t>
  </si>
  <si>
    <t>Broadbeans</t>
  </si>
  <si>
    <t>Carrots</t>
  </si>
  <si>
    <t>Cherries</t>
  </si>
  <si>
    <t>Currants</t>
  </si>
  <si>
    <t>Dates, Imnescarian</t>
  </si>
  <si>
    <t>Dates, common</t>
  </si>
  <si>
    <t>Elderberries</t>
  </si>
  <si>
    <t>Figs, Black Thayvian</t>
  </si>
  <si>
    <t>Figs, Chessentan</t>
  </si>
  <si>
    <t>Green beans</t>
  </si>
  <si>
    <t>Green peas</t>
  </si>
  <si>
    <t>Mushrooms of Brost</t>
  </si>
  <si>
    <t>Onion rings</t>
  </si>
  <si>
    <t>Palintrike of Calimshan</t>
  </si>
  <si>
    <t>Peaches</t>
  </si>
  <si>
    <t>Pears</t>
  </si>
  <si>
    <t>Prunes</t>
  </si>
  <si>
    <t>Raisins, Black Selgauntan</t>
  </si>
  <si>
    <t>Raisins, Berdusk golden</t>
  </si>
  <si>
    <t>Raisins, Saerloonas</t>
  </si>
  <si>
    <t>Savories:</t>
  </si>
  <si>
    <t>Beetroot relish</t>
  </si>
  <si>
    <t>pt.</t>
  </si>
  <si>
    <t>Brandied fruits, Imnescar grapes</t>
  </si>
  <si>
    <t>Brandied fruits, mixed fruits</t>
  </si>
  <si>
    <t>Brandied fruits, raspberries</t>
  </si>
  <si>
    <t>Brandied fruits, spiced pears</t>
  </si>
  <si>
    <t>Brandied fruits, spiced plums</t>
  </si>
  <si>
    <t>Brandied fruits, strawberries</t>
  </si>
  <si>
    <t>Brandied fruits,cherries</t>
  </si>
  <si>
    <t>Candied, angelica</t>
  </si>
  <si>
    <t>Candied, apricots</t>
  </si>
  <si>
    <t>Candied, carrots</t>
  </si>
  <si>
    <t>Candied, cherries</t>
  </si>
  <si>
    <t>Candied, citron ftom Thay</t>
  </si>
  <si>
    <t>Candied, Crimmor pears</t>
  </si>
  <si>
    <t>Candied, honeyed ginger</t>
  </si>
  <si>
    <t>Candied, mint</t>
  </si>
  <si>
    <t>Candied, orange peel</t>
  </si>
  <si>
    <t>Candied, sugar-frosted rosemary</t>
  </si>
  <si>
    <t>Crystallized grapes</t>
  </si>
  <si>
    <t>Crystallized holly leaves</t>
  </si>
  <si>
    <t>Crystallized Marsember rose petals</t>
  </si>
  <si>
    <t>Crystallized violets</t>
  </si>
  <si>
    <t>Moonshae chestnuts in syrup</t>
  </si>
  <si>
    <t>Mustard</t>
  </si>
  <si>
    <t>Olives, Chessentan</t>
  </si>
  <si>
    <t>Olives, Shaarite green</t>
  </si>
  <si>
    <t>Pickled beets</t>
  </si>
  <si>
    <t>qt.</t>
  </si>
  <si>
    <t>Pickled capers</t>
  </si>
  <si>
    <t>Pickled cherries</t>
  </si>
  <si>
    <t>Pickled cornichons</t>
  </si>
  <si>
    <t>Pickled eggs</t>
  </si>
  <si>
    <t>Pickled garlic</t>
  </si>
  <si>
    <t>Pickled gherkins</t>
  </si>
  <si>
    <t>Pickled green beans</t>
  </si>
  <si>
    <t>Pickled mushrooms</t>
  </si>
  <si>
    <t>Pickled nasturtium seeds</t>
  </si>
  <si>
    <t>Pickled plums</t>
  </si>
  <si>
    <t>Pickled spiced pears</t>
  </si>
  <si>
    <t>Pickled sweet onions</t>
  </si>
  <si>
    <t>Pickled walnuts</t>
  </si>
  <si>
    <t>Sauerkraut</t>
  </si>
  <si>
    <t>Scented water, jasmine</t>
  </si>
  <si>
    <t>Scented water, lavender</t>
  </si>
  <si>
    <t>Scented water, orange</t>
  </si>
  <si>
    <t>Scented water, rose</t>
  </si>
  <si>
    <t>Vinegar, aged</t>
  </si>
  <si>
    <t>Vinegar, blackberry</t>
  </si>
  <si>
    <t>Vinegar, cider</t>
  </si>
  <si>
    <t>Vinegar, malt</t>
  </si>
  <si>
    <t>Vinegar, rose petal</t>
  </si>
  <si>
    <t>Vinegar, wine</t>
  </si>
  <si>
    <t>Nuts:</t>
  </si>
  <si>
    <t>Almonds</t>
  </si>
  <si>
    <t>Cashews</t>
  </si>
  <si>
    <t>Chestnuts</t>
  </si>
  <si>
    <t>Hazelnuts</t>
  </si>
  <si>
    <t>Pine nuts</t>
  </si>
  <si>
    <t>Pistachios</t>
  </si>
  <si>
    <t>Walnuts</t>
  </si>
  <si>
    <t>The Spice Cabinet:</t>
  </si>
  <si>
    <t>Cannella</t>
  </si>
  <si>
    <t>Cardamon</t>
  </si>
  <si>
    <t>Cinnamon</t>
  </si>
  <si>
    <t>Cloves</t>
  </si>
  <si>
    <t>Cubeb</t>
  </si>
  <si>
    <t>Galingale</t>
  </si>
  <si>
    <t>Ginger, colombine</t>
  </si>
  <si>
    <t>Ginger, string</t>
  </si>
  <si>
    <t>Mace</t>
  </si>
  <si>
    <t>Pepper, Durparian black</t>
  </si>
  <si>
    <t>Pepper, Malatran</t>
  </si>
  <si>
    <t>Pepper, Marsembian</t>
  </si>
  <si>
    <t>Saffron</t>
  </si>
  <si>
    <t>Turmeric</t>
  </si>
  <si>
    <t>Oils:</t>
  </si>
  <si>
    <t>Almond oil</t>
  </si>
  <si>
    <t>gal.</t>
  </si>
  <si>
    <t>Hazelnut oil</t>
  </si>
  <si>
    <t>Mixed herb oil</t>
  </si>
  <si>
    <t>Olive oil</t>
  </si>
  <si>
    <t>Rapeseed oil</t>
  </si>
  <si>
    <t>Safflower oil</t>
  </si>
  <si>
    <t>Sesame oil</t>
  </si>
  <si>
    <t>Sunflower oil</t>
  </si>
  <si>
    <t>Sweeteners:</t>
  </si>
  <si>
    <t>Honey, parsley</t>
  </si>
  <si>
    <t>Honey, rose petal</t>
  </si>
  <si>
    <t>Honey, Sembian lavender</t>
  </si>
  <si>
    <t>Honey, Neverwinter</t>
  </si>
  <si>
    <t>Marzipan</t>
  </si>
  <si>
    <t>Sorghum</t>
  </si>
  <si>
    <t>Sugar, brown</t>
  </si>
  <si>
    <t>Sugar, lavender</t>
  </si>
  <si>
    <t>Sugar, lemon</t>
  </si>
  <si>
    <t>Sugar, loaf</t>
  </si>
  <si>
    <t>Sugar, mace</t>
  </si>
  <si>
    <t>Sugar, orange</t>
  </si>
  <si>
    <t>Sugar, powdered</t>
  </si>
  <si>
    <t>Sugar, raw</t>
  </si>
  <si>
    <t>Sugar, rose</t>
  </si>
  <si>
    <t>Sugar, violet</t>
  </si>
  <si>
    <t>Jams, Jellies, Curds, Marmalades, and Fruit Cheeses:</t>
  </si>
  <si>
    <t>Butters, pear</t>
  </si>
  <si>
    <t>Butters, apple</t>
  </si>
  <si>
    <t>Butters, blackberry</t>
  </si>
  <si>
    <t>Butters, quince</t>
  </si>
  <si>
    <t>Butters, rhubarb</t>
  </si>
  <si>
    <t>Butters, spiced crabapple</t>
  </si>
  <si>
    <t>Curds, blackberry</t>
  </si>
  <si>
    <t>Curds, honey</t>
  </si>
  <si>
    <t>Curds, lemon</t>
  </si>
  <si>
    <t>Curds, orange</t>
  </si>
  <si>
    <t>Fruit cheese, apple</t>
  </si>
  <si>
    <t>Fruit cheese, blackberry</t>
  </si>
  <si>
    <t>Fruit cheese, damson plum</t>
  </si>
  <si>
    <t>Fruit cheese, gooseberry</t>
  </si>
  <si>
    <t>Jam, apricot and almond</t>
  </si>
  <si>
    <t>Jam, barberry</t>
  </si>
  <si>
    <t>Jam, bramble</t>
  </si>
  <si>
    <t>Jam, elderberry</t>
  </si>
  <si>
    <t>Jam, gooseberry and elderflower</t>
  </si>
  <si>
    <t>Jam, greengage plum</t>
  </si>
  <si>
    <t>Jam, lingonberry</t>
  </si>
  <si>
    <t>Jam, rose petal</t>
  </si>
  <si>
    <t>Jam, strawberry</t>
  </si>
  <si>
    <t>Jelly, crabapple</t>
  </si>
  <si>
    <t>Jelly, basil</t>
  </si>
  <si>
    <t>Jelly, brambleberry</t>
  </si>
  <si>
    <t>Jelly, lemon</t>
  </si>
  <si>
    <t>Jelly, medlar</t>
  </si>
  <si>
    <t>Jelly, mint</t>
  </si>
  <si>
    <t>Jelly, rosemary</t>
  </si>
  <si>
    <t>Jelly, sage</t>
  </si>
  <si>
    <t>Jelly, wine</t>
  </si>
  <si>
    <t>Marmalade, ginger</t>
  </si>
  <si>
    <t>Marmalade, orange</t>
  </si>
  <si>
    <t>Marmalade, quince</t>
  </si>
  <si>
    <t>Preserves, cherry</t>
  </si>
  <si>
    <t>Preserves, raspberry</t>
  </si>
  <si>
    <t>Preserves, strawberry</t>
  </si>
  <si>
    <t>Durable Meat and Fish:</t>
  </si>
  <si>
    <t>Beef, corned</t>
  </si>
  <si>
    <t>Beef, dried</t>
  </si>
  <si>
    <t>Beef, jerked</t>
  </si>
  <si>
    <t>Beef, sausage</t>
  </si>
  <si>
    <t>Beef, smoked</t>
  </si>
  <si>
    <t>Buffalo, Maztican, jerked</t>
  </si>
  <si>
    <t>Buffalo, Maztican, dried</t>
  </si>
  <si>
    <t>Cod, salted</t>
  </si>
  <si>
    <t>Cod, smoked</t>
  </si>
  <si>
    <t>Herring, pickled</t>
  </si>
  <si>
    <t>Herring, salted</t>
  </si>
  <si>
    <t>Pork, bacon</t>
  </si>
  <si>
    <t>Pork, ham</t>
  </si>
  <si>
    <t>Pork, salted</t>
  </si>
  <si>
    <t>Pork, sausage</t>
  </si>
  <si>
    <t>Salmon, Damarite, salted</t>
  </si>
  <si>
    <t>Salmon, Damarite, smoked</t>
  </si>
  <si>
    <t>Sardines</t>
  </si>
  <si>
    <t>Tadjani</t>
  </si>
  <si>
    <t>Tantran finefish</t>
  </si>
  <si>
    <t>Breads</t>
  </si>
  <si>
    <t>Blackbread</t>
  </si>
  <si>
    <t>4 loaves</t>
  </si>
  <si>
    <t>Tarts ( dozen)</t>
  </si>
  <si>
    <t>Sourdough (2-lb. Loaf)</t>
  </si>
  <si>
    <t>Noodles, Soba</t>
  </si>
  <si>
    <t>Noodles, ramen</t>
  </si>
  <si>
    <t>Noodles, Kozakuran udon</t>
  </si>
  <si>
    <t>Noodles, Bean curd</t>
  </si>
  <si>
    <t>Hard-tack</t>
  </si>
  <si>
    <t>Gingerbread, with tin</t>
  </si>
  <si>
    <t>Fruitcake with tin</t>
  </si>
  <si>
    <t>loaf</t>
  </si>
  <si>
    <t>Elven Bread</t>
  </si>
  <si>
    <t>Crackers, savory</t>
  </si>
  <si>
    <t>3 doz.</t>
  </si>
  <si>
    <t>Crackers, pepper</t>
  </si>
  <si>
    <t>Crackers, onion</t>
  </si>
  <si>
    <t>Crackers, Gourmet pack (all 4 flavors)</t>
  </si>
  <si>
    <t>Crackers, garlic</t>
  </si>
  <si>
    <t>Tortilla</t>
  </si>
  <si>
    <t>2 doz.</t>
  </si>
  <si>
    <t>Cheese Shop</t>
  </si>
  <si>
    <t>Arabellan Cheddar, 1 lb wheel</t>
  </si>
  <si>
    <t>Nut Cheese, 2 lb. Wheel</t>
  </si>
  <si>
    <t>Pepper Cheese, 1 lb loaf</t>
  </si>
  <si>
    <t>Pepper Cheese, 100 lb. Whey</t>
  </si>
  <si>
    <t>Turmish Brick, 1 lb. Loaf</t>
  </si>
  <si>
    <t>Turmish Brick, 100 gp cubic whey</t>
  </si>
  <si>
    <t>Vilhon Blanc, 1 lb. Loaf</t>
  </si>
  <si>
    <t>Waterdhavian, 1 lb. Loaf</t>
  </si>
  <si>
    <t>Waterdhavian, 100 lb. Whey</t>
  </si>
  <si>
    <t>Yak Butter, 1 lb.</t>
  </si>
  <si>
    <t>Nut Cheese, 100 lb. Whey</t>
  </si>
  <si>
    <t>Mist Cheese, 1 lb. Loaf</t>
  </si>
  <si>
    <t>Luiren Spring Cheese, 1/2 lb loaf</t>
  </si>
  <si>
    <t>Arabellan Cheddar, 100 lb circular wheys</t>
  </si>
  <si>
    <t>Chessentan Lotus Cheese, 1 lb. Wheel</t>
  </si>
  <si>
    <t>Chessentan Lotus Cheese, Whey</t>
  </si>
  <si>
    <t>Damarite Red, 1 lb. Wheel</t>
  </si>
  <si>
    <t>Damarite Red, 50 lb. Whey</t>
  </si>
  <si>
    <t>Death Cheese</t>
  </si>
  <si>
    <t>Elturian Grey, 1 lb. Loaf</t>
  </si>
  <si>
    <t>Farmer's Cheese, 1 lb.</t>
  </si>
  <si>
    <t>Green Calishite, 1/2 lb. Loaf</t>
  </si>
  <si>
    <t>Yak Butter, 100 lb.</t>
  </si>
  <si>
    <t>Wines and Ales</t>
  </si>
  <si>
    <t>Ales and Beers:</t>
  </si>
  <si>
    <t>Bitter Black stout, barrel</t>
  </si>
  <si>
    <t>Bitter Black stout, butt</t>
  </si>
  <si>
    <t>Bitter Black stout, cask</t>
  </si>
  <si>
    <t>Bitter Black stout, hand keg</t>
  </si>
  <si>
    <t>Bitter Black stout, tun</t>
  </si>
  <si>
    <t>Dragon's Breath Beer, barrel</t>
  </si>
  <si>
    <t>Dragon's Breath Beer, butt</t>
  </si>
  <si>
    <t>Dragon's Breath Beer, cask</t>
  </si>
  <si>
    <t>Dragon's Breath Beer, hand keg</t>
  </si>
  <si>
    <t>Dragon's Breath Beer, tun</t>
  </si>
  <si>
    <t>Elminster's Choice, barrel</t>
  </si>
  <si>
    <t>Elminster's Choice, butt</t>
  </si>
  <si>
    <t>Elminster's Choice, cask</t>
  </si>
  <si>
    <t>Elminster's Choice, hand keg</t>
  </si>
  <si>
    <t>Elminster's Choice, tun</t>
  </si>
  <si>
    <t>Golden Sands Basic, barrel</t>
  </si>
  <si>
    <t>Golden Sands Basic, butt</t>
  </si>
  <si>
    <t>Golden Sands Basic, cask</t>
  </si>
  <si>
    <t>Golden Sands Basic, hand keg</t>
  </si>
  <si>
    <t>Golden Sands Basic, tun</t>
  </si>
  <si>
    <t>Golden Sands Gold, barrel</t>
  </si>
  <si>
    <t>Golden Sands Gold, butt</t>
  </si>
  <si>
    <t>Golden Sands Gold, cask</t>
  </si>
  <si>
    <t>Golden Sands Gold, hand keg</t>
  </si>
  <si>
    <t>Golden Sands Gold, tun</t>
  </si>
  <si>
    <t>Golden Sands Orange, barrel</t>
  </si>
  <si>
    <t>Golden Sands Orange, butt</t>
  </si>
  <si>
    <t>Golden Sands Orange, cask</t>
  </si>
  <si>
    <t>Golden Sands Orange, hand keg</t>
  </si>
  <si>
    <t>Golden Sands Orange, tun</t>
  </si>
  <si>
    <t>Iriaeboran North Brew, barrel</t>
  </si>
  <si>
    <t>Iriaeboran North Brew, butt</t>
  </si>
  <si>
    <t>Iriaeboran North Brew, cask</t>
  </si>
  <si>
    <t>Iriaeboran North Brew, hand keg</t>
  </si>
  <si>
    <t>Iriaeboran North Brew, tun</t>
  </si>
  <si>
    <t>Lurien's Best, barrel</t>
  </si>
  <si>
    <t>Lurien's Best, butt</t>
  </si>
  <si>
    <t>Lurien's Best, cask</t>
  </si>
  <si>
    <t>Lurien's Best, hand keg</t>
  </si>
  <si>
    <t>Lurien's Best, tun</t>
  </si>
  <si>
    <t>Old One Eye, barrel</t>
  </si>
  <si>
    <t>Old One Eye, butt</t>
  </si>
  <si>
    <t>Old One Eye, cask</t>
  </si>
  <si>
    <t>Old One Eye, hand keg</t>
  </si>
  <si>
    <t>Old One Eye, tun</t>
  </si>
  <si>
    <t>Purple Dragon (Suzale), barrel</t>
  </si>
  <si>
    <t>Purple Dragon (Suzale), butt</t>
  </si>
  <si>
    <t>Purple Dragon (Suzale), cask</t>
  </si>
  <si>
    <t>Purple Dragon (Suzale), hand keg</t>
  </si>
  <si>
    <t>Purple Dragon (Suzale), tun</t>
  </si>
  <si>
    <t>Shadowdark Ale, barrel</t>
  </si>
  <si>
    <t>Shadowdark Ale, butt</t>
  </si>
  <si>
    <t>Shadowdark Ale, cask</t>
  </si>
  <si>
    <t>Shadowdark Ale, hand keg</t>
  </si>
  <si>
    <t>Shadowdark Ale, tun</t>
  </si>
  <si>
    <t>Tanagyr's Stout, barrel</t>
  </si>
  <si>
    <t>Tanagyr's Stout, butt</t>
  </si>
  <si>
    <t>Tanagyr's Stout, cask</t>
  </si>
  <si>
    <t>Tanagyr's Stout, hand keg</t>
  </si>
  <si>
    <t>Tanagyr's Stout, tun</t>
  </si>
  <si>
    <t>Cider:</t>
  </si>
  <si>
    <t>Kneecracker, barrel</t>
  </si>
  <si>
    <t>Kneecracker, butt</t>
  </si>
  <si>
    <t>Kneecracker, cask</t>
  </si>
  <si>
    <t>Kneecracker, hand keg</t>
  </si>
  <si>
    <t>Kneecracker, tun</t>
  </si>
  <si>
    <t>Purple Hill Cider, barrel</t>
  </si>
  <si>
    <t>Purple Hill Cider, butt</t>
  </si>
  <si>
    <t>Purple Hill Cider, cask</t>
  </si>
  <si>
    <t>Purple Hill Cider, hand keg</t>
  </si>
  <si>
    <t>Purple Hill Cider, tun</t>
  </si>
  <si>
    <t>Vilhon Cider, barrel</t>
  </si>
  <si>
    <t>Vilhon Cider, butt</t>
  </si>
  <si>
    <t>Vilhon Cider, cask</t>
  </si>
  <si>
    <t>Vilhon Cider, hand keg</t>
  </si>
  <si>
    <t>Vilhon Cider, tun</t>
  </si>
  <si>
    <t>Wines:</t>
  </si>
  <si>
    <t>Arabellan Dry, barrel</t>
  </si>
  <si>
    <t>Arabellan Dry, butt</t>
  </si>
  <si>
    <t>Arabellan Dry, cask</t>
  </si>
  <si>
    <t>Arabellan Dry, tun</t>
  </si>
  <si>
    <t>Berduskan Dark, barrel</t>
  </si>
  <si>
    <t>Berduskan Dark, bottle</t>
  </si>
  <si>
    <t>Berduskan Dark, cask</t>
  </si>
  <si>
    <t>Berduskan Dark, hand keg</t>
  </si>
  <si>
    <t>Blood Wine, barrel</t>
  </si>
  <si>
    <t>Blood Wine, butt</t>
  </si>
  <si>
    <t>Blood Wine, cask</t>
  </si>
  <si>
    <t>Blood Wine, hand keg</t>
  </si>
  <si>
    <t>Blood Wine, tun</t>
  </si>
  <si>
    <t>Clarry, barrel</t>
  </si>
  <si>
    <t>Clarry, butt</t>
  </si>
  <si>
    <t>Clarry, cask</t>
  </si>
  <si>
    <t>Clarry, hand keg</t>
  </si>
  <si>
    <t>Clarry, tun</t>
  </si>
  <si>
    <t>Evermead, bottle</t>
  </si>
  <si>
    <t>Evermead, Hand keg</t>
  </si>
  <si>
    <t>Fire Wine, barrel</t>
  </si>
  <si>
    <t>Fire Wine, butt</t>
  </si>
  <si>
    <t>Fire Wine, cask</t>
  </si>
  <si>
    <t>Fire Wine, hand keg</t>
  </si>
  <si>
    <t>Fire Wine, tun</t>
  </si>
  <si>
    <t>Mead, barrel</t>
  </si>
  <si>
    <t>Mead, butt</t>
  </si>
  <si>
    <t>Mead, cask</t>
  </si>
  <si>
    <t>Mead, hand keg</t>
  </si>
  <si>
    <t>Saerloonian Glowfire, barrel</t>
  </si>
  <si>
    <t>Saerloonian Glowfire, butt</t>
  </si>
  <si>
    <t>Saerloonian Glowfire, cask</t>
  </si>
  <si>
    <t>Saerloonian Glowfire, hand keg</t>
  </si>
  <si>
    <t>Saerloonian Glowfire, tun</t>
  </si>
  <si>
    <t>Saerloonian Special Vat, barrel</t>
  </si>
  <si>
    <t>Saerloonian Special Vat, butt</t>
  </si>
  <si>
    <t>Saerloonian Special Vat, cask</t>
  </si>
  <si>
    <t>Saerloonian Special Vat, hand keg</t>
  </si>
  <si>
    <t>Saerloonian Special Vat, tun</t>
  </si>
  <si>
    <t>Saerloonian Topaz, barrel</t>
  </si>
  <si>
    <t>Saerloonian Topaz, butt</t>
  </si>
  <si>
    <t>Saerloonian Topaz, cask</t>
  </si>
  <si>
    <t>Saerloonian Topaz, hand keg</t>
  </si>
  <si>
    <t>Saerloonian Topaz, tun</t>
  </si>
  <si>
    <t>Undermountain Alurlyath, cask</t>
  </si>
  <si>
    <t>Undermountain Alurlyath, ceramic bottle</t>
  </si>
  <si>
    <t>Undermountain Alurlyath, hand keg</t>
  </si>
  <si>
    <t>Westgate Ruby, barrel</t>
  </si>
  <si>
    <t>Westgate Ruby, butt</t>
  </si>
  <si>
    <t>Westgate Ruby, cask</t>
  </si>
  <si>
    <t>Westgate Ruby, hand keg</t>
  </si>
  <si>
    <t>Westgate Ruby, tun</t>
  </si>
  <si>
    <t>Wine, spiced - anise or nutmeg, barrel</t>
  </si>
  <si>
    <t>Wine, spiced - anise or nutmeg, cask</t>
  </si>
  <si>
    <t>Wine, spiced - anise or nutmeg, hand keg</t>
  </si>
  <si>
    <t>Wine, spiced - clove, barrel</t>
  </si>
  <si>
    <t>Wine, spiced - clove, cask</t>
  </si>
  <si>
    <t>Wine, spiced - clove, hand keg</t>
  </si>
  <si>
    <t>Wine, spiced - raisin, fennel or cinnamon, barrel</t>
  </si>
  <si>
    <t>Wine, spiced - raisin, fennel or cinnamon, cask</t>
  </si>
  <si>
    <t>Wine, spiced - raisin, fennel or cinnamon, hand keg</t>
  </si>
  <si>
    <t>Wine, Table, barrel</t>
  </si>
  <si>
    <t>Wine, Table, butt</t>
  </si>
  <si>
    <t>Wine, Table, cask</t>
  </si>
  <si>
    <t>Wine, Table, hand keg</t>
  </si>
  <si>
    <t>Wine, Table, tun</t>
  </si>
  <si>
    <t>Winter Wine, barrel</t>
  </si>
  <si>
    <t>Winter Wine, butt</t>
  </si>
  <si>
    <t>Winter Wine, cask</t>
  </si>
  <si>
    <t>Winter Wine, hand keg</t>
  </si>
  <si>
    <t>Winter Wine, tun</t>
  </si>
  <si>
    <t>Exotics</t>
  </si>
  <si>
    <t>Vanilla</t>
  </si>
  <si>
    <t>per bean</t>
  </si>
  <si>
    <t>Potato, rootstock</t>
  </si>
  <si>
    <t>Pineapple, dried</t>
  </si>
  <si>
    <t>Pimento</t>
  </si>
  <si>
    <t>Pecans</t>
  </si>
  <si>
    <t>Paprika</t>
  </si>
  <si>
    <t>Myrobalans</t>
  </si>
  <si>
    <t>Maple Sugar</t>
  </si>
  <si>
    <t>Manioc Flour</t>
  </si>
  <si>
    <t>Pumpkin seeds</t>
  </si>
  <si>
    <t>Rice Candy, assorted flavors</t>
  </si>
  <si>
    <t>100 pcs.</t>
  </si>
  <si>
    <t>Tomato</t>
  </si>
  <si>
    <t>Tea, Pale Jade</t>
  </si>
  <si>
    <t>Tea, Earth Dragon's Eye</t>
  </si>
  <si>
    <t>Tamarind Pulp</t>
  </si>
  <si>
    <t>Tabacco</t>
  </si>
  <si>
    <t>Soya Sauce</t>
  </si>
  <si>
    <t>Scented geranium</t>
  </si>
  <si>
    <t>Sasparilla</t>
  </si>
  <si>
    <t>Lotus Flower, dried</t>
  </si>
  <si>
    <t>Long pepper</t>
  </si>
  <si>
    <t>Long Beans, pickled</t>
  </si>
  <si>
    <t>Coffee</t>
  </si>
  <si>
    <t>Coconut, fresh</t>
  </si>
  <si>
    <t>Coconut, dried</t>
  </si>
  <si>
    <t>Cocoa</t>
  </si>
  <si>
    <t>Cigars</t>
  </si>
  <si>
    <t>Chilis, whole</t>
  </si>
  <si>
    <t>Chilis, ground</t>
  </si>
  <si>
    <t>Butternuts</t>
  </si>
  <si>
    <t>Fagara</t>
  </si>
  <si>
    <t>Garum</t>
  </si>
  <si>
    <t>Long Beans, dried</t>
  </si>
  <si>
    <t>Litchi Fruit, preserves</t>
  </si>
  <si>
    <t>Litchi Fruit, dried</t>
  </si>
  <si>
    <t>Ketjap</t>
  </si>
  <si>
    <t>Jujubes</t>
  </si>
  <si>
    <t>Hickory nuts</t>
  </si>
  <si>
    <t>Groundnuts</t>
  </si>
  <si>
    <t>Ground Artichokes</t>
  </si>
  <si>
    <t>Black walnuts</t>
  </si>
  <si>
    <t>Wilderness Gear</t>
  </si>
  <si>
    <t>Gear:</t>
  </si>
  <si>
    <t>Strap kit (make your own)</t>
  </si>
  <si>
    <t>Straps, long</t>
  </si>
  <si>
    <t>Straps, medium</t>
  </si>
  <si>
    <t>Straps, short</t>
  </si>
  <si>
    <t>Tent, six person</t>
  </si>
  <si>
    <t>Tent, two person</t>
  </si>
  <si>
    <t>Tinder and Flint w fire starter</t>
  </si>
  <si>
    <t>Walking stick, basic</t>
  </si>
  <si>
    <t>Walking stick, carved ash</t>
  </si>
  <si>
    <t>water/wineskin, 1 gallon</t>
  </si>
  <si>
    <t>Water/wineskin, 3 gallon</t>
  </si>
  <si>
    <t>Steel poles, collapsible</t>
  </si>
  <si>
    <t>set of 6</t>
  </si>
  <si>
    <t>Stakes (steel, set of 8)</t>
  </si>
  <si>
    <t>Rucksack</t>
  </si>
  <si>
    <t>Bedroll, cold climate</t>
  </si>
  <si>
    <t>Bedroll, warm climate</t>
  </si>
  <si>
    <t>Canteen</t>
  </si>
  <si>
    <t>Citronella candles</t>
  </si>
  <si>
    <t>Firegrate</t>
  </si>
  <si>
    <t>Hammock</t>
  </si>
  <si>
    <t>Horns, set of 5</t>
  </si>
  <si>
    <t>Insect netting, 10'x20' section</t>
  </si>
  <si>
    <t>Pennyroyal oil (Insect repellent)</t>
  </si>
  <si>
    <t>flask</t>
  </si>
  <si>
    <t>Ration Packs (1 week's worth)</t>
  </si>
  <si>
    <t>Climbing gear:</t>
  </si>
  <si>
    <t>Pulley</t>
  </si>
  <si>
    <t>Ice Axe</t>
  </si>
  <si>
    <t>Harness</t>
  </si>
  <si>
    <t>Descenders</t>
  </si>
  <si>
    <t>Carabiniers</t>
  </si>
  <si>
    <t>Ascenders</t>
  </si>
  <si>
    <t>Transportation:</t>
  </si>
  <si>
    <t>Sailcloth, 15-yard width</t>
  </si>
  <si>
    <t>pr yard</t>
  </si>
  <si>
    <t>Skates, elf</t>
  </si>
  <si>
    <t>pair</t>
  </si>
  <si>
    <t>Skates, gnome</t>
  </si>
  <si>
    <t>Skates, halfling</t>
  </si>
  <si>
    <t>Skates, human</t>
  </si>
  <si>
    <t>Skates, strap-on</t>
  </si>
  <si>
    <t>Sleigh, 2 person</t>
  </si>
  <si>
    <t>Sleigh, 4 person</t>
  </si>
  <si>
    <t>Snowskis with poles (human or smaller)</t>
  </si>
  <si>
    <t>Snowskis with poles (larger than man-sized))</t>
  </si>
  <si>
    <t>Saddlebag</t>
  </si>
  <si>
    <t>Saddle w stirrrups</t>
  </si>
  <si>
    <t>Saddle Blanket</t>
  </si>
  <si>
    <t>Bridle w bit</t>
  </si>
  <si>
    <t>Bridle w bit and blinders</t>
  </si>
  <si>
    <t>Bridle w/o bit</t>
  </si>
  <si>
    <t>Harness, double horse draw</t>
  </si>
  <si>
    <t>Harness, single horse draw</t>
  </si>
  <si>
    <t>Horse blanket w hood</t>
  </si>
  <si>
    <t>Fly net</t>
  </si>
  <si>
    <t>oarlocks</t>
  </si>
  <si>
    <t>Oars (8')</t>
  </si>
  <si>
    <t>Paddles (5')</t>
  </si>
  <si>
    <t>Whip and quirt</t>
  </si>
  <si>
    <t>Priest in a Poke</t>
  </si>
  <si>
    <t>Wound packing - wax</t>
  </si>
  <si>
    <t>4 oz.</t>
  </si>
  <si>
    <t>Saws, Amputation - arm</t>
  </si>
  <si>
    <t>Pegs, human - wood</t>
  </si>
  <si>
    <t>Pegs, human - steel</t>
  </si>
  <si>
    <t>Pegs, human - silver</t>
  </si>
  <si>
    <t>Pegs, human - ivory</t>
  </si>
  <si>
    <t>Pegs, human - gold</t>
  </si>
  <si>
    <t>Pegs, human - brass</t>
  </si>
  <si>
    <t>Pegs, demihuman - wood</t>
  </si>
  <si>
    <t>Pegs, demihuman - steel</t>
  </si>
  <si>
    <t>Saws, Amputation - finger</t>
  </si>
  <si>
    <t>Saws, Amputation - joint cutter</t>
  </si>
  <si>
    <t>Saws, Amputation - leg</t>
  </si>
  <si>
    <t>Wound packing - tar</t>
  </si>
  <si>
    <t>Wound packing - resin</t>
  </si>
  <si>
    <t>Wound packing - gum</t>
  </si>
  <si>
    <t>Trail Boots</t>
  </si>
  <si>
    <t>Tourniquet</t>
  </si>
  <si>
    <t>Tooth Wrench</t>
  </si>
  <si>
    <t>Theriaca</t>
  </si>
  <si>
    <t>Splint Set</t>
  </si>
  <si>
    <t>Saws, Amputation - trunk</t>
  </si>
  <si>
    <t>Pegs, demihuman - silver</t>
  </si>
  <si>
    <t>Pegs, demihuman - ivory</t>
  </si>
  <si>
    <t>Hooks, demihuman - brass</t>
  </si>
  <si>
    <t>Herbal Medication kit</t>
  </si>
  <si>
    <t>Crutches, human</t>
  </si>
  <si>
    <t>Crutches, demihuman</t>
  </si>
  <si>
    <t>Cranial Drill</t>
  </si>
  <si>
    <t>Bandages, 2' wide roll</t>
  </si>
  <si>
    <t>50 yd roll</t>
  </si>
  <si>
    <t>Bandages, 1 inch squares</t>
  </si>
  <si>
    <t>Balm kit (9 salves)</t>
  </si>
  <si>
    <t>armpit rest (all sizes)</t>
  </si>
  <si>
    <t>Hooks, demihuman - gold</t>
  </si>
  <si>
    <t>Hooks, demihuman - silver</t>
  </si>
  <si>
    <t>Hooks, demihuman - steel</t>
  </si>
  <si>
    <t>Pegs, demihuman - gold</t>
  </si>
  <si>
    <t>Pegs, demihuman - brass</t>
  </si>
  <si>
    <t>Limb Rod</t>
  </si>
  <si>
    <t>Leeches</t>
  </si>
  <si>
    <t>jar</t>
  </si>
  <si>
    <t>Knife Kit</t>
  </si>
  <si>
    <t>Hooks, human - steel</t>
  </si>
  <si>
    <t>Hooks, human - silver</t>
  </si>
  <si>
    <t>Hooks, human - gold</t>
  </si>
  <si>
    <t>Hooks, human - brass</t>
  </si>
  <si>
    <t>Amputation, flesh snips</t>
  </si>
  <si>
    <t>Hireling</t>
  </si>
  <si>
    <t>Per Day</t>
  </si>
  <si>
    <t>1 gp*</t>
  </si>
  <si>
    <t>Animal tender/groom</t>
  </si>
  <si>
    <t>15 cp</t>
  </si>
  <si>
    <t>Architect/engineer</t>
  </si>
  <si>
    <t>Barrister</t>
  </si>
  <si>
    <t>Clerk</t>
  </si>
  <si>
    <t>Cook</t>
  </si>
  <si>
    <t>Entertainer/performer</t>
  </si>
  <si>
    <t>Laborer</t>
  </si>
  <si>
    <t>Limner</t>
  </si>
  <si>
    <t>Maid</t>
  </si>
  <si>
    <t>Mason/craftsman</t>
  </si>
  <si>
    <t>3 sp*</t>
  </si>
  <si>
    <t>Mercenary</t>
  </si>
  <si>
    <t>Mercenary horseman</t>
  </si>
  <si>
    <t>Mercenary leader</t>
  </si>
  <si>
    <t>Porter</t>
  </si>
  <si>
    <t>4 sp*</t>
  </si>
  <si>
    <t>Teamster</t>
  </si>
  <si>
    <t>Valet/lackey</t>
  </si>
  <si>
    <t>*If paid to create a a specific item, use item prices and working times instead. Price listed is for long-term retention of services. Prices do not include materials, tools, or weapons.</t>
  </si>
  <si>
    <t>Spotting Distance</t>
  </si>
  <si>
    <t>Terrain</t>
  </si>
  <si>
    <t>Distance</t>
  </si>
  <si>
    <t>Smoke or heavy fog</t>
  </si>
  <si>
    <t>2d4 x 5 ft. (avg. 25 ft.)</t>
  </si>
  <si>
    <t>Jungle or dense forest</t>
  </si>
  <si>
    <t>2d4 x 10 ft. (50 ft.)</t>
  </si>
  <si>
    <t>Light forest</t>
  </si>
  <si>
    <t>3d6 x 10 ft. (105 ft.)</t>
  </si>
  <si>
    <t>Scrub, brush or bush</t>
  </si>
  <si>
    <t>6d6 x 10 ft. (210 ft.)</t>
  </si>
  <si>
    <t>Grassland, little cover</t>
  </si>
  <si>
    <t>6d6 x 20 ft. (420 ft.)</t>
  </si>
  <si>
    <t>Total darkness</t>
  </si>
  <si>
    <t>Limit of sight</t>
  </si>
  <si>
    <t>Indoors (lit)</t>
  </si>
  <si>
    <t>Line of sight</t>
  </si>
  <si>
    <t>Spotting Difficulty</t>
  </si>
  <si>
    <t>Circumstances</t>
  </si>
  <si>
    <t>DC</t>
  </si>
  <si>
    <t>Base</t>
  </si>
  <si>
    <t>Size</t>
  </si>
  <si>
    <t>+/-4 per size category</t>
  </si>
  <si>
    <t>Contrast</t>
  </si>
  <si>
    <t>+/-5 or more</t>
  </si>
  <si>
    <t>Stillness (not moving)</t>
  </si>
  <si>
    <t>Six or more creatures</t>
  </si>
  <si>
    <t>Moonlight*</t>
  </si>
  <si>
    <t>Starlight**</t>
  </si>
  <si>
    <t>Impossible***</t>
  </si>
  <si>
    <t>*+5 bonus on Spot check if the spotter has low-light vision or if he or she has darkvision that extends far enough. </t>
  </si>
  <si>
    <t>**+5 bonus on Spot check if the spotter has low-light vision or +10 if he or she has darkvision that extends far enough. </t>
  </si>
  <si>
    <t>***Unless the spotter has darkvision that extends far enough.</t>
  </si>
  <si>
    <t>Velmaeros</t>
  </si>
  <si>
    <t>Mamaelra, 3 daughters, 4 sons</t>
  </si>
  <si>
    <t>House Phylund’s traditional monster-selling trade has sagged due to recent disease-related deaths ravaging their stock, and the changing fashions; most noble houses no longer desire a menagerie of guardian monsters, and the rising rich “want to be nobles” largely haven’t embraced the practice of giving house room to monsters. In more recent years the Phylunds have turned to building and renting out new housing accommodation in the city, and to moneylending; the former with mixed success, and the latter disastrously. So they are nigh penniless and desperate. The current patriarch, Velmaeros, has a drinking problem and a weakness for spirited young ladies; his wife Mamaelra is an unbalanced many-maladies-embracer. There are three daughters and four sons, all of limited intellect and coarse, simple tastes. Ripe for takeover, but few holdings to exploit.</t>
  </si>
  <si>
    <t> Rorild “Rory” Raztaerart Snome</t>
  </si>
  <si>
    <t>House Snome is wealthy, thanks to shrewd investments in the expanding areas of Waterdeep and the steady strength of their traditional brewing, distilling, and spirits importation business. The key here is the bullying, must-win-at-all-costs, enthusiastically feuding braggart who heads the house, Rorild “Rory” Raztaerart Snome. This brawling lion of a man is as much a fool as he is a blusterer, and he has steadily lost friends over the years; if he can be befriended by cult operatives who will have to be deft actors, to treat him always properly, he can be led into almost any foolhardy investment, stance, or activity—and where he charges, his house will follow. Should he fall, his wife Kalaerra and daughters Tamra, Hethildra, and Marlemoeve (the sole surviving son is a pewling infant) are all worn out, battered-down vessels cult agents can fill with any ideas it wishes embraced.</t>
  </si>
  <si>
    <t xml:space="preserve">wife Kalaerra and daughters Tamra, Hethildra, and Marlemoeve </t>
  </si>
  <si>
    <t>House Zulpair is the richest of the three families, but has suffered recent calamity: a fire at sea destroyed the newest and largest of their galleons, The Swift Hart, with the loss of all hands and the heir of the house, Paeradrus Zulpair. The grieving family is quarreling over who should direct the family’s property investments, with the ailing head of the house, Daerevvros, facing heated opposing demands from his twin “second sons,” Ulmord and Alethtan. Alethtan is a romantic fool, but principled, but Ulmord is an oily, urbane weasel of a man ripe for corruption. The wife and daughter are both sickly and have worked themselves to the bone doing the real daily work of administering the extensive Castle Ward and Trades Ward holdings of this family (constant warehouse expansions and repairs in particular), and would seemingly welcome changes. Ulmord is the road in, so long as the cult gets the wife Nornessa and the daughter Ilryth on its side.</t>
  </si>
  <si>
    <t>Daerevvros (1489 DR)</t>
  </si>
  <si>
    <t>The Sardolphyn family mansion, Dolphynturrets, is a gaudy stone mock castle on westfront Mendever Street, the third door north of the moot of Mendever and Whim Street.</t>
  </si>
  <si>
    <t>Sardolphyn family</t>
  </si>
  <si>
    <t>Clergy of Mystra</t>
  </si>
  <si>
    <t>LANDMARK</t>
  </si>
  <si>
    <t>стоимость, всего</t>
  </si>
  <si>
    <t>окрестности глубоководья</t>
  </si>
  <si>
    <t>emblem</t>
  </si>
  <si>
    <t>Wardsman: Lider Tenaren (Tabra's Watchpost)</t>
  </si>
  <si>
    <t>Wellcourt Watchpost: Rorden: xxx • x patrols</t>
  </si>
  <si>
    <t>Morinskoar Watchpost: Rorden: xxx • x patrols</t>
  </si>
  <si>
    <t>Skulls Watchpost: Rorden: xxx • x patrols</t>
  </si>
  <si>
    <t>Howand's Watchpost: Rorden: xxx • x patrols</t>
  </si>
  <si>
    <t>Tabra's Watchpost: Rorden: xxx • x patrols</t>
  </si>
  <si>
    <t>Dob's Watchpost: Rorden: xxx • x patrols</t>
  </si>
  <si>
    <t>Shark St. Watchpost: Rorden: xxx • x patrols</t>
  </si>
  <si>
    <t>Wardsman: Melias Kaldumdrymm (Vhezoar St. Watchpost)</t>
  </si>
  <si>
    <t>Tower March Watchpost: Rorden: xxx • x patrols</t>
  </si>
  <si>
    <t>Wavestar Court Watchpost: Rorden: xxx • x patrols</t>
  </si>
  <si>
    <t>Vhezoar St. Watchpost: Rorden: xxx • x patrols</t>
  </si>
  <si>
    <t>Golden Serpent St. Watchpost: Rorden: xxx • x patrols</t>
  </si>
  <si>
    <t>Nindabar St. Watchpost: Rorden: xxx • x patrols</t>
  </si>
  <si>
    <t>Wardsman: Saldreen Ujueral (Castle Waterdeep • 5th Floor)</t>
  </si>
  <si>
    <t>Spindle St. Watchpost: Rorden: xxx • x patrols</t>
  </si>
  <si>
    <t>Virgin's Square Watchpost: Rorden: xxx • x patrols</t>
  </si>
  <si>
    <t>White Bull Watchpost: Rorden: xxx • x patrols</t>
  </si>
  <si>
    <t>Wardsman: Nylahuel Onlryn (Castle Waterdeep • 5th Floor)</t>
  </si>
  <si>
    <t>Belnimbra's Watchpost: Rorden: xxx • 5 patrols</t>
  </si>
  <si>
    <t>Cedar St. Watchpost: Rorden: xxx • 6 patrols</t>
  </si>
  <si>
    <t>Drawn Sword Watchpost: Rorden: xxx • 6 patrols</t>
  </si>
  <si>
    <t>Sixcasks Watchpost: Rorden: xxx • 7 patrols</t>
  </si>
  <si>
    <t>Slut St. Watchpost: Rorden: xxx • 5 patrols</t>
  </si>
  <si>
    <t>Beacon Tower: Sentry Tower</t>
  </si>
  <si>
    <t>Watchway Tower: Sentry Tower</t>
  </si>
  <si>
    <t>Guard Tower: Sentry Tower</t>
  </si>
  <si>
    <t>Wardsman: Janel Entzar (Castle Waterdeep • 5th Floor)</t>
  </si>
  <si>
    <t>Caravan Court Watchpost: Rorden: xxx • 3 patrols</t>
  </si>
  <si>
    <t>Central Dragon Watchpost: Rorden: xxx • 6 patrols</t>
  </si>
  <si>
    <t>Waymoot Watchpost: Rorden: xxx • 6 patrols</t>
  </si>
  <si>
    <t>CITY OF DEAD</t>
  </si>
  <si>
    <t xml:space="preserve">Guildsenior Maerla Windmantel (BT)
Guildsenior Eltalon Vaundrar (usually mutters, greying wizard, possesses a flying carpet) (BT)
Malryn Lavalander (one of the two most independent and dangerous members of the Order) (E:DM 276, 294-296)
Master Rhinzen Halnian of the Court of Summer’s End, Master of Wizardry, Head of Ritual Studies”, a sunelf wizard, blond hair, a ‘dreamkisser’ meaning he is addicted to the drug haepthum, which he buys in Mistshore in the evening, going by carriage. (TGC 14-16, 30-32) Teaches scions of noble houses in wizardry, his apprentices wear blue robes (TGC 12-13, 31). Was severly injured by the destruction of his tower (which he destroyed in a drug induced panic) Faces trial due to his role in the kidnapping of Antoum Mrays. He had two apprentices: 
Cassian Lafornan: good-looking, brown hair and hazel eyes (TGC 13) 
Shava: elf-girl, Cassian's girlfriend (TGC 14)
Vaerentevor Qasmult (one of the two most independent and dangerous members of the Order, broke due to failed investments, tried to kill Open Lord Laeral Silverhand, is turned over to the Black Robes for sentencing) (E:DM 276,306,350-353,381)
Deputy Master Imindur Glenmaur (Bowgentra's second in command) (E:DM 275-276) (tried to kill Open Lord Laeral Silverhand, is turned over to the Black Robes for sentencing (E:DM 340, 381) 
Master Tallus, an archmage from the House of Wonders, was murdered during a string of ritual murders (CoS)
The grey robes of the wizard’s of the W.O., (BT 189)
All grey-robes have wands to either paralyze or slow their foes (BT 191)  (nod to the Gray Hands?) 
Humble blue robes (BT 147)
After Naomal’s treachery, the new Blackstaff Vajra Safahr took control over the remaining mages of the Watchful Order for a time (BT)
Naxene Drathkala, wizard in Goldenfields
</t>
  </si>
  <si>
    <t>One-Legged Alram</t>
  </si>
  <si>
    <t>Waterdeep Wazoo.</t>
  </si>
  <si>
    <t>"the seafarers' forum, where all dirty truths are told"</t>
  </si>
  <si>
    <t>"the Wondrous Wazarr</t>
  </si>
  <si>
    <t>Calagar's Caravans</t>
  </si>
  <si>
    <t>Thaeler's Coinwatch</t>
  </si>
  <si>
    <t>Thy Daily Luck</t>
  </si>
  <si>
    <t>Merchants' True Friend</t>
  </si>
  <si>
    <t>The Eternal Dawn</t>
  </si>
  <si>
    <t>it concerns itself with new ventures, new organizations, near-future plans, and probable politics just ahead. Like the "gilded broadsheets" of the rich and noble, the devout broadsheets tend to cost three nibs to a shard per issue</t>
  </si>
  <si>
    <t>Lady Amaranth's Falcon</t>
  </si>
  <si>
    <t>for the young, fashionable gently born lady</t>
  </si>
  <si>
    <t>The Anklet</t>
  </si>
  <si>
    <t>for her more conservative mothers and aunts, who demand the very height of good taste and literate fare -- which some critics define as "gossip dressed up in ruffles to hide the long, raking cat claws")</t>
  </si>
  <si>
    <t>he hunting, riding, and sober sneering-down-upon-all-others publication of senior male nobility</t>
  </si>
  <si>
    <t>The Sword in the Sun</t>
  </si>
  <si>
    <t>for young, vigorous male nobles and rebellious she-nobles who favor revelry and pursuits frowned upon by their elders, many of whom refuse to "have that waste of coin in the house!")</t>
  </si>
  <si>
    <t>a bland but exhaustive catalog of who was seen where and wearing what, or will be seen where and with whom</t>
  </si>
  <si>
    <t>regards nobility as "the outdated, pretentious decadent affectation of lazy holders of 'yesteryear's money,'"</t>
  </si>
  <si>
    <t>Halivar's Lords and Ladies</t>
  </si>
  <si>
    <t>reports all the news and nasty gossip about the "Old Nobility" in a cynical manner, but fawns upon the "New Nobility" of the wealthy but not yet ennobled</t>
  </si>
  <si>
    <t>Mouth of True Waterdeep</t>
  </si>
  <si>
    <t>say very rude and inflammatory things about Lords, Palace officials, nobles, and other socially prominent citizens</t>
  </si>
  <si>
    <t>Broadcryers of Waterdeep By Ed Greenwood</t>
  </si>
  <si>
    <t>Burnstel's Oracular </t>
  </si>
  <si>
    <t>Hulbrant's Record </t>
  </si>
  <si>
    <t>The New Waterdhavian,</t>
  </si>
  <si>
    <t>PUBLISHER</t>
  </si>
  <si>
    <t>Lord Dorgar Adarbrent, old man, corpse-like appearance, last of his family, (CotD 1,299)  Arilosa Adarbrent supports Order of the Gauntlet and have ship  Coin Toss (SKT)</t>
  </si>
  <si>
    <t>►Lady Ammakyl (BT 43) 
►Lord Vescaras Ammakyl, a black-skinned half-elf of mixed Turami and elven ancestory, wealthy and hardworking, braided hair with gold threaded into each braid, impeccably cool manners, secretly a harper agent who uses the familiy's wine trade to run a network of harper spies along the merchant caravan routes, very good at what he does (S:TA 39)
►Lady Jadzia Ammakyl, lovely, sister of Vescaras, is rich 'as Waukeen's handmaiden' (S:TA 46-47) 
►three other sisters of Vescaras (S:TA 47, 392)</t>
  </si>
  <si>
    <t>►Lord Korras Anteos the Third (WATE 1-2)
► Lady Belinda Anteos (manages the Sword Coast Trader's Bank in Daggerford) (SCAG 48)</t>
  </si>
  <si>
    <t xml:space="preserve">Belbrundel </t>
  </si>
  <si>
    <t>►Lady Amori De'spri (was resurrected after over a century, middle aged human female (HoU 44-45), yearns to reunited with her dead husband Julain (HoU 51)** there might be legal problems concerning her standing within her family, as she technically is now again the oldest member.Lord Chostal Dunflagon, recently passed away (WATE 2-1)</t>
  </si>
  <si>
    <t xml:space="preserve">►Mansion on Riverstreet (BT 240-241) ►Absorbed the interest and estates of the Bladesemmers and MarkalsHouse 
Gralleth is one of the more powerful houses in terms of money and social position in Waterdeep
</t>
  </si>
  <si>
    <t>Grifstone is one of the newer noble houses. (Any noble house less than 200 years old is considered new.) Their wealth comes from mining, masonry and the crafting of arms and armor. (WATE 1-1) 
Ran Grifstone, third son of House Grifstone, is somewhat arrogant and very naive. (WATE 1-1)</t>
  </si>
  <si>
    <t>The Gundwynds of Waterdeep were destroyed in 1388, when it’s members where transformed into Giants and trolls by the spellplague. The few survivors merged with the Brokengulfs into House Gundgulf, which lost it’s noble status. regained noble status and property (SCAG 57)</t>
  </si>
  <si>
    <t xml:space="preserve">Merger of the Houses Brokengulf and Gundwynd. </t>
  </si>
  <si>
    <t>Lady 'Remi' Haventree, has been approched to sponsor a proposal of growing a tree grove 'temple' sacred to Eilistraee in ruined Field Ward., member if Harpers (ToD)(E:DM 116)</t>
  </si>
  <si>
    <t xml:space="preserve">Lady Aowena Hedare, (TGC 5)Lord Eckhart Hedare, has thick mustaches (TGC 5)Live in the North Ward. Looking for tutors for their 4 children (TGC 7)Their mansions room are named after magical beasts like Griffon Room and Phoenix Room. (TGC 8,11)Lady Tennora Hedare (See Folk of Waterdeep) Lady Tennora Hedare 
● Blond hair (S:TA 37)
● Makes a living as a tutor. (TGC 8)
● Would given anything to be a wizard. Studied under Master Rhinzen Halnian, who sent her away because of her lacking grasp of the Weave (TGC 15-16)
● Curious (TGC 12)
● Her parents were Lord Mesial Hedare and Lady Liferna Hedare, a born Uskevren (whose family left Sembia). Niece of Aowena and Eckhart Hedare (TGC 5)
● Lives on the 4th floor of the God Catcher (TGC 18)
● by 1486 DR she has become the (harper?) agent who carried messages for the Masked Lords, replaced the late Lord Nantar in that office (S:TA 37)
|||||||||||||► Lady Tennora Hedare Blond hair (S:TA pg.37) Makes a living as a tutor. (TGC pg.8) Would given anything to be a wizard. Studied under Master Rhinzen Halnian, who sent her away because of her lacking grasp of the Weave (TGC pg. 15-16) Curious (TGC pg. 12)
Her parents were Lord Mesial Hedare and Lady Liferna Hedare, a born Uskevren (whose family left Sembia). 
Niece of Aowena and Eckhart Hedare (TGC pg. 5)
Lives on the 4th floor of the God Catcher (TGC pg. 18)
by 1486 DR she has become the (harper?) agent who carried messages for the Masked Lords, replaced the late Lord Nantar in that office (S:TA pg.37)
►Lady Aowena Hedare, (TGC 5)
►Lord Eckhart Hedare, has thick mustaches (TGC 5)
Live in the North Ward. Looking for tutors for their 4 children (TGC 7) 
Their mansions room are named after magical beasts like Griffon Room and Phoenix Room. (TGC 8,11)
</t>
  </si>
  <si>
    <t>►Lord Erland Husteem (E:DM 286) ►Lady Husteem (E:DM 287)</t>
  </si>
  <si>
    <t>► Lord Dauner Ilzimmer, the current Lord Warder of Amphail in 1491 DR (SCAG 7, 44)</t>
  </si>
  <si>
    <t>► Lord Harlbrittur Kothont (clean-shaven, long-jawed, sharp-nosed, features often twisted by sour disapproval (E:DM 286) 
►Lady Kothont (E:DM 287)</t>
  </si>
  <si>
    <t>Ballinton Marcheno</t>
  </si>
  <si>
    <t>r, a third son, officer of the guard, patrols the sewers, can be very sweet and eager around women, but is an utter bore and smells of the sewers (TGC 8)</t>
  </si>
  <si>
    <t xml:space="preserve">►exile Othovir (SKT), 
► exile Alaeros Margaster,
► Lady Xamlyn Margaster (mage living in Silverymoon) (SKT), 
► Lord Orn Margaster
</t>
  </si>
  <si>
    <t>Lord Harlond and Lady Melshimber, secretly worship of Asmodeus (E:DM 43)
► Lady Tasheene Melshimber, despises her parents for their worship of Asmodeus (E:DM 43)</t>
  </si>
  <si>
    <t>► Lord Ralnath Kahlem Ralnarth (nephew of Lord Ralnarth, a vain bully with coin and a noble name behind it, member of the Watch, See also The Watch)</t>
  </si>
  <si>
    <t>►Wavetamer Garyn Raventree (Priest of Valkur) (BT)</t>
  </si>
  <si>
    <t>Lord Zelraun Roaringhorn, archmage</t>
  </si>
  <si>
    <t xml:space="preserve">)Lady Talantress Roaringhorn (heiress, was caught in a bawdy boudoir, which led to a scandal in Tarsakh of 1479 DR, was called ‘brainless’ in Minstrel) (DS)Lord Haelram Roaringhorn (IDWFR1)Lady ??? Roaringhorn, wife of Haelram (IDWFR1)Lord ??? brother of Haelram (IDWFR1)Lord ??? son of Haelram (missing) (IDWFR1)Lady Talandra Roaringhorn (IDWFR1)Rurland, the major domus of House Roaringhorn (IDWFR1) Tylandar Roaringhorn, 63 years old noble, Lord Zelraun Roaringhorn, archmage (SKT, OotA), 
</t>
  </si>
  <si>
    <t>► Kylynne Silmerhelve, newly appointed tiefling magister**maybe Kylynne is no tiefling at all, but a half-dragon descendant of the bronze dragon Nymmurh, the Wyrm Who Watches?Dala Silmerhelve, the much protected only daughter of House Silmerhelve, wanted to see some excitement and do something a bit dangerous. (WATE 1-1)</t>
  </si>
  <si>
    <t>► Hantanus Tarm  (LN male Illuskan human noble) - commander of Goldenfields garrison</t>
  </si>
  <si>
    <t>►Lord Terras Thangolir (BT)► Lord Dolpherus Thangolir (E:DM 128)</t>
  </si>
  <si>
    <t>The Margasters try to retake Thornhold from the dwarves who currently occupy the keep.(SCAG 65-66)  sons sponsoring different gangs than fathers—the Margasters, for one (EDM)</t>
  </si>
  <si>
    <t>Seneschal of Castle Waterdeep, Lord Defender of the Harbor, Lord of the North Towers, Lord of the South Towers, Lord Armorer (who also commands the quartermasters),  Lord Hand (officer in charge of training, medical treatment, and liaison with the Watchful Order) and  Lord's Champion (commander of the Watch who defend the Palace. AND the personal bodyguard of the Open Lord) bestowed as needed in wartime )</t>
  </si>
  <si>
    <t>FEMALE 2 OF 10</t>
  </si>
  <si>
    <t>►Lord Quarren Urmbrusk (HoU 18)
►Lord Rutherford Urmbrusk (HoU 18)
►Lady Lestra Urmbrusk (HoU 18-19)  (Note: As the adventure leaves the fates of the Urmbrusk open, these 3 nobles might be dead or exiled)  Llarwell, half-elf servant of House Urmbrusk (HoU 19)</t>
  </si>
  <si>
    <t>►Lady Alondra 'Wildfire' Wavesilver, Heir to the House, called 'student' by Lady Ilira Nathalan (DS163,167)</t>
  </si>
  <si>
    <t>► Lady Hamaleiya Zulpair (Matriarch) (E:DM 324) Ulmord and Alethtan</t>
  </si>
  <si>
    <t xml:space="preserve">► Lord Lungard Zun, Patriarch (E:DM 96) </t>
  </si>
  <si>
    <t>► Lord Weverell 'Wever' Zun, short and stout older nobleman, somewhat handsome, gallant even if drunk, wastrel younger brother of Lungard (E:DM 96)</t>
  </si>
  <si>
    <t xml:space="preserve">Nazra Mrays, ‘Lady Loudbuckles’, a half-elf woman, a Masked Lord, protector of Ahghairon’s dragonstaff (TGC 314) (See Folk of Waterdeep)
Antoum Mrays, Nazra’s young son, studies a the House of Wonders.
</t>
  </si>
  <si>
    <t>► Larr (might be a Masked Lord)
► Sievers (younger brother of Larr)</t>
  </si>
  <si>
    <t>Matriarch Kalandra: addicted to shape-changing potions;</t>
  </si>
  <si>
    <t>Lost noble status and riches 40 years ago, Neverembers bought their holdings in Waterdeep.
 Own only two inns along the High Road between Leilon and Neverwinter now. (BT 45)</t>
  </si>
  <si>
    <t>SG - Ed Greenwood - Sardolphyn's Gambit</t>
  </si>
  <si>
    <t>Dolmund (SG)</t>
  </si>
  <si>
    <t>Travvask , Belmeern, Adreth, and Lharant ; Feldelmra  | Chelandor and Parldar, and their sister Emrythra (SG)</t>
  </si>
  <si>
    <r>
      <t xml:space="preserve">► Andramburt 
► Melautha
</t>
    </r>
    <r>
      <rPr>
        <i/>
        <sz val="11"/>
        <color theme="1"/>
        <rFont val="Calibri"/>
        <family val="2"/>
        <charset val="204"/>
        <scheme val="minor"/>
      </rPr>
      <t>note: Zaraela (only daughter), was recently killed by the mindflayer Suthool (E:DM 294)</t>
    </r>
    <r>
      <rPr>
        <sz val="11"/>
        <color theme="1"/>
        <rFont val="Calibri"/>
        <family val="2"/>
        <charset val="204"/>
        <scheme val="minor"/>
      </rPr>
      <t xml:space="preserve">
</t>
    </r>
  </si>
  <si>
    <r>
      <t>Lord Orond Gralhund (</t>
    </r>
    <r>
      <rPr>
        <b/>
        <sz val="11"/>
        <color rgb="FF000000"/>
        <rFont val="Calibri"/>
        <family val="2"/>
        <charset val="204"/>
        <scheme val="minor"/>
      </rPr>
      <t>E:DM 286</t>
    </r>
    <r>
      <rPr>
        <sz val="11"/>
        <color rgb="FF000000"/>
        <rFont val="Calibri"/>
        <family val="2"/>
        <charset val="204"/>
        <scheme val="minor"/>
      </rPr>
      <t>)</t>
    </r>
  </si>
  <si>
    <r>
      <t>Lord Stedd Moonstar from (</t>
    </r>
    <r>
      <rPr>
        <b/>
        <sz val="11"/>
        <color rgb="FF000000"/>
        <rFont val="Calibri"/>
        <family val="2"/>
        <charset val="204"/>
        <scheme val="minor"/>
      </rPr>
      <t>WATE 1-1</t>
    </r>
    <r>
      <rPr>
        <sz val="11"/>
        <color rgb="FF000000"/>
        <rFont val="Calibri"/>
        <family val="2"/>
        <charset val="204"/>
        <scheme val="minor"/>
      </rPr>
      <t>)</t>
    </r>
  </si>
  <si>
    <r>
      <t xml:space="preserve">► Torlyn Wands - Long mahogany locks and full beard, collects books, especially about dragons (BT)
► Nharaen Wands (Torlyn’s younger sister, always after the next modern fashion)
</t>
    </r>
    <r>
      <rPr>
        <i/>
        <sz val="11"/>
        <color rgb="FF000000"/>
        <rFont val="Calibri"/>
        <family val="2"/>
        <charset val="204"/>
        <scheme val="minor"/>
      </rPr>
      <t>note: Hurnal Wands, the cousin of Torlyn and Nharaen was slain in 1479 DR because of his dealings with and by Khondar Naomal. (BT)</t>
    </r>
    <r>
      <rPr>
        <sz val="11"/>
        <color rgb="FF000000"/>
        <rFont val="Calibri"/>
        <family val="2"/>
        <charset val="204"/>
        <scheme val="minor"/>
      </rPr>
      <t xml:space="preserve">
</t>
    </r>
  </si>
  <si>
    <r>
      <t>Malaerigo Hasard (Guildmaster of the Cellarers and Plumbers’Guild, paranoid, dislikes nobles) (</t>
    </r>
    <r>
      <rPr>
        <b/>
        <sz val="11"/>
        <color rgb="FF000000"/>
        <rFont val="Calibri"/>
        <family val="2"/>
        <charset val="204"/>
        <scheme val="minor"/>
      </rPr>
      <t>BT</t>
    </r>
    <r>
      <rPr>
        <sz val="11"/>
        <color rgb="FF000000"/>
        <rFont val="Calibri"/>
        <family val="2"/>
        <charset val="204"/>
        <scheme val="minor"/>
      </rPr>
      <t>)</t>
    </r>
  </si>
  <si>
    <r>
      <t>Laraelra ‘Elra’ Hasard (daughter, sorcerer, skinny, pale, black hair, Heir of the Blackstaff) (</t>
    </r>
    <r>
      <rPr>
        <b/>
        <sz val="11"/>
        <color rgb="FF000000"/>
        <rFont val="Calibri"/>
        <family val="2"/>
        <charset val="204"/>
        <scheme val="minor"/>
      </rPr>
      <t>BT</t>
    </r>
    <r>
      <rPr>
        <sz val="11"/>
        <color rgb="FF000000"/>
        <rFont val="Calibri"/>
        <family val="2"/>
        <charset val="204"/>
        <scheme val="minor"/>
      </rPr>
      <t>)</t>
    </r>
  </si>
  <si>
    <r>
      <t>► Haramond Bandoun, Kalandras son, a lich, was destroyed in a fight that involved Volothamp ‘Volo’Geddarm. (</t>
    </r>
    <r>
      <rPr>
        <b/>
        <sz val="11"/>
        <color rgb="FF000000"/>
        <rFont val="Calibri"/>
        <family val="2"/>
        <charset val="204"/>
        <scheme val="minor"/>
      </rPr>
      <t>SAY 6,19</t>
    </r>
    <r>
      <rPr>
        <sz val="11"/>
        <color rgb="FF000000"/>
        <rFont val="Calibri"/>
        <family val="2"/>
        <charset val="204"/>
        <scheme val="minor"/>
      </rPr>
      <t>)
► Emily Bandoun (Haramond’s much younger sister - who trailed around after him all the time— and wears magical boots that could “jump” her through walls and closed doors and any other sort of obstacle intended to keep her out. She never says anything. She just sits and watches with her huge dark eyes, and listens.) (SAY)</t>
    </r>
  </si>
  <si>
    <t>COINS</t>
  </si>
  <si>
    <t>TANKRDS</t>
  </si>
  <si>
    <t>PIPES</t>
  </si>
  <si>
    <t>DAGGERS</t>
  </si>
  <si>
    <t>TANKARDS</t>
  </si>
  <si>
    <t>NOTYES</t>
  </si>
  <si>
    <t xml:space="preserve">LAYOUT </t>
  </si>
  <si>
    <t>Tendaily</t>
  </si>
  <si>
    <t>The New Moon</t>
  </si>
  <si>
    <t>The Full Moon</t>
  </si>
  <si>
    <t>Month of Hammer</t>
  </si>
  <si>
    <t>Month of Alturiak</t>
  </si>
  <si>
    <t>Month of Ches</t>
  </si>
  <si>
    <t>Month of Tarsakh</t>
  </si>
  <si>
    <t>Month of Mirtul</t>
  </si>
  <si>
    <t>Month of Kythorn</t>
  </si>
  <si>
    <t>Month of Flamerule</t>
  </si>
  <si>
    <t>Midsummer (Festival)</t>
  </si>
  <si>
    <t>Shieldmeet (Once every 4 years)</t>
  </si>
  <si>
    <t>Month of Eleasias</t>
  </si>
  <si>
    <t>Month of Eleint</t>
  </si>
  <si>
    <t>High Harvesttide (Festival)</t>
  </si>
  <si>
    <t>Month of Nightal</t>
  </si>
  <si>
    <t>Goldenight (Tarsakh 5th): a simple festival night celebrating money and gold (many hard currency girls and not a few young noblewomen cover themselves in gold dust and little else on Goldenight), with many businesses operating all night, offering midnight sales and other promotions;</t>
  </si>
  <si>
    <t xml:space="preserve"> Welcoming rites to Lathander as the day begins</t>
  </si>
  <si>
    <t xml:space="preserve"> Solemn rites asking Lathander to watch over his faithful as the night comes</t>
  </si>
  <si>
    <t xml:space="preserve"> A daily opportunity to offer sacrifices to Leira, praying that she avert her caprices, and bless those who engage in deceit or who attempt to see through deceit</t>
  </si>
  <si>
    <t xml:space="preserve"> Rites in which worshipers kneel before altar to Mask</t>
  </si>
  <si>
    <t xml:space="preserve"> Worshipers offer coins to low-ranking clergy, low-ranking clergy offer them to high-ranking clergy, and the high priest offers a single coin to the most destitute of worshipers present</t>
  </si>
  <si>
    <t xml:space="preserve"> A rite to remind mortals how closely death walks, involving a floating skull onto which were sprinkled pinches of cremains and grave dirt, with each sacrifice marked by the tolling of a funereal bell</t>
  </si>
  <si>
    <t xml:space="preserve"> One of the "Cornerstones of the Day," the Binding is a morning service in which the symbols of Oghma are written in the dirt, in ashes upon the altar, or on any other medium, which prayers are intoned</t>
  </si>
  <si>
    <t xml:space="preserve"> The second "Cornerstone of the Day" of the Oghman faith, this is an evening service in which passages of some work of wisdom are read aloud or recited from memory, a song or poem is offered up to Oghma, and then some item of knowledge that clergy or laity have learned that day is offered up aloud for the benefit of all present</t>
  </si>
  <si>
    <t xml:space="preserve"> A nightly ritual as the sun sets, involving an invocation, a dance, a charge or series of inspiring instructions, and a revel</t>
  </si>
  <si>
    <t xml:space="preserve"> Lay worshipers are expected to attend at least one Nightfall rite per tenday</t>
  </si>
  <si>
    <t xml:space="preserve"> On moonless nights, this rite is called the Coming of the Lady, and every congregation must carry out some significant act of vengeance or wickedness in the Dark Lady's name</t>
  </si>
  <si>
    <t xml:space="preserve"> A rousing holy battle chant performed just after dark in temples, invoking Tempus' strength of arms through the night and unto the following day</t>
  </si>
  <si>
    <t xml:space="preserve"> Dawn invocation, followed by prayers, a short sermon or reading of wisdom, and closing anthem that is a gentle uplifting renewal of faith</t>
  </si>
  <si>
    <t xml:space="preserve"> Highsun invocation, followed by prayers, a short sermon or reading of wisdom, and closing anthem that is a stirring, exultant expression of the church's vigilance and martial might</t>
  </si>
  <si>
    <t xml:space="preserve"> Evening invocation, followed by prayers, a short sermon or reading of wisdom, and closing anthem that is a a stern, proud celebration of Tyr's commandments and the temple's purpose</t>
  </si>
  <si>
    <t xml:space="preserve"> Night invocation, followed by prayers, a short sermon or reading of wisdom, and closing anthem that is a haunting, softly changed reverence for those who have laid down their lives for justice, both inside and outside the faith</t>
  </si>
  <si>
    <t xml:space="preserve"> Intimate gatherings of the faithful in which they recline on cushions and couches, eating bitelets and sipping liquers, while enjoying solitary dancers interspersed with readers of poetry and romantic prose</t>
  </si>
  <si>
    <t xml:space="preserve"> Such gatherings always break up into more private groups afterwards</t>
  </si>
  <si>
    <t xml:space="preserve"> Chanted prayers and thunderous hymns under the image of a gigantic warhammer that glows white</t>
  </si>
  <si>
    <t xml:space="preserve"> Chanted prayers and thunderous hymns under the image of a hand surrounded by a nimbus of burning blood, and then tumbles away into darkness</t>
  </si>
  <si>
    <t xml:space="preserve"> Chanted prayers and thunderous hymns under the image of two eyes that burst into fountains of flaming tears until they have entirely spilled away</t>
  </si>
  <si>
    <t xml:space="preserve"> Afterwards, symbolic blindfolds of diaphanous damask are bound over the eyes of worshippers to remind them of Tyr's blindness</t>
  </si>
  <si>
    <t xml:space="preserve"> On cloud-covered nights of the new moon, worshippers of the dark Ibrandul emerge from their subterranean lairs to perform a rite which begins at midnight and promises to fulfill Ibrandul's promise to eventually envelop the Lands Above in utter darkness</t>
  </si>
  <si>
    <t xml:space="preserve"> Open-air dances and prayers under the moonlight with sacrifices of wine poured out upon the altar</t>
  </si>
  <si>
    <t xml:space="preserve"> Open-air dances and prayers under the moonlight with sacrifices of milk poured out upon the altar</t>
  </si>
  <si>
    <t xml:space="preserve"> A dusk-to-dawn party in which outsiders are invited, dancing and minstrelsry dominate and those of the faith seek converts with fun and an exhibition of the temple's beautiful or art objects</t>
  </si>
  <si>
    <t xml:space="preserve"> Holy day in the Sea Ward and North Ward of Waterdeep where the nobles take over Heroes' Walk and Heroes' Garden, and the road from Skulls Street and all along the Street of Glances to the Street of the Singing Dolphin</t>
  </si>
  <si>
    <t xml:space="preserve"> They hold a fashionable revel where the nobility bedeck themselves in old-fashioned but outrageous costumes and parade about, scattering copper and silver coins to commoners, addressing one another with full titles and speaking in a highly stylized, stilted speech supposed to mimic an old nobles dialect dead for centuries</t>
  </si>
  <si>
    <t xml:space="preserve"> The most outrageous of them are elected as Pageant King and Pageant Queen at the grand end-of-day party thrown by the previous year's King and Queen</t>
  </si>
  <si>
    <t xml:space="preserve"> Public festivals held every twelve days, open to nondevotees where visitors are encouraged to pray and giver offerings to Talona to spare themselves or loved ones from death, disease, and the like</t>
  </si>
  <si>
    <t xml:space="preserve"> The clergy with the ability to do so make a point of healing lepers and other victims of disfiguring diseases</t>
  </si>
  <si>
    <t xml:space="preserve"> Minor priests sell poisons (for eliminating vermin, of course), antidotes, and medicines, while senior clergy diagnose conditions and prescribe treatments for still fees</t>
  </si>
  <si>
    <t xml:space="preserve"> Mass prayer in which worshippers call for Umberlee to send a storm to devastate a specific harbor or ship, or to turn away an approaching storm or one that has already broken on the worshipers</t>
  </si>
  <si>
    <t xml:space="preserve"> Clergy use the thaumaturgy cantrip to levitate candles, and must do so carefully, for a doused candle is an omen of Umberlee's wrath</t>
  </si>
  <si>
    <t xml:space="preserve"> A sacred time to tend to accounting and inventory duties</t>
  </si>
  <si>
    <t xml:space="preserve"> As of the first blizzard, snow usually lies thick on the ground, and cruelly cold winds rush in off the ocean to lock the city down</t>
  </si>
  <si>
    <t xml:space="preserve"> Most nobles flee the city entirely during the winter, preferring to lock down their opulent villas in favor of country properties that are much cozier, or even for holdings in warmer, more southerly lands (most families of Tethyrian blood maintain houses in Amn, Tethyr and Calimshan, as well)</t>
  </si>
  <si>
    <t xml:space="preserve"> As a result, while the Guild of Street Laborers works diligently to keep most of the streets of the city snow-free, the Sea and North Wards are basically left to snow-over (with the exception of the High Road and major roads)</t>
  </si>
  <si>
    <t>Sunrise Service: Lathander</t>
  </si>
  <si>
    <t>Twilight Service: Lathander</t>
  </si>
  <si>
    <t>The Lady's Appeasement: Leira</t>
  </si>
  <si>
    <t>Sunset Prayers: Mask</t>
  </si>
  <si>
    <t>The Dusking: Myrkul</t>
  </si>
  <si>
    <t>The Binding: Oghma</t>
  </si>
  <si>
    <t>The Covenant: Oghma</t>
  </si>
  <si>
    <t>Nightfall: Shar</t>
  </si>
  <si>
    <t>Song of the Sword: Tempus</t>
  </si>
  <si>
    <t>The Awakening: Tyr</t>
  </si>
  <si>
    <t>The Hammer at Highsun: Tyr</t>
  </si>
  <si>
    <t>High Justice: Tyr</t>
  </si>
  <si>
    <t>The Remembrance of the Just Fallen: Tyr</t>
  </si>
  <si>
    <t>Feast of Love: Sune</t>
  </si>
  <si>
    <t>Seeing Justice (1st Day of Month): Tyr</t>
  </si>
  <si>
    <t>The Maiming (13th Day of Month): Tyr</t>
  </si>
  <si>
    <t>The Blinding (22nd Day of Month): Tyr</t>
  </si>
  <si>
    <t>The Foreshadowing (New Moon): Ibraundul</t>
  </si>
  <si>
    <t>New Moon Revel: Selune</t>
  </si>
  <si>
    <t>Full Moon Revel: Selune</t>
  </si>
  <si>
    <t>Grand Revel (Full Moon): Sune</t>
  </si>
  <si>
    <t>Divine Pageantry (Summer): Siamorphe</t>
  </si>
  <si>
    <t>Daernuth (Every 12 days): Talona</t>
  </si>
  <si>
    <t>Stormcall (Before a Storm, When a Storm is Desired): Umberlee</t>
  </si>
  <si>
    <t>Cold Counting Comfort (Hammer 15th): Waukeen</t>
  </si>
  <si>
    <t>The Waterdhavian Social Season in Winter: Society The fierce Northern winters essentially shut the city down</t>
  </si>
  <si>
    <t>Midwinter is known officially as the High Festival of Winter</t>
  </si>
  <si>
    <t xml:space="preserve"> It is a feast where, traditionally, the lords of the land plan the year ahead, make and renew alliances, and send gifts of goodwill</t>
  </si>
  <si>
    <t xml:space="preserve"> To the commonfolk, this is Deadwinter Day, the midpoint of the worst of the cold</t>
  </si>
  <si>
    <t>The Longest Dance: Auril</t>
  </si>
  <si>
    <t xml:space="preserve"> The holiest night of the year to Aurilites, it is spent with a festival of ice-dancing the whole night through</t>
  </si>
  <si>
    <t xml:space="preserve"> It is a raucous and enjoyable festival, in which the faithful are supposed to enjoy themselves, and invite others to join them for the fun (and possible proselytizing)</t>
  </si>
  <si>
    <t>Midwinter Gathering: Grumbar</t>
  </si>
  <si>
    <t xml:space="preserve"> The church holds a festival celebrating the completion of another year in the eternal church of Grumbar</t>
  </si>
  <si>
    <t xml:space="preserve"> During this festival, church leaders and elders gather to plan the faith's activities during the upcoming year</t>
  </si>
  <si>
    <t xml:space="preserve"> These plans, once set, are never varied from during the year and can only be changed at the next Midwinter Gathering</t>
  </si>
  <si>
    <t>Deliverance Unto Darkness: Ibrandul</t>
  </si>
  <si>
    <t xml:space="preserve"> Held on Midwinter's Eve, this ritual typically involves the sacrifice of a monstrous spider or some other creature or being intimately associated with Lolth</t>
  </si>
  <si>
    <t xml:space="preserve"> It culminates in the casting of strange spells that allow them to wander through the Underdark without light</t>
  </si>
  <si>
    <t>The Retreat: The Red Knight</t>
  </si>
  <si>
    <t xml:space="preserve"> Gathering of clergy and faithful to assemble in solemn ceremony to examine the previous year's campaigns</t>
  </si>
  <si>
    <t xml:space="preserve"> Strategies are discussed, battles analyzed, and the accumulated lore is integrated into the temple's teachings</t>
  </si>
  <si>
    <t>Great Weave (Alturiak 20th): Waukeen</t>
  </si>
  <si>
    <t xml:space="preserve"> A celebration of cloth-making and weaving, with cloth woven during this month believed to be truly blessed</t>
  </si>
  <si>
    <t xml:space="preserve"> The Most Excellent Order of Weavers &amp; Dyers and the Order of Master Taylors, Glovers &amp; Mercers consider this a very important festival</t>
  </si>
  <si>
    <t>The First Tide (When Ice in Harbor breaks): Umberlee</t>
  </si>
  <si>
    <t xml:space="preserve"> Flute-and-drum parade through the streets by the clergy and faithful, celebrating the breaking of the ice</t>
  </si>
  <si>
    <t xml:space="preserve"> An animal sacrifice is taken down to the harbor, tied to a large stone and thrown into the water</t>
  </si>
  <si>
    <t xml:space="preserve"> If it washes back ashore, it is rescued and nurtured back to health, and tended as a sacred animal</t>
  </si>
  <si>
    <t>The Shattering (When Ice in Harbor Breaks): Valkur</t>
  </si>
  <si>
    <t xml:space="preserve"> Festival celebrating the shattering of the ice in harbor, commemorated by launching and naming one new ship, which sails around the harbor crewed by Valkuran clergy</t>
  </si>
  <si>
    <t xml:space="preserve"> Also features the unfurling of new sails that are blessed by the clergy</t>
  </si>
  <si>
    <t>Song of Dawn (Ches 19th; Spring Equinox): Lathander</t>
  </si>
  <si>
    <t xml:space="preserve"> Praise-song that blends purely vocal harmonies and counter-harmonies of incredible complexity</t>
  </si>
  <si>
    <t xml:space="preserve"> Can be heard for blocks around echoing through the Spires of Morning</t>
  </si>
  <si>
    <t>First Feast (Ches 19th; Spring Equinox): Mielikki</t>
  </si>
  <si>
    <t xml:space="preserve"> Holy rituals and revels where the faithful of Mielikki are expected to enjoy the sensual pleasures of life and sing praises to the Lady in the forest</t>
  </si>
  <si>
    <t>The Rite of Pain &amp; Purity (Ches 19th; Spring Equinox): Loviatar</t>
  </si>
  <si>
    <t xml:space="preserve"> Rite in which clergy chant and dance on barbed wire, thorns, or broken glass, with senior clergy urging them on with whips and lay worshippers chanting and drumming</t>
  </si>
  <si>
    <t xml:space="preserve"> This sometimes causes a red mistlike radiance to rise from the dancing floor, and for the dancing clergy to receive messages from the Painmaiden</t>
  </si>
  <si>
    <t>Fleetswake (Ches 21st - 30th): Civic</t>
  </si>
  <si>
    <t xml:space="preserve"> Spanning the last tenday in Ches, Fleetswake is a mariners' festival celebrating the sea, the sea trades that are their livelihood, and the gods of the sea</t>
  </si>
  <si>
    <t xml:space="preserve"> While much of the religious seriousness and ceremony is placed on the Fair Seas Festival (see above), many of the Fleetswake events and activities are dedicated in small ways to nearly every sea god or goddess of the Realms</t>
  </si>
  <si>
    <t xml:space="preserve"> The bulk of the festival activity occurs in Dock Ward, though the Fiery Flagon in Sea Ward is a hotbed of action during this holiday as well</t>
  </si>
  <si>
    <t xml:space="preserve"> Among the many events of the Fleetswake festival are boat races (both private boats and the rakers of the city naval guard), the annual Shipwrights' Ball at the Shipwrights' House, guild-sponsored galas at the Copper Cup festhall, and many more</t>
  </si>
  <si>
    <t xml:space="preserve"> Any ships entering the harbor during Fleetswake are not charged the standard docking fees for their stay but the ships' captains are expected to donate at least 1 gold piece per day to Umberlee's Cache before they leave Waterdeep's harbor</t>
  </si>
  <si>
    <t>Society: Generally speaking, the Spring Social Season begins with Fleetswake, when winter has let up enough to allow ships to return to the Waterdhavian harbor</t>
  </si>
  <si>
    <t xml:space="preserve"> Many noble families return during this week, taking rooms in inns while their servants prepare their estates for reinhabiting</t>
  </si>
  <si>
    <t xml:space="preserve"> By the time of the Highcoin, the nobles have mostly all returned</t>
  </si>
  <si>
    <t>Fair Seas Festival (Ches 29th - 30th): Civic, Umberlee</t>
  </si>
  <si>
    <t xml:space="preserve"> This festival spans two days in late Ches, and closes the annual Fleetswake festivities</t>
  </si>
  <si>
    <t>The first day involves much feasting in all corners of the city, but the menus are limited primarily to seafood; in lower Castle Ward, a number of temporary structures are built over the waters off Smugglers Dock, allowing a number of individuals (notably Mirt and Piergeiron and city guard officers) and nobles involved in the sea trades to host a feast shared with the mermen and sea elves of Waterdeep's harbor</t>
  </si>
  <si>
    <t xml:space="preserve"> The docks and Deepwater Isle are heavily staffed by clergy from all the temples of the city' as well as the heads and members of sea-related guilds' throughout the second day, everyone spending the time in prayer and feasting</t>
  </si>
  <si>
    <t xml:space="preserve"> At both dawn and sunset, the waters of Waterdeep's harbor are covered with floating flowers in homage to Umberlee, the chaotic ocean goddess</t>
  </si>
  <si>
    <t>During the course of the festival's two days, parties of city guardsmen and chosen members of the Guild of Watermen and the Master Mariners' Guild tour the city, taking donations from tavern patrons for Umberlee's Cache (there are also collection boxes at the two guildhalls), a sacrifice of coins from the citizens of the city to Umberlee in thanks for safe ports and safe passage in the coming year</t>
  </si>
  <si>
    <t xml:space="preserve"> Upon sunset of the second day, the money is placed in chests and dumped into the deepest part of the harbor</t>
  </si>
  <si>
    <t xml:space="preserve"> This festival has existed in a number of forms since the first trade-meets occurred here, and over 2,500,000 gold pieces have been dumped into the harbor and remain relatively inviolate; the area is closely guarded by the undersea guardsmen, whose standing orders are to kill anyone disturbing Umberlee's Cache</t>
  </si>
  <si>
    <t xml:space="preserve"> There are also rumors of magical protections on the chests which keep them safe</t>
  </si>
  <si>
    <t xml:space="preserve"> Legends tell of thieves that stole some of the collection years ago and left the city; as soon as their ship left the harbor, a squall sprang up and a huge wave shaped like a hand swept over the ship, taking the thieves overboard and sparing the ship and the rest of the crew</t>
  </si>
  <si>
    <t>Society: The returning nobles make their presence known to their fellows with elaborate Fair Seas Feasts</t>
  </si>
  <si>
    <t xml:space="preserve"> Those Houses that retain a strong presence in the city have the upper hand in these plans, for they're in place to arrange their feasts and send out invitations to those nobles who are just now getting back into the city</t>
  </si>
  <si>
    <t xml:space="preserve"> The nobles also make a point of preparing to contribute to Umberlee's Cache in extravagant ways during these parties, which are the favorite scene for the cache collectors to take up offerings from the noble Houses</t>
  </si>
  <si>
    <t>Highcoin (Ches 30th): Waukeen</t>
  </si>
  <si>
    <t xml:space="preserve"> A grand feast with spoken accolades, accompanied by trumpet fanfares, hailing the wealthy for amassing such worth</t>
  </si>
  <si>
    <t xml:space="preserve"> Offerings are amassed for the next festival, Spheres</t>
  </si>
  <si>
    <t>Society: While the rest of the city is focused on the Fair Seas Festival, the nobility take the Waukeenar festival of Highcoin very seriously</t>
  </si>
  <si>
    <t xml:space="preserve"> Lord Piergeiron's Highcoin Ball is an absolute necessity for those intending to be on the scene this season - if you miss it, you're an afterthought at best for the rest of the year</t>
  </si>
  <si>
    <t xml:space="preserve"> The coin that is traditionally gathered on this day is gathered at the door of the ball</t>
  </si>
  <si>
    <t xml:space="preserve"> This ball is usually accompanied by accolades on what the nobles contribute to Waterdeep's prosperity by the Open Lord, myriad Guildsmasters and other personages of importance</t>
  </si>
  <si>
    <t xml:space="preserve"> This event begins at sundown, and most of the nobles make sure to be at the sinking of Umberlee's Cache as the true beginning of this festival, lining the shoreline in their finest garb, and then promenading to the Palace afterward</t>
  </si>
  <si>
    <t>Firstflow (when the local ice breaks): Eldath</t>
  </si>
  <si>
    <t xml:space="preserve"> A small ritual of thanks and welcome to the goddess is held on the day that the ice breaks in rivers and harbors in local communities</t>
  </si>
  <si>
    <t>The Queen's Gambit (Tarsakh 1st): The Red Knight</t>
  </si>
  <si>
    <t xml:space="preserve"> Clergy and faithful of the Red Knight unwind with a day of competitive games and feasting</t>
  </si>
  <si>
    <t xml:space="preserve"> Games of strategy are played all day in grand tournaments, with winners receiving recognition, titles of merit, promotions, and sometimes a precious gift from the temple armory</t>
  </si>
  <si>
    <t>Waukeentide (Tarsakh 1st - 10th): Civic, Waukeen, Society</t>
  </si>
  <si>
    <t xml:space="preserve"> This centuries-old tenday festival in early Tarsakh maintains its old title by force of habit</t>
  </si>
  <si>
    <t xml:space="preserve"> Originally a simple day-long celebration of the free trade and open commerce of the city, it has encompassed a number of older holidays under one title and stretched the holiday season over ten days</t>
  </si>
  <si>
    <t xml:space="preserve"> The nobles of Waterdeep take the merchants' festival very seriously</t>
  </si>
  <si>
    <t xml:space="preserve"> This entire week is filled with parties of all sorts; Waterdeep's nobility see it as a sort of "leaping into the deep end" to get back to the social whirlwind of the city</t>
  </si>
  <si>
    <t>All Coins Day (Tarsakh 1st): The first night of the festival, usually only really celebrated by merchants and those direct worshippers of Waukeen, by holding massive sales in their shops and donating all of those coins in Waukeen's name to charities and to promising journeymen looking to start their own businesses</t>
  </si>
  <si>
    <t>Caravance (Tarsakh 2nd): a gift-giving holiday commemorating the traditional arrival of the first caravans of the season into the city, and many parents still hide gifts in their homes, telling their children that Old Carvas left them (Old Carvas is the mythical old peddler who arrived with the first caravan into Waterdeep, his wagon loaded down with toys for all the children in Waterdeep)</t>
  </si>
  <si>
    <t>Society: Nobles turn out en masse on this festival day to shop at the newly-opened Market</t>
  </si>
  <si>
    <t>Guildsmeet (Tarsakh 7th): special guild member holiday gatherings of the guild memberships for celebrations typically culminating in a multiguild sponsored gala festival and dance that lasts from dusk till dawn and dominates the Market, the Cynosure, the Field of Triumph, and all areas in between</t>
  </si>
  <si>
    <t>Leiruin (Tarsakh 8th): Waukeen caught Leira, the former goddess of deception, attempting to cheat her in a deal, and buried her under a mountain of molten gold as punishment for cheating an honest merchant; as a commemoration of this, Leiruin is the day for guild members to pay their annual dues to the guilds, for the guildmasters to all meet with the Lords Court and renew the guild charters for another year, and for the Lords to bring to light any wrongdoing done in commerce; those charged with theft, robbery, or other commercial crimes on this day are pilloried in front of the Palace and guild members throw coppers at them as part of their punishment (the money goes to the city)</t>
  </si>
  <si>
    <t>Spheres (Tarsakh 10th): Glass spheres are filled with gems and gold to be paraded around the city</t>
  </si>
  <si>
    <t xml:space="preserve"> They are then loaded into catapult-like contraptions to be lobbed into the air to shatter and spill their contents over the city for the general populace</t>
  </si>
  <si>
    <t>Society: The final day of Waukeentide is celebrated with grand parties</t>
  </si>
  <si>
    <t>The day begins with a gathering at Piergeiron's Palace, where the nobles gather to watch the glass orbs full of coin gathered at the Highcoin Ball be launched into the air after being enchanted to cause the glass to wholly render down into a harmless glittering dust upon impact</t>
  </si>
  <si>
    <t>After this spectacle and a shared warm drink courtesy of their host, the nobles break away to wander off to their myriad parties</t>
  </si>
  <si>
    <t xml:space="preserve"> It is considered to be something of a game among them to try and poach guests away from one anothers' parties at this point - you never know who actually is going to show to your Waukeentide party</t>
  </si>
  <si>
    <t>The parties themselves are always grand spectacles, the hosts attempting to make them enthralling enough so that guests don't go awandering for fear of missing something, while the guests frequently travel between the parties, afraid to miss out on any one of them</t>
  </si>
  <si>
    <t xml:space="preserve"> As a result, the streets of North and Sea Wards are filled with small clutches of traveling party-goers in their festival finery</t>
  </si>
  <si>
    <t>The Vernal Trousseau Festival (Tarsakh 23rd - 27th): Society</t>
  </si>
  <si>
    <t xml:space="preserve"> A festival dedicated to a series of parties that focus on the newest fashions for spring and summer, and all culminate in exhibitions of the garment work of the finest artists of the Most Excellent Order of Weavers &amp; Dyers, the Order of Master Tailors, Glovers &amp; Mercers, and the Solemn Order of Recognized Furriers &amp; Woolmen</t>
  </si>
  <si>
    <t>These shows are organized by noble patrons to highlight the work of one given tailors or group thereof, to both show off the nobles' good taste and to possibly garner additional regard for that artist's work</t>
  </si>
  <si>
    <t>Greengrass is the official beginning of spring, a day of relaxation</t>
  </si>
  <si>
    <t xml:space="preserve"> Flowers that have been carefully grown in inner rooms of the keeps and temples during the winter are blessed and cast out upon the snow, to bring rich growth in the season ahead</t>
  </si>
  <si>
    <t>Society: Wreaths of fresh flowers - some wider across than a man is tall - adorn the front gates of noble villas at Greengrass</t>
  </si>
  <si>
    <t xml:space="preserve"> Though a few do enjoy pilgrimages to celebrate the holiday in the hedonistic revel known as the Lady's Revels at the nearby Chauntean abbey of the Goldenfields, the nobles of Waterdeep tend not to do too much on this day</t>
  </si>
  <si>
    <t>The Greengrass Tastings: Society</t>
  </si>
  <si>
    <t xml:space="preserve"> The main exception to this rule is with those families who deal in wine</t>
  </si>
  <si>
    <t xml:space="preserve"> These families (the Amcathras, Ammakyls, Melshimbers, Rosznars and Thanns) often hold open-barrel tasting parties, where the coming year's vintages are tasted to see how they're coming along before being bottled and sold</t>
  </si>
  <si>
    <t xml:space="preserve"> These parties are as much about business as they are about pleasure, with the families inviting various masters of the Vintners', Distillers', &amp; Brewers' Guild, and various prestigious tavern- and inn-owners in attendance as well</t>
  </si>
  <si>
    <t>The Lady's Revels: Chauntea</t>
  </si>
  <si>
    <t xml:space="preserve"> Celebrated as a festival of fertility, where uninhibited behavior and consumption of food and drink is encouraged</t>
  </si>
  <si>
    <t xml:space="preserve"> Most such celebrations take place in fields outside the city proper, though many of the faithful travel to the major Chauntean abbey of the Goldenfields</t>
  </si>
  <si>
    <t>The Greening: Eldath</t>
  </si>
  <si>
    <t xml:space="preserve"> A time of gathering for the clergy of Eldath, the Greening often features a progression through a community, stopping to bless local wells, springs, rivers and other sources of water for a community</t>
  </si>
  <si>
    <t>The Wild Ride: Mielikki</t>
  </si>
  <si>
    <t xml:space="preserve"> The Lady causes herds of unicorns to gather in forests and permit the faithful to ride them bareback on wild tears through the forest through the night</t>
  </si>
  <si>
    <t xml:space="preserve"> The unicorns are empowered to use their teleport powers at unlimited use and triple range, allowing them to travel great distances</t>
  </si>
  <si>
    <t>The Call to the Flowers: Milil</t>
  </si>
  <si>
    <t xml:space="preserve"> A song sung by the faithful, who gather in solemn procession, singing the song that returns "nature's music" (a metaphor for flowers) to the world</t>
  </si>
  <si>
    <t>Sunite Revels: Sune</t>
  </si>
  <si>
    <t xml:space="preserve"> Sunites celebrate Greengrass with frolicking in the outdoors</t>
  </si>
  <si>
    <t>The Presentation Ball (Mirtul 4th): Society</t>
  </si>
  <si>
    <t xml:space="preserve"> The next big event after Greengrass is the Presentation Ball, an extremely formal event hosted by Lord Piergeiron</t>
  </si>
  <si>
    <t xml:space="preserve"> The height of the event is the Presentation, when young noble men and women - only now old enough this year to be considered "accepted" into society - step up one by one to be introduced to Lord Piergeiron and two of the Masked Lords</t>
  </si>
  <si>
    <t xml:space="preserve"> Once that has been done, those nobles are considered "fair game" for politicking, courting and are in all other ways treated as adult members of their Houses</t>
  </si>
  <si>
    <t>The rest of the event consists of dancing, particularly with the newly-Presented guests; more than one less-jaded noble has commented that the flurry that surrounds the newly-Presented was uncomfortably reminiscent of the drooling excitement a pack of hounds finds in the introduction of fresh meat to their kennels</t>
  </si>
  <si>
    <t>Sammardach (Mirtul 12th): Waukeen</t>
  </si>
  <si>
    <t xml:space="preserve"> A festival celebrating a rich benefactor of the early church of Waukeen</t>
  </si>
  <si>
    <t>Guildsmeet Ball (Mirtul 12th): Society</t>
  </si>
  <si>
    <t xml:space="preserve"> Coinciding with the Waukeenar holiday of Sammardach, this ball is thrown as a joint function by those guilds in the city who deal most with the nobles</t>
  </si>
  <si>
    <t xml:space="preserve"> It is an opportunity - wholly at the expense of the guilds, of course - for the nobility to meet and mingle with important guildsmen that they might not otherwise encounter, and for the guilds to make introductions to up-and-coming guildsmen and young nobles who'll be taking over their family fortunes in a handful of years</t>
  </si>
  <si>
    <t xml:space="preserve"> Though plenty of business does get done here, the event is primarily social</t>
  </si>
  <si>
    <t xml:space="preserve"> Indeed, most Houses avoid scheduling social events for a full week following the Guildsmeet, to allow newly introduced nobles and guildsmen to invite one another to dinners and other engagements after having met at the ball</t>
  </si>
  <si>
    <t>Trolltide (Kythorn 1st): Civic</t>
  </si>
  <si>
    <t xml:space="preserve"> Begun as a feasting day to celebrate the ending of the decade-long Second Trollwar, Trolltide is now a lesser holiday to the city at the start of Kythorn</t>
  </si>
  <si>
    <t xml:space="preserve"> Where once everyone was relieved of responsibilities beyond celebrating the freedom and survival of the city, now this holiday is almost exclusively for children</t>
  </si>
  <si>
    <t xml:space="preserve"> In recognition of how close the enemy came to the city, children now run through the streets in packs from highsun till dusk, pounding on the doors of shops and homes, growling and snarling like trolls; the occupants are expected to give the children candies, fruits, or other small items "to keep the trolls away from my door," and those who do not are generally subject to pranks upon sundown</t>
  </si>
  <si>
    <t>The Steel Revels (Kythorn 6th): Society</t>
  </si>
  <si>
    <t xml:space="preserve"> The Steel Revels are a celebration of the military ability possessed by the nobles of Waterdeep</t>
  </si>
  <si>
    <t xml:space="preserve"> Some Houses (particularly those whose financial interests lie in the direction of mercenary companies) field small units of skilled fighters who battle it out to first blood in exciting scenarios in the Fields of Triumph</t>
  </si>
  <si>
    <t xml:space="preserve"> A great deal of betting goes on before and during such events</t>
  </si>
  <si>
    <t>The end of the day sees the Highsteel Bouts, one-on-one conflicts between nobles with a good hand at the sword</t>
  </si>
  <si>
    <t xml:space="preserve"> These bouts are likewise to first blood, and are a favorite way among the nobility to see long-standing feuds be settled</t>
  </si>
  <si>
    <t>At the end of the day, those Houses who won the most notable victories (either individual or unit) host parties to allow their guests to congratulate them on their martial prowess</t>
  </si>
  <si>
    <t>Second Feast (Kythorn 20th; Summer Solstice): Mielikki</t>
  </si>
  <si>
    <t>The Rite of Pain &amp; Purity (Kythorn 20th; Summer Solstice): Loviatar</t>
  </si>
  <si>
    <t>The Ball of Blossoms (Kythorn 20th; Summer Solstice): Society</t>
  </si>
  <si>
    <t xml:space="preserve"> Organized by Houses Crommor and Gost, with the aid of the Spires of Morning, the Ball of Blossoms opens the day as something of a fair and competition, with each participating House contributing a selection of fine flowers from their gardens to the grounds of the Spires</t>
  </si>
  <si>
    <t xml:space="preserve"> There, the High Radiance judges the arrangements, and a small prize is awarded to the House that wins</t>
  </si>
  <si>
    <t>That evening, the arrangements of flowers serve as the backdrop to a fine ball held in the Great Hall of the Spires temple, and the nobles turn out in their finest white, gold, rose and violet garments to celebrate the height of the growing season and the gifts of Lathender to Waterdeep</t>
  </si>
  <si>
    <t>Brightbuckle (Kythorn 21st): Waukeen</t>
  </si>
  <si>
    <t xml:space="preserve"> A parade of the faithful around the city, inviting everyone to don their best and join the parade, which ends at a space with a massive feast, where inspirational talks and reminders of the growing prosperity of the land are given, along with illusions showing the recent works of Waukeen</t>
  </si>
  <si>
    <t xml:space="preserve"> Those not of the faith are welcome, but likely to be targeted with conversion attempts</t>
  </si>
  <si>
    <t>The Gathering of Quills (Kythorn 30th): Society</t>
  </si>
  <si>
    <t xml:space="preserve"> Established when the sponsors of the Gathering of Harps would not permit the addition of the written word to their roster of entertainment, the Gathering of Quills is sponsored by Houses Adarbrent, Estelmer, Ilzimmer, Moonstar, Thongolir and Wands, as well as by the Scriveners', Scribes', &amp; Clerks' Guild, the Stationers' Guild and the Surveyors', Map &amp; Chart-makers' Guild</t>
  </si>
  <si>
    <t>Though considered something of a dull affair by most noble standards, the Gathering of Quills attracts the finest writers, printers and bookbinders, and many nobles turn out simply to expand their libraries with both the recent fashionable works, and to hunt among the sellers of antiquities for old books, maps and other charts</t>
  </si>
  <si>
    <t>Though the Melshimbers have sought to become involved with the Gathering of Quills, they were snubbed and turned away in retaliation for what the organizers claimed were the slight of not supporting their desires to aid with the Gathering of Harps</t>
  </si>
  <si>
    <t>Founders' Day (Flamerule 1st): Civic</t>
  </si>
  <si>
    <t xml:space="preserve"> Not really a practiced holiday, Founders' Day is noted on city calendars as the first day of Flamerule and commemorates the Free City of Waterdeep's founding</t>
  </si>
  <si>
    <t xml:space="preserve"> The Field of Triumph is the site of illusory shows of the history of the city as well as martial exhibitions by the guard and other noted warriors of the city</t>
  </si>
  <si>
    <t xml:space="preserve"> Many festhalls sponsor Founders' Day costume contests with prizes going to the best costumes of historical personages (from Warlord Raurlor to Khelben the Elder and others)</t>
  </si>
  <si>
    <t xml:space="preserve"> Major illusions used to be established throughout Waterdeep, including making Castle Waterdeep look like the old log structure of Nimoar's Hold, but these were decried as too disruptive to traffic and commerce and have not been part of the Founders' Day celebrations for decades</t>
  </si>
  <si>
    <t>Founders' Day Viewing Parties (Flamerule 1st; Founders' Day): Society Some civic-minded nobles throw small "Founders' Day Viewing Parties" in the very stands of the Field of Triumph, using their influence and coin to lay claim to one of the viewing boxes and inviting important city officials and other nobles to the festivities they host there</t>
  </si>
  <si>
    <t xml:space="preserve"> It's considered an old-fashioned event, however, even if the alliances created and influence garnered with various city officials makes it worth it</t>
  </si>
  <si>
    <t>Sornyn (Flamerule 3rd - 5th): Waukeen</t>
  </si>
  <si>
    <t xml:space="preserve"> A time for planning, the making of treaties and agreements and receiving of envoys from unknown lands</t>
  </si>
  <si>
    <t xml:space="preserve"> Much wine is traditionally consumed during this time, when "my enemy is like a brother to me"</t>
  </si>
  <si>
    <t>Sornyn Ball (Flamerule 5th; Sornyn): Society</t>
  </si>
  <si>
    <t xml:space="preserve"> The end of the Waukeenar festival around treaties and envoys, this ball is thrown by Lord Peirgeiron as a welcome to the new diplomats to the city, and a welcome back to those who've been here for years</t>
  </si>
  <si>
    <t xml:space="preserve"> It is an opportunity for the noble Houses to get to know the ambassadors, and they do so with gusto, seeking the best possible opportunities for their families (and the city, of course)</t>
  </si>
  <si>
    <t>Theater Season (Flamerule 11th - 20th): Society</t>
  </si>
  <si>
    <t xml:space="preserve"> It is during this week that the myriad actors and performers unveil their latest works, hoping to earn an avid following among the nobles who expect the season's newest entertainments during this tenday</t>
  </si>
  <si>
    <t xml:space="preserve"> Theaters, festhalls, even courtyards in town all play host to bands of players</t>
  </si>
  <si>
    <t xml:space="preserve"> Among those who prefer to take their lovers from among actors and other players, this tenday is usually a time of excitement, courting and competitions among the nobles to be the one to win the affection of the popular new ingenue on the stage</t>
  </si>
  <si>
    <t>Midsummer, called Midsummer Night or the Long Night, is a time of feasting and music and love</t>
  </si>
  <si>
    <t xml:space="preserve"> In a ceremony performed in some lands, unwed maidens are set free in the woods and hunted by their would-be suitors throughout the night</t>
  </si>
  <si>
    <t xml:space="preserve"> Betrothals are traditionally made upon this night</t>
  </si>
  <si>
    <t xml:space="preserve"> It is very rare indeed for the weather to be bad during the nightsuch is considered a very bad omen, usually thought to foretell famine or plague</t>
  </si>
  <si>
    <t>Midsummer Ball: Society</t>
  </si>
  <si>
    <t xml:space="preserve"> The Midsummer Ball is an all-night affair that starts at dawn of Midsummer eve, and lasts until the dawn of the following day</t>
  </si>
  <si>
    <t xml:space="preserve"> This event is thrown in the Heroes' Garden, the Sea Ward park, and features an elevated dance floor, dozens of elaborate pavilions (sponsored by various Houses) with plenty of delicacies and ever-flowing drinks and music aplenty</t>
  </si>
  <si>
    <t>It is an evening originally intended to permit the sons and daughters of the nobility to meet one another under less-supervised circumstances, to dance and drink and flirt freely within the bounds of the outdoor Ball</t>
  </si>
  <si>
    <t xml:space="preserve"> In recent days, this has taken on a slightly more lascivious nature, where even those who aren't looking for a consort might take a fancy to someone they meet at the ball and spend some intimate time drinking and dancing with them</t>
  </si>
  <si>
    <t>Heroes' Chant: Akadi</t>
  </si>
  <si>
    <t xml:space="preserve"> Those of the faithful who are able to do so travel to the Shaar, to be in the ruins of Blaskaltar, the first known shrine of Akadi</t>
  </si>
  <si>
    <t xml:space="preserve"> There, they chant the names of the heroes of the faith and add more such names when it is needful</t>
  </si>
  <si>
    <t xml:space="preserve"> Those who cannot do so often attend local shrines or outdoor sites where the clergy of Akadi (or a leader among the lay worshippers) perform a local version of the chant</t>
  </si>
  <si>
    <t>Misfortune's Revel: Beshaba</t>
  </si>
  <si>
    <t xml:space="preserve"> Devotees of the Maid of Misfortune spend this day (and Shieldmeet as well, on years when it occurs) running in wild revels of destruction and rudeness to mark their goddess' nature</t>
  </si>
  <si>
    <t xml:space="preserve"> The faithful form small posses of (frequently masked) revelers who run wild through the streets of Waterdeep</t>
  </si>
  <si>
    <t xml:space="preserve"> It is not uncommon for those who don't truly worship the goddess, but simply enjoy the riotous worship to join in</t>
  </si>
  <si>
    <t xml:space="preserve"> This is fine with the faithful, as it simply adds to their goddess' power</t>
  </si>
  <si>
    <t xml:space="preserve"> Midsummer nights, the Watch are always careful to watch masked groups carefully, particularly if they display the holy symbol of Beshaba</t>
  </si>
  <si>
    <t>Song of Dawn: Lathander</t>
  </si>
  <si>
    <t>The Wild Ride: Mielikki, Lurue</t>
  </si>
  <si>
    <t xml:space="preserve"> On days where Shieldmeet follows Midsummer, the Wild Ride may continue through that day</t>
  </si>
  <si>
    <t>The Grand Revel: Milil</t>
  </si>
  <si>
    <t xml:space="preserve"> A grand festival involving a feast, dancing, singing, and very boisterous celebration of all music - including the singing of parodies of well-known favorites, and the introduction of entirely new music</t>
  </si>
  <si>
    <t>Midsummer Night: Sune</t>
  </si>
  <si>
    <t xml:space="preserve"> Sunite temples organize all-night revels that feature flirtatious chases through forests and parks</t>
  </si>
  <si>
    <t>Luckfeast: Tymora</t>
  </si>
  <si>
    <t xml:space="preserve"> A long night of free-wheeling revelry, filled with mischief and romantic trysts</t>
  </si>
  <si>
    <t>The Silver Sails: The Elven Retreat</t>
  </si>
  <si>
    <t xml:space="preserve"> At dusk on Midsummer eve, silver-sailed ships of a pale white wood come into the harbor of Waterdeep, sailed by elves in robes the color of mist, and lit by strange faerie lights</t>
  </si>
  <si>
    <t xml:space="preserve"> They remain at the docks accorded to their use the night through, welcoming those elves who would undertake the Retreat, and in the grey hours just before dawn, they set out once more, going into the west and carrying the elven people out of Faerun</t>
  </si>
  <si>
    <t>This day is part of no month, and follows Midsummer Night</t>
  </si>
  <si>
    <t xml:space="preserve"> It is known as the Shieldmeet</t>
  </si>
  <si>
    <t xml:space="preserve"> It is a day of open council between nobles and people; a day for the making and renewing of pacts, oaths, and agreements; tournaments, tests and trials for those wishing to advance in battle fame or clerical standing; for entertainment of all types, particularly theatrical; and for dueling</t>
  </si>
  <si>
    <t>Shieldmeet Years: 1348, 1352, 1356, 1360, 1364, 1368, 1372 DR</t>
  </si>
  <si>
    <t>Shieldmeet Ball: Society</t>
  </si>
  <si>
    <t xml:space="preserve"> Every Shieldmeet, Lord Piergeiron throws a grand ball for Waterdeep, with the interiors of the Palace laid open for nobles and the wealthy, and a grand festival air in the courtyard in front of the palace</t>
  </si>
  <si>
    <t xml:space="preserve"> Room within is limited, and the guests within are always influential and important, so the jockeying to achieve a place within is intense</t>
  </si>
  <si>
    <t>Ceremony of Honor to Helm: Helm</t>
  </si>
  <si>
    <t xml:space="preserve"> A high holy ritual thanking Helm for his unceasing vigilance</t>
  </si>
  <si>
    <t>The Gilding: Deneir</t>
  </si>
  <si>
    <t xml:space="preserve"> A high holy day of the Deneiran church, wherein copies of old contracts are taken out for public viewing, and anyone may ask to see a copy of any nonmagical writing in any temple of Deneir to which she or he can travel</t>
  </si>
  <si>
    <t xml:space="preserve"> Such records and writings must be specifically requested, and must not violate the vows of confidentiality of the temple</t>
  </si>
  <si>
    <t xml:space="preserve"> This day culminates in the Guilding, in which priests gather in a circle around a levitated manuscript and use special spells only granted on Shieldmeet which impresses the manuscript with golden letters, used to write the Words of Deneir onto the document, which is then displayed for a full tenday afterward before being archived with the previous manuscripts</t>
  </si>
  <si>
    <t>Conjuring of the Second Moon: Selûne</t>
  </si>
  <si>
    <t xml:space="preserve"> A rite that summons celestial servants of Selûne, who arrive to do good deeds or fight the enemies of the temple</t>
  </si>
  <si>
    <t xml:space="preserve"> These servants, called Shards, always take one female worshipper, laity or clergy, to become one of them when they depart</t>
  </si>
  <si>
    <t>Divine Pageantry (early Eleasias): Siamoprhe, Society</t>
  </si>
  <si>
    <t xml:space="preserve"> Another event considered hopelessly old-fashioned by young, fashionable nobles, it is the only holy festival to Siamorphe, the goddess of nobility considered the patron of all Waterdhavian nobles</t>
  </si>
  <si>
    <t xml:space="preserve"> As such, no matter how de rigeur it is, the wise patron or matron of House ensures everyone in their family is there to take part, dressed in fine antique garments, spreading coin and remembering the proper old fashioned forms of address</t>
  </si>
  <si>
    <t>Many young nobles (and not a few elders) spend the weeks before the Pageantry going over the hoary old documents that detail every proper title, honorific and form of address for everyone they are likely to meet on that day</t>
  </si>
  <si>
    <t xml:space="preserve"> A gaffe in these stilted forms of address is not just a social blunder, but an act of blasphemy against the goddess of nobility</t>
  </si>
  <si>
    <t>Ahghairon's Day (1st): Civic</t>
  </si>
  <si>
    <t xml:space="preserve"> Ahghairon's Day commemorates the life of Ahghairon, the first Open Lord, and is celebrated on the day after Midsummer's Night (the first day of Eleasias) in honor of the Old Mage's birth date</t>
  </si>
  <si>
    <t xml:space="preserve"> Citizens often leave violets (Ahghairon's favorite flower) at the base of his old tower, the Plinth, or on the altars in the House of Wonder, Mystra's temple where he worshiped</t>
  </si>
  <si>
    <t xml:space="preserve"> While not a practice before Lhestyn's lifetime, Lhestyn's tradition of visiting taverns and inns throughout the city to wish the people well is continued by Piergeiron, the current Open Lord and most visible agent of Ahghairon's rule</t>
  </si>
  <si>
    <t xml:space="preserve"> While not a holiday that affects the city's operation (aside from closing the Lord's Court), it is honored in small ways, with many toasts to the Lords of the city in tavern talk, and bards performing some of the locally written songs in honor of the much-loved Old Mage</t>
  </si>
  <si>
    <t>The Promenade of Violets (Eleasias 1st, Ahghairon's Day): Society</t>
  </si>
  <si>
    <t xml:space="preserve"> A grand masquerade ball thrown by the House of Wonder in honor of one of the founders of Waterdeep, and the first of the Open Lords, the Promenade is held at the House of Wonder, the temple to Mystra, but organized and arranged by a small council of nobles chosen by the Temple Magister</t>
  </si>
  <si>
    <t xml:space="preserve"> This honor is usually bestowed on those families with some ties to wizardry themselves (meaning the Eltorchuls, Thunderstaves, and Wands families dominate), along with the head of the Magists' and Protectors Order, Mhair Szeltune</t>
  </si>
  <si>
    <t xml:space="preserve"> The ball is eagerly anticipated for its unprecedented spectacle, thanks to the magical talents of those who organize it</t>
  </si>
  <si>
    <t>The Harbor Spectacles (Eleasias 8th): Society</t>
  </si>
  <si>
    <t xml:space="preserve"> At the height of summer, the nobility take to the waters</t>
  </si>
  <si>
    <t xml:space="preserve"> Various Houses fund massive party-boats, opulently decorated and provisioned, to invite guests onto</t>
  </si>
  <si>
    <t xml:space="preserve"> Usually built onto large barges, they often feature multiple decks of hedonistic entertainments</t>
  </si>
  <si>
    <t>These boats are launched with guests aboard, and are all arranged in a line so as to provide ample viewing opportunities to the slim five-man racing boats fielded by the various Houses</t>
  </si>
  <si>
    <t xml:space="preserve"> A purse of no small wealth is always offered the winner, and a great deal of betting goes on</t>
  </si>
  <si>
    <t>After the races, the true revels begin</t>
  </si>
  <si>
    <t xml:space="preserve"> The harbor becomes swarming with small ferry-boats going from party-boat to party-boat, allowing nobles to move from party to party, enjoying the variety</t>
  </si>
  <si>
    <t xml:space="preserve"> Of course, more betting goes on during this time as well, generally based on who the next drunk noble will be that manages to stumble and tip himself (and possibly his entire ferry-boat) into the cold waters of the harbor</t>
  </si>
  <si>
    <t xml:space="preserve"> Merfolk members of the Watch are usually in close patrol during these events, as are ten-man Watch boats</t>
  </si>
  <si>
    <t>Birth of the Eternal Fire (Eleasias 9th): Kossuth</t>
  </si>
  <si>
    <t xml:space="preserve"> The igniting of the Kossuthan shrine's Eternal Fire is celebrated on this day, involving a progression of the flame through the streets of Waterdeep, staring at the Plinth, and eventually returning to it</t>
  </si>
  <si>
    <t xml:space="preserve"> It has become tradition for the owners of buildings to cast one coin for each building they own into the great fire as it passes, praying for protection from fire for that year</t>
  </si>
  <si>
    <t>Huldark (Eleasias 17th): Waukeen</t>
  </si>
  <si>
    <t xml:space="preserve"> A feast in which the bounty of the land is celebrated, and the faithful of Waukeen plant new trees or gardens</t>
  </si>
  <si>
    <t>The Annual Garden Parties (Eleasias 17th): Society</t>
  </si>
  <si>
    <t xml:space="preserve"> Originating as Waukeenar Huldark celebrations, the annual garden parties of the Sea and North Ward are (like many things involving the nobles of Waterdeep) a fierce competition</t>
  </si>
  <si>
    <t>For months, noble families work to see that their gardens are the finest possible works of art</t>
  </si>
  <si>
    <t xml:space="preserve"> On the day of the party, each of the Houses involved throws a massive garden party, seeking to show off their gardens in the best possible light while also demonstrating the support of their peers</t>
  </si>
  <si>
    <t>A trio of judges travels from party to party, technically judging the quality of the garden, but also partaking of the merriment</t>
  </si>
  <si>
    <t xml:space="preserve"> These are usually personages of note, including clergy of the nature gods, previous years' winners and even Khelben "Blackstaff" Arunsun (a noted gardener in his own right) once or twice in the past</t>
  </si>
  <si>
    <t>By nightfall, a winner has been decided, and runners are dispatched to announce the victor at each of the ongoing parties, which usually results in a flood of guests abandoning the parties of losing Houses to essentially invade the party of the victors</t>
  </si>
  <si>
    <t>The Gathering of Harps (Eleasias 24th - 28th): Society</t>
  </si>
  <si>
    <t xml:space="preserve"> An undertaking by several Houses concerned with music (notably Houses Crommor, Estelmer, Majarra, Melshimber and Thann), as well as the Council of Musiciant, Instrument Makers and Choristers, the Gathering is held at the Field of Triumph</t>
  </si>
  <si>
    <t xml:space="preserve"> It is a day full of entertainment and enjoyment, with merry-makers and performers of all kinds turning out to demonstrate their talents</t>
  </si>
  <si>
    <t>At night, the sponsoring Houses throw a party, one each night of the Gathering, where the nobility take in the finest of the musicians and performers from the Gathering</t>
  </si>
  <si>
    <t xml:space="preserve"> These evenings often see a great many tap rooms and festhalls filled as well, for those musicians who don't quite make the cut to be invited to perform for the nobility can always find a place in one of the many public nightspots of Waterdeep</t>
  </si>
  <si>
    <t>Spryndalstar (Eleint 7th): Waukeen</t>
  </si>
  <si>
    <t xml:space="preserve"> A celebration of the enrichment that magic has brought to folk</t>
  </si>
  <si>
    <t xml:space="preserve"> Mages are invited to speak and demonstrate their talents, and young mages are often sponsored in their endeavors</t>
  </si>
  <si>
    <t>The Matrons' Diversion (Eleint 10th): Society</t>
  </si>
  <si>
    <t xml:space="preserve"> Over three generations ago, the Matron of House Melshimber invited the matrons of every other House that was led by a woman for a "genteel afternoon of cards and idle conversation"</t>
  </si>
  <si>
    <t xml:space="preserve"> The ladies showed up in their very best, each with permission to bring along a daughter or niece, for what has become the foremost gathering time for the noble ladies of Waterdhavian society</t>
  </si>
  <si>
    <t xml:space="preserve"> Matrons take turns hosting these events, and there is tremendous pressure to successfully throw a successful event</t>
  </si>
  <si>
    <t>It is worth noting that a few of the Patrons of various noble Houses have idly discussed holding their own functions, but nothing on the level of the Matrons' Diversion has ever come of it</t>
  </si>
  <si>
    <t>The Penultimate Thunder (Eleint 11th): Hoar the Doombringer</t>
  </si>
  <si>
    <t xml:space="preserve"> Great feasts to game, bread, fruits, and mead, marking the long-anticipated victory over Ramman by the Lord of Three Thunders</t>
  </si>
  <si>
    <t>Song of Dawn (Eleint 21st; Autumn Equinox): Lathander</t>
  </si>
  <si>
    <t>The Rite of Pain &amp; Purity (Eleint 21st; Autumn Equinox): Loviatar</t>
  </si>
  <si>
    <t>Third Feast (Eleint 21st; Autumn Equinox): Mielikki</t>
  </si>
  <si>
    <t>The Pankration (Eleint 22nd): Another sporting event at the Fields of Triumph, the Pankration is made up of wrestling- and boxing-matches</t>
  </si>
  <si>
    <t xml:space="preserve"> Each House is expected to sponsor at least one athlete to engage in these bouts, and there is a specialized category of competition for those nobles who actually deign to enter the bouts themselves</t>
  </si>
  <si>
    <t>The wrestling is done Lathandran style, nude or nearly so and doused in temple-blessed oils, while the boxing is bare-knuckle and fought until one surrenders or simply can rise no more</t>
  </si>
  <si>
    <t>Multiple rings are set up in the Field itself, with space between them allowing observers to come down to watch any one of several simultaneous matches up close</t>
  </si>
  <si>
    <t>At about dusk, the Fields clear out, with nobles returning to clean up and change their clothes, while workers clear out and decorate the Fields</t>
  </si>
  <si>
    <t xml:space="preserve"> Once full night has settled in, great torches are lit atop the walls of the Fields of Triumph, and a party is thrown within</t>
  </si>
  <si>
    <t>Higharvestide heralds the coming of fall and the harvest</t>
  </si>
  <si>
    <t xml:space="preserve"> It is a feast that often continues for the length of the harvest, so that there is always food for those coming in from the fields</t>
  </si>
  <si>
    <t xml:space="preserve"> There is much traveling about on the heels of the feast, as merchants, court emissaries, and pilgrims make speed ere the worst of the mud arrives and the rain freezes in the snow</t>
  </si>
  <si>
    <t>Harvesttide Hunts: Society</t>
  </si>
  <si>
    <t xml:space="preserve"> Often occupying several days on either side of this high festival, Waterdhavian nobles have taken to organize hunting retreats from the city (which is dreadfully hot around this time of year)</t>
  </si>
  <si>
    <t>A few families with hunting lodges and the proper accommodations within a day or so of Waterdeep organize extended hunting excursions and invite their guests along</t>
  </si>
  <si>
    <t xml:space="preserve"> Though wardens and other servants tend to do the majority of the actual hunting, there is usually a prize prey of some sort (usually a stag or boar) that is hunted</t>
  </si>
  <si>
    <t xml:space="preserve"> The rest of the undertaking is generally an extended bout of drinking, eating, courting and the other merriments available to the nobility in the countryside</t>
  </si>
  <si>
    <t>Day of Wonders: Gond</t>
  </si>
  <si>
    <t xml:space="preserve"> A festival for Gond anticipated each year around Higharvestide for the imaginative inventions of the Gondsmen that are revealed on this day</t>
  </si>
  <si>
    <t>High Prayers of the Harvest: Chauntea</t>
  </si>
  <si>
    <t xml:space="preserve"> Solemn prayer vigils are held as the harvests are brought in to celebrate the bounty of Chauntea</t>
  </si>
  <si>
    <t xml:space="preserve"> Though these are held on the last day of the harvest in actual agricultural communities, they are often celebrated in Waterdeep on the day of High Harvesttide proper</t>
  </si>
  <si>
    <t>The Feast of the Stags: Malar</t>
  </si>
  <si>
    <t xml:space="preserve"> Malarite clergy parade through settled areas bearing the heads of beasts they've killed in the last tenday, and lead all who desire to eat to a feast of those beasts</t>
  </si>
  <si>
    <t xml:space="preserve"> This is usually a two-day orgy of gluttony, and all folk (even druids!) may attend, protected by the "Peace of the Table</t>
  </si>
  <si>
    <t xml:space="preserve"> At this feast, the clergy of Malar vow to hunt through the winter to feed chosen widows, aged folk, infirm and orphans._x000D_
Month of Marpenoth_x000D_
Marthoon (Marpenoth 1st): Waukeen. Recognition of the vigilance and work of soldiers and guards to defend the wealth and security of the folk. Such folk are feasted and given gifts of gold. Each temple sponsors the retirement of one lucky soldier or guard by providing him or her 10 times his or her weight in common coin and a steading to enjoy it on._x000D_
The Raising of the Guard (Marpenoth 11th): Society. An annual military exhibition in the Field of Triumph organized by Lord Piergeiron's offices, the Raising of the Guard celebrates the founding of the Guard and Watch in Waterdeep._x000D_
After the midday exhibition, a grand ball is held in Piergeiron's Palace, where snappily-dressed men and women in uniform mingle with the nobility and other important personages. Many jaded nobles like to think of this as a good time to take a soldier for an evening's bed companion, and more than a few soldiers have leveraged the contacts they made at such events into more lucrative careers with the Houses of Waterdeep._x000D_
The Impending Doom (Marpenoth 11th): Hoar the Doombringer. Daylong ceremonies of rumbling drums, vigorous oaths, and exhausting acts of purification, celebrating justices yet to be meted out, revenges yet to be carried through with, and good deeds that call the celebrants to be remembered._x000D_
Starfall (Marpenoth 22nd): Tymora. A celebration of new and lucky beginnings, believed to mark the death of the old goddess Tyche, and the birth of Tymora. Clergy who have earned advancements and acclaim receive them this time of year, and all clergy are given new vestments._x000D_
The Autumn Trousseau Festival (Marpenoth 23rd - 27th): Society. A festival dedicated to a series of parties that focus on the newest fashions for autumn and winter, and all culminate in exhibitions of the garment work of the finest artists of the Most Excellent Order of Weavers &amp; Dyers, the Order of Master Tailors, Glovers &amp; Mercers, and the Solemn Order of Recognized Furriers &amp; Woolmen._x000D_
These shows are organized by noble patrons to highlight the work of one given tailors or group thereof, to both show off the nobles' good taste and to possibly garner additional regard for that artist's work._x000D_
Month of Uktar_x000D_
The Five Feathers Event (Uktar 9th - 12th): Society. A four-day fair and sporting event in the Fields of Triumph, the Five Feathers hosts a handful of events such as archery buttes, hawking competitions and equestrian events. A great deal of betting goes on, and (as usual) the Houses are in fierce competition with one another to win the medals awarded the victors. During the days, athletics events occur, while at night, free-for-all parties fill the Fields of Triumph._x000D_
Tehennteahan (Uktar 10th): Waukeen. Also called the Night of Hammers and Nails, in which the inventions of simple craftsmen and their work are celebrated. New innovations are demonstrated, shops are shut to allow the craftsmen time to enjoy the festival, and one lucky innovator has the rights to his works purchased for the price of a single room in his dwelling filled with gold._x000D_
Feast of the Moon (Festival)_x000D_
The Feast of the Moon is the last great festival of the year. It marks the arrival of winter, and is also the day when the dead are honored. Graves are blessed, the Ritual of Remembrance performed, and tales of the doing of those now gone are told far into the night. Much is said of heroes and treasure and lost cities underground._x000D_
_x000D_
The Remembrance Revel: Society. Marking the end of the official Waterdhavian season, the Remembrance Revel begins with visits to the City of the Dead in the later part of the day, visiting House crypts and paying respects. In some ways, because so many nobles depart Waterdeep for the winter right after this event, it is a time to say goodbye to one's dearly departed, seeing them one last time until the following year._x000D_
As night falls, the normal curfew on the City of the Dead is lifted for one single night, and the nobility of the city host a grand masquerade revel, with laughter, song, dance and plenty of drink. The following day, most of those nobles who will be departing the city begin making their arrangements to do so; indeed, many of its most important members depart on ships or caravans the next day, leaving servants and less-important members of the House to close up the family's villa and operations for the winter._x000D_
Recounting of Splendors: Bhaal. A time when the faithful gather to hear the priests recount important or simply impressive tales of murder, and when the faithful remember the murdered of the previous year as worthy sacrifices to Bhaal (no matter who killed them)._x000D_
The Dance with the Unicorns: Lurue. A quiet ceremony marking the onset of winter and serving as a time for remembering those who have passed away and now dance with the unicorns</t>
  </si>
  <si>
    <t xml:space="preserve"> Many great works of art and epic song are unveiled during the Feast of the Moon to quiet applause, and when these gatherings are held in woodland areas, it is not uncommon for unicorns to approach the edges of the gatherings, there to comfort those who mourn those they lost that year._x000D_
The Day the Dead Are Most With Us: Myrkul. A celebration of the dead in chant, prayer, and hymn, with the midnight Flagons of the Fallen, wherein glasses of wine are set alight by spells so that the spirits who drink of them can be warmed for a few moments in their eternal chill"</t>
  </si>
  <si>
    <t>The Vision: Savras</t>
  </si>
  <si>
    <t xml:space="preserve"> Twenty-four hours of meditation, sometimes even in specialized environments (saunas, steam rooms, rooms filled with heady incense, beneath cold waterfalls, etc)</t>
  </si>
  <si>
    <t xml:space="preserve"> Those who last the entire time are rewarded with a vision from Savras</t>
  </si>
  <si>
    <t>Rising of the Dark: Shar</t>
  </si>
  <si>
    <t xml:space="preserve"> A secret ritual in which Sharites gather under cover of other Feast of the Moon celebrations to witness a blood sacrifice and learn of any plots or aims the clergy want them to work toward in the year ahead</t>
  </si>
  <si>
    <t>Praise of the Valorous Dead: Tempus</t>
  </si>
  <si>
    <t xml:space="preserve"> A great time of solemnity in which the Valorous Dead - a roll of those who have fallen in battle that year - are added to the ever-growing list kept of such by each temple</t>
  </si>
  <si>
    <t>Auril's Blesstide (varies): Auril, Civil</t>
  </si>
  <si>
    <t xml:space="preserve"> Similar to the Fair Seas Festival below, this holiday is celebrated more as a case of prevention rather than true celebration, designed to protect Waterdeep from the ill will of Auril the Frostmaiden, goddess of winter</t>
  </si>
  <si>
    <t xml:space="preserve"> On no set day, Auril's Blesstide is proclaimed upon the dawn of the first frost, a squad of griffon-riders flying low over the city blowing distinctive horns that proclaim it Auril's Day; on this day, every one in the city wears primarily white clothes and no one eats or serves hot meals, in deference to the goddess of cold</t>
  </si>
  <si>
    <t xml:space="preserve"> In the past century, a disrespectful lark by some unclothed and besotted young nobles has become a traditional part of the Auril's Day ceremonies; a parade of white-cloaked men and women literally runs from the Cliffwatch in North Ward across the city, through the West Gate and out onto the western beaches</t>
  </si>
  <si>
    <t xml:space="preserve"> From there, the participants (mostly young nobles or merchants) leap into the icy waters of the Sea of Swords clad only in light white tunics (if clad at all) in order to "gain the respect of Auril and sacrifice our warmth to stay the worst of her icy wrath in the coming winter</t>
  </si>
  <si>
    <t>_x000D_
Fourth Feast (Nightal 20th; Winter Solstice): Mielikki. Holy rituals and revels where the faithful of Mielikki are expected to enjoy the sensual pleasures of life and sing praises to the Lady in the forest._x000D_
The Rite of Pain &amp; Purity (Nightal 20th; Winter Solstice): Loviatar. Rite in which clergy chant and dance on barbed wire, thorns, or broken glass, with senior clergy urging them on with whips and lay worshippers chanting and drumming. This sometimes causes a red mistlike radiance to rise from the dancing floor, and for the dancing clergy to receive messages from the Painmaiden._x000D_
Orbar (Nightal 25th): Waukeen. A remembrance for the dark side of wealth, in which prayers are said for those driven mad by their miserliness, those slain by thieves and brigands, and those who died trying to acquire coin (legally or otherwise). The public is invited to a Candle Feast wherein well-loved deceased merchants are remembered with praise, and the church reminds those in the community that it has the power to trace and hunt down thieves who steal the wealth of those that worship Waukeen - and it will use it._x000D_
Night of Another Year (Nightal 30th): Jergal. The priests of Jergal gather with the faithful to read through the scrolls of the names of all who have died that year. With a cry of One Year Closer!", all the scrolls are burned, and work begins anew</t>
  </si>
  <si>
    <t>permitted to freeze, removing a portion of its water content</t>
  </si>
  <si>
    <t>Domestic Vintages</t>
  </si>
  <si>
    <t>Horseshoe Gold: A Fine honey wine from the Horseshoe vineyards</t>
  </si>
  <si>
    <t>Brightblade Bitterwine: A Good herbal wine made from hibiscus, lavender and a touch of worm wood from the Brightblade herb fields</t>
  </si>
  <si>
    <t>Three Moons Dawnwine: A Good dawnwine from the Three Moons vineyards near Waterdeep</t>
  </si>
  <si>
    <t>Maeldmar's Finest: A Good berry wine made from gooseberries and elderberry</t>
  </si>
  <si>
    <t>Maeldmar's Magical: A Good berry artwine, also made from gooseberries and elderberries</t>
  </si>
  <si>
    <t>Horseshoe Halracras: A Good halracras from the Horseshoe vineyards</t>
  </si>
  <si>
    <t>Brightblade Pear Wine: A Fair pear wine from the Amcathra Brightblade orchards near Waterdeep</t>
  </si>
  <si>
    <t>Three Moons Clarry: A Fair clarry made from Three Moons Dawnwine and Old Red Steed, crafted at Three Moons vineyards</t>
  </si>
  <si>
    <t>Old Red Steed: A Poor table red wine from the Horseshoe vineyards</t>
  </si>
  <si>
    <t>House Ammakyl</t>
  </si>
  <si>
    <t>Dancing Maiden: A Fine red wine, from vineyards in Maiden's Tomb Tor</t>
  </si>
  <si>
    <t>Ardeep Emerald Wine: A Fine tart apple maergrav wine, with an aromatic mixture whose recipe is a closely-guarded secret, resulting in a deep green foresty hue, from Ammakyl orchards on the far side of the Ardeep Forest</t>
  </si>
  <si>
    <t>Red Tor Sweetest: A Good strawberry wine, from berryfields in Maiden's Tomb Tor</t>
  </si>
  <si>
    <t>Elfin Hill Amphail: A Good mistwine, from the Ammakyl Hill vineyard</t>
  </si>
  <si>
    <t>Ardeep Queen Honey Port: A Fair honey wine port, from the Ammakyl orchards on the far side of the Ardeep Forest</t>
  </si>
  <si>
    <t>Pale Hill Amphail: A Fair white wine, from the Ammakyl Hill vineyard</t>
  </si>
  <si>
    <t>Oak Hill Amphail: A Fair white wine, resinated with oak resin, from the Ammakyl Hill vineyard</t>
  </si>
  <si>
    <t>Wizard's Hill Amphail: A Fair white artwine, from the Ammakyl Hill vineyard</t>
  </si>
  <si>
    <t>House Melshimber</t>
  </si>
  <si>
    <t>Manycherries: A Good red wine redolent of cherries</t>
  </si>
  <si>
    <t>Manycherries Bold: A Fine variety of Manycherries</t>
  </si>
  <si>
    <t>First Frost: A Good wine of an unusual purple-blue color</t>
  </si>
  <si>
    <t>Waterdhavian Harbor White: a Fair white wine</t>
  </si>
  <si>
    <t xml:space="preserve"> Certain vineyards, mainly Stony Terrace and Shipbreaker Ridge, produce harbor whites ranging from Good to Fine</t>
  </si>
  <si>
    <t>Pulass: This fortified wine has two main varieties</t>
  </si>
  <si>
    <t xml:space="preserve"> Low pulass is a Fair wine, while high pulass is Fine</t>
  </si>
  <si>
    <t>Clarry: The Melshimbers produce several clarries each year, often with unique names that apply only to a single vintage</t>
  </si>
  <si>
    <t xml:space="preserve"> The varieties include:</t>
  </si>
  <si>
    <t>Pink Clarry: A Fair blend of red and white wine</t>
  </si>
  <si>
    <t xml:space="preserve"> Pink clarry is the one Melshimber variety presented every year, though its composition varies with each vintage</t>
  </si>
  <si>
    <t>Obsidian Clarry: A Common blend almost black in color utilizing peppercorns, fennel, and marigolds as the primary components in its herb mix</t>
  </si>
  <si>
    <t>Clarry Superior: This year's Good clarry is a rose utilizing raspberries, rosemary, and bee pollen</t>
  </si>
  <si>
    <t>Silver Spring: A Fine and nearly unobtainable white artwine</t>
  </si>
  <si>
    <t>Imported Vintages</t>
  </si>
  <si>
    <t>Scornubian Rose: Helm-and-Eye Vineyards, Scornubel</t>
  </si>
  <si>
    <t xml:space="preserve"> A Good rose with highly floral qualities, especially rose notes</t>
  </si>
  <si>
    <t>White-of-the-Run: Helm-and-Eye Vineyards, Scornubel</t>
  </si>
  <si>
    <t xml:space="preserve"> A Good white wine rumored to have originated at the Unicorn Run in the High Forest</t>
  </si>
  <si>
    <t xml:space="preserve"> The occasional Fine vintages of white-of-the-run are reputed to have curative properties, but they occur only once a decade or so</t>
  </si>
  <si>
    <t>Moorland Firefly Red: Helm-and-Eye Vineyards, Scornubel</t>
  </si>
  <si>
    <t xml:space="preserve"> A Fair red wine made from partially cultivated grapes whose rarity makes it more highly sought than its quality implies</t>
  </si>
  <si>
    <t>Moorland Firefly Red Extra Special Reserve: A single vineyard, Smoke Hill, produces this Fine, effervescent variety of the wine</t>
  </si>
  <si>
    <t>Amnian Honey Wine: Greenfields</t>
  </si>
  <si>
    <t xml:space="preserve"> Both the red and white varieties of Amnian honey wine are Good wines that are not appreciated in Waterdeep</t>
  </si>
  <si>
    <t>Coin Wine: Greenfields</t>
  </si>
  <si>
    <t xml:space="preserve"> These are presented in a variety of colors and qualities</t>
  </si>
  <si>
    <t>Gold Coin Wine: The single Fine variety is a white wine the color of liquid gold</t>
  </si>
  <si>
    <t>Copper Coin Wine: A Good white wine the color of copper</t>
  </si>
  <si>
    <t>Ruby Coin Wine: A Good red wine like melted rubies</t>
  </si>
  <si>
    <t>Emerald Coin Wine: A Fair and uncommon green wine</t>
  </si>
  <si>
    <t>House Rosznar</t>
  </si>
  <si>
    <t>Laradael Honey Wine: A Good honey wine actually made in the Rosznar villa, using wine taken from the apiary in the smallest building of the villa compound</t>
  </si>
  <si>
    <t>White Magic: A Good white artwine from the Rosznar white grape vineyards in the Redcliffs</t>
  </si>
  <si>
    <t>Redcliffs White: A Poor white wine from the Rosznar white grape vineyards in the Redcliffs</t>
  </si>
  <si>
    <t>Whitehawk Greatwine: A Fine xera-fortified red wine, greatwine is a traditional Imnescari fortified wine, of which Whitehawk is arguably the best</t>
  </si>
  <si>
    <t>Whitehawk Spicewine: A Fine conditum, the Rosznar spicewine is a heady brew indeed, inflaming the senses with its potency</t>
  </si>
  <si>
    <t>Whitehawk Red: A Good red wine</t>
  </si>
  <si>
    <t>Whitehawk Black: A Good chessentan-fortified bloodwine</t>
  </si>
  <si>
    <t>Whitehawk Amber: A Fair red artwine crafted of the poorer-quality red wines produced by the winery</t>
  </si>
  <si>
    <t>Bluesky Shire Best: A Fair hill-wine made with carrots, parsnips and a hint of rhubarb, brewed by a clan of halfling vintners who have made this recipe for generations</t>
  </si>
  <si>
    <t>House Thann</t>
  </si>
  <si>
    <t>Arbor Coast White: A Good white wine</t>
  </si>
  <si>
    <t>Radamandar Sweet: A Good clarry mixture of white wines, sweetened with honey, cardamom and a mixture of other secret spices</t>
  </si>
  <si>
    <t>Bridgewater Claret: A Good sweet claret wine, grown in the small Thann vineyards around Zundbridge, just south of Waterdeep</t>
  </si>
  <si>
    <t>Red Rune: A Fair red wine, also made in Zundbridge, most of which is sold to the Red Rune Inn in the small village for its tables</t>
  </si>
  <si>
    <t>The Thann imported wines come from familial estates in Tethyr</t>
  </si>
  <si>
    <t>Wintermist: A Fine ice mistwine, created through an unknown process that results in an effervescent ice wine whose taste is without equal; always served quite cold</t>
  </si>
  <si>
    <t>Daelbar's Own: A Fair bloodwine, known for its richness and taste instilled by its fermentation in pine casks</t>
  </si>
  <si>
    <t>Rivershire Pale: A Poor white wine-based port that rarely leaves Rivershire; though the family has tried to refine it into something more palatable over the years, they haven't met with much success, despite it being a favorite of the halflings of Rivershire</t>
  </si>
  <si>
    <t>Elemetar Clarry: A Poor red wine clarry whose only claim to fame is that some Tethyrian chefs swear by it for cooking</t>
  </si>
  <si>
    <t>The Vintners', Distillers' and Brewers' Guild</t>
  </si>
  <si>
    <t>The members of the Vintners', Distillers' and Brewers' Guild in Waterdeep only produce domestic wines, although fully half or more of them are involved in the importing of fine wines from elsewhere</t>
  </si>
  <si>
    <t xml:space="preserve"> Each guildsman vintner considers himself an artist, and each attempts to heighten the results of their craftsmanship with a fierce dedication</t>
  </si>
  <si>
    <t xml:space="preserve"> That said, the majority of the guild's vintners work for others - they are master craftsmen, not necessarily vineyard owners</t>
  </si>
  <si>
    <t xml:space="preserve"> As a result, the guild's relationship with the vintner Houses is strange: some are strong allies and supporters of the nobles' efforts, while others consider them rivals and seek to outdo them</t>
  </si>
  <si>
    <t>Waterdhavian Fields Finest: A Fine flower and herb wine crafted of dandelions, rose hips, violets and other herbs and flowers, this expensive wine is a sipping pleasure considered the perfect thing to serve at garden or hunting parties</t>
  </si>
  <si>
    <t xml:space="preserve"> It is a product of Waterdhavian Fields, a small consortium of guild vintners who specialize in non-grape wines, particularly herbal and resinated wines</t>
  </si>
  <si>
    <t>Dark Delights: A Fine resinated bloodwine, this vintage is practically a liquor in its potency</t>
  </si>
  <si>
    <t xml:space="preserve"> The rich bloodwine is affixed with a variety of woodland scents and tastes, primary of which is the resin of the shadowtop trees of the High Forest, resulting in a languorous, sultry drink that has a reputation for bringing out the most wicked urges in those who imbibe it</t>
  </si>
  <si>
    <t>Taste of the East: A Fine conditum that is hands-down the finest conditum anywhere along the Sword Coast</t>
  </si>
  <si>
    <t xml:space="preserve"> Calishite merchants so favor the drink that it can be hard to secure amounts of it locally, to the delight of its maker, no doubt</t>
  </si>
  <si>
    <t>Zzar: A Good to Fair white mistwine fortified with an almond-derived neutral alcohol, zzar is a traditional Waterdhavian fare whose making is a closely guarded guild secret</t>
  </si>
  <si>
    <t xml:space="preserve"> The drink itself is fiery, orange and heady, and is a favorite of many a revel</t>
  </si>
  <si>
    <t xml:space="preserve"> There are five or six vintners who make zzar active in the guild</t>
  </si>
  <si>
    <t xml:space="preserve"> Though they do differentiate their labels, the recipe is so precise that they tend to taste fairly similar; only the quality of the ingredients seems to affect the quality of the drink</t>
  </si>
  <si>
    <t>Good Spirits Scarlet: A Good to Fair quality red wine that is a staple in many Waterdhavian taprooms and homes</t>
  </si>
  <si>
    <t xml:space="preserve"> Made in the guildhall of the Vintners' guild as a training undertaking teaching senior apprentices and journeymen the making of a basic red wine, the sale of Good Spirits augments the guild's coffers directly and well</t>
  </si>
  <si>
    <t>Honey of the Mount: A Good honey wine made from the honey of apiaries on the northern edge of Mount Waterdeep, this is a fine, delicate vintage well-loved by much of the North</t>
  </si>
  <si>
    <t>Honey of the Winter Mount: A Good honey ice wine, much harder to find, as it is well-loved in Neverwinter and Silverymoon, whose merchants buy as much as their makers will permit them to purchase</t>
  </si>
  <si>
    <t>Old Devil Firewine: A Good quality firewine that is practically the gold standard for such vintages in Waterdeep</t>
  </si>
  <si>
    <t>Sweetruff Sweetwine: A Fair quality hill-wine, crafted of carrots flavored with sweetruff and lemongrass, this vintage is the product of the Sweetruff clan of halflings who have been members of the guild for generations</t>
  </si>
  <si>
    <t>Emerald Sun Shondath: A Fair quality herb icewine made primarily from mint, with notes of lemon and ginger, this shondath (an elven term for mint-wine) is cool and refreshing, the perfect drink for sweltering summer evening revels</t>
  </si>
  <si>
    <t>Summer Storm: A Fair quality mistwine that gets its name from the "storm" of fizzing bubbles swirling through the summer-golden liquid, Summer Storm has become a fashionable drink to serve at summer weddings to toast the new couple</t>
  </si>
  <si>
    <t>KNOWLEDGE 1</t>
  </si>
  <si>
    <t>KNOWLEDGE 2</t>
  </si>
  <si>
    <t>Waterdeep in tables 
v.0.2.0</t>
  </si>
  <si>
    <t>22.07.2018</t>
  </si>
  <si>
    <t>0.2.0</t>
  </si>
  <si>
    <t>12.02.2018</t>
  </si>
  <si>
    <t>first version</t>
  </si>
  <si>
    <t>ЦЕНА</t>
  </si>
  <si>
    <t>ОБЬЕМ</t>
  </si>
  <si>
    <t>КОЛИЧЕСТВО</t>
  </si>
  <si>
    <t>СТОИМОСТЬ</t>
  </si>
  <si>
    <t>ТОВАР</t>
  </si>
  <si>
    <t>The Vintners', Distillers' and Brewers' Guild</t>
  </si>
  <si>
    <t>Alek Lenter</t>
  </si>
  <si>
    <t>Balthorr "the Bold" Olaskos</t>
  </si>
  <si>
    <t>Chuldan Helmstar</t>
  </si>
  <si>
    <t>Haerlit Thomm</t>
  </si>
  <si>
    <t>Jannaxil Serpentil</t>
  </si>
  <si>
    <t>Lhund Dhaermos</t>
  </si>
  <si>
    <t>Orlpar Husteem</t>
  </si>
  <si>
    <t>Orsabbas "the Fingers"</t>
  </si>
  <si>
    <t>Phalantar Orivan</t>
  </si>
  <si>
    <t>Torst Urlivan</t>
  </si>
  <si>
    <t>Ulmar "the Watchful"</t>
  </si>
  <si>
    <t>domestic</t>
  </si>
  <si>
    <t>imported</t>
  </si>
  <si>
    <t>WINR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</si>
</sst>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
  </numFmts>
  <fonts count="62" x14ac:knownFonts="1">
    <font>
      <sz val="11"/>
      <color theme="1"/>
      <name val="Calibri"/>
      <family val="2"/>
      <charset val="204"/>
      <scheme val="minor"/>
    </font>
    <font>
      <sz val="11"/>
      <color theme="0"/>
      <name val="Calibri"/>
      <family val="2"/>
      <charset val="204"/>
      <scheme val="minor"/>
    </font>
    <font>
      <sz val="10"/>
      <name val="Arial"/>
      <family val="2"/>
      <charset val="204"/>
    </font>
    <font>
      <b/>
      <sz val="10"/>
      <color theme="0"/>
      <name val="Arial"/>
      <family val="2"/>
      <charset val="204"/>
    </font>
    <font>
      <sz val="9"/>
      <color indexed="81"/>
      <name val="Tahoma"/>
      <family val="2"/>
      <charset val="204"/>
    </font>
    <font>
      <b/>
      <sz val="9"/>
      <color indexed="81"/>
      <name val="Tahoma"/>
      <family val="2"/>
      <charset val="204"/>
    </font>
    <font>
      <b/>
      <sz val="11"/>
      <color rgb="FFFFFFFF"/>
      <name val="Calibri"/>
      <family val="2"/>
      <charset val="204"/>
      <scheme val="minor"/>
    </font>
    <font>
      <sz val="11"/>
      <color rgb="FF000000"/>
      <name val="Calibri"/>
      <family val="2"/>
      <charset val="204"/>
      <scheme val="minor"/>
    </font>
    <font>
      <sz val="12"/>
      <color rgb="FF000000"/>
      <name val="Arial Unicode MS"/>
      <family val="2"/>
      <charset val="204"/>
    </font>
    <font>
      <sz val="12"/>
      <color rgb="FF000000"/>
      <name val="Trebuchet MS"/>
      <family val="2"/>
      <charset val="204"/>
    </font>
    <font>
      <sz val="12"/>
      <color theme="1"/>
      <name val="Calibri"/>
      <family val="2"/>
      <charset val="204"/>
      <scheme val="minor"/>
    </font>
    <font>
      <sz val="12"/>
      <color rgb="FFFFFFFF"/>
      <name val="Trebuchet MS"/>
      <family val="2"/>
      <charset val="204"/>
    </font>
    <font>
      <sz val="7"/>
      <color rgb="FF000000"/>
      <name val="Times New Roman"/>
      <family val="1"/>
      <charset val="204"/>
    </font>
    <font>
      <b/>
      <sz val="9.5"/>
      <color rgb="FF000000"/>
      <name val="Calibri"/>
      <family val="2"/>
      <charset val="204"/>
      <scheme val="minor"/>
    </font>
    <font>
      <u/>
      <sz val="11"/>
      <color theme="10"/>
      <name val="Calibri"/>
      <family val="2"/>
      <charset val="204"/>
      <scheme val="minor"/>
    </font>
    <font>
      <b/>
      <sz val="12"/>
      <color theme="0"/>
      <name val="Trebuchet MS"/>
      <family val="2"/>
      <charset val="204"/>
    </font>
    <font>
      <sz val="12"/>
      <color theme="0"/>
      <name val="Trebuchet MS"/>
      <family val="2"/>
      <charset val="204"/>
    </font>
    <font>
      <sz val="9"/>
      <color rgb="FF000000"/>
      <name val="Book Antiqua"/>
      <family val="1"/>
      <charset val="204"/>
    </font>
    <font>
      <vertAlign val="superscript"/>
      <sz val="9"/>
      <color rgb="FF000000"/>
      <name val="Book Antiqua"/>
      <family val="1"/>
      <charset val="204"/>
    </font>
    <font>
      <sz val="11"/>
      <color theme="1"/>
      <name val="Calibri"/>
      <family val="2"/>
      <charset val="204"/>
      <scheme val="minor"/>
    </font>
    <font>
      <b/>
      <sz val="11"/>
      <color theme="0"/>
      <name val="Calibri"/>
      <family val="2"/>
      <charset val="204"/>
      <scheme val="minor"/>
    </font>
    <font>
      <b/>
      <sz val="16"/>
      <color theme="0"/>
      <name val="Calibri"/>
      <family val="2"/>
      <charset val="204"/>
      <scheme val="minor"/>
    </font>
    <font>
      <sz val="14"/>
      <color theme="0"/>
      <name val="Calibri"/>
      <family val="2"/>
      <charset val="204"/>
      <scheme val="minor"/>
    </font>
    <font>
      <b/>
      <sz val="12"/>
      <color theme="0"/>
      <name val="Calibri"/>
      <family val="2"/>
      <charset val="204"/>
      <scheme val="minor"/>
    </font>
    <font>
      <sz val="16"/>
      <color theme="0"/>
      <name val="Algerian"/>
      <family val="5"/>
    </font>
    <font>
      <sz val="14"/>
      <color theme="0"/>
      <name val="Algerian"/>
      <family val="5"/>
    </font>
    <font>
      <b/>
      <sz val="16"/>
      <color theme="0"/>
      <name val="Algerian"/>
      <family val="5"/>
    </font>
    <font>
      <b/>
      <sz val="11"/>
      <color theme="1"/>
      <name val="Calibri"/>
      <family val="2"/>
      <charset val="204"/>
      <scheme val="minor"/>
    </font>
    <font>
      <sz val="10"/>
      <color theme="1"/>
      <name val="Times New Roman"/>
      <family val="1"/>
      <charset val="204"/>
    </font>
    <font>
      <sz val="14.3"/>
      <color rgb="FF000000"/>
      <name val="Calibri"/>
      <family val="2"/>
      <charset val="204"/>
      <scheme val="minor"/>
    </font>
    <font>
      <sz val="12"/>
      <color rgb="FF000000"/>
      <name val="Calibri"/>
      <family val="2"/>
      <charset val="204"/>
      <scheme val="minor"/>
    </font>
    <font>
      <sz val="12"/>
      <color rgb="FF000000"/>
      <name val="Arial"/>
      <family val="2"/>
      <charset val="204"/>
    </font>
    <font>
      <sz val="11"/>
      <name val="Calibri"/>
      <family val="2"/>
      <charset val="204"/>
      <scheme val="minor"/>
    </font>
    <font>
      <b/>
      <sz val="14"/>
      <color theme="0"/>
      <name val="Calibri"/>
      <family val="2"/>
      <charset val="204"/>
      <scheme val="minor"/>
    </font>
    <font>
      <sz val="11"/>
      <color rgb="FF3F4244"/>
      <name val="Calibri"/>
      <family val="2"/>
      <charset val="204"/>
      <scheme val="minor"/>
    </font>
    <font>
      <sz val="11"/>
      <color theme="0"/>
      <name val="Andada"/>
      <family val="3"/>
    </font>
    <font>
      <sz val="36"/>
      <color theme="0"/>
      <name val="Algerian"/>
      <family val="5"/>
    </font>
    <font>
      <sz val="10"/>
      <color rgb="FF000000"/>
      <name val="Arial"/>
      <family val="2"/>
      <charset val="204"/>
    </font>
    <font>
      <sz val="12"/>
      <color rgb="FF000000"/>
      <name val="Verdana"/>
      <family val="2"/>
      <charset val="204"/>
    </font>
    <font>
      <b/>
      <sz val="11"/>
      <color rgb="FF000000"/>
      <name val="Calibri"/>
      <family val="2"/>
      <charset val="204"/>
      <scheme val="minor"/>
    </font>
    <font>
      <sz val="12"/>
      <color rgb="FF000000"/>
      <name val="Calibri"/>
      <family val="2"/>
      <charset val="204"/>
    </font>
    <font>
      <sz val="12"/>
      <color theme="1"/>
      <name val="Calibri"/>
      <family val="2"/>
      <charset val="204"/>
    </font>
    <font>
      <sz val="11"/>
      <color theme="0"/>
      <name val="Algerian"/>
      <family val="5"/>
    </font>
    <font>
      <b/>
      <sz val="11"/>
      <color rgb="FF000000"/>
      <name val="Verdana"/>
      <family val="2"/>
      <charset val="204"/>
    </font>
    <font>
      <sz val="8"/>
      <color rgb="FF000000"/>
      <name val="Verdana"/>
      <family val="2"/>
      <charset val="204"/>
    </font>
    <font>
      <i/>
      <sz val="8"/>
      <color rgb="FF000000"/>
      <name val="Verdana"/>
      <family val="2"/>
      <charset val="204"/>
    </font>
    <font>
      <i/>
      <sz val="11"/>
      <color rgb="FF000000"/>
      <name val="Calibri"/>
      <family val="2"/>
      <charset val="204"/>
      <scheme val="minor"/>
    </font>
    <font>
      <b/>
      <sz val="12"/>
      <color theme="0"/>
      <name val="Bookinsanity"/>
      <family val="3"/>
    </font>
    <font>
      <b/>
      <sz val="14"/>
      <color theme="0"/>
      <name val="Bookinsanity"/>
      <family val="3"/>
    </font>
    <font>
      <sz val="12"/>
      <color theme="0"/>
      <name val="Bookinsanity"/>
      <family val="3"/>
    </font>
    <font>
      <b/>
      <strike/>
      <u val="double"/>
      <sz val="12"/>
      <color theme="1"/>
      <name val="Calibri"/>
      <family val="2"/>
      <charset val="204"/>
      <scheme val="minor"/>
    </font>
    <font>
      <b/>
      <strike/>
      <u val="double"/>
      <sz val="11"/>
      <color theme="1"/>
      <name val="Calibri"/>
      <family val="2"/>
      <charset val="204"/>
      <scheme val="minor"/>
    </font>
    <font>
      <i/>
      <sz val="11"/>
      <color theme="1"/>
      <name val="Calibri"/>
      <family val="2"/>
      <charset val="204"/>
      <scheme val="minor"/>
    </font>
    <font>
      <sz val="11"/>
      <color rgb="FF333333"/>
      <name val="Calibri"/>
      <family val="2"/>
      <charset val="204"/>
      <scheme val="minor"/>
    </font>
    <font>
      <strike/>
      <sz val="11"/>
      <color theme="1"/>
      <name val="Calibri"/>
      <family val="2"/>
      <charset val="204"/>
      <scheme val="minor"/>
    </font>
    <font>
      <b/>
      <strike/>
      <sz val="11"/>
      <color theme="0"/>
      <name val="Calibri"/>
      <family val="2"/>
      <charset val="204"/>
      <scheme val="minor"/>
    </font>
    <font>
      <strike/>
      <sz val="11"/>
      <color theme="0"/>
      <name val="Calibri"/>
      <family val="2"/>
      <charset val="204"/>
      <scheme val="minor"/>
    </font>
    <font>
      <strike/>
      <sz val="11"/>
      <name val="Calibri"/>
      <family val="2"/>
      <charset val="204"/>
      <scheme val="minor"/>
    </font>
    <font>
      <b/>
      <sz val="12"/>
      <name val="Bookinsanity"/>
      <family val="3"/>
    </font>
    <font>
      <b/>
      <sz val="11"/>
      <name val="Calibri"/>
      <family val="2"/>
      <charset val="204"/>
      <scheme val="minor"/>
    </font>
    <font>
      <b/>
      <i/>
      <sz val="11"/>
      <color theme="0"/>
      <name val="Segoe UI"/>
      <family val="2"/>
      <charset val="204"/>
    </font>
    <font>
      <sz val="18"/>
      <color theme="0"/>
      <name val="Algerian"/>
      <family val="5"/>
    </font>
  </fonts>
  <fills count="17">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rgb="FFFF0000"/>
        <bgColor indexed="64"/>
      </patternFill>
    </fill>
    <fill>
      <patternFill patternType="solid">
        <fgColor rgb="FFFFFFFF"/>
        <bgColor indexed="64"/>
      </patternFill>
    </fill>
    <fill>
      <patternFill patternType="solid">
        <fgColor rgb="FFC00000"/>
        <bgColor indexed="64"/>
      </patternFill>
    </fill>
    <fill>
      <patternFill patternType="solid">
        <fgColor theme="7" tint="-0.499984740745262"/>
        <bgColor indexed="64"/>
      </patternFill>
    </fill>
    <fill>
      <patternFill patternType="solid">
        <fgColor theme="9" tint="-0.499984740745262"/>
        <bgColor indexed="64"/>
      </patternFill>
    </fill>
    <fill>
      <patternFill patternType="solid">
        <fgColor theme="3" tint="-0.499984740745262"/>
        <bgColor indexed="64"/>
      </patternFill>
    </fill>
    <fill>
      <patternFill patternType="solid">
        <fgColor rgb="FF92D050"/>
        <bgColor indexed="64"/>
      </patternFill>
    </fill>
    <fill>
      <patternFill patternType="solid">
        <fgColor theme="8" tint="-0.499984740745262"/>
        <bgColor indexed="64"/>
      </patternFill>
    </fill>
    <fill>
      <patternFill patternType="solid">
        <fgColor theme="6" tint="-0.499984740745262"/>
        <bgColor indexed="64"/>
      </patternFill>
    </fill>
    <fill>
      <patternFill patternType="solid">
        <fgColor theme="5" tint="-0.499984740745262"/>
        <bgColor indexed="64"/>
      </patternFill>
    </fill>
    <fill>
      <patternFill patternType="solid">
        <fgColor theme="8" tint="-0.249977111117893"/>
        <bgColor indexed="64"/>
      </patternFill>
    </fill>
    <fill>
      <patternFill patternType="solid">
        <fgColor theme="1" tint="4.9989318521683403E-2"/>
        <bgColor indexed="64"/>
      </patternFill>
    </fill>
    <fill>
      <patternFill patternType="solid">
        <fgColor theme="9" tint="0.79998168889431442"/>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rgb="FFA3A3A3"/>
      </left>
      <right/>
      <top style="medium">
        <color rgb="FFA3A3A3"/>
      </top>
      <bottom style="medium">
        <color rgb="FFA3A3A3"/>
      </bottom>
      <diagonal/>
    </border>
    <border>
      <left/>
      <right/>
      <top style="medium">
        <color rgb="FFA3A3A3"/>
      </top>
      <bottom style="medium">
        <color rgb="FFA3A3A3"/>
      </bottom>
      <diagonal/>
    </border>
    <border>
      <left/>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s>
  <cellStyleXfs count="3">
    <xf numFmtId="0" fontId="0" fillId="0" borderId="0"/>
    <xf numFmtId="0" fontId="14" fillId="0" borderId="0" applyNumberFormat="0" applyFill="0" applyBorder="0" applyAlignment="0" applyProtection="0"/>
    <xf numFmtId="9" fontId="19" fillId="0" borderId="0" applyFont="0" applyFill="0" applyBorder="0" applyAlignment="0" applyProtection="0"/>
  </cellStyleXfs>
  <cellXfs count="237">
    <xf numFmtId="0" fontId="0" fillId="0" borderId="0" xfId="0"/>
    <xf numFmtId="0" fontId="0" fillId="0" borderId="1" xfId="0" applyBorder="1"/>
    <xf numFmtId="0" fontId="2" fillId="0" borderId="1" xfId="0" applyFont="1" applyBorder="1" applyAlignment="1">
      <alignment horizontal="left"/>
    </xf>
    <xf numFmtId="3" fontId="2" fillId="0" borderId="1" xfId="0" applyNumberFormat="1" applyFont="1" applyBorder="1" applyAlignment="1">
      <alignment horizontal="left"/>
    </xf>
    <xf numFmtId="164" fontId="2" fillId="0" borderId="1" xfId="0" applyNumberFormat="1" applyFont="1" applyBorder="1" applyAlignment="1">
      <alignment horizontal="left"/>
    </xf>
    <xf numFmtId="0" fontId="1" fillId="3" borderId="1" xfId="0" applyFont="1" applyFill="1" applyBorder="1"/>
    <xf numFmtId="0" fontId="0" fillId="0" borderId="1" xfId="0" applyBorder="1" applyAlignment="1">
      <alignment wrapText="1"/>
    </xf>
    <xf numFmtId="0" fontId="0" fillId="0" borderId="1" xfId="0" applyBorder="1" applyAlignment="1"/>
    <xf numFmtId="0" fontId="0" fillId="0" borderId="0" xfId="0" applyAlignment="1"/>
    <xf numFmtId="0" fontId="1" fillId="3" borderId="0" xfId="0" applyFont="1" applyFill="1"/>
    <xf numFmtId="0" fontId="0" fillId="0" borderId="0" xfId="0" applyAlignment="1">
      <alignment vertical="center"/>
    </xf>
    <xf numFmtId="0" fontId="3" fillId="3" borderId="1" xfId="0" applyFont="1" applyFill="1" applyBorder="1" applyAlignment="1">
      <alignment horizontal="left"/>
    </xf>
    <xf numFmtId="3" fontId="3" fillId="3" borderId="1" xfId="0" applyNumberFormat="1" applyFont="1" applyFill="1" applyBorder="1" applyAlignment="1">
      <alignment horizontal="left"/>
    </xf>
    <xf numFmtId="0" fontId="0" fillId="0" borderId="0" xfId="0" applyAlignment="1">
      <alignment horizontal="left" vertical="center" indent="4"/>
    </xf>
    <xf numFmtId="0" fontId="0" fillId="0" borderId="0" xfId="0" applyAlignment="1">
      <alignment horizontal="left" vertical="center" indent="1"/>
    </xf>
    <xf numFmtId="0" fontId="14" fillId="0" borderId="0" xfId="1" applyAlignment="1">
      <alignment horizontal="left" vertical="center" indent="4"/>
    </xf>
    <xf numFmtId="0" fontId="13" fillId="0" borderId="0" xfId="0" applyFont="1" applyAlignment="1">
      <alignment horizontal="left" vertical="center" indent="1"/>
    </xf>
    <xf numFmtId="0" fontId="14" fillId="0" borderId="0" xfId="1" applyAlignment="1">
      <alignment vertical="center"/>
    </xf>
    <xf numFmtId="0" fontId="0" fillId="0" borderId="0" xfId="0" applyAlignment="1">
      <alignment horizontal="left" vertical="center" indent="8"/>
    </xf>
    <xf numFmtId="0" fontId="0" fillId="0" borderId="0" xfId="0" applyAlignment="1">
      <alignment horizontal="left" vertical="center" indent="12"/>
    </xf>
    <xf numFmtId="0" fontId="9" fillId="5" borderId="1" xfId="0" applyFont="1" applyFill="1" applyBorder="1" applyAlignment="1">
      <alignment vertical="center"/>
    </xf>
    <xf numFmtId="0" fontId="9" fillId="5" borderId="1" xfId="0" applyFont="1" applyFill="1" applyBorder="1" applyAlignment="1">
      <alignment horizontal="left" vertical="center"/>
    </xf>
    <xf numFmtId="0" fontId="0" fillId="0" borderId="0" xfId="0" applyBorder="1"/>
    <xf numFmtId="0" fontId="1" fillId="6" borderId="0" xfId="0" applyFont="1" applyFill="1"/>
    <xf numFmtId="17" fontId="0" fillId="0" borderId="1" xfId="0" applyNumberFormat="1" applyBorder="1" applyAlignment="1"/>
    <xf numFmtId="16" fontId="0" fillId="0" borderId="1" xfId="0" applyNumberFormat="1" applyBorder="1" applyAlignment="1"/>
    <xf numFmtId="0" fontId="1" fillId="8" borderId="1" xfId="0" applyFont="1" applyFill="1" applyBorder="1" applyAlignment="1"/>
    <xf numFmtId="0" fontId="7" fillId="0" borderId="1" xfId="0" applyFont="1" applyBorder="1" applyAlignment="1">
      <alignment horizontal="right" vertical="center"/>
    </xf>
    <xf numFmtId="0" fontId="1" fillId="8" borderId="1" xfId="0" applyFont="1" applyFill="1" applyBorder="1"/>
    <xf numFmtId="0" fontId="1" fillId="9" borderId="1" xfId="0" applyFont="1" applyFill="1" applyBorder="1"/>
    <xf numFmtId="0" fontId="0" fillId="10" borderId="1" xfId="0" applyFill="1" applyBorder="1"/>
    <xf numFmtId="0" fontId="1" fillId="11" borderId="1" xfId="0" applyFont="1" applyFill="1" applyBorder="1"/>
    <xf numFmtId="0" fontId="20" fillId="13" borderId="1" xfId="0" applyFont="1" applyFill="1" applyBorder="1" applyAlignment="1"/>
    <xf numFmtId="0" fontId="20" fillId="8" borderId="1" xfId="0" applyFont="1" applyFill="1" applyBorder="1" applyAlignment="1"/>
    <xf numFmtId="10" fontId="0" fillId="0" borderId="1" xfId="2" applyNumberFormat="1" applyFont="1" applyBorder="1"/>
    <xf numFmtId="10" fontId="1" fillId="9" borderId="1" xfId="0" applyNumberFormat="1" applyFont="1" applyFill="1" applyBorder="1"/>
    <xf numFmtId="0" fontId="23" fillId="8" borderId="1" xfId="0" applyFont="1" applyFill="1" applyBorder="1"/>
    <xf numFmtId="0" fontId="0" fillId="0" borderId="1" xfId="0" applyFont="1" applyBorder="1"/>
    <xf numFmtId="0" fontId="7" fillId="5" borderId="1" xfId="0" applyFont="1" applyFill="1" applyBorder="1" applyAlignment="1">
      <alignment vertical="center"/>
    </xf>
    <xf numFmtId="0" fontId="1" fillId="8" borderId="1" xfId="0" applyFont="1" applyFill="1" applyBorder="1" applyAlignment="1">
      <alignment vertical="center"/>
    </xf>
    <xf numFmtId="0" fontId="1" fillId="13" borderId="1" xfId="0" applyFont="1" applyFill="1" applyBorder="1" applyAlignment="1">
      <alignment vertical="center"/>
    </xf>
    <xf numFmtId="0" fontId="1" fillId="13" borderId="1" xfId="0" applyFont="1" applyFill="1" applyBorder="1"/>
    <xf numFmtId="0" fontId="23" fillId="8" borderId="1" xfId="0" applyFont="1" applyFill="1" applyBorder="1" applyAlignment="1">
      <alignment horizontal="center" vertical="center"/>
    </xf>
    <xf numFmtId="0" fontId="0" fillId="0" borderId="1" xfId="0" applyBorder="1" applyAlignment="1">
      <alignment vertical="center"/>
    </xf>
    <xf numFmtId="9" fontId="0" fillId="0" borderId="1" xfId="0" applyNumberFormat="1" applyBorder="1"/>
    <xf numFmtId="0" fontId="15" fillId="8" borderId="1" xfId="0" applyFont="1" applyFill="1" applyBorder="1" applyAlignment="1">
      <alignment horizontal="left" vertical="center"/>
    </xf>
    <xf numFmtId="0" fontId="16" fillId="8" borderId="1" xfId="0" applyFont="1" applyFill="1" applyBorder="1" applyAlignment="1">
      <alignment horizontal="left" vertical="center"/>
    </xf>
    <xf numFmtId="0" fontId="23" fillId="8" borderId="1" xfId="0" applyFont="1" applyFill="1" applyBorder="1" applyAlignment="1"/>
    <xf numFmtId="0" fontId="0" fillId="0" borderId="1" xfId="0" applyFill="1" applyBorder="1"/>
    <xf numFmtId="0" fontId="20" fillId="8" borderId="0" xfId="0" applyFont="1" applyFill="1"/>
    <xf numFmtId="0" fontId="0" fillId="0" borderId="1" xfId="0" applyFill="1" applyBorder="1" applyAlignment="1">
      <alignment wrapText="1"/>
    </xf>
    <xf numFmtId="0" fontId="0" fillId="0" borderId="1" xfId="0" quotePrefix="1" applyBorder="1"/>
    <xf numFmtId="0" fontId="27" fillId="0" borderId="0" xfId="0" applyFont="1"/>
    <xf numFmtId="0" fontId="1" fillId="15" borderId="1" xfId="0" applyFont="1" applyFill="1" applyBorder="1"/>
    <xf numFmtId="0" fontId="28" fillId="0" borderId="1" xfId="0" applyFont="1" applyBorder="1"/>
    <xf numFmtId="0" fontId="0" fillId="0" borderId="1" xfId="0" applyBorder="1" applyAlignment="1">
      <alignment horizontal="left" wrapText="1"/>
    </xf>
    <xf numFmtId="0" fontId="1" fillId="15" borderId="1" xfId="0" applyFont="1" applyFill="1" applyBorder="1" applyAlignment="1">
      <alignment wrapText="1"/>
    </xf>
    <xf numFmtId="0" fontId="1" fillId="8" borderId="1" xfId="0" applyFont="1" applyFill="1" applyBorder="1" applyAlignment="1">
      <alignment wrapText="1"/>
    </xf>
    <xf numFmtId="0" fontId="1" fillId="11" borderId="1" xfId="0" applyFont="1" applyFill="1" applyBorder="1" applyAlignment="1">
      <alignment wrapText="1"/>
    </xf>
    <xf numFmtId="0" fontId="0" fillId="0" borderId="0" xfId="0" applyAlignment="1">
      <alignment wrapText="1"/>
    </xf>
    <xf numFmtId="0" fontId="14" fillId="0" borderId="0" xfId="1"/>
    <xf numFmtId="0" fontId="29" fillId="0" borderId="0" xfId="0" applyFont="1"/>
    <xf numFmtId="0" fontId="13" fillId="0" borderId="0" xfId="0" applyFont="1"/>
    <xf numFmtId="0" fontId="0" fillId="0" borderId="1" xfId="0" applyFont="1" applyBorder="1" applyAlignment="1"/>
    <xf numFmtId="0" fontId="0" fillId="0" borderId="0" xfId="0" applyFont="1"/>
    <xf numFmtId="0" fontId="32" fillId="0" borderId="0" xfId="0" applyFont="1" applyAlignment="1"/>
    <xf numFmtId="0" fontId="0" fillId="0" borderId="0" xfId="0" applyFont="1" applyAlignment="1"/>
    <xf numFmtId="9" fontId="0" fillId="0" borderId="0" xfId="0" applyNumberFormat="1" applyAlignment="1"/>
    <xf numFmtId="16" fontId="0" fillId="0" borderId="0" xfId="0" applyNumberFormat="1" applyAlignment="1"/>
    <xf numFmtId="0" fontId="27" fillId="0" borderId="0" xfId="0" applyFont="1" applyAlignment="1">
      <alignment horizontal="left" vertical="center" indent="4"/>
    </xf>
    <xf numFmtId="0" fontId="34" fillId="0" borderId="0" xfId="0" applyFont="1" applyAlignment="1">
      <alignment horizontal="left" vertical="center" indent="1"/>
    </xf>
    <xf numFmtId="0" fontId="0" fillId="0" borderId="2" xfId="0" applyBorder="1"/>
    <xf numFmtId="0" fontId="33" fillId="8" borderId="1" xfId="0" applyFont="1" applyFill="1" applyBorder="1" applyAlignment="1">
      <alignment horizontal="center"/>
    </xf>
    <xf numFmtId="0" fontId="33" fillId="8" borderId="1" xfId="0" applyFont="1" applyFill="1" applyBorder="1" applyAlignment="1">
      <alignment horizontal="left"/>
    </xf>
    <xf numFmtId="9" fontId="1" fillId="8" borderId="1" xfId="0" applyNumberFormat="1" applyFont="1" applyFill="1" applyBorder="1"/>
    <xf numFmtId="0" fontId="1" fillId="8" borderId="2" xfId="0" applyFont="1" applyFill="1" applyBorder="1"/>
    <xf numFmtId="0" fontId="23" fillId="8" borderId="1" xfId="0" applyFont="1" applyFill="1" applyBorder="1" applyAlignment="1">
      <alignment vertical="center"/>
    </xf>
    <xf numFmtId="0" fontId="20" fillId="8" borderId="1" xfId="0" applyFont="1" applyFill="1" applyBorder="1" applyAlignment="1">
      <alignment horizontal="left" vertical="center" indent="4"/>
    </xf>
    <xf numFmtId="0" fontId="34" fillId="0" borderId="1" xfId="0" applyFont="1" applyBorder="1" applyAlignment="1">
      <alignment horizontal="left" vertical="center" indent="1"/>
    </xf>
    <xf numFmtId="0" fontId="34" fillId="0" borderId="2" xfId="0" applyFont="1" applyBorder="1" applyAlignment="1">
      <alignment horizontal="left" vertical="center" indent="1"/>
    </xf>
    <xf numFmtId="0" fontId="34" fillId="0" borderId="3" xfId="0" applyFont="1" applyBorder="1" applyAlignment="1">
      <alignment horizontal="left" vertical="center" indent="1"/>
    </xf>
    <xf numFmtId="0" fontId="1" fillId="4" borderId="0" xfId="0" applyFont="1" applyFill="1"/>
    <xf numFmtId="0" fontId="0" fillId="0" borderId="3" xfId="0" applyBorder="1"/>
    <xf numFmtId="0" fontId="1" fillId="4" borderId="1" xfId="0" applyFont="1" applyFill="1" applyBorder="1"/>
    <xf numFmtId="0" fontId="20" fillId="8" borderId="1" xfId="0" applyFont="1" applyFill="1" applyBorder="1" applyAlignment="1">
      <alignment horizontal="left" vertical="center"/>
    </xf>
    <xf numFmtId="0" fontId="26" fillId="14" borderId="6" xfId="0" applyFont="1" applyFill="1" applyBorder="1" applyAlignment="1">
      <alignment horizontal="center"/>
    </xf>
    <xf numFmtId="0" fontId="1" fillId="8" borderId="1" xfId="0" applyFont="1" applyFill="1" applyBorder="1" applyAlignment="1">
      <alignment horizontal="center" vertical="center"/>
    </xf>
    <xf numFmtId="0" fontId="38" fillId="0" borderId="0" xfId="0" applyFont="1"/>
    <xf numFmtId="0" fontId="0" fillId="0" borderId="1" xfId="0" applyBorder="1" applyAlignment="1">
      <alignment horizontal="left"/>
    </xf>
    <xf numFmtId="0" fontId="26" fillId="14" borderId="6" xfId="0" applyFont="1" applyFill="1" applyBorder="1" applyAlignment="1">
      <alignment horizontal="left" vertical="top"/>
    </xf>
    <xf numFmtId="0" fontId="1" fillId="8" borderId="1" xfId="0" applyFont="1" applyFill="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38" fillId="0" borderId="0" xfId="0" applyFont="1" applyAlignment="1"/>
    <xf numFmtId="9" fontId="0" fillId="0" borderId="1" xfId="0" applyNumberFormat="1" applyBorder="1" applyAlignment="1"/>
    <xf numFmtId="0" fontId="7" fillId="0" borderId="0" xfId="0" applyFont="1" applyAlignment="1"/>
    <xf numFmtId="0" fontId="7" fillId="0" borderId="0" xfId="0" applyFont="1"/>
    <xf numFmtId="0" fontId="0" fillId="0" borderId="1" xfId="0" quotePrefix="1" applyFont="1" applyBorder="1" applyAlignment="1"/>
    <xf numFmtId="0" fontId="23" fillId="12" borderId="1" xfId="0" applyFont="1" applyFill="1" applyBorder="1" applyAlignment="1"/>
    <xf numFmtId="0" fontId="23" fillId="7" borderId="1" xfId="0" applyFont="1" applyFill="1" applyBorder="1" applyAlignment="1"/>
    <xf numFmtId="0" fontId="7" fillId="0" borderId="1" xfId="0" applyFont="1" applyBorder="1" applyAlignment="1"/>
    <xf numFmtId="0" fontId="0" fillId="10" borderId="1" xfId="0" applyFont="1" applyFill="1" applyBorder="1"/>
    <xf numFmtId="0" fontId="0" fillId="10" borderId="1" xfId="0" applyFont="1" applyFill="1" applyBorder="1" applyAlignment="1">
      <alignment wrapText="1"/>
    </xf>
    <xf numFmtId="0" fontId="0" fillId="2" borderId="1" xfId="0" applyFont="1" applyFill="1" applyBorder="1"/>
    <xf numFmtId="0" fontId="23" fillId="10" borderId="1" xfId="0" applyFont="1" applyFill="1" applyBorder="1"/>
    <xf numFmtId="0" fontId="10" fillId="0" borderId="1" xfId="0" applyFont="1" applyBorder="1"/>
    <xf numFmtId="0" fontId="7" fillId="0" borderId="1" xfId="0" applyFont="1" applyFill="1" applyBorder="1" applyAlignment="1"/>
    <xf numFmtId="0" fontId="7" fillId="0" borderId="1" xfId="0" applyFont="1" applyBorder="1"/>
    <xf numFmtId="0" fontId="0" fillId="8" borderId="1" xfId="0" applyFont="1" applyFill="1" applyBorder="1"/>
    <xf numFmtId="0" fontId="0" fillId="8" borderId="1" xfId="0" applyFont="1" applyFill="1" applyBorder="1" applyAlignment="1"/>
    <xf numFmtId="0" fontId="22" fillId="12" borderId="0" xfId="0" applyFont="1" applyFill="1" applyAlignment="1">
      <alignment horizontal="left" vertical="top"/>
    </xf>
    <xf numFmtId="0" fontId="0" fillId="0" borderId="1" xfId="0" applyFont="1" applyBorder="1" applyAlignment="1">
      <alignment horizontal="left" vertical="top"/>
    </xf>
    <xf numFmtId="0" fontId="7" fillId="0" borderId="1" xfId="0" applyFont="1" applyBorder="1" applyAlignment="1">
      <alignment horizontal="left" vertical="top"/>
    </xf>
    <xf numFmtId="0" fontId="0" fillId="8" borderId="1" xfId="0" applyFont="1" applyFill="1" applyBorder="1" applyAlignment="1">
      <alignment horizontal="left" vertical="top"/>
    </xf>
    <xf numFmtId="0" fontId="30" fillId="0" borderId="1" xfId="0" applyFont="1" applyBorder="1"/>
    <xf numFmtId="0" fontId="20" fillId="8" borderId="1" xfId="0" applyFont="1" applyFill="1" applyBorder="1" applyAlignment="1">
      <alignment horizontal="left" vertical="top"/>
    </xf>
    <xf numFmtId="0" fontId="17" fillId="0" borderId="1" xfId="0" applyFont="1" applyBorder="1" applyAlignment="1">
      <alignment horizontal="left" vertical="top"/>
    </xf>
    <xf numFmtId="0" fontId="20" fillId="3" borderId="1" xfId="0" applyFont="1" applyFill="1" applyBorder="1" applyAlignment="1">
      <alignment horizontal="left" vertical="top"/>
    </xf>
    <xf numFmtId="0" fontId="11" fillId="8" borderId="1" xfId="0" applyFont="1" applyFill="1" applyBorder="1" applyAlignment="1">
      <alignment horizontal="left" vertical="top"/>
    </xf>
    <xf numFmtId="0" fontId="9" fillId="5" borderId="1" xfId="0" applyFont="1" applyFill="1" applyBorder="1" applyAlignment="1">
      <alignment horizontal="left" vertical="top"/>
    </xf>
    <xf numFmtId="0" fontId="8" fillId="0" borderId="0" xfId="0" applyFont="1" applyAlignment="1">
      <alignment horizontal="left" vertical="top"/>
    </xf>
    <xf numFmtId="0" fontId="10" fillId="0" borderId="0" xfId="0" applyFont="1" applyAlignment="1">
      <alignment horizontal="left" vertical="top"/>
    </xf>
    <xf numFmtId="0" fontId="23" fillId="3" borderId="6" xfId="0" applyFont="1" applyFill="1" applyBorder="1" applyAlignment="1">
      <alignment vertical="center"/>
    </xf>
    <xf numFmtId="0" fontId="20" fillId="8" borderId="0" xfId="0" applyFont="1" applyFill="1" applyAlignment="1">
      <alignment horizontal="center" vertical="center"/>
    </xf>
    <xf numFmtId="0" fontId="32" fillId="0" borderId="1" xfId="0" applyFont="1" applyBorder="1" applyAlignment="1"/>
    <xf numFmtId="0" fontId="44" fillId="0" borderId="0" xfId="0" applyFont="1" applyAlignment="1">
      <alignment horizontal="left" vertical="center" indent="1"/>
    </xf>
    <xf numFmtId="0" fontId="45" fillId="0" borderId="0" xfId="0" applyFont="1" applyAlignment="1">
      <alignment horizontal="left" vertical="center" indent="2"/>
    </xf>
    <xf numFmtId="0" fontId="23" fillId="8" borderId="1" xfId="0" applyFont="1" applyFill="1" applyBorder="1" applyAlignment="1">
      <alignment horizontal="left" vertical="center"/>
    </xf>
    <xf numFmtId="0" fontId="23" fillId="8" borderId="1" xfId="0" applyFont="1" applyFill="1" applyBorder="1" applyAlignment="1">
      <alignment horizontal="left" vertical="top"/>
    </xf>
    <xf numFmtId="0" fontId="0" fillId="0" borderId="1" xfId="0" applyFont="1" applyBorder="1" applyAlignment="1">
      <alignment horizontal="left" vertical="top" wrapText="1"/>
    </xf>
    <xf numFmtId="0" fontId="1" fillId="13" borderId="1" xfId="0" applyFont="1" applyFill="1" applyBorder="1" applyAlignment="1">
      <alignment horizontal="left" vertical="top"/>
    </xf>
    <xf numFmtId="0" fontId="0" fillId="0" borderId="1" xfId="0" applyFill="1" applyBorder="1" applyAlignment="1">
      <alignment horizontal="left" vertical="top"/>
    </xf>
    <xf numFmtId="0" fontId="0" fillId="2" borderId="1" xfId="0" applyFont="1" applyFill="1" applyBorder="1" applyAlignment="1">
      <alignment horizontal="left" vertical="top"/>
    </xf>
    <xf numFmtId="0" fontId="14" fillId="0" borderId="1" xfId="1" applyFont="1" applyBorder="1" applyAlignment="1">
      <alignment horizontal="left" vertical="top"/>
    </xf>
    <xf numFmtId="0" fontId="0" fillId="0" borderId="1" xfId="0" applyFont="1" applyFill="1" applyBorder="1" applyAlignment="1">
      <alignment horizontal="left" vertical="top"/>
    </xf>
    <xf numFmtId="0" fontId="7" fillId="0" borderId="1" xfId="0" applyFont="1" applyFill="1" applyBorder="1" applyAlignment="1">
      <alignment horizontal="left" vertical="top"/>
    </xf>
    <xf numFmtId="0" fontId="32" fillId="0" borderId="1" xfId="0" applyFont="1" applyBorder="1" applyAlignment="1">
      <alignment horizontal="left"/>
    </xf>
    <xf numFmtId="0" fontId="37" fillId="0" borderId="1" xfId="0" applyFont="1" applyBorder="1" applyAlignment="1">
      <alignment horizontal="left"/>
    </xf>
    <xf numFmtId="0" fontId="31" fillId="0" borderId="1" xfId="0" applyFont="1" applyBorder="1" applyAlignment="1">
      <alignment horizontal="left"/>
    </xf>
    <xf numFmtId="0" fontId="47" fillId="8" borderId="7" xfId="0" applyFont="1" applyFill="1" applyBorder="1" applyAlignment="1">
      <alignment wrapText="1"/>
    </xf>
    <xf numFmtId="0" fontId="47" fillId="8" borderId="8" xfId="0" applyFont="1" applyFill="1" applyBorder="1" applyAlignment="1">
      <alignment wrapText="1"/>
    </xf>
    <xf numFmtId="0" fontId="47" fillId="8" borderId="9" xfId="0" applyFont="1" applyFill="1" applyBorder="1" applyAlignment="1">
      <alignment wrapText="1"/>
    </xf>
    <xf numFmtId="0" fontId="0" fillId="0" borderId="10" xfId="0" applyBorder="1" applyAlignment="1"/>
    <xf numFmtId="0" fontId="7" fillId="0" borderId="11" xfId="0" applyFont="1" applyBorder="1"/>
    <xf numFmtId="0" fontId="0" fillId="0" borderId="12" xfId="0" applyBorder="1" applyAlignment="1"/>
    <xf numFmtId="0" fontId="0" fillId="0" borderId="13" xfId="0" applyBorder="1" applyAlignment="1"/>
    <xf numFmtId="0" fontId="7" fillId="0" borderId="14" xfId="0" applyFont="1" applyBorder="1"/>
    <xf numFmtId="0" fontId="0" fillId="0" borderId="11" xfId="0" applyBorder="1" applyAlignment="1"/>
    <xf numFmtId="0" fontId="0" fillId="0" borderId="10" xfId="0" applyFill="1" applyBorder="1" applyAlignment="1"/>
    <xf numFmtId="0" fontId="0" fillId="0" borderId="12" xfId="0" applyFill="1" applyBorder="1" applyAlignment="1"/>
    <xf numFmtId="0" fontId="0" fillId="0" borderId="14" xfId="0" applyBorder="1" applyAlignment="1"/>
    <xf numFmtId="0" fontId="47" fillId="8" borderId="1" xfId="0" applyFont="1" applyFill="1" applyBorder="1"/>
    <xf numFmtId="0" fontId="47" fillId="8" borderId="8" xfId="0" applyFont="1" applyFill="1" applyBorder="1" applyAlignment="1">
      <alignment horizontal="left" vertical="top"/>
    </xf>
    <xf numFmtId="0" fontId="50" fillId="0" borderId="1" xfId="0" applyFont="1" applyBorder="1"/>
    <xf numFmtId="0" fontId="51" fillId="0" borderId="1" xfId="0" applyFont="1" applyBorder="1"/>
    <xf numFmtId="0" fontId="23" fillId="7" borderId="1" xfId="0" applyFont="1" applyFill="1" applyBorder="1" applyAlignment="1">
      <alignment horizontal="left" vertical="top" wrapText="1"/>
    </xf>
    <xf numFmtId="0" fontId="41" fillId="16" borderId="1" xfId="0" applyFont="1" applyFill="1" applyBorder="1" applyAlignment="1">
      <alignment horizontal="left" vertical="top"/>
    </xf>
    <xf numFmtId="0" fontId="40" fillId="16" borderId="1" xfId="0" applyFont="1" applyFill="1" applyBorder="1" applyAlignment="1">
      <alignment horizontal="left" vertical="top"/>
    </xf>
    <xf numFmtId="0" fontId="43" fillId="0" borderId="0" xfId="0" applyFont="1" applyAlignment="1">
      <alignment horizontal="left" vertical="center"/>
    </xf>
    <xf numFmtId="0" fontId="44" fillId="0" borderId="0" xfId="0" applyFont="1" applyAlignment="1">
      <alignment horizontal="left"/>
    </xf>
    <xf numFmtId="0" fontId="0" fillId="4" borderId="1" xfId="0" applyFont="1" applyFill="1" applyBorder="1" applyAlignment="1">
      <alignment horizontal="left" vertical="top"/>
    </xf>
    <xf numFmtId="0" fontId="0" fillId="10" borderId="1" xfId="0" applyFont="1" applyFill="1" applyBorder="1" applyAlignment="1">
      <alignment horizontal="left" vertical="top"/>
    </xf>
    <xf numFmtId="0" fontId="20" fillId="11" borderId="1" xfId="0" applyFont="1" applyFill="1" applyBorder="1" applyAlignment="1">
      <alignment vertical="center"/>
    </xf>
    <xf numFmtId="0" fontId="32" fillId="0" borderId="1" xfId="0" applyFont="1" applyBorder="1" applyAlignment="1">
      <alignment horizontal="left" vertical="top"/>
    </xf>
    <xf numFmtId="0" fontId="53" fillId="0" borderId="1" xfId="0" applyFont="1" applyBorder="1" applyAlignment="1">
      <alignment horizontal="left" vertical="top"/>
    </xf>
    <xf numFmtId="0" fontId="7" fillId="0" borderId="0" xfId="0" applyFont="1" applyAlignment="1">
      <alignment vertical="center"/>
    </xf>
    <xf numFmtId="0" fontId="54" fillId="0" borderId="1" xfId="0" applyFont="1" applyBorder="1" applyAlignment="1">
      <alignment horizontal="left" vertical="top"/>
    </xf>
    <xf numFmtId="0" fontId="55" fillId="13" borderId="1" xfId="0" applyFont="1" applyFill="1" applyBorder="1" applyAlignment="1">
      <alignment horizontal="left" vertical="top"/>
    </xf>
    <xf numFmtId="0" fontId="54" fillId="2" borderId="1" xfId="0" applyFont="1" applyFill="1" applyBorder="1" applyAlignment="1">
      <alignment horizontal="left" vertical="top"/>
    </xf>
    <xf numFmtId="0" fontId="56" fillId="13" borderId="1" xfId="0" applyFont="1" applyFill="1" applyBorder="1" applyAlignment="1">
      <alignment horizontal="left" vertical="top"/>
    </xf>
    <xf numFmtId="0" fontId="57" fillId="0" borderId="1" xfId="0" applyFont="1" applyBorder="1" applyAlignment="1">
      <alignment horizontal="left" vertical="top"/>
    </xf>
    <xf numFmtId="0" fontId="23" fillId="13" borderId="1" xfId="0" applyFont="1" applyFill="1" applyBorder="1" applyAlignment="1">
      <alignment horizontal="left" vertical="top"/>
    </xf>
    <xf numFmtId="49" fontId="29" fillId="0" borderId="0" xfId="0" applyNumberFormat="1" applyFont="1"/>
    <xf numFmtId="49" fontId="0" fillId="0" borderId="0" xfId="0" applyNumberFormat="1"/>
    <xf numFmtId="0" fontId="32" fillId="0" borderId="0" xfId="0" applyFont="1" applyBorder="1" applyAlignment="1"/>
    <xf numFmtId="0" fontId="32" fillId="0" borderId="6" xfId="0" applyFont="1" applyBorder="1" applyAlignment="1"/>
    <xf numFmtId="0" fontId="29" fillId="0" borderId="0" xfId="0" applyFont="1" applyAlignment="1"/>
    <xf numFmtId="0" fontId="58" fillId="2" borderId="1" xfId="0" applyFont="1" applyFill="1" applyBorder="1" applyAlignment="1">
      <alignment horizontal="left" vertical="top"/>
    </xf>
    <xf numFmtId="0" fontId="58" fillId="2" borderId="1" xfId="0" applyFont="1" applyFill="1" applyBorder="1" applyAlignment="1">
      <alignment horizontal="left" vertical="top" wrapText="1"/>
    </xf>
    <xf numFmtId="0" fontId="59" fillId="2" borderId="1" xfId="0" applyFont="1" applyFill="1" applyBorder="1" applyAlignment="1">
      <alignment horizontal="left" vertical="top"/>
    </xf>
    <xf numFmtId="0" fontId="32" fillId="2" borderId="1" xfId="0" applyFont="1" applyFill="1" applyBorder="1" applyAlignment="1">
      <alignment horizontal="left" vertical="top"/>
    </xf>
    <xf numFmtId="0" fontId="1" fillId="12" borderId="1" xfId="0" applyFont="1" applyFill="1" applyBorder="1"/>
    <xf numFmtId="0" fontId="20" fillId="12" borderId="1" xfId="0" applyFont="1" applyFill="1" applyBorder="1"/>
    <xf numFmtId="0" fontId="1" fillId="8" borderId="0" xfId="0" applyFont="1" applyFill="1"/>
    <xf numFmtId="0" fontId="60" fillId="8" borderId="0" xfId="0" applyFont="1" applyFill="1" applyAlignment="1">
      <alignment horizontal="left" vertical="top"/>
    </xf>
    <xf numFmtId="0" fontId="20" fillId="12" borderId="2" xfId="0" applyFont="1" applyFill="1" applyBorder="1"/>
    <xf numFmtId="0" fontId="1" fillId="12" borderId="2" xfId="0" applyFont="1" applyFill="1" applyBorder="1"/>
    <xf numFmtId="0" fontId="20" fillId="12" borderId="16" xfId="0" applyFont="1" applyFill="1" applyBorder="1"/>
    <xf numFmtId="0" fontId="0" fillId="0" borderId="17" xfId="0" applyBorder="1"/>
    <xf numFmtId="0" fontId="0" fillId="0" borderId="18" xfId="0" applyBorder="1"/>
    <xf numFmtId="0" fontId="0" fillId="0" borderId="19" xfId="0" applyBorder="1"/>
    <xf numFmtId="0" fontId="20" fillId="12" borderId="20" xfId="0" applyFont="1" applyFill="1" applyBorder="1"/>
    <xf numFmtId="0" fontId="0" fillId="0" borderId="1" xfId="0" applyBorder="1" applyAlignment="1">
      <alignment horizontal="right"/>
    </xf>
    <xf numFmtId="0" fontId="36" fillId="3" borderId="0" xfId="0" applyFont="1" applyFill="1" applyAlignment="1">
      <alignment horizontal="center" vertical="center" wrapText="1"/>
    </xf>
    <xf numFmtId="0" fontId="36" fillId="3" borderId="0" xfId="0" applyFont="1" applyFill="1" applyAlignment="1">
      <alignment horizontal="center" vertical="center"/>
    </xf>
    <xf numFmtId="0" fontId="0" fillId="3" borderId="0" xfId="0" applyFill="1" applyAlignment="1">
      <alignment horizontal="center"/>
    </xf>
    <xf numFmtId="0" fontId="35" fillId="3" borderId="0" xfId="0" applyFont="1" applyFill="1" applyAlignment="1">
      <alignment horizontal="center" wrapText="1"/>
    </xf>
    <xf numFmtId="0" fontId="35" fillId="3" borderId="0" xfId="0" applyFont="1" applyFill="1" applyAlignment="1">
      <alignment horizontal="center"/>
    </xf>
    <xf numFmtId="0" fontId="24" fillId="12" borderId="0" xfId="0" applyFont="1" applyFill="1" applyAlignment="1">
      <alignment horizontal="center" vertical="center"/>
    </xf>
    <xf numFmtId="0" fontId="1" fillId="8" borderId="0" xfId="0" applyFont="1" applyFill="1" applyAlignment="1">
      <alignment horizontal="center"/>
    </xf>
    <xf numFmtId="0" fontId="1" fillId="8" borderId="1" xfId="0" applyFont="1" applyFill="1" applyBorder="1" applyAlignment="1">
      <alignment horizontal="center"/>
    </xf>
    <xf numFmtId="0" fontId="26" fillId="14" borderId="6" xfId="0" applyFont="1" applyFill="1" applyBorder="1" applyAlignment="1">
      <alignment horizontal="center"/>
    </xf>
    <xf numFmtId="0" fontId="23" fillId="3" borderId="0" xfId="0" applyFont="1" applyFill="1" applyAlignment="1">
      <alignment horizontal="center"/>
    </xf>
    <xf numFmtId="0" fontId="24" fillId="3" borderId="1" xfId="0" applyFont="1" applyFill="1" applyBorder="1" applyAlignment="1">
      <alignment horizontal="center"/>
    </xf>
    <xf numFmtId="0" fontId="23" fillId="3" borderId="6" xfId="0" applyFont="1" applyFill="1" applyBorder="1" applyAlignment="1">
      <alignment horizontal="center"/>
    </xf>
    <xf numFmtId="0" fontId="21" fillId="3" borderId="6" xfId="0" applyFont="1" applyFill="1" applyBorder="1" applyAlignment="1">
      <alignment horizontal="center"/>
    </xf>
    <xf numFmtId="0" fontId="61" fillId="8" borderId="2" xfId="0" applyFont="1" applyFill="1" applyBorder="1" applyAlignment="1">
      <alignment horizontal="center"/>
    </xf>
    <xf numFmtId="0" fontId="61" fillId="8" borderId="15" xfId="0" applyFont="1" applyFill="1" applyBorder="1" applyAlignment="1">
      <alignment horizontal="center"/>
    </xf>
    <xf numFmtId="0" fontId="61" fillId="8" borderId="3" xfId="0" applyFont="1" applyFill="1" applyBorder="1" applyAlignment="1">
      <alignment horizontal="center"/>
    </xf>
    <xf numFmtId="0" fontId="20" fillId="12" borderId="0" xfId="0" applyFont="1" applyFill="1" applyBorder="1" applyAlignment="1">
      <alignment horizontal="center" vertical="center"/>
    </xf>
    <xf numFmtId="0" fontId="20" fillId="12" borderId="6" xfId="0" applyFont="1" applyFill="1" applyBorder="1" applyAlignment="1">
      <alignment horizontal="center" vertical="center"/>
    </xf>
    <xf numFmtId="0" fontId="1" fillId="3" borderId="1" xfId="0" applyFont="1" applyFill="1" applyBorder="1" applyAlignment="1">
      <alignment horizontal="left" vertical="top"/>
    </xf>
    <xf numFmtId="0" fontId="25" fillId="3" borderId="6" xfId="0" applyFont="1" applyFill="1" applyBorder="1" applyAlignment="1">
      <alignment horizontal="center"/>
    </xf>
    <xf numFmtId="0" fontId="0" fillId="0" borderId="1" xfId="0" applyBorder="1" applyAlignment="1">
      <alignment horizontal="left" wrapText="1"/>
    </xf>
    <xf numFmtId="0" fontId="48" fillId="8" borderId="6" xfId="0" applyFont="1" applyFill="1" applyBorder="1" applyAlignment="1">
      <alignment horizontal="center" vertical="center" wrapText="1"/>
    </xf>
    <xf numFmtId="0" fontId="49" fillId="8" borderId="6" xfId="0" applyFont="1" applyFill="1" applyBorder="1" applyAlignment="1">
      <alignment horizontal="center" vertical="center" wrapText="1"/>
    </xf>
    <xf numFmtId="0" fontId="0" fillId="0" borderId="0" xfId="0" applyAlignment="1">
      <alignment horizontal="center"/>
    </xf>
    <xf numFmtId="0" fontId="23" fillId="3" borderId="6" xfId="0" applyFont="1" applyFill="1" applyBorder="1" applyAlignment="1">
      <alignment horizontal="center" vertical="top"/>
    </xf>
    <xf numFmtId="0" fontId="0" fillId="0" borderId="0" xfId="0" applyAlignment="1">
      <alignment horizontal="center" vertical="top"/>
    </xf>
    <xf numFmtId="0" fontId="0" fillId="0" borderId="6" xfId="0" applyBorder="1" applyAlignment="1">
      <alignment horizontal="center" vertical="top"/>
    </xf>
    <xf numFmtId="0" fontId="23" fillId="3" borderId="0" xfId="0" applyFont="1" applyFill="1" applyAlignment="1">
      <alignment horizontal="left" vertical="top"/>
    </xf>
    <xf numFmtId="0" fontId="1" fillId="9" borderId="6" xfId="0" applyFont="1" applyFill="1" applyBorder="1" applyAlignment="1">
      <alignment horizontal="center"/>
    </xf>
    <xf numFmtId="0" fontId="23" fillId="3" borderId="6" xfId="0" applyFont="1" applyFill="1" applyBorder="1" applyAlignment="1">
      <alignment horizontal="center" vertical="center"/>
    </xf>
    <xf numFmtId="0" fontId="1" fillId="8" borderId="2" xfId="0" applyFont="1" applyFill="1" applyBorder="1" applyAlignment="1">
      <alignment horizontal="center"/>
    </xf>
    <xf numFmtId="0" fontId="1" fillId="8" borderId="3" xfId="0" applyFont="1" applyFill="1" applyBorder="1" applyAlignment="1">
      <alignment horizontal="center"/>
    </xf>
    <xf numFmtId="0" fontId="6" fillId="8" borderId="4" xfId="0" applyFont="1" applyFill="1" applyBorder="1" applyAlignment="1">
      <alignment horizontal="center" vertical="center"/>
    </xf>
    <xf numFmtId="0" fontId="6" fillId="8" borderId="5" xfId="0" applyFont="1" applyFill="1" applyBorder="1" applyAlignment="1">
      <alignment horizontal="center" vertical="center"/>
    </xf>
    <xf numFmtId="0" fontId="1" fillId="8" borderId="0" xfId="0" applyFont="1" applyFill="1" applyAlignment="1">
      <alignment horizontal="left" vertical="center"/>
    </xf>
    <xf numFmtId="0" fontId="0" fillId="0" borderId="6" xfId="0" applyBorder="1" applyAlignment="1">
      <alignment horizontal="center"/>
    </xf>
    <xf numFmtId="0" fontId="1" fillId="12" borderId="2" xfId="0" applyFont="1" applyFill="1" applyBorder="1" applyAlignment="1">
      <alignment horizontal="center"/>
    </xf>
    <xf numFmtId="0" fontId="1" fillId="12" borderId="3" xfId="0" applyFont="1" applyFill="1" applyBorder="1" applyAlignment="1">
      <alignment horizontal="center"/>
    </xf>
    <xf numFmtId="0" fontId="0" fillId="0" borderId="0" xfId="0" applyAlignment="1">
      <alignment horizontal="center" wrapText="1"/>
    </xf>
    <xf numFmtId="0" fontId="42" fillId="15" borderId="0" xfId="0" applyFont="1" applyFill="1" applyAlignment="1">
      <alignment horizontal="center"/>
    </xf>
    <xf numFmtId="0" fontId="33" fillId="15" borderId="0" xfId="0" applyFont="1" applyFill="1" applyAlignment="1">
      <alignment horizontal="center"/>
    </xf>
    <xf numFmtId="0" fontId="33" fillId="15" borderId="1" xfId="0" applyFont="1" applyFill="1" applyBorder="1" applyAlignment="1">
      <alignment horizontal="center"/>
    </xf>
    <xf numFmtId="0" fontId="33" fillId="15" borderId="2" xfId="0" applyFont="1" applyFill="1" applyBorder="1" applyAlignment="1">
      <alignment horizontal="center"/>
    </xf>
  </cellXfs>
  <cellStyles count="3">
    <cellStyle name="Гиперссылка" xfId="1" builtinId="8"/>
    <cellStyle name="Обычный" xfId="0" builtinId="0"/>
    <cellStyle name="Процентный" xfId="2" builtinId="5"/>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4</xdr:col>
      <xdr:colOff>171006</xdr:colOff>
      <xdr:row>13</xdr:row>
      <xdr:rowOff>5103</xdr:rowOff>
    </xdr:to>
    <xdr:pic>
      <xdr:nvPicPr>
        <xdr:cNvPr id="2" name="Рисунок 1">
          <a:extLst>
            <a:ext uri="{FF2B5EF4-FFF2-40B4-BE49-F238E27FC236}">
              <a16:creationId xmlns:a16="http://schemas.microsoft.com/office/drawing/2014/main" id="{142E23AB-3B93-448D-850A-826DF732308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381000"/>
          <a:ext cx="1999806" cy="2100603"/>
        </a:xfrm>
        <a:prstGeom prst="rect">
          <a:avLst/>
        </a:prstGeom>
        <a:ln w="76200">
          <a:solidFill>
            <a:srgbClr val="FF0000"/>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419133</xdr:colOff>
      <xdr:row>4</xdr:row>
      <xdr:rowOff>57155</xdr:rowOff>
    </xdr:from>
    <xdr:to>
      <xdr:col>3</xdr:col>
      <xdr:colOff>590139</xdr:colOff>
      <xdr:row>15</xdr:row>
      <xdr:rowOff>62258</xdr:rowOff>
    </xdr:to>
    <xdr:pic>
      <xdr:nvPicPr>
        <xdr:cNvPr id="3" name="Рисунок 2">
          <a:extLst>
            <a:ext uri="{FF2B5EF4-FFF2-40B4-BE49-F238E27FC236}">
              <a16:creationId xmlns:a16="http://schemas.microsoft.com/office/drawing/2014/main" id="{817EE7BB-68B3-4238-BF3C-4A8089E92FC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19133" y="819155"/>
          <a:ext cx="1999806" cy="2100603"/>
        </a:xfrm>
        <a:prstGeom prst="rect">
          <a:avLst/>
        </a:prstGeom>
        <a:ln w="76200">
          <a:solidFill>
            <a:srgbClr val="FF0000"/>
          </a:solid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18</xdr:col>
      <xdr:colOff>419100</xdr:colOff>
      <xdr:row>1</xdr:row>
      <xdr:rowOff>114300</xdr:rowOff>
    </xdr:from>
    <xdr:to>
      <xdr:col>55</xdr:col>
      <xdr:colOff>57150</xdr:colOff>
      <xdr:row>86</xdr:row>
      <xdr:rowOff>145978</xdr:rowOff>
    </xdr:to>
    <xdr:pic>
      <xdr:nvPicPr>
        <xdr:cNvPr id="2" name="Рисунок 1" descr="http://oakthorne.net/wiki/images/Watch-hierarchy.jpg">
          <a:extLst>
            <a:ext uri="{FF2B5EF4-FFF2-40B4-BE49-F238E27FC236}">
              <a16:creationId xmlns:a16="http://schemas.microsoft.com/office/drawing/2014/main" id="{1F78F53A-4660-421D-A1F7-2F103D97A4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079200" y="304800"/>
          <a:ext cx="16097250" cy="176719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Тема Office">
  <a:themeElements>
    <a:clrScheme name="Офіс">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Офіс">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Офіс">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oakthorne.net/wiki/index.php?title=Waterdeep_Goods_and_Services"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hyperlink" Target="http://enneadgames.com/generators/urban-gang-details-generator/"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mailto:a.v.palikhov@outlook.com"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oakthorne.net/wiki/images/Old-temple-1.jpg" TargetMode="Externa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H2:H29"/>
  <sheetViews>
    <sheetView topLeftCell="A22" workbookViewId="0">
      <selection activeCell="H29" sqref="H29"/>
    </sheetView>
  </sheetViews>
  <sheetFormatPr defaultRowHeight="15" x14ac:dyDescent="0.25"/>
  <sheetData>
    <row r="2" spans="8:8" x14ac:dyDescent="0.25">
      <c r="H2" s="159" t="s">
        <v>6837</v>
      </c>
    </row>
    <row r="3" spans="8:8" x14ac:dyDescent="0.25">
      <c r="H3" s="126" t="s">
        <v>6838</v>
      </c>
    </row>
    <row r="4" spans="8:8" x14ac:dyDescent="0.25">
      <c r="H4" s="126" t="s">
        <v>6839</v>
      </c>
    </row>
    <row r="5" spans="8:8" x14ac:dyDescent="0.25">
      <c r="H5" s="126" t="s">
        <v>6840</v>
      </c>
    </row>
    <row r="6" spans="8:8" x14ac:dyDescent="0.25">
      <c r="H6" s="126" t="s">
        <v>6841</v>
      </c>
    </row>
    <row r="7" spans="8:8" x14ac:dyDescent="0.25">
      <c r="H7" s="126" t="s">
        <v>6842</v>
      </c>
    </row>
    <row r="8" spans="8:8" x14ac:dyDescent="0.25">
      <c r="H8" s="126" t="s">
        <v>6843</v>
      </c>
    </row>
    <row r="9" spans="8:8" x14ac:dyDescent="0.25">
      <c r="H9" s="126" t="s">
        <v>5697</v>
      </c>
    </row>
    <row r="10" spans="8:8" x14ac:dyDescent="0.25">
      <c r="H10" s="126" t="s">
        <v>5698</v>
      </c>
    </row>
    <row r="11" spans="8:8" x14ac:dyDescent="0.25">
      <c r="H11" s="126" t="s">
        <v>6844</v>
      </c>
    </row>
    <row r="12" spans="8:8" x14ac:dyDescent="0.25">
      <c r="H12" s="127" t="s">
        <v>6845</v>
      </c>
    </row>
    <row r="13" spans="8:8" x14ac:dyDescent="0.25">
      <c r="H13" s="126" t="s">
        <v>6846</v>
      </c>
    </row>
    <row r="14" spans="8:8" x14ac:dyDescent="0.25">
      <c r="H14" s="127" t="s">
        <v>6847</v>
      </c>
    </row>
    <row r="15" spans="8:8" x14ac:dyDescent="0.25">
      <c r="H15" s="126" t="s">
        <v>5701</v>
      </c>
    </row>
    <row r="16" spans="8:8" x14ac:dyDescent="0.25">
      <c r="H16" s="126" t="s">
        <v>5702</v>
      </c>
    </row>
    <row r="17" spans="8:8" x14ac:dyDescent="0.25">
      <c r="H17" s="126" t="s">
        <v>6848</v>
      </c>
    </row>
    <row r="18" spans="8:8" x14ac:dyDescent="0.25">
      <c r="H18" s="126" t="s">
        <v>5704</v>
      </c>
    </row>
    <row r="19" spans="8:8" x14ac:dyDescent="0.25">
      <c r="H19" s="126" t="s">
        <v>5705</v>
      </c>
    </row>
    <row r="20" spans="8:8" x14ac:dyDescent="0.25">
      <c r="H20" s="126" t="s">
        <v>6849</v>
      </c>
    </row>
    <row r="21" spans="8:8" x14ac:dyDescent="0.25">
      <c r="H21" s="126" t="s">
        <v>5707</v>
      </c>
    </row>
    <row r="22" spans="8:8" x14ac:dyDescent="0.25">
      <c r="H22" s="126" t="s">
        <v>5708</v>
      </c>
    </row>
    <row r="23" spans="8:8" x14ac:dyDescent="0.25">
      <c r="H23" s="126" t="s">
        <v>6850</v>
      </c>
    </row>
    <row r="24" spans="8:8" x14ac:dyDescent="0.25">
      <c r="H24" s="126" t="s">
        <v>5710</v>
      </c>
    </row>
    <row r="25" spans="8:8" x14ac:dyDescent="0.25">
      <c r="H25" s="126" t="s">
        <v>6851</v>
      </c>
    </row>
    <row r="26" spans="8:8" x14ac:dyDescent="0.25">
      <c r="H26" s="127" t="s">
        <v>6852</v>
      </c>
    </row>
    <row r="27" spans="8:8" x14ac:dyDescent="0.25">
      <c r="H27" s="126" t="s">
        <v>6853</v>
      </c>
    </row>
    <row r="28" spans="8:8" x14ac:dyDescent="0.25">
      <c r="H28" s="160" t="s">
        <v>6854</v>
      </c>
    </row>
    <row r="29" spans="8:8" x14ac:dyDescent="0.25">
      <c r="H29" s="126" t="s">
        <v>10236</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6"/>
  <sheetViews>
    <sheetView workbookViewId="0">
      <selection activeCell="A25" sqref="A25"/>
    </sheetView>
  </sheetViews>
  <sheetFormatPr defaultRowHeight="15" x14ac:dyDescent="0.25"/>
  <cols>
    <col min="1" max="1" width="12.42578125" bestFit="1" customWidth="1"/>
    <col min="2" max="2" width="73.7109375" bestFit="1" customWidth="1"/>
    <col min="3" max="3" width="20.28515625" bestFit="1" customWidth="1"/>
    <col min="4" max="4" width="21.7109375" bestFit="1" customWidth="1"/>
    <col min="5" max="5" width="18.85546875" bestFit="1" customWidth="1"/>
    <col min="6" max="6" width="16.5703125" bestFit="1" customWidth="1"/>
  </cols>
  <sheetData>
    <row r="1" spans="1:14" x14ac:dyDescent="0.25">
      <c r="A1" s="11" t="s">
        <v>212</v>
      </c>
      <c r="B1" s="11" t="s">
        <v>213</v>
      </c>
      <c r="C1" s="12" t="s">
        <v>214</v>
      </c>
      <c r="D1" s="11" t="s">
        <v>680</v>
      </c>
      <c r="E1" s="11" t="s">
        <v>215</v>
      </c>
      <c r="F1" s="11" t="s">
        <v>216</v>
      </c>
      <c r="G1" s="11" t="s">
        <v>217</v>
      </c>
      <c r="H1" s="11" t="s">
        <v>218</v>
      </c>
      <c r="I1" s="11" t="s">
        <v>219</v>
      </c>
      <c r="J1" s="11" t="s">
        <v>9</v>
      </c>
      <c r="K1" s="11" t="s">
        <v>10</v>
      </c>
      <c r="L1" s="11" t="s">
        <v>220</v>
      </c>
      <c r="M1" s="11" t="s">
        <v>221</v>
      </c>
      <c r="N1" s="11" t="s">
        <v>222</v>
      </c>
    </row>
    <row r="2" spans="1:14" x14ac:dyDescent="0.25">
      <c r="A2" s="2" t="s">
        <v>12</v>
      </c>
      <c r="B2" s="2" t="s">
        <v>13</v>
      </c>
      <c r="C2" s="3">
        <v>15000</v>
      </c>
      <c r="D2" s="2" t="s">
        <v>223</v>
      </c>
      <c r="E2" s="2" t="s">
        <v>224</v>
      </c>
      <c r="F2" s="2" t="s">
        <v>225</v>
      </c>
      <c r="G2" s="2">
        <v>22</v>
      </c>
      <c r="H2" s="2" t="s">
        <v>226</v>
      </c>
      <c r="I2" s="2" t="s">
        <v>227</v>
      </c>
      <c r="J2" s="2" t="s">
        <v>228</v>
      </c>
      <c r="K2" s="2" t="s">
        <v>229</v>
      </c>
      <c r="L2" s="2" t="s">
        <v>230</v>
      </c>
      <c r="M2" s="2">
        <f>C2/(G2*365)</f>
        <v>1.8679950186799501</v>
      </c>
      <c r="N2" s="2" t="s">
        <v>231</v>
      </c>
    </row>
    <row r="3" spans="1:14" x14ac:dyDescent="0.25">
      <c r="A3" s="2" t="s">
        <v>15</v>
      </c>
      <c r="B3" s="2" t="s">
        <v>16</v>
      </c>
      <c r="C3" s="3">
        <v>25000</v>
      </c>
      <c r="D3" s="2" t="s">
        <v>232</v>
      </c>
      <c r="E3" s="2"/>
      <c r="F3" s="2"/>
      <c r="G3" s="2">
        <v>29</v>
      </c>
      <c r="H3" s="2" t="s">
        <v>233</v>
      </c>
      <c r="I3" s="2" t="s">
        <v>234</v>
      </c>
      <c r="J3" s="2" t="s">
        <v>235</v>
      </c>
      <c r="K3" s="2" t="s">
        <v>236</v>
      </c>
      <c r="L3" s="2" t="s">
        <v>237</v>
      </c>
      <c r="M3" s="2">
        <f t="shared" ref="M3:M66" si="0">C3/(G3*365)</f>
        <v>2.3618327822390173</v>
      </c>
      <c r="N3" s="2" t="s">
        <v>238</v>
      </c>
    </row>
    <row r="4" spans="1:14" x14ac:dyDescent="0.25">
      <c r="A4" s="2" t="s">
        <v>18</v>
      </c>
      <c r="B4" s="2" t="s">
        <v>19</v>
      </c>
      <c r="C4" s="3">
        <v>35000</v>
      </c>
      <c r="D4" s="2" t="s">
        <v>239</v>
      </c>
      <c r="E4" s="2" t="s">
        <v>224</v>
      </c>
      <c r="F4" s="2" t="s">
        <v>240</v>
      </c>
      <c r="G4" s="2">
        <v>17</v>
      </c>
      <c r="H4" s="2" t="s">
        <v>241</v>
      </c>
      <c r="I4" s="2" t="s">
        <v>242</v>
      </c>
      <c r="J4" s="2" t="s">
        <v>235</v>
      </c>
      <c r="K4" s="2" t="s">
        <v>243</v>
      </c>
      <c r="L4" s="2" t="s">
        <v>244</v>
      </c>
      <c r="M4" s="2">
        <f t="shared" si="0"/>
        <v>5.6406124093473009</v>
      </c>
      <c r="N4" s="2" t="s">
        <v>245</v>
      </c>
    </row>
    <row r="5" spans="1:14" x14ac:dyDescent="0.25">
      <c r="A5" s="2" t="s">
        <v>21</v>
      </c>
      <c r="B5" s="2" t="s">
        <v>22</v>
      </c>
      <c r="C5" s="3">
        <v>30000</v>
      </c>
      <c r="D5" s="2" t="s">
        <v>246</v>
      </c>
      <c r="E5" s="2" t="s">
        <v>247</v>
      </c>
      <c r="F5" s="2" t="s">
        <v>248</v>
      </c>
      <c r="G5" s="2">
        <v>45</v>
      </c>
      <c r="H5" s="2" t="s">
        <v>249</v>
      </c>
      <c r="I5" s="2" t="s">
        <v>250</v>
      </c>
      <c r="J5" s="2" t="s">
        <v>228</v>
      </c>
      <c r="K5" s="2" t="s">
        <v>251</v>
      </c>
      <c r="L5" s="2" t="s">
        <v>252</v>
      </c>
      <c r="M5" s="2">
        <f t="shared" si="0"/>
        <v>1.8264840182648401</v>
      </c>
      <c r="N5" s="2" t="s">
        <v>231</v>
      </c>
    </row>
    <row r="6" spans="1:14" x14ac:dyDescent="0.25">
      <c r="A6" s="2" t="s">
        <v>23</v>
      </c>
      <c r="B6" s="2" t="s">
        <v>24</v>
      </c>
      <c r="C6" s="3">
        <v>21000</v>
      </c>
      <c r="D6" s="2" t="s">
        <v>253</v>
      </c>
      <c r="E6" s="2" t="s">
        <v>254</v>
      </c>
      <c r="F6" s="2" t="s">
        <v>681</v>
      </c>
      <c r="G6" s="2">
        <v>28</v>
      </c>
      <c r="H6" s="2" t="s">
        <v>255</v>
      </c>
      <c r="I6" s="2" t="s">
        <v>256</v>
      </c>
      <c r="J6" s="2" t="s">
        <v>235</v>
      </c>
      <c r="K6" s="2" t="s">
        <v>251</v>
      </c>
      <c r="L6" s="2" t="s">
        <v>257</v>
      </c>
      <c r="M6" s="2">
        <f t="shared" si="0"/>
        <v>2.0547945205479454</v>
      </c>
      <c r="N6" s="2" t="s">
        <v>238</v>
      </c>
    </row>
    <row r="7" spans="1:14" x14ac:dyDescent="0.25">
      <c r="A7" s="2" t="s">
        <v>25</v>
      </c>
      <c r="B7" s="2" t="s">
        <v>26</v>
      </c>
      <c r="C7" s="3">
        <v>22000</v>
      </c>
      <c r="D7" s="2" t="s">
        <v>258</v>
      </c>
      <c r="E7" s="2" t="s">
        <v>259</v>
      </c>
      <c r="F7" s="2" t="s">
        <v>260</v>
      </c>
      <c r="G7" s="2">
        <v>31</v>
      </c>
      <c r="H7" s="2" t="s">
        <v>261</v>
      </c>
      <c r="I7" s="2" t="s">
        <v>262</v>
      </c>
      <c r="J7" s="2" t="s">
        <v>263</v>
      </c>
      <c r="K7" s="2" t="s">
        <v>264</v>
      </c>
      <c r="L7" s="4">
        <v>26</v>
      </c>
      <c r="M7" s="2">
        <f t="shared" si="0"/>
        <v>1.9443216968625718</v>
      </c>
      <c r="N7" s="2" t="s">
        <v>238</v>
      </c>
    </row>
    <row r="8" spans="1:14" x14ac:dyDescent="0.25">
      <c r="A8" s="2" t="s">
        <v>27</v>
      </c>
      <c r="B8" s="2" t="s">
        <v>28</v>
      </c>
      <c r="C8" s="3">
        <v>27000</v>
      </c>
      <c r="D8" s="2" t="s">
        <v>266</v>
      </c>
      <c r="E8" s="2" t="s">
        <v>267</v>
      </c>
      <c r="F8" s="2" t="s">
        <v>268</v>
      </c>
      <c r="G8" s="2">
        <v>19</v>
      </c>
      <c r="H8" s="2" t="s">
        <v>269</v>
      </c>
      <c r="I8" s="2" t="s">
        <v>270</v>
      </c>
      <c r="J8" s="2" t="s">
        <v>235</v>
      </c>
      <c r="K8" s="2" t="s">
        <v>271</v>
      </c>
      <c r="L8" s="4">
        <v>47</v>
      </c>
      <c r="M8" s="2">
        <f t="shared" si="0"/>
        <v>3.8932948810382118</v>
      </c>
      <c r="N8" s="2" t="s">
        <v>245</v>
      </c>
    </row>
    <row r="9" spans="1:14" x14ac:dyDescent="0.25">
      <c r="A9" s="2" t="s">
        <v>273</v>
      </c>
      <c r="B9" s="2" t="s">
        <v>274</v>
      </c>
      <c r="C9" s="3">
        <v>29000</v>
      </c>
      <c r="D9" s="2" t="s">
        <v>275</v>
      </c>
      <c r="E9" s="2" t="s">
        <v>276</v>
      </c>
      <c r="F9" s="2" t="s">
        <v>277</v>
      </c>
      <c r="G9" s="2">
        <v>21</v>
      </c>
      <c r="H9" s="2" t="s">
        <v>278</v>
      </c>
      <c r="I9" s="2" t="s">
        <v>279</v>
      </c>
      <c r="J9" s="2" t="s">
        <v>235</v>
      </c>
      <c r="K9" s="2" t="s">
        <v>280</v>
      </c>
      <c r="L9" s="4">
        <v>52</v>
      </c>
      <c r="M9" s="2">
        <f t="shared" si="0"/>
        <v>3.7834311806914545</v>
      </c>
      <c r="N9" s="2" t="s">
        <v>245</v>
      </c>
    </row>
    <row r="10" spans="1:14" x14ac:dyDescent="0.25">
      <c r="A10" s="2" t="s">
        <v>31</v>
      </c>
      <c r="B10" s="2" t="s">
        <v>32</v>
      </c>
      <c r="C10" s="3">
        <v>23000</v>
      </c>
      <c r="D10" s="2" t="s">
        <v>282</v>
      </c>
      <c r="E10" s="2" t="s">
        <v>283</v>
      </c>
      <c r="F10" s="2" t="s">
        <v>284</v>
      </c>
      <c r="G10" s="2">
        <v>22</v>
      </c>
      <c r="H10" s="2" t="s">
        <v>285</v>
      </c>
      <c r="I10" s="2" t="s">
        <v>286</v>
      </c>
      <c r="J10" s="2" t="s">
        <v>263</v>
      </c>
      <c r="K10" s="2" t="s">
        <v>287</v>
      </c>
      <c r="L10" s="4">
        <v>53</v>
      </c>
      <c r="M10" s="2">
        <f t="shared" si="0"/>
        <v>2.8642590286425902</v>
      </c>
      <c r="N10" s="2" t="s">
        <v>238</v>
      </c>
    </row>
    <row r="11" spans="1:14" x14ac:dyDescent="0.25">
      <c r="A11" s="2" t="s">
        <v>34</v>
      </c>
      <c r="B11" s="2" t="s">
        <v>35</v>
      </c>
      <c r="C11" s="3">
        <v>22000</v>
      </c>
      <c r="D11" s="2" t="s">
        <v>289</v>
      </c>
      <c r="E11" s="2" t="s">
        <v>224</v>
      </c>
      <c r="F11" s="2" t="s">
        <v>290</v>
      </c>
      <c r="G11" s="2">
        <v>17</v>
      </c>
      <c r="H11" s="2" t="s">
        <v>291</v>
      </c>
      <c r="I11" s="2"/>
      <c r="J11" s="2" t="s">
        <v>235</v>
      </c>
      <c r="K11" s="2" t="s">
        <v>251</v>
      </c>
      <c r="L11" s="4">
        <v>11</v>
      </c>
      <c r="M11" s="2">
        <f t="shared" si="0"/>
        <v>3.5455278001611603</v>
      </c>
      <c r="N11" s="2" t="s">
        <v>238</v>
      </c>
    </row>
    <row r="12" spans="1:14" x14ac:dyDescent="0.25">
      <c r="A12" s="2" t="s">
        <v>36</v>
      </c>
      <c r="B12" s="2" t="s">
        <v>37</v>
      </c>
      <c r="C12" s="3">
        <v>24000</v>
      </c>
      <c r="D12" s="2" t="s">
        <v>293</v>
      </c>
      <c r="E12" s="2" t="s">
        <v>294</v>
      </c>
      <c r="F12" s="2" t="s">
        <v>295</v>
      </c>
      <c r="G12" s="2">
        <v>29</v>
      </c>
      <c r="H12" s="2" t="s">
        <v>296</v>
      </c>
      <c r="I12" s="2" t="s">
        <v>297</v>
      </c>
      <c r="J12" s="2" t="s">
        <v>263</v>
      </c>
      <c r="K12" s="2" t="s">
        <v>298</v>
      </c>
      <c r="L12" s="2" t="s">
        <v>299</v>
      </c>
      <c r="M12" s="2">
        <f t="shared" si="0"/>
        <v>2.2673594709494567</v>
      </c>
      <c r="N12" s="2" t="s">
        <v>238</v>
      </c>
    </row>
    <row r="13" spans="1:14" x14ac:dyDescent="0.25">
      <c r="A13" s="2" t="s">
        <v>38</v>
      </c>
      <c r="B13" s="2" t="s">
        <v>39</v>
      </c>
      <c r="C13" s="3">
        <v>36000</v>
      </c>
      <c r="D13" s="2" t="s">
        <v>300</v>
      </c>
      <c r="E13" s="2" t="s">
        <v>301</v>
      </c>
      <c r="F13" s="2" t="s">
        <v>302</v>
      </c>
      <c r="G13" s="2">
        <v>34</v>
      </c>
      <c r="H13" s="2" t="s">
        <v>303</v>
      </c>
      <c r="I13" s="2" t="s">
        <v>304</v>
      </c>
      <c r="J13" s="2" t="s">
        <v>235</v>
      </c>
      <c r="K13" s="2" t="s">
        <v>251</v>
      </c>
      <c r="L13" s="2" t="s">
        <v>305</v>
      </c>
      <c r="M13" s="2">
        <f t="shared" si="0"/>
        <v>2.9008863819500403</v>
      </c>
      <c r="N13" s="2" t="s">
        <v>238</v>
      </c>
    </row>
    <row r="14" spans="1:14" x14ac:dyDescent="0.25">
      <c r="A14" s="2" t="s">
        <v>42</v>
      </c>
      <c r="B14" s="2" t="s">
        <v>43</v>
      </c>
      <c r="C14" s="3">
        <v>62000</v>
      </c>
      <c r="D14" s="2" t="s">
        <v>306</v>
      </c>
      <c r="E14" s="2" t="s">
        <v>307</v>
      </c>
      <c r="F14" s="2" t="s">
        <v>308</v>
      </c>
      <c r="G14" s="2">
        <v>34</v>
      </c>
      <c r="H14" s="2" t="s">
        <v>309</v>
      </c>
      <c r="I14" s="2" t="s">
        <v>242</v>
      </c>
      <c r="J14" s="2" t="s">
        <v>263</v>
      </c>
      <c r="K14" s="2" t="s">
        <v>251</v>
      </c>
      <c r="L14" s="2" t="s">
        <v>310</v>
      </c>
      <c r="M14" s="2">
        <f t="shared" si="0"/>
        <v>4.9959709911361809</v>
      </c>
      <c r="N14" s="2" t="s">
        <v>245</v>
      </c>
    </row>
    <row r="15" spans="1:14" x14ac:dyDescent="0.25">
      <c r="A15" s="2" t="s">
        <v>44</v>
      </c>
      <c r="B15" s="2" t="s">
        <v>45</v>
      </c>
      <c r="C15" s="3">
        <v>21000</v>
      </c>
      <c r="D15" s="2" t="s">
        <v>311</v>
      </c>
      <c r="E15" s="2" t="s">
        <v>312</v>
      </c>
      <c r="F15" s="2" t="s">
        <v>313</v>
      </c>
      <c r="G15" s="2">
        <v>19</v>
      </c>
      <c r="H15" s="2" t="s">
        <v>314</v>
      </c>
      <c r="I15" s="2" t="s">
        <v>315</v>
      </c>
      <c r="J15" s="2" t="s">
        <v>228</v>
      </c>
      <c r="K15" s="2" t="s">
        <v>316</v>
      </c>
      <c r="L15" s="2" t="s">
        <v>317</v>
      </c>
      <c r="M15" s="2">
        <f t="shared" si="0"/>
        <v>3.028118240807498</v>
      </c>
      <c r="N15" s="2" t="s">
        <v>238</v>
      </c>
    </row>
    <row r="16" spans="1:14" x14ac:dyDescent="0.25">
      <c r="A16" s="2" t="s">
        <v>47</v>
      </c>
      <c r="B16" s="2" t="s">
        <v>48</v>
      </c>
      <c r="C16" s="3">
        <v>38000</v>
      </c>
      <c r="D16" s="2" t="s">
        <v>318</v>
      </c>
      <c r="E16" s="2" t="s">
        <v>319</v>
      </c>
      <c r="F16" s="2" t="s">
        <v>320</v>
      </c>
      <c r="G16" s="2">
        <v>22</v>
      </c>
      <c r="H16" s="2" t="s">
        <v>321</v>
      </c>
      <c r="I16" s="2" t="s">
        <v>322</v>
      </c>
      <c r="J16" s="2" t="s">
        <v>235</v>
      </c>
      <c r="K16" s="2" t="s">
        <v>323</v>
      </c>
      <c r="L16" s="2" t="s">
        <v>324</v>
      </c>
      <c r="M16" s="2">
        <f t="shared" si="0"/>
        <v>4.7322540473225407</v>
      </c>
      <c r="N16" s="2" t="s">
        <v>245</v>
      </c>
    </row>
    <row r="17" spans="1:14" x14ac:dyDescent="0.25">
      <c r="A17" s="2" t="s">
        <v>49</v>
      </c>
      <c r="B17" s="2" t="s">
        <v>50</v>
      </c>
      <c r="C17" s="3">
        <v>19000</v>
      </c>
      <c r="D17" s="2" t="s">
        <v>325</v>
      </c>
      <c r="E17" s="2" t="s">
        <v>326</v>
      </c>
      <c r="F17" s="2" t="s">
        <v>327</v>
      </c>
      <c r="G17" s="2">
        <v>32</v>
      </c>
      <c r="H17" s="2" t="s">
        <v>328</v>
      </c>
      <c r="I17" s="2" t="s">
        <v>286</v>
      </c>
      <c r="J17" s="2" t="s">
        <v>263</v>
      </c>
      <c r="K17" s="2" t="s">
        <v>251</v>
      </c>
      <c r="L17" s="2" t="s">
        <v>329</v>
      </c>
      <c r="M17" s="2">
        <f t="shared" si="0"/>
        <v>1.6267123287671232</v>
      </c>
      <c r="N17" s="2" t="s">
        <v>231</v>
      </c>
    </row>
    <row r="18" spans="1:14" x14ac:dyDescent="0.25">
      <c r="A18" s="2" t="s">
        <v>51</v>
      </c>
      <c r="B18" s="2" t="s">
        <v>52</v>
      </c>
      <c r="C18" s="3">
        <v>26000</v>
      </c>
      <c r="D18" s="2" t="s">
        <v>330</v>
      </c>
      <c r="E18" s="2" t="s">
        <v>331</v>
      </c>
      <c r="F18" s="2" t="s">
        <v>332</v>
      </c>
      <c r="G18" s="2">
        <v>24</v>
      </c>
      <c r="H18" s="2" t="s">
        <v>333</v>
      </c>
      <c r="I18" s="2" t="s">
        <v>286</v>
      </c>
      <c r="J18" s="2" t="s">
        <v>235</v>
      </c>
      <c r="K18" s="2" t="s">
        <v>251</v>
      </c>
      <c r="L18" s="2" t="s">
        <v>334</v>
      </c>
      <c r="M18" s="2">
        <f t="shared" si="0"/>
        <v>2.9680365296803655</v>
      </c>
      <c r="N18" s="2" t="s">
        <v>238</v>
      </c>
    </row>
    <row r="19" spans="1:14" x14ac:dyDescent="0.25">
      <c r="A19" s="2" t="s">
        <v>54</v>
      </c>
      <c r="B19" s="2" t="s">
        <v>55</v>
      </c>
      <c r="C19" s="3">
        <v>22000</v>
      </c>
      <c r="D19" s="2" t="s">
        <v>335</v>
      </c>
      <c r="E19" s="2" t="s">
        <v>336</v>
      </c>
      <c r="F19" s="2" t="s">
        <v>337</v>
      </c>
      <c r="G19" s="2">
        <v>18</v>
      </c>
      <c r="H19" s="2" t="s">
        <v>338</v>
      </c>
      <c r="I19" s="2" t="s">
        <v>339</v>
      </c>
      <c r="J19" s="2" t="s">
        <v>263</v>
      </c>
      <c r="K19" s="2" t="s">
        <v>340</v>
      </c>
      <c r="L19" s="4">
        <v>33</v>
      </c>
      <c r="M19" s="2">
        <f t="shared" si="0"/>
        <v>3.3485540334855401</v>
      </c>
      <c r="N19" s="2" t="s">
        <v>238</v>
      </c>
    </row>
    <row r="20" spans="1:14" x14ac:dyDescent="0.25">
      <c r="A20" s="2" t="s">
        <v>56</v>
      </c>
      <c r="B20" s="2" t="s">
        <v>342</v>
      </c>
      <c r="C20" s="3">
        <v>15000</v>
      </c>
      <c r="D20" s="2" t="s">
        <v>343</v>
      </c>
      <c r="E20" s="2" t="s">
        <v>344</v>
      </c>
      <c r="F20" s="2" t="s">
        <v>345</v>
      </c>
      <c r="G20" s="2">
        <v>21</v>
      </c>
      <c r="H20" s="2" t="s">
        <v>346</v>
      </c>
      <c r="I20" s="2" t="s">
        <v>347</v>
      </c>
      <c r="J20" s="2" t="s">
        <v>235</v>
      </c>
      <c r="K20" s="2" t="s">
        <v>348</v>
      </c>
      <c r="L20" s="4">
        <v>22</v>
      </c>
      <c r="M20" s="2">
        <f t="shared" si="0"/>
        <v>1.9569471624266144</v>
      </c>
      <c r="N20" s="2" t="s">
        <v>231</v>
      </c>
    </row>
    <row r="21" spans="1:14" x14ac:dyDescent="0.25">
      <c r="A21" s="2" t="s">
        <v>57</v>
      </c>
      <c r="B21" s="2" t="s">
        <v>58</v>
      </c>
      <c r="C21" s="3">
        <v>21000</v>
      </c>
      <c r="D21" s="2" t="s">
        <v>350</v>
      </c>
      <c r="E21" s="2" t="s">
        <v>351</v>
      </c>
      <c r="F21" s="2" t="s">
        <v>352</v>
      </c>
      <c r="G21" s="2">
        <v>15</v>
      </c>
      <c r="H21" s="2" t="s">
        <v>353</v>
      </c>
      <c r="I21" s="2" t="s">
        <v>354</v>
      </c>
      <c r="J21" s="2" t="s">
        <v>235</v>
      </c>
      <c r="K21" s="2" t="s">
        <v>355</v>
      </c>
      <c r="L21" s="4">
        <v>6</v>
      </c>
      <c r="M21" s="2">
        <f t="shared" si="0"/>
        <v>3.8356164383561642</v>
      </c>
      <c r="N21" s="2" t="s">
        <v>238</v>
      </c>
    </row>
    <row r="22" spans="1:14" x14ac:dyDescent="0.25">
      <c r="A22" s="2" t="s">
        <v>59</v>
      </c>
      <c r="B22" s="2" t="s">
        <v>60</v>
      </c>
      <c r="C22" s="3">
        <v>28000</v>
      </c>
      <c r="D22" s="2" t="s">
        <v>357</v>
      </c>
      <c r="E22" s="2" t="s">
        <v>358</v>
      </c>
      <c r="F22" s="2" t="s">
        <v>359</v>
      </c>
      <c r="G22" s="2">
        <v>27</v>
      </c>
      <c r="H22" s="2" t="s">
        <v>278</v>
      </c>
      <c r="I22" s="2" t="s">
        <v>360</v>
      </c>
      <c r="J22" s="2" t="s">
        <v>235</v>
      </c>
      <c r="K22" s="2" t="s">
        <v>361</v>
      </c>
      <c r="L22" s="2" t="s">
        <v>362</v>
      </c>
      <c r="M22" s="2">
        <f t="shared" si="0"/>
        <v>2.8411973617453068</v>
      </c>
      <c r="N22" s="2" t="s">
        <v>238</v>
      </c>
    </row>
    <row r="23" spans="1:14" x14ac:dyDescent="0.25">
      <c r="A23" s="2" t="s">
        <v>61</v>
      </c>
      <c r="B23" s="2" t="s">
        <v>62</v>
      </c>
      <c r="C23" s="3">
        <v>34000</v>
      </c>
      <c r="D23" s="2" t="s">
        <v>363</v>
      </c>
      <c r="E23" s="2" t="s">
        <v>364</v>
      </c>
      <c r="F23" s="2" t="s">
        <v>365</v>
      </c>
      <c r="G23" s="2">
        <v>29</v>
      </c>
      <c r="H23" s="2" t="s">
        <v>255</v>
      </c>
      <c r="I23" s="2" t="s">
        <v>286</v>
      </c>
      <c r="J23" s="2" t="s">
        <v>263</v>
      </c>
      <c r="K23" s="2" t="s">
        <v>366</v>
      </c>
      <c r="L23" s="4">
        <v>9</v>
      </c>
      <c r="M23" s="2">
        <f t="shared" si="0"/>
        <v>3.2120925838450636</v>
      </c>
      <c r="N23" s="2" t="s">
        <v>238</v>
      </c>
    </row>
    <row r="24" spans="1:14" x14ac:dyDescent="0.25">
      <c r="A24" s="2" t="s">
        <v>63</v>
      </c>
      <c r="B24" s="2" t="s">
        <v>64</v>
      </c>
      <c r="C24" s="3">
        <v>27000</v>
      </c>
      <c r="D24" s="2" t="s">
        <v>368</v>
      </c>
      <c r="E24" s="2" t="s">
        <v>224</v>
      </c>
      <c r="F24" s="2" t="s">
        <v>369</v>
      </c>
      <c r="G24" s="2">
        <v>17</v>
      </c>
      <c r="H24" s="2" t="s">
        <v>370</v>
      </c>
      <c r="I24" s="2" t="s">
        <v>315</v>
      </c>
      <c r="J24" s="2" t="s">
        <v>263</v>
      </c>
      <c r="K24" s="2" t="s">
        <v>371</v>
      </c>
      <c r="L24" s="2" t="s">
        <v>372</v>
      </c>
      <c r="M24" s="2">
        <f t="shared" si="0"/>
        <v>4.3513295729250601</v>
      </c>
      <c r="N24" s="2" t="s">
        <v>245</v>
      </c>
    </row>
    <row r="25" spans="1:14" x14ac:dyDescent="0.25">
      <c r="A25" s="2" t="s">
        <v>66</v>
      </c>
      <c r="B25" s="2" t="s">
        <v>67</v>
      </c>
      <c r="C25" s="3">
        <v>39000</v>
      </c>
      <c r="D25" s="2" t="s">
        <v>373</v>
      </c>
      <c r="E25" s="2" t="s">
        <v>374</v>
      </c>
      <c r="F25" s="2" t="s">
        <v>375</v>
      </c>
      <c r="G25" s="2">
        <v>26</v>
      </c>
      <c r="H25" s="2" t="s">
        <v>255</v>
      </c>
      <c r="I25" s="2" t="s">
        <v>376</v>
      </c>
      <c r="J25" s="2" t="s">
        <v>235</v>
      </c>
      <c r="K25" s="2" t="s">
        <v>377</v>
      </c>
      <c r="L25" s="2" t="s">
        <v>378</v>
      </c>
      <c r="M25" s="2">
        <f t="shared" si="0"/>
        <v>4.1095890410958908</v>
      </c>
      <c r="N25" s="2" t="s">
        <v>245</v>
      </c>
    </row>
    <row r="26" spans="1:14" x14ac:dyDescent="0.25">
      <c r="A26" s="2" t="s">
        <v>379</v>
      </c>
      <c r="B26" s="2" t="s">
        <v>380</v>
      </c>
      <c r="C26" s="3">
        <v>15000</v>
      </c>
      <c r="D26" s="2" t="s">
        <v>381</v>
      </c>
      <c r="E26" s="2" t="s">
        <v>382</v>
      </c>
      <c r="F26" s="2" t="s">
        <v>383</v>
      </c>
      <c r="G26" s="2">
        <v>35</v>
      </c>
      <c r="H26" s="2" t="s">
        <v>384</v>
      </c>
      <c r="I26" s="2" t="s">
        <v>385</v>
      </c>
      <c r="J26" s="2" t="s">
        <v>263</v>
      </c>
      <c r="K26" s="2" t="s">
        <v>386</v>
      </c>
      <c r="L26" s="4">
        <v>24</v>
      </c>
      <c r="M26" s="2">
        <f t="shared" si="0"/>
        <v>1.1741682974559686</v>
      </c>
      <c r="N26" s="2" t="s">
        <v>231</v>
      </c>
    </row>
    <row r="27" spans="1:14" x14ac:dyDescent="0.25">
      <c r="A27" s="2" t="s">
        <v>74</v>
      </c>
      <c r="B27" s="2" t="s">
        <v>100</v>
      </c>
      <c r="C27" s="3">
        <v>35000</v>
      </c>
      <c r="D27" s="2" t="s">
        <v>388</v>
      </c>
      <c r="E27" s="2" t="s">
        <v>389</v>
      </c>
      <c r="F27" s="2" t="s">
        <v>390</v>
      </c>
      <c r="G27" s="2">
        <v>41</v>
      </c>
      <c r="H27" s="2" t="s">
        <v>391</v>
      </c>
      <c r="I27" s="2" t="s">
        <v>392</v>
      </c>
      <c r="J27" s="2" t="s">
        <v>235</v>
      </c>
      <c r="K27" s="2" t="s">
        <v>386</v>
      </c>
      <c r="L27" s="2" t="s">
        <v>393</v>
      </c>
      <c r="M27" s="2">
        <f t="shared" si="0"/>
        <v>2.3387905111927831</v>
      </c>
      <c r="N27" s="2" t="s">
        <v>238</v>
      </c>
    </row>
    <row r="28" spans="1:14" x14ac:dyDescent="0.25">
      <c r="A28" s="2" t="s">
        <v>78</v>
      </c>
      <c r="B28" s="2" t="s">
        <v>79</v>
      </c>
      <c r="C28" s="3">
        <v>34000</v>
      </c>
      <c r="D28" s="2" t="s">
        <v>394</v>
      </c>
      <c r="E28" s="2" t="s">
        <v>395</v>
      </c>
      <c r="F28" s="2" t="s">
        <v>396</v>
      </c>
      <c r="G28" s="2">
        <v>32</v>
      </c>
      <c r="H28" s="2" t="s">
        <v>285</v>
      </c>
      <c r="I28" s="2" t="s">
        <v>322</v>
      </c>
      <c r="J28" s="2" t="s">
        <v>263</v>
      </c>
      <c r="K28" s="2" t="s">
        <v>397</v>
      </c>
      <c r="L28" s="2" t="s">
        <v>398</v>
      </c>
      <c r="M28" s="2">
        <f t="shared" si="0"/>
        <v>2.9109589041095889</v>
      </c>
      <c r="N28" s="2" t="s">
        <v>238</v>
      </c>
    </row>
    <row r="29" spans="1:14" x14ac:dyDescent="0.25">
      <c r="A29" s="2" t="s">
        <v>81</v>
      </c>
      <c r="B29" s="2" t="s">
        <v>82</v>
      </c>
      <c r="C29" s="3">
        <v>28000</v>
      </c>
      <c r="D29" s="2" t="s">
        <v>399</v>
      </c>
      <c r="E29" s="2" t="s">
        <v>400</v>
      </c>
      <c r="F29" s="2" t="s">
        <v>401</v>
      </c>
      <c r="G29" s="2">
        <v>21</v>
      </c>
      <c r="H29" s="2" t="s">
        <v>402</v>
      </c>
      <c r="I29" s="2" t="s">
        <v>403</v>
      </c>
      <c r="J29" s="2" t="s">
        <v>263</v>
      </c>
      <c r="K29" s="2" t="s">
        <v>251</v>
      </c>
      <c r="L29" s="2" t="s">
        <v>404</v>
      </c>
      <c r="M29" s="2">
        <f t="shared" si="0"/>
        <v>3.6529680365296802</v>
      </c>
      <c r="N29" s="2" t="s">
        <v>238</v>
      </c>
    </row>
    <row r="30" spans="1:14" x14ac:dyDescent="0.25">
      <c r="A30" s="2" t="s">
        <v>83</v>
      </c>
      <c r="B30" s="2" t="s">
        <v>84</v>
      </c>
      <c r="C30" s="3">
        <v>27000</v>
      </c>
      <c r="D30" s="2" t="s">
        <v>405</v>
      </c>
      <c r="E30" s="2" t="s">
        <v>406</v>
      </c>
      <c r="F30" s="2" t="s">
        <v>407</v>
      </c>
      <c r="G30" s="2">
        <v>17</v>
      </c>
      <c r="H30" s="2" t="s">
        <v>309</v>
      </c>
      <c r="I30" s="2" t="s">
        <v>408</v>
      </c>
      <c r="J30" s="2" t="s">
        <v>235</v>
      </c>
      <c r="K30" s="2" t="s">
        <v>251</v>
      </c>
      <c r="L30" s="2" t="s">
        <v>409</v>
      </c>
      <c r="M30" s="2">
        <f t="shared" si="0"/>
        <v>4.3513295729250601</v>
      </c>
      <c r="N30" s="2" t="s">
        <v>245</v>
      </c>
    </row>
    <row r="31" spans="1:14" x14ac:dyDescent="0.25">
      <c r="A31" s="2" t="s">
        <v>85</v>
      </c>
      <c r="B31" s="2" t="s">
        <v>86</v>
      </c>
      <c r="C31" s="3">
        <v>29000</v>
      </c>
      <c r="D31" s="2" t="s">
        <v>410</v>
      </c>
      <c r="E31" s="2" t="s">
        <v>411</v>
      </c>
      <c r="F31" s="2" t="s">
        <v>412</v>
      </c>
      <c r="G31" s="2">
        <v>37</v>
      </c>
      <c r="H31" s="2" t="s">
        <v>413</v>
      </c>
      <c r="I31" s="2" t="s">
        <v>354</v>
      </c>
      <c r="J31" s="2" t="s">
        <v>235</v>
      </c>
      <c r="K31" s="2" t="s">
        <v>414</v>
      </c>
      <c r="L31" s="2" t="s">
        <v>415</v>
      </c>
      <c r="M31" s="2">
        <f t="shared" si="0"/>
        <v>2.1473528322843389</v>
      </c>
      <c r="N31" s="2" t="s">
        <v>238</v>
      </c>
    </row>
    <row r="32" spans="1:14" x14ac:dyDescent="0.25">
      <c r="A32" s="2" t="s">
        <v>88</v>
      </c>
      <c r="B32" s="2" t="s">
        <v>89</v>
      </c>
      <c r="C32" s="3">
        <v>28000</v>
      </c>
      <c r="D32" s="2" t="s">
        <v>416</v>
      </c>
      <c r="E32" s="2" t="s">
        <v>417</v>
      </c>
      <c r="F32" s="2" t="s">
        <v>418</v>
      </c>
      <c r="G32" s="2">
        <v>19</v>
      </c>
      <c r="H32" s="2" t="s">
        <v>419</v>
      </c>
      <c r="I32" s="2" t="s">
        <v>256</v>
      </c>
      <c r="J32" s="2" t="s">
        <v>228</v>
      </c>
      <c r="K32" s="2" t="s">
        <v>251</v>
      </c>
      <c r="L32" s="2" t="s">
        <v>420</v>
      </c>
      <c r="M32" s="2">
        <f t="shared" si="0"/>
        <v>4.0374909877433307</v>
      </c>
      <c r="N32" s="2" t="s">
        <v>245</v>
      </c>
    </row>
    <row r="33" spans="1:14" x14ac:dyDescent="0.25">
      <c r="A33" s="2" t="s">
        <v>90</v>
      </c>
      <c r="B33" s="2" t="s">
        <v>91</v>
      </c>
      <c r="C33" s="3">
        <v>16000</v>
      </c>
      <c r="D33" s="2" t="s">
        <v>381</v>
      </c>
      <c r="E33" s="2" t="s">
        <v>421</v>
      </c>
      <c r="F33" s="2" t="s">
        <v>422</v>
      </c>
      <c r="G33" s="2">
        <v>34</v>
      </c>
      <c r="H33" s="2" t="s">
        <v>423</v>
      </c>
      <c r="I33" s="2" t="s">
        <v>286</v>
      </c>
      <c r="J33" s="2" t="s">
        <v>228</v>
      </c>
      <c r="K33" s="2" t="s">
        <v>251</v>
      </c>
      <c r="L33" s="4">
        <v>17</v>
      </c>
      <c r="M33" s="2">
        <f t="shared" si="0"/>
        <v>1.2892828364222402</v>
      </c>
      <c r="N33" s="2" t="s">
        <v>231</v>
      </c>
    </row>
    <row r="34" spans="1:14" x14ac:dyDescent="0.25">
      <c r="A34" s="2" t="s">
        <v>92</v>
      </c>
      <c r="B34" s="2" t="s">
        <v>93</v>
      </c>
      <c r="C34" s="3">
        <v>35000</v>
      </c>
      <c r="D34" s="2" t="s">
        <v>425</v>
      </c>
      <c r="E34" s="2" t="s">
        <v>426</v>
      </c>
      <c r="F34" s="2" t="s">
        <v>427</v>
      </c>
      <c r="G34" s="2">
        <v>23</v>
      </c>
      <c r="H34" s="2" t="s">
        <v>402</v>
      </c>
      <c r="I34" s="2" t="s">
        <v>242</v>
      </c>
      <c r="J34" s="2" t="s">
        <v>235</v>
      </c>
      <c r="K34" s="2" t="s">
        <v>251</v>
      </c>
      <c r="L34" s="2" t="s">
        <v>428</v>
      </c>
      <c r="M34" s="2">
        <f t="shared" si="0"/>
        <v>4.1691483025610481</v>
      </c>
      <c r="N34" s="2" t="s">
        <v>245</v>
      </c>
    </row>
    <row r="35" spans="1:14" x14ac:dyDescent="0.25">
      <c r="A35" s="2" t="s">
        <v>94</v>
      </c>
      <c r="B35" s="2" t="s">
        <v>95</v>
      </c>
      <c r="C35" s="3">
        <v>32000</v>
      </c>
      <c r="D35" s="2" t="s">
        <v>429</v>
      </c>
      <c r="E35" s="2" t="s">
        <v>430</v>
      </c>
      <c r="F35" s="2" t="s">
        <v>431</v>
      </c>
      <c r="G35" s="2">
        <v>42</v>
      </c>
      <c r="H35" s="2" t="s">
        <v>432</v>
      </c>
      <c r="I35" s="2" t="s">
        <v>433</v>
      </c>
      <c r="J35" s="2" t="s">
        <v>228</v>
      </c>
      <c r="K35" s="2" t="s">
        <v>251</v>
      </c>
      <c r="L35" s="2" t="s">
        <v>434</v>
      </c>
      <c r="M35" s="2">
        <f t="shared" si="0"/>
        <v>2.0874103065883887</v>
      </c>
      <c r="N35" s="2" t="s">
        <v>238</v>
      </c>
    </row>
    <row r="36" spans="1:14" x14ac:dyDescent="0.25">
      <c r="A36" s="2" t="s">
        <v>96</v>
      </c>
      <c r="B36" s="2" t="s">
        <v>435</v>
      </c>
      <c r="C36" s="3">
        <v>24000</v>
      </c>
      <c r="D36" s="2" t="s">
        <v>436</v>
      </c>
      <c r="E36" s="2" t="s">
        <v>437</v>
      </c>
      <c r="F36" s="2" t="s">
        <v>438</v>
      </c>
      <c r="G36" s="2">
        <v>17</v>
      </c>
      <c r="H36" s="2" t="s">
        <v>439</v>
      </c>
      <c r="I36" s="2" t="s">
        <v>322</v>
      </c>
      <c r="J36" s="2" t="s">
        <v>263</v>
      </c>
      <c r="K36" s="2" t="s">
        <v>251</v>
      </c>
      <c r="L36" s="2" t="s">
        <v>440</v>
      </c>
      <c r="M36" s="2">
        <f t="shared" si="0"/>
        <v>3.8678485092667203</v>
      </c>
      <c r="N36" s="2" t="s">
        <v>238</v>
      </c>
    </row>
    <row r="37" spans="1:14" x14ac:dyDescent="0.25">
      <c r="A37" s="2" t="s">
        <v>99</v>
      </c>
      <c r="B37" s="2" t="s">
        <v>100</v>
      </c>
      <c r="C37" s="3">
        <v>23000</v>
      </c>
      <c r="D37" s="2" t="s">
        <v>441</v>
      </c>
      <c r="E37" s="2" t="s">
        <v>442</v>
      </c>
      <c r="F37" s="2" t="s">
        <v>443</v>
      </c>
      <c r="G37" s="2">
        <v>41</v>
      </c>
      <c r="H37" s="2" t="s">
        <v>444</v>
      </c>
      <c r="I37" s="2" t="s">
        <v>392</v>
      </c>
      <c r="J37" s="2" t="s">
        <v>228</v>
      </c>
      <c r="K37" s="2" t="s">
        <v>251</v>
      </c>
      <c r="L37" s="2" t="s">
        <v>445</v>
      </c>
      <c r="M37" s="2">
        <f t="shared" si="0"/>
        <v>1.536919478783829</v>
      </c>
      <c r="N37" s="2" t="s">
        <v>231</v>
      </c>
    </row>
    <row r="38" spans="1:14" x14ac:dyDescent="0.25">
      <c r="A38" s="2" t="s">
        <v>101</v>
      </c>
      <c r="B38" s="2" t="s">
        <v>102</v>
      </c>
      <c r="C38" s="3">
        <v>22000</v>
      </c>
      <c r="D38" s="2" t="s">
        <v>446</v>
      </c>
      <c r="E38" s="2" t="s">
        <v>447</v>
      </c>
      <c r="F38" s="2" t="s">
        <v>448</v>
      </c>
      <c r="G38" s="2">
        <v>29</v>
      </c>
      <c r="H38" s="2" t="s">
        <v>449</v>
      </c>
      <c r="I38" s="2" t="s">
        <v>286</v>
      </c>
      <c r="J38" s="2" t="s">
        <v>235</v>
      </c>
      <c r="K38" s="2" t="s">
        <v>251</v>
      </c>
      <c r="L38" s="2" t="s">
        <v>450</v>
      </c>
      <c r="M38" s="2">
        <f t="shared" si="0"/>
        <v>2.0784128483703355</v>
      </c>
      <c r="N38" s="2" t="s">
        <v>238</v>
      </c>
    </row>
    <row r="39" spans="1:14" x14ac:dyDescent="0.25">
      <c r="A39" s="2" t="s">
        <v>105</v>
      </c>
      <c r="B39" s="2" t="s">
        <v>106</v>
      </c>
      <c r="C39" s="3">
        <v>17000</v>
      </c>
      <c r="D39" s="2" t="s">
        <v>451</v>
      </c>
      <c r="E39" s="2" t="s">
        <v>382</v>
      </c>
      <c r="F39" s="2" t="s">
        <v>446</v>
      </c>
      <c r="G39" s="2">
        <v>14</v>
      </c>
      <c r="H39" s="2" t="s">
        <v>452</v>
      </c>
      <c r="I39" s="2" t="s">
        <v>453</v>
      </c>
      <c r="J39" s="2" t="s">
        <v>263</v>
      </c>
      <c r="K39" s="2" t="s">
        <v>454</v>
      </c>
      <c r="L39" s="2" t="s">
        <v>455</v>
      </c>
      <c r="M39" s="2">
        <f t="shared" si="0"/>
        <v>3.3268101761252447</v>
      </c>
      <c r="N39" s="2" t="s">
        <v>238</v>
      </c>
    </row>
    <row r="40" spans="1:14" x14ac:dyDescent="0.25">
      <c r="A40" s="2" t="s">
        <v>107</v>
      </c>
      <c r="B40" s="2" t="s">
        <v>108</v>
      </c>
      <c r="C40" s="3">
        <v>21000</v>
      </c>
      <c r="D40" s="2" t="s">
        <v>456</v>
      </c>
      <c r="E40" s="2" t="s">
        <v>457</v>
      </c>
      <c r="F40" s="2" t="s">
        <v>458</v>
      </c>
      <c r="G40" s="2">
        <v>27</v>
      </c>
      <c r="H40" s="2" t="s">
        <v>255</v>
      </c>
      <c r="I40" s="2" t="s">
        <v>250</v>
      </c>
      <c r="J40" s="2" t="s">
        <v>263</v>
      </c>
      <c r="K40" s="2" t="s">
        <v>251</v>
      </c>
      <c r="L40" s="2" t="s">
        <v>459</v>
      </c>
      <c r="M40" s="2">
        <f t="shared" si="0"/>
        <v>2.1308980213089801</v>
      </c>
      <c r="N40" s="2" t="s">
        <v>238</v>
      </c>
    </row>
    <row r="41" spans="1:14" x14ac:dyDescent="0.25">
      <c r="A41" s="2" t="s">
        <v>110</v>
      </c>
      <c r="B41" s="2" t="s">
        <v>111</v>
      </c>
      <c r="C41" s="3">
        <v>52000</v>
      </c>
      <c r="D41" s="2" t="s">
        <v>460</v>
      </c>
      <c r="E41" s="2" t="s">
        <v>461</v>
      </c>
      <c r="F41" s="2" t="s">
        <v>462</v>
      </c>
      <c r="G41" s="2">
        <v>12</v>
      </c>
      <c r="H41" s="2" t="s">
        <v>402</v>
      </c>
      <c r="I41" s="2" t="s">
        <v>354</v>
      </c>
      <c r="J41" s="2" t="s">
        <v>463</v>
      </c>
      <c r="K41" s="2" t="s">
        <v>464</v>
      </c>
      <c r="L41" s="2" t="s">
        <v>465</v>
      </c>
      <c r="M41" s="2">
        <f t="shared" si="0"/>
        <v>11.872146118721462</v>
      </c>
      <c r="N41" s="2" t="s">
        <v>466</v>
      </c>
    </row>
    <row r="42" spans="1:14" x14ac:dyDescent="0.25">
      <c r="A42" s="2" t="s">
        <v>112</v>
      </c>
      <c r="B42" s="2" t="s">
        <v>113</v>
      </c>
      <c r="C42" s="3">
        <v>41000</v>
      </c>
      <c r="D42" s="2" t="s">
        <v>467</v>
      </c>
      <c r="E42" s="2" t="s">
        <v>468</v>
      </c>
      <c r="F42" s="2" t="s">
        <v>469</v>
      </c>
      <c r="G42" s="2">
        <v>25</v>
      </c>
      <c r="H42" s="2" t="s">
        <v>470</v>
      </c>
      <c r="I42" s="2" t="s">
        <v>354</v>
      </c>
      <c r="J42" s="2" t="s">
        <v>263</v>
      </c>
      <c r="K42" s="2" t="s">
        <v>251</v>
      </c>
      <c r="L42" s="2" t="s">
        <v>471</v>
      </c>
      <c r="M42" s="2">
        <f t="shared" si="0"/>
        <v>4.493150684931507</v>
      </c>
      <c r="N42" s="2" t="s">
        <v>245</v>
      </c>
    </row>
    <row r="43" spans="1:14" x14ac:dyDescent="0.25">
      <c r="A43" s="2" t="s">
        <v>114</v>
      </c>
      <c r="B43" s="2" t="s">
        <v>115</v>
      </c>
      <c r="C43" s="3">
        <v>32000</v>
      </c>
      <c r="D43" s="2" t="s">
        <v>472</v>
      </c>
      <c r="E43" s="2" t="s">
        <v>473</v>
      </c>
      <c r="F43" s="2" t="s">
        <v>474</v>
      </c>
      <c r="G43" s="2">
        <v>36</v>
      </c>
      <c r="H43" s="2" t="s">
        <v>475</v>
      </c>
      <c r="I43" s="2" t="s">
        <v>476</v>
      </c>
      <c r="J43" s="2" t="s">
        <v>263</v>
      </c>
      <c r="K43" s="2" t="s">
        <v>477</v>
      </c>
      <c r="L43" s="2" t="s">
        <v>478</v>
      </c>
      <c r="M43" s="2">
        <f t="shared" si="0"/>
        <v>2.4353120243531201</v>
      </c>
      <c r="N43" s="2" t="s">
        <v>238</v>
      </c>
    </row>
    <row r="44" spans="1:14" x14ac:dyDescent="0.25">
      <c r="A44" s="2" t="s">
        <v>116</v>
      </c>
      <c r="B44" s="2" t="s">
        <v>117</v>
      </c>
      <c r="C44" s="3">
        <v>41000</v>
      </c>
      <c r="D44" s="2" t="s">
        <v>479</v>
      </c>
      <c r="E44" s="2" t="s">
        <v>480</v>
      </c>
      <c r="F44" s="2" t="s">
        <v>481</v>
      </c>
      <c r="G44" s="2">
        <v>17</v>
      </c>
      <c r="H44" s="2" t="s">
        <v>482</v>
      </c>
      <c r="I44" s="2" t="s">
        <v>483</v>
      </c>
      <c r="J44" s="2" t="s">
        <v>235</v>
      </c>
      <c r="K44" s="2" t="s">
        <v>251</v>
      </c>
      <c r="L44" s="2" t="s">
        <v>484</v>
      </c>
      <c r="M44" s="2">
        <f t="shared" si="0"/>
        <v>6.6075745366639804</v>
      </c>
      <c r="N44" s="2" t="s">
        <v>245</v>
      </c>
    </row>
    <row r="45" spans="1:14" x14ac:dyDescent="0.25">
      <c r="A45" s="2" t="s">
        <v>120</v>
      </c>
      <c r="B45" s="2" t="s">
        <v>485</v>
      </c>
      <c r="C45" s="3">
        <v>39000</v>
      </c>
      <c r="D45" s="2" t="s">
        <v>486</v>
      </c>
      <c r="E45" s="2" t="s">
        <v>487</v>
      </c>
      <c r="F45" s="2" t="s">
        <v>488</v>
      </c>
      <c r="G45" s="2">
        <v>41</v>
      </c>
      <c r="H45" s="2" t="s">
        <v>353</v>
      </c>
      <c r="I45" s="2"/>
      <c r="J45" s="2" t="s">
        <v>263</v>
      </c>
      <c r="K45" s="2" t="s">
        <v>489</v>
      </c>
      <c r="L45" s="4">
        <v>36</v>
      </c>
      <c r="M45" s="2">
        <f t="shared" si="0"/>
        <v>2.6060808553291013</v>
      </c>
      <c r="N45" s="2" t="s">
        <v>238</v>
      </c>
    </row>
    <row r="46" spans="1:14" x14ac:dyDescent="0.25">
      <c r="A46" s="2" t="s">
        <v>124</v>
      </c>
      <c r="B46" s="2" t="s">
        <v>491</v>
      </c>
      <c r="C46" s="3">
        <v>22000</v>
      </c>
      <c r="D46" s="2" t="s">
        <v>492</v>
      </c>
      <c r="E46" s="2" t="s">
        <v>493</v>
      </c>
      <c r="F46" s="2" t="s">
        <v>494</v>
      </c>
      <c r="G46" s="2">
        <v>26</v>
      </c>
      <c r="H46" s="2" t="s">
        <v>333</v>
      </c>
      <c r="I46" s="2" t="s">
        <v>322</v>
      </c>
      <c r="J46" s="2" t="s">
        <v>263</v>
      </c>
      <c r="K46" s="2" t="s">
        <v>251</v>
      </c>
      <c r="L46" s="2" t="s">
        <v>495</v>
      </c>
      <c r="M46" s="2">
        <f t="shared" si="0"/>
        <v>2.3182297154899896</v>
      </c>
      <c r="N46" s="2" t="s">
        <v>238</v>
      </c>
    </row>
    <row r="47" spans="1:14" x14ac:dyDescent="0.25">
      <c r="A47" s="2" t="s">
        <v>129</v>
      </c>
      <c r="B47" s="2" t="s">
        <v>130</v>
      </c>
      <c r="C47" s="3">
        <v>49000</v>
      </c>
      <c r="D47" s="2" t="s">
        <v>496</v>
      </c>
      <c r="E47" s="2" t="s">
        <v>382</v>
      </c>
      <c r="F47" s="2" t="s">
        <v>497</v>
      </c>
      <c r="G47" s="2">
        <v>52</v>
      </c>
      <c r="H47" s="2" t="s">
        <v>498</v>
      </c>
      <c r="I47" s="2" t="s">
        <v>354</v>
      </c>
      <c r="J47" s="2" t="s">
        <v>228</v>
      </c>
      <c r="K47" s="2" t="s">
        <v>251</v>
      </c>
      <c r="L47" s="2" t="s">
        <v>499</v>
      </c>
      <c r="M47" s="2">
        <f t="shared" si="0"/>
        <v>2.5816649104320337</v>
      </c>
      <c r="N47" s="2" t="s">
        <v>238</v>
      </c>
    </row>
    <row r="48" spans="1:14" x14ac:dyDescent="0.25">
      <c r="A48" s="2" t="s">
        <v>131</v>
      </c>
      <c r="B48" s="2" t="s">
        <v>132</v>
      </c>
      <c r="C48" s="3">
        <v>35000</v>
      </c>
      <c r="D48" s="2" t="s">
        <v>500</v>
      </c>
      <c r="E48" s="2" t="s">
        <v>382</v>
      </c>
      <c r="F48" s="2" t="s">
        <v>501</v>
      </c>
      <c r="G48" s="2">
        <v>24</v>
      </c>
      <c r="H48" s="2" t="s">
        <v>502</v>
      </c>
      <c r="I48" s="2" t="s">
        <v>360</v>
      </c>
      <c r="J48" s="2" t="s">
        <v>235</v>
      </c>
      <c r="K48" s="2" t="s">
        <v>503</v>
      </c>
      <c r="L48" s="4">
        <v>16</v>
      </c>
      <c r="M48" s="2">
        <f t="shared" si="0"/>
        <v>3.9954337899543377</v>
      </c>
      <c r="N48" s="2" t="s">
        <v>238</v>
      </c>
    </row>
    <row r="49" spans="1:14" x14ac:dyDescent="0.25">
      <c r="A49" s="2" t="s">
        <v>133</v>
      </c>
      <c r="B49" s="2" t="s">
        <v>134</v>
      </c>
      <c r="C49" s="3">
        <v>32000</v>
      </c>
      <c r="D49" s="2" t="s">
        <v>505</v>
      </c>
      <c r="E49" s="2" t="s">
        <v>506</v>
      </c>
      <c r="F49" s="2" t="s">
        <v>507</v>
      </c>
      <c r="G49" s="2">
        <v>33</v>
      </c>
      <c r="H49" s="2" t="s">
        <v>508</v>
      </c>
      <c r="I49" s="2" t="s">
        <v>509</v>
      </c>
      <c r="J49" s="2" t="s">
        <v>235</v>
      </c>
      <c r="K49" s="2" t="s">
        <v>510</v>
      </c>
      <c r="L49" s="2" t="s">
        <v>511</v>
      </c>
      <c r="M49" s="2">
        <f t="shared" si="0"/>
        <v>2.6567040265670401</v>
      </c>
      <c r="N49" s="2" t="s">
        <v>238</v>
      </c>
    </row>
    <row r="50" spans="1:14" x14ac:dyDescent="0.25">
      <c r="A50" s="2" t="s">
        <v>135</v>
      </c>
      <c r="B50" s="2" t="s">
        <v>136</v>
      </c>
      <c r="C50" s="3">
        <v>19000</v>
      </c>
      <c r="D50" s="2" t="s">
        <v>512</v>
      </c>
      <c r="E50" s="2" t="s">
        <v>382</v>
      </c>
      <c r="F50" s="2" t="s">
        <v>513</v>
      </c>
      <c r="G50" s="2">
        <v>27</v>
      </c>
      <c r="H50" s="2" t="s">
        <v>514</v>
      </c>
      <c r="I50" s="2" t="s">
        <v>515</v>
      </c>
      <c r="J50" s="2" t="s">
        <v>263</v>
      </c>
      <c r="K50" s="2" t="s">
        <v>516</v>
      </c>
      <c r="L50" s="2" t="s">
        <v>517</v>
      </c>
      <c r="M50" s="2">
        <f t="shared" si="0"/>
        <v>1.9279553526128868</v>
      </c>
      <c r="N50" s="2" t="s">
        <v>231</v>
      </c>
    </row>
    <row r="51" spans="1:14" x14ac:dyDescent="0.25">
      <c r="A51" s="2" t="s">
        <v>140</v>
      </c>
      <c r="B51" s="2" t="s">
        <v>518</v>
      </c>
      <c r="C51" s="3">
        <v>22000</v>
      </c>
      <c r="D51" s="2" t="s">
        <v>519</v>
      </c>
      <c r="E51" s="2" t="s">
        <v>520</v>
      </c>
      <c r="F51" s="2" t="s">
        <v>521</v>
      </c>
      <c r="G51" s="2">
        <v>31</v>
      </c>
      <c r="H51" s="2" t="s">
        <v>439</v>
      </c>
      <c r="I51" s="2" t="s">
        <v>279</v>
      </c>
      <c r="J51" s="2" t="s">
        <v>228</v>
      </c>
      <c r="K51" s="2" t="s">
        <v>522</v>
      </c>
      <c r="L51" s="4">
        <v>23</v>
      </c>
      <c r="M51" s="2">
        <f t="shared" si="0"/>
        <v>1.9443216968625718</v>
      </c>
      <c r="N51" s="2" t="s">
        <v>231</v>
      </c>
    </row>
    <row r="52" spans="1:14" x14ac:dyDescent="0.25">
      <c r="A52" s="2" t="s">
        <v>143</v>
      </c>
      <c r="B52" s="2" t="s">
        <v>524</v>
      </c>
      <c r="C52" s="3">
        <v>17000</v>
      </c>
      <c r="D52" s="2" t="s">
        <v>525</v>
      </c>
      <c r="E52" s="2" t="s">
        <v>526</v>
      </c>
      <c r="F52" s="2" t="s">
        <v>527</v>
      </c>
      <c r="G52" s="2">
        <v>37</v>
      </c>
      <c r="H52" s="2" t="s">
        <v>309</v>
      </c>
      <c r="I52" s="2" t="s">
        <v>322</v>
      </c>
      <c r="J52" s="2" t="s">
        <v>263</v>
      </c>
      <c r="K52" s="2" t="s">
        <v>528</v>
      </c>
      <c r="L52" s="2" t="s">
        <v>529</v>
      </c>
      <c r="M52" s="2">
        <f t="shared" si="0"/>
        <v>1.2587930396149574</v>
      </c>
      <c r="N52" s="2" t="s">
        <v>231</v>
      </c>
    </row>
    <row r="53" spans="1:14" x14ac:dyDescent="0.25">
      <c r="A53" s="2" t="s">
        <v>144</v>
      </c>
      <c r="B53" s="2" t="s">
        <v>145</v>
      </c>
      <c r="C53" s="3">
        <v>33000</v>
      </c>
      <c r="D53" s="2" t="s">
        <v>530</v>
      </c>
      <c r="E53" s="2" t="s">
        <v>531</v>
      </c>
      <c r="F53" s="2" t="s">
        <v>530</v>
      </c>
      <c r="G53" s="2">
        <v>14</v>
      </c>
      <c r="H53" s="2" t="s">
        <v>532</v>
      </c>
      <c r="I53" s="2" t="s">
        <v>392</v>
      </c>
      <c r="J53" s="2" t="s">
        <v>235</v>
      </c>
      <c r="K53" s="2" t="s">
        <v>533</v>
      </c>
      <c r="L53" s="2" t="s">
        <v>534</v>
      </c>
      <c r="M53" s="2">
        <f t="shared" si="0"/>
        <v>6.4579256360078281</v>
      </c>
      <c r="N53" s="2" t="s">
        <v>245</v>
      </c>
    </row>
    <row r="54" spans="1:14" x14ac:dyDescent="0.25">
      <c r="A54" s="2" t="s">
        <v>147</v>
      </c>
      <c r="B54" s="2" t="s">
        <v>148</v>
      </c>
      <c r="C54" s="3">
        <v>19000</v>
      </c>
      <c r="D54" s="2" t="s">
        <v>535</v>
      </c>
      <c r="E54" s="2" t="s">
        <v>536</v>
      </c>
      <c r="F54" s="2" t="s">
        <v>537</v>
      </c>
      <c r="G54" s="2">
        <v>17</v>
      </c>
      <c r="H54" s="2" t="s">
        <v>449</v>
      </c>
      <c r="I54" s="2" t="s">
        <v>304</v>
      </c>
      <c r="J54" s="2" t="s">
        <v>235</v>
      </c>
      <c r="K54" s="2" t="s">
        <v>538</v>
      </c>
      <c r="L54" s="2" t="s">
        <v>539</v>
      </c>
      <c r="M54" s="2">
        <f t="shared" si="0"/>
        <v>3.0620467365028201</v>
      </c>
      <c r="N54" s="2" t="s">
        <v>238</v>
      </c>
    </row>
    <row r="55" spans="1:14" x14ac:dyDescent="0.25">
      <c r="A55" s="2" t="s">
        <v>151</v>
      </c>
      <c r="B55" s="2" t="s">
        <v>152</v>
      </c>
      <c r="C55" s="3">
        <v>25000</v>
      </c>
      <c r="D55" s="2" t="s">
        <v>540</v>
      </c>
      <c r="E55" s="2" t="s">
        <v>541</v>
      </c>
      <c r="F55" s="2" t="s">
        <v>542</v>
      </c>
      <c r="G55" s="2">
        <v>24</v>
      </c>
      <c r="H55" s="2" t="s">
        <v>543</v>
      </c>
      <c r="I55" s="2" t="s">
        <v>322</v>
      </c>
      <c r="J55" s="2" t="s">
        <v>235</v>
      </c>
      <c r="K55" s="2" t="s">
        <v>251</v>
      </c>
      <c r="L55" s="2" t="s">
        <v>544</v>
      </c>
      <c r="M55" s="2">
        <f t="shared" si="0"/>
        <v>2.8538812785388128</v>
      </c>
      <c r="N55" s="2" t="s">
        <v>238</v>
      </c>
    </row>
    <row r="56" spans="1:14" x14ac:dyDescent="0.25">
      <c r="A56" s="2" t="s">
        <v>153</v>
      </c>
      <c r="B56" s="2" t="s">
        <v>154</v>
      </c>
      <c r="C56" s="3">
        <v>29000</v>
      </c>
      <c r="D56" s="2" t="s">
        <v>545</v>
      </c>
      <c r="E56" s="2" t="s">
        <v>382</v>
      </c>
      <c r="F56" s="2" t="s">
        <v>546</v>
      </c>
      <c r="G56" s="2">
        <v>82</v>
      </c>
      <c r="H56" s="2" t="s">
        <v>547</v>
      </c>
      <c r="I56" s="2" t="s">
        <v>242</v>
      </c>
      <c r="J56" s="2" t="s">
        <v>228</v>
      </c>
      <c r="K56" s="2" t="s">
        <v>548</v>
      </c>
      <c r="L56" s="2" t="s">
        <v>549</v>
      </c>
      <c r="M56" s="2">
        <f t="shared" si="0"/>
        <v>0.96892749749415308</v>
      </c>
      <c r="N56" s="2" t="s">
        <v>550</v>
      </c>
    </row>
    <row r="57" spans="1:14" x14ac:dyDescent="0.25">
      <c r="A57" s="2" t="s">
        <v>157</v>
      </c>
      <c r="B57" s="2" t="s">
        <v>158</v>
      </c>
      <c r="C57" s="3">
        <v>23000</v>
      </c>
      <c r="D57" s="2" t="s">
        <v>551</v>
      </c>
      <c r="E57" s="2" t="s">
        <v>552</v>
      </c>
      <c r="F57" s="2" t="s">
        <v>553</v>
      </c>
      <c r="G57" s="2">
        <v>15</v>
      </c>
      <c r="H57" s="2" t="s">
        <v>554</v>
      </c>
      <c r="I57" s="2" t="s">
        <v>433</v>
      </c>
      <c r="J57" s="2" t="s">
        <v>235</v>
      </c>
      <c r="K57" s="2" t="s">
        <v>555</v>
      </c>
      <c r="L57" s="2" t="s">
        <v>556</v>
      </c>
      <c r="M57" s="2">
        <f t="shared" si="0"/>
        <v>4.2009132420091326</v>
      </c>
      <c r="N57" s="2" t="s">
        <v>245</v>
      </c>
    </row>
    <row r="58" spans="1:14" x14ac:dyDescent="0.25">
      <c r="A58" s="2" t="s">
        <v>160</v>
      </c>
      <c r="B58" s="2" t="s">
        <v>161</v>
      </c>
      <c r="C58" s="3">
        <v>38000</v>
      </c>
      <c r="D58" s="2" t="s">
        <v>557</v>
      </c>
      <c r="E58" s="2" t="s">
        <v>224</v>
      </c>
      <c r="F58" s="2" t="s">
        <v>558</v>
      </c>
      <c r="G58" s="2">
        <v>19</v>
      </c>
      <c r="H58" s="2" t="s">
        <v>353</v>
      </c>
      <c r="I58" s="2" t="s">
        <v>559</v>
      </c>
      <c r="J58" s="2" t="s">
        <v>263</v>
      </c>
      <c r="K58" s="2" t="s">
        <v>560</v>
      </c>
      <c r="L58" s="4">
        <v>29</v>
      </c>
      <c r="M58" s="2">
        <f t="shared" si="0"/>
        <v>5.4794520547945202</v>
      </c>
      <c r="N58" s="2" t="s">
        <v>245</v>
      </c>
    </row>
    <row r="59" spans="1:14" x14ac:dyDescent="0.25">
      <c r="A59" s="2" t="s">
        <v>164</v>
      </c>
      <c r="B59" s="2" t="s">
        <v>165</v>
      </c>
      <c r="C59" s="3">
        <v>31000</v>
      </c>
      <c r="D59" s="2" t="s">
        <v>562</v>
      </c>
      <c r="E59" s="2" t="s">
        <v>563</v>
      </c>
      <c r="F59" s="2" t="s">
        <v>564</v>
      </c>
      <c r="G59" s="2">
        <v>34</v>
      </c>
      <c r="H59" s="2" t="s">
        <v>452</v>
      </c>
      <c r="I59" s="2" t="s">
        <v>392</v>
      </c>
      <c r="J59" s="2" t="s">
        <v>263</v>
      </c>
      <c r="K59" s="2" t="s">
        <v>565</v>
      </c>
      <c r="L59" s="2" t="s">
        <v>566</v>
      </c>
      <c r="M59" s="2">
        <f t="shared" si="0"/>
        <v>2.4979854955680905</v>
      </c>
      <c r="N59" s="2" t="s">
        <v>238</v>
      </c>
    </row>
    <row r="60" spans="1:14" x14ac:dyDescent="0.25">
      <c r="A60" s="2" t="s">
        <v>166</v>
      </c>
      <c r="B60" s="2" t="s">
        <v>167</v>
      </c>
      <c r="C60" s="3">
        <v>24000</v>
      </c>
      <c r="D60" s="2" t="s">
        <v>567</v>
      </c>
      <c r="E60" s="2" t="s">
        <v>224</v>
      </c>
      <c r="F60" s="2" t="s">
        <v>568</v>
      </c>
      <c r="G60" s="2">
        <v>62</v>
      </c>
      <c r="H60" s="2" t="s">
        <v>569</v>
      </c>
      <c r="I60" s="2" t="s">
        <v>570</v>
      </c>
      <c r="J60" s="2" t="s">
        <v>263</v>
      </c>
      <c r="K60" s="2" t="s">
        <v>271</v>
      </c>
      <c r="L60" s="2" t="s">
        <v>571</v>
      </c>
      <c r="M60" s="2">
        <f t="shared" si="0"/>
        <v>1.0605391073795847</v>
      </c>
      <c r="N60" s="2" t="s">
        <v>231</v>
      </c>
    </row>
    <row r="61" spans="1:14" x14ac:dyDescent="0.25">
      <c r="A61" s="2" t="s">
        <v>168</v>
      </c>
      <c r="B61" s="2" t="s">
        <v>169</v>
      </c>
      <c r="C61" s="3">
        <v>17000</v>
      </c>
      <c r="D61" s="2" t="s">
        <v>572</v>
      </c>
      <c r="E61" s="2" t="s">
        <v>382</v>
      </c>
      <c r="F61" s="2" t="s">
        <v>573</v>
      </c>
      <c r="G61" s="2">
        <v>28</v>
      </c>
      <c r="H61" s="2" t="s">
        <v>574</v>
      </c>
      <c r="I61" s="2" t="s">
        <v>575</v>
      </c>
      <c r="J61" s="2" t="s">
        <v>263</v>
      </c>
      <c r="K61" s="2" t="s">
        <v>386</v>
      </c>
      <c r="L61" s="2" t="s">
        <v>576</v>
      </c>
      <c r="M61" s="2">
        <f t="shared" si="0"/>
        <v>1.6634050880626223</v>
      </c>
      <c r="N61" s="2" t="s">
        <v>231</v>
      </c>
    </row>
    <row r="62" spans="1:14" x14ac:dyDescent="0.25">
      <c r="A62" s="2" t="s">
        <v>170</v>
      </c>
      <c r="B62" s="2" t="s">
        <v>171</v>
      </c>
      <c r="C62" s="3">
        <v>29000</v>
      </c>
      <c r="D62" s="2" t="s">
        <v>577</v>
      </c>
      <c r="E62" s="2" t="s">
        <v>578</v>
      </c>
      <c r="F62" s="2" t="s">
        <v>579</v>
      </c>
      <c r="G62" s="2">
        <v>17</v>
      </c>
      <c r="H62" s="2" t="s">
        <v>580</v>
      </c>
      <c r="I62" s="2" t="s">
        <v>581</v>
      </c>
      <c r="J62" s="2" t="s">
        <v>582</v>
      </c>
      <c r="K62" s="2" t="s">
        <v>583</v>
      </c>
      <c r="L62" s="2" t="s">
        <v>584</v>
      </c>
      <c r="M62" s="2">
        <f t="shared" si="0"/>
        <v>4.6736502820306205</v>
      </c>
      <c r="N62" s="2" t="s">
        <v>245</v>
      </c>
    </row>
    <row r="63" spans="1:14" x14ac:dyDescent="0.25">
      <c r="A63" s="2" t="s">
        <v>174</v>
      </c>
      <c r="B63" s="2" t="s">
        <v>585</v>
      </c>
      <c r="C63" s="3">
        <v>48000</v>
      </c>
      <c r="D63" s="2" t="s">
        <v>586</v>
      </c>
      <c r="E63" s="2" t="s">
        <v>382</v>
      </c>
      <c r="F63" s="2" t="s">
        <v>587</v>
      </c>
      <c r="G63" s="2">
        <v>23</v>
      </c>
      <c r="H63" s="2" t="s">
        <v>588</v>
      </c>
      <c r="I63" s="2" t="s">
        <v>589</v>
      </c>
      <c r="J63" s="2" t="s">
        <v>228</v>
      </c>
      <c r="K63" s="2" t="s">
        <v>590</v>
      </c>
      <c r="L63" s="2" t="s">
        <v>591</v>
      </c>
      <c r="M63" s="2">
        <f t="shared" si="0"/>
        <v>5.7176891006551518</v>
      </c>
      <c r="N63" s="2" t="s">
        <v>245</v>
      </c>
    </row>
    <row r="64" spans="1:14" x14ac:dyDescent="0.25">
      <c r="A64" s="2" t="s">
        <v>177</v>
      </c>
      <c r="B64" s="2" t="s">
        <v>178</v>
      </c>
      <c r="C64" s="3">
        <v>27000</v>
      </c>
      <c r="D64" s="2" t="s">
        <v>592</v>
      </c>
      <c r="E64" s="2" t="s">
        <v>593</v>
      </c>
      <c r="F64" s="2" t="s">
        <v>594</v>
      </c>
      <c r="G64" s="2">
        <v>45</v>
      </c>
      <c r="H64" s="2" t="s">
        <v>595</v>
      </c>
      <c r="I64" s="2" t="s">
        <v>279</v>
      </c>
      <c r="J64" s="2" t="s">
        <v>235</v>
      </c>
      <c r="K64" s="2" t="s">
        <v>596</v>
      </c>
      <c r="L64" s="2" t="s">
        <v>597</v>
      </c>
      <c r="M64" s="2">
        <f t="shared" si="0"/>
        <v>1.6438356164383561</v>
      </c>
      <c r="N64" s="2" t="s">
        <v>231</v>
      </c>
    </row>
    <row r="65" spans="1:14" x14ac:dyDescent="0.25">
      <c r="A65" s="2" t="s">
        <v>179</v>
      </c>
      <c r="B65" s="2" t="s">
        <v>180</v>
      </c>
      <c r="C65" s="3">
        <v>24000</v>
      </c>
      <c r="D65" s="2" t="s">
        <v>598</v>
      </c>
      <c r="E65" s="2" t="s">
        <v>599</v>
      </c>
      <c r="F65" s="2" t="s">
        <v>526</v>
      </c>
      <c r="G65" s="2">
        <v>22</v>
      </c>
      <c r="H65" s="2" t="s">
        <v>370</v>
      </c>
      <c r="I65" s="2" t="s">
        <v>279</v>
      </c>
      <c r="J65" s="2" t="s">
        <v>235</v>
      </c>
      <c r="K65" s="2" t="s">
        <v>600</v>
      </c>
      <c r="L65" s="4">
        <v>44</v>
      </c>
      <c r="M65" s="2">
        <f t="shared" si="0"/>
        <v>2.9887920298879203</v>
      </c>
      <c r="N65" s="2" t="s">
        <v>238</v>
      </c>
    </row>
    <row r="66" spans="1:14" x14ac:dyDescent="0.25">
      <c r="A66" s="2" t="s">
        <v>181</v>
      </c>
      <c r="B66" s="2" t="s">
        <v>182</v>
      </c>
      <c r="C66" s="3">
        <v>24000</v>
      </c>
      <c r="D66" s="2" t="s">
        <v>602</v>
      </c>
      <c r="E66" s="2" t="s">
        <v>603</v>
      </c>
      <c r="F66" s="2" t="s">
        <v>604</v>
      </c>
      <c r="G66" s="2">
        <v>19</v>
      </c>
      <c r="H66" s="2" t="s">
        <v>241</v>
      </c>
      <c r="I66" s="2"/>
      <c r="J66" s="2" t="s">
        <v>263</v>
      </c>
      <c r="K66" s="2" t="s">
        <v>605</v>
      </c>
      <c r="L66" s="4">
        <v>34</v>
      </c>
      <c r="M66" s="2">
        <f t="shared" si="0"/>
        <v>3.4607065609228549</v>
      </c>
      <c r="N66" s="2" t="s">
        <v>238</v>
      </c>
    </row>
    <row r="67" spans="1:14" x14ac:dyDescent="0.25">
      <c r="A67" s="2" t="s">
        <v>184</v>
      </c>
      <c r="B67" s="2" t="s">
        <v>185</v>
      </c>
      <c r="C67" s="3">
        <v>37000</v>
      </c>
      <c r="D67" s="2" t="s">
        <v>607</v>
      </c>
      <c r="E67" s="2" t="s">
        <v>608</v>
      </c>
      <c r="F67" s="2" t="s">
        <v>609</v>
      </c>
      <c r="G67" s="2">
        <v>25</v>
      </c>
      <c r="H67" s="2" t="s">
        <v>610</v>
      </c>
      <c r="I67" s="2"/>
      <c r="J67" s="2" t="s">
        <v>235</v>
      </c>
      <c r="K67" s="2" t="s">
        <v>251</v>
      </c>
      <c r="L67" s="2" t="s">
        <v>611</v>
      </c>
      <c r="M67" s="2">
        <f t="shared" ref="M67:M76" si="1">C67/(G67*365)</f>
        <v>4.0547945205479454</v>
      </c>
      <c r="N67" s="2" t="s">
        <v>245</v>
      </c>
    </row>
    <row r="68" spans="1:14" x14ac:dyDescent="0.25">
      <c r="A68" s="2" t="s">
        <v>187</v>
      </c>
      <c r="B68" s="2" t="s">
        <v>188</v>
      </c>
      <c r="C68" s="3">
        <v>26000</v>
      </c>
      <c r="D68" s="2" t="s">
        <v>612</v>
      </c>
      <c r="E68" s="2" t="s">
        <v>613</v>
      </c>
      <c r="F68" s="2" t="s">
        <v>614</v>
      </c>
      <c r="G68" s="2">
        <v>37</v>
      </c>
      <c r="H68" s="2" t="s">
        <v>249</v>
      </c>
      <c r="I68" s="2" t="s">
        <v>615</v>
      </c>
      <c r="J68" s="2" t="s">
        <v>228</v>
      </c>
      <c r="K68" s="2" t="s">
        <v>251</v>
      </c>
      <c r="L68" s="4">
        <v>49</v>
      </c>
      <c r="M68" s="2">
        <f t="shared" si="1"/>
        <v>1.9252128841169938</v>
      </c>
      <c r="N68" s="2" t="s">
        <v>231</v>
      </c>
    </row>
    <row r="69" spans="1:14" x14ac:dyDescent="0.25">
      <c r="A69" s="2" t="s">
        <v>189</v>
      </c>
      <c r="B69" s="2" t="s">
        <v>190</v>
      </c>
      <c r="C69" s="3">
        <v>19000</v>
      </c>
      <c r="D69" s="2" t="s">
        <v>617</v>
      </c>
      <c r="E69" s="2" t="s">
        <v>382</v>
      </c>
      <c r="F69" s="2" t="s">
        <v>618</v>
      </c>
      <c r="G69" s="2">
        <v>4</v>
      </c>
      <c r="H69" s="2" t="s">
        <v>353</v>
      </c>
      <c r="I69" s="2" t="s">
        <v>286</v>
      </c>
      <c r="J69" s="2" t="s">
        <v>228</v>
      </c>
      <c r="K69" s="2" t="s">
        <v>619</v>
      </c>
      <c r="L69" s="2" t="s">
        <v>620</v>
      </c>
      <c r="M69" s="2">
        <f t="shared" si="1"/>
        <v>13.013698630136986</v>
      </c>
      <c r="N69" s="2" t="s">
        <v>466</v>
      </c>
    </row>
    <row r="70" spans="1:14" x14ac:dyDescent="0.25">
      <c r="A70" s="2" t="s">
        <v>191</v>
      </c>
      <c r="B70" s="2" t="s">
        <v>192</v>
      </c>
      <c r="C70" s="3">
        <v>36000</v>
      </c>
      <c r="D70" s="2" t="s">
        <v>621</v>
      </c>
      <c r="E70" s="2" t="s">
        <v>622</v>
      </c>
      <c r="F70" s="2" t="s">
        <v>623</v>
      </c>
      <c r="G70" s="2">
        <v>34</v>
      </c>
      <c r="H70" s="2" t="s">
        <v>569</v>
      </c>
      <c r="I70" s="2" t="s">
        <v>347</v>
      </c>
      <c r="J70" s="2" t="s">
        <v>235</v>
      </c>
      <c r="K70" s="2" t="s">
        <v>624</v>
      </c>
      <c r="L70" s="2" t="s">
        <v>625</v>
      </c>
      <c r="M70" s="2">
        <f t="shared" si="1"/>
        <v>2.9008863819500403</v>
      </c>
      <c r="N70" s="2" t="s">
        <v>238</v>
      </c>
    </row>
    <row r="71" spans="1:14" x14ac:dyDescent="0.25">
      <c r="A71" s="2" t="s">
        <v>194</v>
      </c>
      <c r="B71" s="2" t="s">
        <v>79</v>
      </c>
      <c r="C71" s="3">
        <v>27000</v>
      </c>
      <c r="D71" s="2" t="s">
        <v>626</v>
      </c>
      <c r="E71" s="2" t="s">
        <v>627</v>
      </c>
      <c r="F71" s="2" t="s">
        <v>628</v>
      </c>
      <c r="G71" s="2">
        <v>28</v>
      </c>
      <c r="H71" s="2" t="s">
        <v>470</v>
      </c>
      <c r="I71" s="2" t="s">
        <v>304</v>
      </c>
      <c r="J71" s="2" t="s">
        <v>235</v>
      </c>
      <c r="K71" s="2" t="s">
        <v>629</v>
      </c>
      <c r="L71" s="2" t="s">
        <v>630</v>
      </c>
      <c r="M71" s="2">
        <f t="shared" si="1"/>
        <v>2.6418786692759295</v>
      </c>
      <c r="N71" s="2" t="s">
        <v>238</v>
      </c>
    </row>
    <row r="72" spans="1:14" x14ac:dyDescent="0.25">
      <c r="A72" s="2" t="s">
        <v>196</v>
      </c>
      <c r="B72" s="2" t="s">
        <v>43</v>
      </c>
      <c r="C72" s="3">
        <v>33000</v>
      </c>
      <c r="D72" s="2" t="s">
        <v>631</v>
      </c>
      <c r="E72" s="2" t="s">
        <v>632</v>
      </c>
      <c r="F72" s="2" t="s">
        <v>633</v>
      </c>
      <c r="G72" s="2">
        <v>72</v>
      </c>
      <c r="H72" s="2" t="s">
        <v>634</v>
      </c>
      <c r="I72" s="2" t="s">
        <v>635</v>
      </c>
      <c r="J72" s="2" t="s">
        <v>263</v>
      </c>
      <c r="K72" s="2" t="s">
        <v>636</v>
      </c>
      <c r="L72" s="4">
        <v>46</v>
      </c>
      <c r="M72" s="2">
        <f t="shared" si="1"/>
        <v>1.2557077625570776</v>
      </c>
      <c r="N72" s="2" t="s">
        <v>231</v>
      </c>
    </row>
    <row r="73" spans="1:14" x14ac:dyDescent="0.25">
      <c r="A73" s="2" t="s">
        <v>199</v>
      </c>
      <c r="B73" s="2" t="s">
        <v>200</v>
      </c>
      <c r="C73" s="3">
        <v>50000</v>
      </c>
      <c r="D73" s="2" t="s">
        <v>638</v>
      </c>
      <c r="E73" s="2" t="s">
        <v>639</v>
      </c>
      <c r="F73" s="2" t="s">
        <v>640</v>
      </c>
      <c r="G73" s="2">
        <v>22</v>
      </c>
      <c r="H73" s="2" t="s">
        <v>641</v>
      </c>
      <c r="I73" s="2"/>
      <c r="J73" s="2" t="s">
        <v>235</v>
      </c>
      <c r="K73" s="2" t="s">
        <v>642</v>
      </c>
      <c r="L73" s="2" t="s">
        <v>643</v>
      </c>
      <c r="M73" s="2">
        <f t="shared" si="1"/>
        <v>6.2266500622665006</v>
      </c>
      <c r="N73" s="2" t="s">
        <v>245</v>
      </c>
    </row>
    <row r="74" spans="1:14" x14ac:dyDescent="0.25">
      <c r="A74" s="2" t="s">
        <v>201</v>
      </c>
      <c r="B74" s="2" t="s">
        <v>202</v>
      </c>
      <c r="C74" s="3">
        <v>22000</v>
      </c>
      <c r="D74" s="2" t="s">
        <v>644</v>
      </c>
      <c r="E74" s="2" t="s">
        <v>645</v>
      </c>
      <c r="F74" s="2" t="s">
        <v>646</v>
      </c>
      <c r="G74" s="2">
        <v>18</v>
      </c>
      <c r="H74" s="2" t="s">
        <v>285</v>
      </c>
      <c r="I74" s="2" t="s">
        <v>322</v>
      </c>
      <c r="J74" s="2" t="s">
        <v>228</v>
      </c>
      <c r="K74" s="2" t="s">
        <v>386</v>
      </c>
      <c r="L74" s="4">
        <v>20</v>
      </c>
      <c r="M74" s="2">
        <f t="shared" si="1"/>
        <v>3.3485540334855401</v>
      </c>
      <c r="N74" s="2" t="s">
        <v>238</v>
      </c>
    </row>
    <row r="75" spans="1:14" x14ac:dyDescent="0.25">
      <c r="A75" s="2" t="s">
        <v>203</v>
      </c>
      <c r="B75" s="2" t="s">
        <v>202</v>
      </c>
      <c r="C75" s="3">
        <v>20000</v>
      </c>
      <c r="D75" s="2" t="s">
        <v>648</v>
      </c>
      <c r="E75" s="2" t="s">
        <v>649</v>
      </c>
      <c r="F75" s="2" t="s">
        <v>650</v>
      </c>
      <c r="G75" s="2">
        <v>27</v>
      </c>
      <c r="H75" s="2" t="s">
        <v>514</v>
      </c>
      <c r="I75" s="2" t="s">
        <v>651</v>
      </c>
      <c r="J75" s="2" t="s">
        <v>235</v>
      </c>
      <c r="K75" s="2" t="s">
        <v>528</v>
      </c>
      <c r="L75" s="4">
        <v>32</v>
      </c>
      <c r="M75" s="2">
        <f t="shared" si="1"/>
        <v>2.0294266869609334</v>
      </c>
      <c r="N75" s="2" t="s">
        <v>238</v>
      </c>
    </row>
    <row r="76" spans="1:14" x14ac:dyDescent="0.25">
      <c r="A76" s="2" t="s">
        <v>204</v>
      </c>
      <c r="B76" s="2" t="s">
        <v>205</v>
      </c>
      <c r="C76" s="3">
        <v>25000</v>
      </c>
      <c r="D76" s="2" t="s">
        <v>653</v>
      </c>
      <c r="E76" s="2" t="s">
        <v>654</v>
      </c>
      <c r="F76" s="2" t="s">
        <v>655</v>
      </c>
      <c r="G76" s="2">
        <v>31</v>
      </c>
      <c r="H76" s="2" t="s">
        <v>656</v>
      </c>
      <c r="I76" s="2" t="s">
        <v>286</v>
      </c>
      <c r="J76" s="2" t="s">
        <v>235</v>
      </c>
      <c r="K76" s="2" t="s">
        <v>657</v>
      </c>
      <c r="L76" s="2" t="s">
        <v>658</v>
      </c>
      <c r="M76" s="2">
        <f t="shared" si="1"/>
        <v>2.2094564737074678</v>
      </c>
      <c r="N76" s="2" t="s">
        <v>238</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8"/>
  <sheetViews>
    <sheetView topLeftCell="A64" workbookViewId="0">
      <selection activeCell="M14" sqref="J1:M14"/>
    </sheetView>
  </sheetViews>
  <sheetFormatPr defaultRowHeight="15" x14ac:dyDescent="0.25"/>
  <cols>
    <col min="5" max="5" width="8.7109375" customWidth="1"/>
    <col min="8" max="8" width="18.7109375" customWidth="1"/>
    <col min="9" max="9" width="35.7109375" customWidth="1"/>
  </cols>
  <sheetData>
    <row r="1" spans="1:9" x14ac:dyDescent="0.25">
      <c r="A1" s="5" t="s">
        <v>682</v>
      </c>
      <c r="B1" s="5" t="s">
        <v>683</v>
      </c>
      <c r="C1" s="5" t="s">
        <v>684</v>
      </c>
      <c r="D1" s="5" t="s">
        <v>685</v>
      </c>
      <c r="E1" s="5"/>
      <c r="G1" s="212" t="s">
        <v>10136</v>
      </c>
      <c r="H1" s="212"/>
      <c r="I1" s="212"/>
    </row>
    <row r="2" spans="1:9" x14ac:dyDescent="0.25">
      <c r="A2" s="1" t="s">
        <v>686</v>
      </c>
      <c r="B2" s="1">
        <v>0</v>
      </c>
      <c r="C2" s="1" t="s">
        <v>382</v>
      </c>
      <c r="D2" s="1">
        <v>0</v>
      </c>
      <c r="E2" s="1">
        <v>0</v>
      </c>
      <c r="G2" s="91">
        <v>1</v>
      </c>
      <c r="H2" s="91" t="s">
        <v>698</v>
      </c>
      <c r="I2" s="91" t="s">
        <v>697</v>
      </c>
    </row>
    <row r="3" spans="1:9" x14ac:dyDescent="0.25">
      <c r="A3" s="1" t="s">
        <v>687</v>
      </c>
      <c r="B3" s="1">
        <v>1</v>
      </c>
      <c r="C3" s="1" t="s">
        <v>688</v>
      </c>
      <c r="D3" s="1">
        <f>365*B3/10</f>
        <v>36.5</v>
      </c>
      <c r="E3" s="1">
        <v>0.1</v>
      </c>
      <c r="G3" s="212" t="s">
        <v>691</v>
      </c>
      <c r="H3" s="212"/>
      <c r="I3" s="212"/>
    </row>
    <row r="4" spans="1:9" x14ac:dyDescent="0.25">
      <c r="A4" s="1" t="s">
        <v>550</v>
      </c>
      <c r="B4" s="1">
        <v>2</v>
      </c>
      <c r="C4" s="1" t="s">
        <v>688</v>
      </c>
      <c r="D4" s="1">
        <f>365*B4/10</f>
        <v>73</v>
      </c>
      <c r="E4" s="1">
        <v>0.2</v>
      </c>
      <c r="G4" s="91">
        <v>2</v>
      </c>
      <c r="H4" s="91" t="s">
        <v>699</v>
      </c>
      <c r="I4" s="91" t="s">
        <v>2772</v>
      </c>
    </row>
    <row r="5" spans="1:9" x14ac:dyDescent="0.25">
      <c r="A5" s="1" t="s">
        <v>231</v>
      </c>
      <c r="B5" s="1">
        <v>1</v>
      </c>
      <c r="C5" s="1" t="s">
        <v>689</v>
      </c>
      <c r="D5" s="1">
        <f>365*B5</f>
        <v>365</v>
      </c>
      <c r="E5" s="1">
        <v>1</v>
      </c>
      <c r="G5" s="91">
        <v>3</v>
      </c>
      <c r="H5" s="91" t="s">
        <v>700</v>
      </c>
      <c r="I5" s="91" t="s">
        <v>2773</v>
      </c>
    </row>
    <row r="6" spans="1:9" x14ac:dyDescent="0.25">
      <c r="A6" s="1" t="s">
        <v>238</v>
      </c>
      <c r="B6" s="1">
        <v>2</v>
      </c>
      <c r="C6" s="1" t="s">
        <v>689</v>
      </c>
      <c r="D6" s="1">
        <f>365*B6</f>
        <v>730</v>
      </c>
      <c r="E6" s="1">
        <v>2</v>
      </c>
      <c r="G6" s="91">
        <v>4</v>
      </c>
      <c r="H6" s="91" t="s">
        <v>701</v>
      </c>
      <c r="I6" s="91" t="s">
        <v>2774</v>
      </c>
    </row>
    <row r="7" spans="1:9" x14ac:dyDescent="0.25">
      <c r="A7" s="1" t="s">
        <v>245</v>
      </c>
      <c r="B7" s="1">
        <v>4</v>
      </c>
      <c r="C7" s="1" t="s">
        <v>689</v>
      </c>
      <c r="D7" s="1">
        <f>365*B7</f>
        <v>1460</v>
      </c>
      <c r="E7" s="1">
        <v>4</v>
      </c>
      <c r="G7" s="91">
        <v>5</v>
      </c>
      <c r="H7" s="91" t="s">
        <v>751</v>
      </c>
      <c r="I7" s="91" t="s">
        <v>2775</v>
      </c>
    </row>
    <row r="8" spans="1:9" x14ac:dyDescent="0.25">
      <c r="A8" s="1" t="s">
        <v>466</v>
      </c>
      <c r="B8" s="1">
        <v>10</v>
      </c>
      <c r="C8" s="1" t="s">
        <v>689</v>
      </c>
      <c r="D8" s="1">
        <f>365*B8</f>
        <v>3650</v>
      </c>
      <c r="E8" s="1">
        <v>10</v>
      </c>
      <c r="G8" s="91">
        <v>6</v>
      </c>
      <c r="H8" s="91" t="s">
        <v>702</v>
      </c>
      <c r="I8" s="91" t="s">
        <v>2776</v>
      </c>
    </row>
    <row r="9" spans="1:9" x14ac:dyDescent="0.25">
      <c r="G9" s="91">
        <v>7</v>
      </c>
      <c r="H9" s="91" t="s">
        <v>703</v>
      </c>
      <c r="I9" s="91" t="s">
        <v>2777</v>
      </c>
    </row>
    <row r="10" spans="1:9" x14ac:dyDescent="0.25">
      <c r="G10" s="91">
        <v>8</v>
      </c>
      <c r="H10" s="91" t="s">
        <v>704</v>
      </c>
      <c r="I10" s="91" t="s">
        <v>2778</v>
      </c>
    </row>
    <row r="11" spans="1:9" x14ac:dyDescent="0.25">
      <c r="G11" s="91">
        <v>9</v>
      </c>
      <c r="H11" s="91" t="s">
        <v>705</v>
      </c>
      <c r="I11" s="91" t="s">
        <v>2779</v>
      </c>
    </row>
    <row r="12" spans="1:9" x14ac:dyDescent="0.25">
      <c r="A12" t="s">
        <v>5691</v>
      </c>
      <c r="G12" s="91">
        <v>10</v>
      </c>
      <c r="H12" s="91" t="s">
        <v>706</v>
      </c>
      <c r="I12" s="91" t="s">
        <v>2780</v>
      </c>
    </row>
    <row r="13" spans="1:9" x14ac:dyDescent="0.25">
      <c r="A13" t="s">
        <v>5692</v>
      </c>
      <c r="G13" s="91">
        <v>11</v>
      </c>
      <c r="H13" s="91" t="s">
        <v>707</v>
      </c>
      <c r="I13" s="91" t="s">
        <v>4240</v>
      </c>
    </row>
    <row r="14" spans="1:9" x14ac:dyDescent="0.25">
      <c r="A14" t="s">
        <v>5693</v>
      </c>
      <c r="G14" s="91">
        <v>12</v>
      </c>
      <c r="H14" s="91" t="s">
        <v>708</v>
      </c>
      <c r="I14" s="91" t="s">
        <v>2781</v>
      </c>
    </row>
    <row r="15" spans="1:9" x14ac:dyDescent="0.25">
      <c r="A15" t="s">
        <v>5694</v>
      </c>
      <c r="G15" s="91">
        <v>13</v>
      </c>
      <c r="H15" s="91" t="s">
        <v>709</v>
      </c>
      <c r="I15" s="91" t="s">
        <v>2782</v>
      </c>
    </row>
    <row r="16" spans="1:9" x14ac:dyDescent="0.25">
      <c r="A16" t="s">
        <v>5695</v>
      </c>
      <c r="G16" s="91">
        <v>14</v>
      </c>
      <c r="H16" s="91" t="s">
        <v>752</v>
      </c>
      <c r="I16" s="91" t="s">
        <v>2783</v>
      </c>
    </row>
    <row r="17" spans="1:9" x14ac:dyDescent="0.25">
      <c r="A17" t="s">
        <v>5696</v>
      </c>
      <c r="G17" s="91">
        <v>15</v>
      </c>
      <c r="H17" s="91" t="s">
        <v>710</v>
      </c>
      <c r="I17" s="91" t="s">
        <v>2784</v>
      </c>
    </row>
    <row r="18" spans="1:9" x14ac:dyDescent="0.25">
      <c r="A18" t="s">
        <v>5697</v>
      </c>
      <c r="G18" s="212" t="s">
        <v>741</v>
      </c>
      <c r="H18" s="212"/>
      <c r="I18" s="212" t="e">
        <v>#VALUE!</v>
      </c>
    </row>
    <row r="19" spans="1:9" x14ac:dyDescent="0.25">
      <c r="A19" t="s">
        <v>5698</v>
      </c>
      <c r="G19" s="91">
        <v>16</v>
      </c>
      <c r="H19" s="91" t="s">
        <v>711</v>
      </c>
      <c r="I19" s="91" t="s">
        <v>2785</v>
      </c>
    </row>
    <row r="20" spans="1:9" x14ac:dyDescent="0.25">
      <c r="G20" s="212" t="s">
        <v>692</v>
      </c>
      <c r="H20" s="212"/>
      <c r="I20" s="212" t="e">
        <v>#VALUE!</v>
      </c>
    </row>
    <row r="21" spans="1:9" x14ac:dyDescent="0.25">
      <c r="A21" t="s">
        <v>5699</v>
      </c>
      <c r="G21" s="91">
        <v>17</v>
      </c>
      <c r="H21" s="91" t="s">
        <v>712</v>
      </c>
      <c r="I21" s="91" t="s">
        <v>2786</v>
      </c>
    </row>
    <row r="22" spans="1:9" x14ac:dyDescent="0.25">
      <c r="A22" t="s">
        <v>5700</v>
      </c>
      <c r="G22" s="91">
        <v>18</v>
      </c>
      <c r="H22" s="91" t="s">
        <v>713</v>
      </c>
      <c r="I22" s="91" t="s">
        <v>2787</v>
      </c>
    </row>
    <row r="23" spans="1:9" x14ac:dyDescent="0.25">
      <c r="A23" t="s">
        <v>5701</v>
      </c>
      <c r="G23" s="91">
        <v>19</v>
      </c>
      <c r="H23" s="91" t="s">
        <v>714</v>
      </c>
      <c r="I23" s="91" t="s">
        <v>2788</v>
      </c>
    </row>
    <row r="24" spans="1:9" x14ac:dyDescent="0.25">
      <c r="A24" t="s">
        <v>5702</v>
      </c>
      <c r="G24" s="91">
        <v>20</v>
      </c>
      <c r="H24" s="91" t="s">
        <v>715</v>
      </c>
      <c r="I24" s="91" t="s">
        <v>2789</v>
      </c>
    </row>
    <row r="25" spans="1:9" x14ac:dyDescent="0.25">
      <c r="A25" t="s">
        <v>5703</v>
      </c>
      <c r="G25" s="91">
        <v>21</v>
      </c>
      <c r="H25" s="91" t="s">
        <v>716</v>
      </c>
      <c r="I25" s="91" t="s">
        <v>2790</v>
      </c>
    </row>
    <row r="26" spans="1:9" x14ac:dyDescent="0.25">
      <c r="A26" t="s">
        <v>5704</v>
      </c>
      <c r="G26" s="212" t="s">
        <v>742</v>
      </c>
      <c r="H26" s="212"/>
      <c r="I26" s="212" t="e">
        <v>#VALUE!</v>
      </c>
    </row>
    <row r="27" spans="1:9" x14ac:dyDescent="0.25">
      <c r="A27" t="s">
        <v>5705</v>
      </c>
      <c r="G27" s="91">
        <v>22</v>
      </c>
      <c r="H27" s="91" t="s">
        <v>720</v>
      </c>
      <c r="I27" s="91" t="s">
        <v>2791</v>
      </c>
    </row>
    <row r="28" spans="1:9" x14ac:dyDescent="0.25">
      <c r="A28" t="s">
        <v>5706</v>
      </c>
      <c r="G28" s="212" t="s">
        <v>743</v>
      </c>
      <c r="H28" s="212"/>
      <c r="I28" s="212" t="e">
        <v>#VALUE!</v>
      </c>
    </row>
    <row r="29" spans="1:9" x14ac:dyDescent="0.25">
      <c r="A29" t="s">
        <v>5707</v>
      </c>
      <c r="G29" s="91">
        <v>23</v>
      </c>
      <c r="H29" s="91" t="s">
        <v>717</v>
      </c>
      <c r="I29" s="91" t="s">
        <v>2792</v>
      </c>
    </row>
    <row r="30" spans="1:9" x14ac:dyDescent="0.25">
      <c r="G30" s="91">
        <v>24</v>
      </c>
      <c r="H30" s="91" t="s">
        <v>718</v>
      </c>
      <c r="I30" s="91" t="s">
        <v>2793</v>
      </c>
    </row>
    <row r="31" spans="1:9" x14ac:dyDescent="0.25">
      <c r="A31" t="s">
        <v>5708</v>
      </c>
      <c r="G31" s="91">
        <v>25</v>
      </c>
      <c r="H31" s="91" t="s">
        <v>719</v>
      </c>
      <c r="I31" s="91" t="s">
        <v>2794</v>
      </c>
    </row>
    <row r="32" spans="1:9" x14ac:dyDescent="0.25">
      <c r="A32" t="s">
        <v>5709</v>
      </c>
      <c r="G32" s="212" t="s">
        <v>744</v>
      </c>
      <c r="H32" s="212"/>
      <c r="I32" s="212" t="e">
        <v>#VALUE!</v>
      </c>
    </row>
    <row r="33" spans="1:9" x14ac:dyDescent="0.25">
      <c r="A33" t="s">
        <v>5710</v>
      </c>
      <c r="G33" s="91">
        <v>26</v>
      </c>
      <c r="H33" s="91" t="s">
        <v>721</v>
      </c>
      <c r="I33" s="91" t="s">
        <v>2795</v>
      </c>
    </row>
    <row r="34" spans="1:9" x14ac:dyDescent="0.25">
      <c r="G34" s="91">
        <v>27</v>
      </c>
      <c r="H34" s="91" t="s">
        <v>722</v>
      </c>
      <c r="I34" s="91" t="s">
        <v>2796</v>
      </c>
    </row>
    <row r="35" spans="1:9" x14ac:dyDescent="0.25">
      <c r="A35" t="s">
        <v>5711</v>
      </c>
      <c r="G35" s="91">
        <v>28</v>
      </c>
      <c r="H35" s="91" t="s">
        <v>723</v>
      </c>
      <c r="I35" s="91" t="s">
        <v>2797</v>
      </c>
    </row>
    <row r="36" spans="1:9" x14ac:dyDescent="0.25">
      <c r="A36" t="s">
        <v>5712</v>
      </c>
      <c r="G36" s="91">
        <v>29</v>
      </c>
      <c r="H36" s="91" t="s">
        <v>724</v>
      </c>
      <c r="I36" s="91" t="s">
        <v>2798</v>
      </c>
    </row>
    <row r="37" spans="1:9" x14ac:dyDescent="0.25">
      <c r="G37" s="91">
        <v>30</v>
      </c>
      <c r="H37" s="91" t="s">
        <v>725</v>
      </c>
      <c r="I37" s="91" t="s">
        <v>2799</v>
      </c>
    </row>
    <row r="38" spans="1:9" x14ac:dyDescent="0.25">
      <c r="G38" s="91">
        <v>31</v>
      </c>
      <c r="H38" s="91" t="s">
        <v>726</v>
      </c>
      <c r="I38" s="91" t="s">
        <v>2800</v>
      </c>
    </row>
    <row r="39" spans="1:9" x14ac:dyDescent="0.25">
      <c r="G39" s="91">
        <v>32</v>
      </c>
      <c r="H39" s="91" t="s">
        <v>727</v>
      </c>
      <c r="I39" s="91" t="s">
        <v>2801</v>
      </c>
    </row>
    <row r="40" spans="1:9" x14ac:dyDescent="0.25">
      <c r="G40" s="91">
        <v>33</v>
      </c>
      <c r="H40" s="91" t="s">
        <v>728</v>
      </c>
      <c r="I40" s="91" t="s">
        <v>2802</v>
      </c>
    </row>
    <row r="41" spans="1:9" x14ac:dyDescent="0.25">
      <c r="G41" s="91">
        <v>34</v>
      </c>
      <c r="H41" s="91" t="s">
        <v>729</v>
      </c>
      <c r="I41" s="91" t="s">
        <v>2803</v>
      </c>
    </row>
    <row r="42" spans="1:9" x14ac:dyDescent="0.25">
      <c r="G42" s="91">
        <v>35</v>
      </c>
      <c r="H42" s="91" t="s">
        <v>730</v>
      </c>
      <c r="I42" s="91" t="s">
        <v>2804</v>
      </c>
    </row>
    <row r="43" spans="1:9" x14ac:dyDescent="0.25">
      <c r="G43" s="91">
        <v>36</v>
      </c>
      <c r="H43" s="91" t="s">
        <v>731</v>
      </c>
      <c r="I43" s="91" t="s">
        <v>2805</v>
      </c>
    </row>
    <row r="44" spans="1:9" x14ac:dyDescent="0.25">
      <c r="G44" s="91">
        <v>37</v>
      </c>
      <c r="H44" s="91" t="s">
        <v>732</v>
      </c>
      <c r="I44" s="91" t="s">
        <v>2806</v>
      </c>
    </row>
    <row r="45" spans="1:9" x14ac:dyDescent="0.25">
      <c r="G45" s="91">
        <v>38</v>
      </c>
      <c r="H45" s="91" t="s">
        <v>733</v>
      </c>
      <c r="I45" s="91" t="s">
        <v>2807</v>
      </c>
    </row>
    <row r="46" spans="1:9" x14ac:dyDescent="0.25">
      <c r="G46" s="91">
        <v>39</v>
      </c>
      <c r="H46" s="91" t="s">
        <v>734</v>
      </c>
      <c r="I46" s="91" t="s">
        <v>2808</v>
      </c>
    </row>
    <row r="47" spans="1:9" x14ac:dyDescent="0.25">
      <c r="G47" s="91">
        <v>40</v>
      </c>
      <c r="H47" s="91" t="s">
        <v>735</v>
      </c>
      <c r="I47" s="91" t="s">
        <v>2809</v>
      </c>
    </row>
    <row r="48" spans="1:9" x14ac:dyDescent="0.25">
      <c r="G48" s="91">
        <v>41</v>
      </c>
      <c r="H48" s="91" t="s">
        <v>736</v>
      </c>
      <c r="I48" s="91" t="s">
        <v>2810</v>
      </c>
    </row>
    <row r="49" spans="7:10" x14ac:dyDescent="0.25">
      <c r="G49" s="91">
        <v>42</v>
      </c>
      <c r="H49" s="91" t="s">
        <v>737</v>
      </c>
      <c r="I49" s="91" t="s">
        <v>2811</v>
      </c>
    </row>
    <row r="50" spans="7:10" x14ac:dyDescent="0.25">
      <c r="G50" s="91">
        <v>43</v>
      </c>
      <c r="H50" s="91" t="s">
        <v>745</v>
      </c>
      <c r="I50" s="91" t="s">
        <v>2812</v>
      </c>
    </row>
    <row r="51" spans="7:10" x14ac:dyDescent="0.25">
      <c r="G51" s="91">
        <v>44</v>
      </c>
      <c r="H51" s="91" t="s">
        <v>738</v>
      </c>
      <c r="I51" s="91" t="s">
        <v>2813</v>
      </c>
    </row>
    <row r="52" spans="7:10" x14ac:dyDescent="0.25">
      <c r="G52" s="212" t="s">
        <v>747</v>
      </c>
      <c r="H52" s="212"/>
      <c r="I52" s="212"/>
    </row>
    <row r="53" spans="7:10" x14ac:dyDescent="0.25">
      <c r="G53" s="91">
        <v>45</v>
      </c>
      <c r="H53" s="91" t="s">
        <v>739</v>
      </c>
      <c r="I53" s="91" t="s">
        <v>2814</v>
      </c>
    </row>
    <row r="54" spans="7:10" x14ac:dyDescent="0.25">
      <c r="G54" s="212" t="s">
        <v>748</v>
      </c>
      <c r="H54" s="212"/>
      <c r="I54" s="212"/>
    </row>
    <row r="55" spans="7:10" x14ac:dyDescent="0.25">
      <c r="G55" s="91">
        <v>46</v>
      </c>
      <c r="H55" s="91" t="s">
        <v>740</v>
      </c>
      <c r="I55" s="91" t="s">
        <v>2815</v>
      </c>
    </row>
    <row r="56" spans="7:10" x14ac:dyDescent="0.25">
      <c r="G56" s="212" t="s">
        <v>746</v>
      </c>
      <c r="H56" s="212"/>
      <c r="I56" s="212"/>
    </row>
    <row r="57" spans="7:10" x14ac:dyDescent="0.25">
      <c r="G57" s="91">
        <v>47</v>
      </c>
      <c r="H57" s="91" t="s">
        <v>693</v>
      </c>
      <c r="I57" s="91" t="s">
        <v>2816</v>
      </c>
    </row>
    <row r="58" spans="7:10" x14ac:dyDescent="0.25">
      <c r="G58" s="212" t="s">
        <v>749</v>
      </c>
      <c r="H58" s="212"/>
      <c r="I58" s="212"/>
    </row>
    <row r="59" spans="7:10" x14ac:dyDescent="0.25">
      <c r="G59" s="91">
        <v>48</v>
      </c>
      <c r="H59" s="91" t="s">
        <v>694</v>
      </c>
      <c r="I59" s="91" t="s">
        <v>2817</v>
      </c>
    </row>
    <row r="60" spans="7:10" x14ac:dyDescent="0.25">
      <c r="G60" s="91">
        <v>49</v>
      </c>
      <c r="H60" s="91" t="s">
        <v>695</v>
      </c>
      <c r="I60" s="91" t="s">
        <v>2818</v>
      </c>
    </row>
    <row r="61" spans="7:10" x14ac:dyDescent="0.25">
      <c r="G61" s="212" t="s">
        <v>750</v>
      </c>
      <c r="H61" s="212"/>
      <c r="I61" s="212"/>
    </row>
    <row r="62" spans="7:10" x14ac:dyDescent="0.25">
      <c r="G62" s="91">
        <v>50</v>
      </c>
      <c r="H62" s="91" t="s">
        <v>696</v>
      </c>
      <c r="I62" s="91" t="s">
        <v>2819</v>
      </c>
    </row>
    <row r="64" spans="7:10" x14ac:dyDescent="0.25">
      <c r="I64" t="s">
        <v>5835</v>
      </c>
      <c r="J64" t="s">
        <v>5836</v>
      </c>
    </row>
    <row r="65" spans="3:12" x14ac:dyDescent="0.25">
      <c r="I65" t="s">
        <v>5837</v>
      </c>
      <c r="J65" t="s">
        <v>5838</v>
      </c>
    </row>
    <row r="67" spans="3:12" ht="15.75" x14ac:dyDescent="0.25">
      <c r="C67" s="87" t="s">
        <v>6669</v>
      </c>
    </row>
    <row r="68" spans="3:12" ht="15.75" x14ac:dyDescent="0.25">
      <c r="C68" s="87" t="s">
        <v>6670</v>
      </c>
    </row>
    <row r="69" spans="3:12" ht="15.75" x14ac:dyDescent="0.25">
      <c r="C69" s="87" t="s">
        <v>6668</v>
      </c>
    </row>
    <row r="70" spans="3:12" x14ac:dyDescent="0.25">
      <c r="C70" t="s">
        <v>6662</v>
      </c>
    </row>
    <row r="71" spans="3:12" x14ac:dyDescent="0.25">
      <c r="C71" t="s">
        <v>6663</v>
      </c>
    </row>
    <row r="72" spans="3:12" x14ac:dyDescent="0.25">
      <c r="C72" t="s">
        <v>6664</v>
      </c>
    </row>
    <row r="73" spans="3:12" x14ac:dyDescent="0.25">
      <c r="C73" t="s">
        <v>6665</v>
      </c>
    </row>
    <row r="74" spans="3:12" x14ac:dyDescent="0.25">
      <c r="C74" t="s">
        <v>6666</v>
      </c>
    </row>
    <row r="75" spans="3:12" x14ac:dyDescent="0.25">
      <c r="C75" t="s">
        <v>6667</v>
      </c>
    </row>
    <row r="77" spans="3:12" x14ac:dyDescent="0.25">
      <c r="C77" s="8" t="s">
        <v>7286</v>
      </c>
    </row>
    <row r="78" spans="3:12" x14ac:dyDescent="0.25">
      <c r="C78" t="s">
        <v>7287</v>
      </c>
      <c r="D78" s="8" t="s">
        <v>7288</v>
      </c>
    </row>
    <row r="79" spans="3:12" x14ac:dyDescent="0.25">
      <c r="C79" t="s">
        <v>7289</v>
      </c>
      <c r="D79" s="8" t="s">
        <v>7290</v>
      </c>
      <c r="K79" t="s">
        <v>6918</v>
      </c>
      <c r="L79" t="s">
        <v>6919</v>
      </c>
    </row>
    <row r="80" spans="3:12" x14ac:dyDescent="0.25">
      <c r="C80" t="s">
        <v>7291</v>
      </c>
      <c r="D80" s="8" t="s">
        <v>7292</v>
      </c>
    </row>
    <row r="81" spans="2:15" x14ac:dyDescent="0.25">
      <c r="C81" t="s">
        <v>7293</v>
      </c>
      <c r="D81" s="8" t="s">
        <v>7294</v>
      </c>
    </row>
    <row r="82" spans="2:15" x14ac:dyDescent="0.25">
      <c r="C82" t="s">
        <v>7295</v>
      </c>
      <c r="D82" s="8" t="s">
        <v>7296</v>
      </c>
    </row>
    <row r="83" spans="2:15" x14ac:dyDescent="0.25">
      <c r="D83" s="8"/>
    </row>
    <row r="84" spans="2:15" x14ac:dyDescent="0.25">
      <c r="D84" s="8"/>
    </row>
    <row r="85" spans="2:15" x14ac:dyDescent="0.25">
      <c r="D85" s="8"/>
    </row>
    <row r="86" spans="2:15" x14ac:dyDescent="0.25">
      <c r="D86" s="8"/>
    </row>
    <row r="87" spans="2:15" x14ac:dyDescent="0.25">
      <c r="B87" t="s">
        <v>6920</v>
      </c>
      <c r="C87" t="s">
        <v>6868</v>
      </c>
    </row>
    <row r="88" spans="2:15" x14ac:dyDescent="0.25">
      <c r="B88" t="s">
        <v>6921</v>
      </c>
      <c r="C88" t="s">
        <v>6924</v>
      </c>
      <c r="F88" t="s">
        <v>6926</v>
      </c>
    </row>
    <row r="89" spans="2:15" x14ac:dyDescent="0.25">
      <c r="B89" t="s">
        <v>6922</v>
      </c>
      <c r="C89" t="s">
        <v>6925</v>
      </c>
      <c r="F89" t="s">
        <v>6927</v>
      </c>
    </row>
    <row r="90" spans="2:15" x14ac:dyDescent="0.25">
      <c r="B90" t="s">
        <v>6923</v>
      </c>
      <c r="F90" t="s">
        <v>6928</v>
      </c>
    </row>
    <row r="91" spans="2:15" x14ac:dyDescent="0.25">
      <c r="B91" t="s">
        <v>6915</v>
      </c>
      <c r="F91" t="s">
        <v>6929</v>
      </c>
    </row>
    <row r="92" spans="2:15" x14ac:dyDescent="0.25">
      <c r="F92" t="s">
        <v>6930</v>
      </c>
    </row>
    <row r="93" spans="2:15" x14ac:dyDescent="0.25">
      <c r="F93" t="s">
        <v>6931</v>
      </c>
    </row>
    <row r="94" spans="2:15" x14ac:dyDescent="0.25">
      <c r="F94" t="s">
        <v>6932</v>
      </c>
    </row>
    <row r="95" spans="2:15" x14ac:dyDescent="0.25">
      <c r="F95" t="s">
        <v>6933</v>
      </c>
      <c r="N95" t="s">
        <v>7297</v>
      </c>
      <c r="O95" t="s">
        <v>7298</v>
      </c>
    </row>
    <row r="96" spans="2:15" x14ac:dyDescent="0.25">
      <c r="F96" t="s">
        <v>6934</v>
      </c>
      <c r="N96" t="s">
        <v>7299</v>
      </c>
      <c r="O96" s="8" t="s">
        <v>7300</v>
      </c>
    </row>
    <row r="97" spans="2:7" x14ac:dyDescent="0.25">
      <c r="F97" t="s">
        <v>6935</v>
      </c>
    </row>
    <row r="98" spans="2:7" x14ac:dyDescent="0.25">
      <c r="F98" t="s">
        <v>6936</v>
      </c>
    </row>
    <row r="99" spans="2:7" x14ac:dyDescent="0.25">
      <c r="F99" t="s">
        <v>7301</v>
      </c>
      <c r="G99" t="s">
        <v>7302</v>
      </c>
    </row>
    <row r="100" spans="2:7" x14ac:dyDescent="0.25">
      <c r="B100" t="s">
        <v>6937</v>
      </c>
    </row>
    <row r="101" spans="2:7" x14ac:dyDescent="0.25">
      <c r="B101" t="s">
        <v>6938</v>
      </c>
    </row>
    <row r="103" spans="2:7" x14ac:dyDescent="0.25">
      <c r="B103" t="s">
        <v>6939</v>
      </c>
    </row>
    <row r="106" spans="2:7" x14ac:dyDescent="0.25">
      <c r="F106" t="s">
        <v>7303</v>
      </c>
      <c r="G106" s="8" t="s">
        <v>7304</v>
      </c>
    </row>
    <row r="107" spans="2:7" x14ac:dyDescent="0.25">
      <c r="F107" t="s">
        <v>7305</v>
      </c>
      <c r="G107" s="8" t="s">
        <v>7306</v>
      </c>
    </row>
    <row r="108" spans="2:7" x14ac:dyDescent="0.25">
      <c r="E108" t="s">
        <v>7307</v>
      </c>
      <c r="F108" t="s">
        <v>7308</v>
      </c>
    </row>
    <row r="109" spans="2:7" x14ac:dyDescent="0.25">
      <c r="F109" t="s">
        <v>7309</v>
      </c>
    </row>
    <row r="110" spans="2:7" x14ac:dyDescent="0.25">
      <c r="F110" t="s">
        <v>7310</v>
      </c>
    </row>
    <row r="111" spans="2:7" x14ac:dyDescent="0.25">
      <c r="F111" t="s">
        <v>7311</v>
      </c>
      <c r="G111" t="s">
        <v>7312</v>
      </c>
    </row>
    <row r="112" spans="2:7" x14ac:dyDescent="0.25">
      <c r="F112" t="s">
        <v>7314</v>
      </c>
    </row>
    <row r="115" spans="6:12" x14ac:dyDescent="0.25">
      <c r="F115" t="s">
        <v>7315</v>
      </c>
      <c r="K115" t="s">
        <v>7361</v>
      </c>
      <c r="L115" t="s">
        <v>3842</v>
      </c>
    </row>
    <row r="116" spans="6:12" x14ac:dyDescent="0.25">
      <c r="F116" t="s">
        <v>7316</v>
      </c>
      <c r="K116">
        <v>1</v>
      </c>
      <c r="L116" t="s">
        <v>7362</v>
      </c>
    </row>
    <row r="117" spans="6:12" x14ac:dyDescent="0.25">
      <c r="F117" t="s">
        <v>7317</v>
      </c>
      <c r="K117">
        <v>2</v>
      </c>
      <c r="L117" t="s">
        <v>7363</v>
      </c>
    </row>
    <row r="118" spans="6:12" x14ac:dyDescent="0.25">
      <c r="F118" t="s">
        <v>7318</v>
      </c>
      <c r="K118">
        <v>3</v>
      </c>
      <c r="L118" t="s">
        <v>7364</v>
      </c>
    </row>
    <row r="119" spans="6:12" x14ac:dyDescent="0.25">
      <c r="F119" t="s">
        <v>7319</v>
      </c>
      <c r="K119">
        <v>4</v>
      </c>
      <c r="L119" t="s">
        <v>7365</v>
      </c>
    </row>
    <row r="120" spans="6:12" x14ac:dyDescent="0.25">
      <c r="K120">
        <v>5</v>
      </c>
      <c r="L120" t="s">
        <v>7366</v>
      </c>
    </row>
    <row r="121" spans="6:12" x14ac:dyDescent="0.25">
      <c r="F121" t="s">
        <v>7320</v>
      </c>
      <c r="K121">
        <v>6</v>
      </c>
      <c r="L121" t="s">
        <v>7367</v>
      </c>
    </row>
    <row r="122" spans="6:12" x14ac:dyDescent="0.25">
      <c r="F122" t="s">
        <v>7321</v>
      </c>
      <c r="K122">
        <v>7</v>
      </c>
      <c r="L122" t="s">
        <v>7368</v>
      </c>
    </row>
    <row r="123" spans="6:12" x14ac:dyDescent="0.25">
      <c r="F123" t="s">
        <v>7322</v>
      </c>
      <c r="K123">
        <v>8</v>
      </c>
      <c r="L123" t="s">
        <v>7369</v>
      </c>
    </row>
    <row r="124" spans="6:12" x14ac:dyDescent="0.25">
      <c r="F124" t="s">
        <v>7323</v>
      </c>
      <c r="K124">
        <v>9</v>
      </c>
      <c r="L124" t="s">
        <v>7370</v>
      </c>
    </row>
    <row r="125" spans="6:12" x14ac:dyDescent="0.25">
      <c r="F125" t="s">
        <v>7324</v>
      </c>
      <c r="K125">
        <v>10</v>
      </c>
      <c r="L125" t="s">
        <v>7371</v>
      </c>
    </row>
    <row r="126" spans="6:12" x14ac:dyDescent="0.25">
      <c r="F126" t="s">
        <v>7325</v>
      </c>
      <c r="K126">
        <v>11</v>
      </c>
      <c r="L126" t="s">
        <v>7372</v>
      </c>
    </row>
    <row r="127" spans="6:12" x14ac:dyDescent="0.25">
      <c r="F127" t="s">
        <v>7326</v>
      </c>
      <c r="K127">
        <v>12</v>
      </c>
      <c r="L127" t="s">
        <v>7373</v>
      </c>
    </row>
    <row r="128" spans="6:12" x14ac:dyDescent="0.25">
      <c r="F128" t="s">
        <v>7327</v>
      </c>
      <c r="K128">
        <v>13</v>
      </c>
      <c r="L128" t="s">
        <v>7374</v>
      </c>
    </row>
    <row r="129" spans="6:12" x14ac:dyDescent="0.25">
      <c r="F129" t="s">
        <v>7328</v>
      </c>
      <c r="K129">
        <v>14</v>
      </c>
      <c r="L129" t="s">
        <v>7375</v>
      </c>
    </row>
    <row r="130" spans="6:12" x14ac:dyDescent="0.25">
      <c r="F130" t="s">
        <v>7327</v>
      </c>
      <c r="K130">
        <v>15</v>
      </c>
      <c r="L130" t="s">
        <v>7376</v>
      </c>
    </row>
    <row r="131" spans="6:12" x14ac:dyDescent="0.25">
      <c r="F131" t="s">
        <v>7329</v>
      </c>
      <c r="K131">
        <v>16</v>
      </c>
      <c r="L131" t="s">
        <v>7377</v>
      </c>
    </row>
    <row r="132" spans="6:12" x14ac:dyDescent="0.25">
      <c r="F132" t="s">
        <v>7324</v>
      </c>
      <c r="K132">
        <v>17</v>
      </c>
      <c r="L132" t="s">
        <v>7378</v>
      </c>
    </row>
    <row r="133" spans="6:12" x14ac:dyDescent="0.25">
      <c r="F133" t="s">
        <v>7330</v>
      </c>
      <c r="K133">
        <v>18</v>
      </c>
      <c r="L133" t="s">
        <v>7379</v>
      </c>
    </row>
    <row r="134" spans="6:12" x14ac:dyDescent="0.25">
      <c r="F134" t="s">
        <v>7331</v>
      </c>
      <c r="K134">
        <v>19</v>
      </c>
      <c r="L134" t="s">
        <v>7380</v>
      </c>
    </row>
    <row r="135" spans="6:12" x14ac:dyDescent="0.25">
      <c r="F135" t="s">
        <v>7332</v>
      </c>
      <c r="K135">
        <v>20</v>
      </c>
      <c r="L135" t="s">
        <v>7381</v>
      </c>
    </row>
    <row r="136" spans="6:12" x14ac:dyDescent="0.25">
      <c r="F136" t="s">
        <v>7333</v>
      </c>
    </row>
    <row r="137" spans="6:12" x14ac:dyDescent="0.25">
      <c r="F137" t="s">
        <v>7334</v>
      </c>
    </row>
    <row r="138" spans="6:12" x14ac:dyDescent="0.25">
      <c r="F138" t="s">
        <v>7335</v>
      </c>
    </row>
    <row r="139" spans="6:12" x14ac:dyDescent="0.25">
      <c r="F139" t="s">
        <v>7336</v>
      </c>
    </row>
    <row r="140" spans="6:12" x14ac:dyDescent="0.25">
      <c r="F140" t="s">
        <v>7337</v>
      </c>
    </row>
    <row r="141" spans="6:12" x14ac:dyDescent="0.25">
      <c r="F141" t="s">
        <v>7338</v>
      </c>
    </row>
    <row r="142" spans="6:12" x14ac:dyDescent="0.25">
      <c r="F142" t="s">
        <v>7339</v>
      </c>
    </row>
    <row r="143" spans="6:12" x14ac:dyDescent="0.25">
      <c r="F143" t="s">
        <v>7340</v>
      </c>
    </row>
    <row r="144" spans="6:12" x14ac:dyDescent="0.25">
      <c r="F144" t="s">
        <v>7341</v>
      </c>
    </row>
    <row r="145" spans="6:6" x14ac:dyDescent="0.25">
      <c r="F145" t="s">
        <v>7342</v>
      </c>
    </row>
    <row r="146" spans="6:6" x14ac:dyDescent="0.25">
      <c r="F146" t="s">
        <v>7318</v>
      </c>
    </row>
    <row r="147" spans="6:6" x14ac:dyDescent="0.25">
      <c r="F147" t="s">
        <v>7343</v>
      </c>
    </row>
    <row r="148" spans="6:6" x14ac:dyDescent="0.25">
      <c r="F148" t="s">
        <v>7324</v>
      </c>
    </row>
    <row r="149" spans="6:6" x14ac:dyDescent="0.25">
      <c r="F149" t="s">
        <v>7344</v>
      </c>
    </row>
    <row r="150" spans="6:6" x14ac:dyDescent="0.25">
      <c r="F150" t="s">
        <v>7345</v>
      </c>
    </row>
    <row r="151" spans="6:6" x14ac:dyDescent="0.25">
      <c r="F151" t="s">
        <v>7346</v>
      </c>
    </row>
    <row r="152" spans="6:6" x14ac:dyDescent="0.25">
      <c r="F152" t="s">
        <v>7347</v>
      </c>
    </row>
    <row r="153" spans="6:6" x14ac:dyDescent="0.25">
      <c r="F153" t="s">
        <v>7348</v>
      </c>
    </row>
    <row r="154" spans="6:6" x14ac:dyDescent="0.25">
      <c r="F154" t="s">
        <v>7349</v>
      </c>
    </row>
    <row r="155" spans="6:6" x14ac:dyDescent="0.25">
      <c r="F155" t="s">
        <v>7350</v>
      </c>
    </row>
    <row r="156" spans="6:6" x14ac:dyDescent="0.25">
      <c r="F156" t="s">
        <v>7351</v>
      </c>
    </row>
    <row r="157" spans="6:6" x14ac:dyDescent="0.25">
      <c r="F157" t="s">
        <v>7352</v>
      </c>
    </row>
    <row r="158" spans="6:6" x14ac:dyDescent="0.25">
      <c r="F158" t="s">
        <v>7353</v>
      </c>
    </row>
    <row r="159" spans="6:6" x14ac:dyDescent="0.25">
      <c r="F159" t="s">
        <v>7318</v>
      </c>
    </row>
    <row r="160" spans="6:6" x14ac:dyDescent="0.25">
      <c r="F160" t="s">
        <v>7354</v>
      </c>
    </row>
    <row r="161" spans="6:6" x14ac:dyDescent="0.25">
      <c r="F161" t="s">
        <v>7355</v>
      </c>
    </row>
    <row r="162" spans="6:6" x14ac:dyDescent="0.25">
      <c r="F162" t="s">
        <v>7356</v>
      </c>
    </row>
    <row r="163" spans="6:6" x14ac:dyDescent="0.25">
      <c r="F163" t="s">
        <v>7357</v>
      </c>
    </row>
    <row r="164" spans="6:6" x14ac:dyDescent="0.25">
      <c r="F164" t="s">
        <v>7321</v>
      </c>
    </row>
    <row r="165" spans="6:6" x14ac:dyDescent="0.25">
      <c r="F165" t="s">
        <v>7358</v>
      </c>
    </row>
    <row r="166" spans="6:6" x14ac:dyDescent="0.25">
      <c r="F166" t="s">
        <v>7321</v>
      </c>
    </row>
    <row r="167" spans="6:6" x14ac:dyDescent="0.25">
      <c r="F167" t="s">
        <v>7359</v>
      </c>
    </row>
    <row r="168" spans="6:6" x14ac:dyDescent="0.25">
      <c r="F168" t="s">
        <v>7360</v>
      </c>
    </row>
  </sheetData>
  <mergeCells count="12">
    <mergeCell ref="G56:I56"/>
    <mergeCell ref="G58:I58"/>
    <mergeCell ref="G61:I61"/>
    <mergeCell ref="G1:I1"/>
    <mergeCell ref="G3:I3"/>
    <mergeCell ref="G20:I20"/>
    <mergeCell ref="G18:I18"/>
    <mergeCell ref="G26:I26"/>
    <mergeCell ref="G28:I28"/>
    <mergeCell ref="G32:I32"/>
    <mergeCell ref="G52:I52"/>
    <mergeCell ref="G54:I5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19"/>
  <sheetViews>
    <sheetView zoomScaleNormal="100" workbookViewId="0">
      <selection activeCell="H111" sqref="H111:N119"/>
    </sheetView>
  </sheetViews>
  <sheetFormatPr defaultRowHeight="15" x14ac:dyDescent="0.25"/>
  <cols>
    <col min="2" max="2" width="15.42578125" customWidth="1"/>
    <col min="3" max="3" width="26.85546875" customWidth="1"/>
    <col min="4" max="4" width="16.7109375" customWidth="1"/>
    <col min="5" max="5" width="22.28515625" customWidth="1"/>
    <col min="6" max="6" width="25.7109375" customWidth="1"/>
    <col min="7" max="7" width="22.140625" customWidth="1"/>
    <col min="8" max="14" width="25.7109375" customWidth="1"/>
    <col min="20" max="29" width="0" hidden="1" customWidth="1"/>
  </cols>
  <sheetData>
    <row r="1" spans="1:28" x14ac:dyDescent="0.25">
      <c r="A1">
        <v>1600</v>
      </c>
    </row>
    <row r="2" spans="1:28" ht="20.25" x14ac:dyDescent="0.35">
      <c r="A2" s="213" t="s">
        <v>5656</v>
      </c>
      <c r="B2" s="213"/>
      <c r="C2" s="213"/>
      <c r="E2" s="152" t="s">
        <v>6661</v>
      </c>
      <c r="F2" s="152" t="s">
        <v>3078</v>
      </c>
      <c r="G2" s="152" t="s">
        <v>4006</v>
      </c>
    </row>
    <row r="3" spans="1:28" ht="17.25" x14ac:dyDescent="0.35">
      <c r="A3" s="152" t="s">
        <v>4241</v>
      </c>
      <c r="B3" s="152" t="s">
        <v>4242</v>
      </c>
      <c r="C3" s="152" t="s">
        <v>4243</v>
      </c>
      <c r="E3" s="154" t="s">
        <v>7282</v>
      </c>
      <c r="F3" s="154" t="s">
        <v>7281</v>
      </c>
      <c r="G3" s="155" t="s">
        <v>5666</v>
      </c>
    </row>
    <row r="4" spans="1:28" ht="15.75" x14ac:dyDescent="0.25">
      <c r="A4" s="1" t="s">
        <v>3300</v>
      </c>
      <c r="B4" s="1">
        <v>1020</v>
      </c>
      <c r="C4" s="34">
        <f t="shared" ref="C4:C11" si="0">B4/$A$1</f>
        <v>0.63749999999999996</v>
      </c>
      <c r="E4" s="106" t="s">
        <v>7282</v>
      </c>
      <c r="F4" s="106" t="s">
        <v>5664</v>
      </c>
      <c r="G4" s="1" t="s">
        <v>5665</v>
      </c>
      <c r="T4" s="23" t="s">
        <v>5494</v>
      </c>
      <c r="U4" s="23"/>
      <c r="V4" s="23"/>
      <c r="W4" s="23"/>
      <c r="X4" s="23"/>
      <c r="Y4" s="23"/>
      <c r="Z4" s="23"/>
      <c r="AA4" s="23"/>
      <c r="AB4" s="23"/>
    </row>
    <row r="5" spans="1:28" ht="15.75" x14ac:dyDescent="0.25">
      <c r="A5" s="1" t="s">
        <v>3301</v>
      </c>
      <c r="B5" s="1">
        <v>160</v>
      </c>
      <c r="C5" s="34">
        <f t="shared" si="0"/>
        <v>0.1</v>
      </c>
      <c r="E5" s="106" t="s">
        <v>6660</v>
      </c>
      <c r="F5" s="115" t="s">
        <v>6659</v>
      </c>
      <c r="G5" s="1" t="s">
        <v>5667</v>
      </c>
      <c r="T5" s="28" t="s">
        <v>3078</v>
      </c>
      <c r="U5" s="28" t="s">
        <v>3079</v>
      </c>
      <c r="V5" s="28" t="s">
        <v>3080</v>
      </c>
      <c r="W5" s="28" t="s">
        <v>3081</v>
      </c>
      <c r="X5" s="28" t="s">
        <v>3082</v>
      </c>
      <c r="Y5" s="28" t="s">
        <v>3083</v>
      </c>
      <c r="Z5" s="28" t="s">
        <v>3084</v>
      </c>
      <c r="AA5" s="28" t="s">
        <v>3085</v>
      </c>
      <c r="AB5" s="28" t="s">
        <v>3086</v>
      </c>
    </row>
    <row r="6" spans="1:28" ht="15.75" x14ac:dyDescent="0.25">
      <c r="A6" s="1" t="s">
        <v>3302</v>
      </c>
      <c r="B6" s="1">
        <v>130</v>
      </c>
      <c r="C6" s="34">
        <f t="shared" si="0"/>
        <v>8.1250000000000003E-2</v>
      </c>
      <c r="E6" s="106" t="s">
        <v>6658</v>
      </c>
      <c r="F6" s="115" t="s">
        <v>5668</v>
      </c>
      <c r="G6" s="1" t="s">
        <v>5667</v>
      </c>
      <c r="T6" s="1" t="s">
        <v>3087</v>
      </c>
      <c r="U6" s="1" t="s">
        <v>3088</v>
      </c>
      <c r="V6" s="1" t="s">
        <v>3089</v>
      </c>
      <c r="W6" s="1" t="s">
        <v>4022</v>
      </c>
      <c r="X6" s="1" t="s">
        <v>4035</v>
      </c>
      <c r="Y6" s="1" t="s">
        <v>4048</v>
      </c>
      <c r="Z6" s="1" t="s">
        <v>224</v>
      </c>
      <c r="AA6" s="1"/>
      <c r="AB6" s="1"/>
    </row>
    <row r="7" spans="1:28" ht="15.75" x14ac:dyDescent="0.25">
      <c r="A7" s="1" t="s">
        <v>3303</v>
      </c>
      <c r="B7" s="1">
        <v>110</v>
      </c>
      <c r="C7" s="34">
        <f t="shared" si="0"/>
        <v>6.8750000000000006E-2</v>
      </c>
      <c r="E7" s="115" t="s">
        <v>5669</v>
      </c>
      <c r="F7" s="115" t="s">
        <v>5670</v>
      </c>
      <c r="G7" s="1" t="s">
        <v>5667</v>
      </c>
      <c r="T7" s="1" t="s">
        <v>4010</v>
      </c>
      <c r="U7" s="1" t="s">
        <v>3091</v>
      </c>
      <c r="V7" s="1" t="s">
        <v>3090</v>
      </c>
      <c r="W7" s="1" t="s">
        <v>4023</v>
      </c>
      <c r="X7" s="1" t="s">
        <v>4036</v>
      </c>
      <c r="Y7" s="1" t="s">
        <v>4049</v>
      </c>
      <c r="Z7" s="1" t="s">
        <v>224</v>
      </c>
      <c r="AA7" s="1"/>
      <c r="AB7" s="1"/>
    </row>
    <row r="8" spans="1:28" ht="15.75" x14ac:dyDescent="0.25">
      <c r="A8" s="1" t="s">
        <v>3304</v>
      </c>
      <c r="B8" s="1">
        <v>80</v>
      </c>
      <c r="C8" s="34">
        <f t="shared" si="0"/>
        <v>0.05</v>
      </c>
      <c r="E8" s="115" t="s">
        <v>6648</v>
      </c>
      <c r="F8" s="115" t="s">
        <v>6649</v>
      </c>
      <c r="G8" s="1" t="s">
        <v>5674</v>
      </c>
      <c r="T8" s="1" t="s">
        <v>4011</v>
      </c>
      <c r="U8" s="1"/>
      <c r="V8" s="1" t="s">
        <v>3092</v>
      </c>
      <c r="W8" s="1" t="s">
        <v>4024</v>
      </c>
      <c r="X8" s="1" t="s">
        <v>4037</v>
      </c>
      <c r="Y8" s="1" t="s">
        <v>224</v>
      </c>
      <c r="Z8" s="1" t="s">
        <v>224</v>
      </c>
      <c r="AA8" s="1"/>
      <c r="AB8" s="1"/>
    </row>
    <row r="9" spans="1:28" ht="15.75" x14ac:dyDescent="0.25">
      <c r="A9" s="1" t="s">
        <v>3305</v>
      </c>
      <c r="B9" s="1">
        <v>55</v>
      </c>
      <c r="C9" s="34">
        <f t="shared" si="0"/>
        <v>3.4375000000000003E-2</v>
      </c>
      <c r="E9" s="115" t="s">
        <v>5671</v>
      </c>
      <c r="F9" s="115" t="s">
        <v>5672</v>
      </c>
      <c r="G9" s="1" t="s">
        <v>5673</v>
      </c>
      <c r="T9" s="1" t="s">
        <v>4012</v>
      </c>
      <c r="U9" s="1" t="s">
        <v>3093</v>
      </c>
      <c r="V9" s="1" t="s">
        <v>3094</v>
      </c>
      <c r="W9" s="1" t="s">
        <v>4025</v>
      </c>
      <c r="X9" s="1" t="s">
        <v>4038</v>
      </c>
      <c r="Y9" s="1" t="s">
        <v>4018</v>
      </c>
      <c r="Z9" s="1" t="s">
        <v>4052</v>
      </c>
      <c r="AA9" s="1"/>
      <c r="AB9" s="1"/>
    </row>
    <row r="10" spans="1:28" ht="15.75" x14ac:dyDescent="0.25">
      <c r="A10" s="1" t="s">
        <v>3306</v>
      </c>
      <c r="B10" s="1">
        <v>35</v>
      </c>
      <c r="C10" s="34">
        <f t="shared" si="0"/>
        <v>2.1874999999999999E-2</v>
      </c>
      <c r="E10" s="115" t="s">
        <v>6650</v>
      </c>
      <c r="F10" s="106" t="s">
        <v>5675</v>
      </c>
      <c r="G10" s="1" t="s">
        <v>5673</v>
      </c>
      <c r="T10" s="1" t="s">
        <v>4013</v>
      </c>
      <c r="U10" s="1" t="s">
        <v>3088</v>
      </c>
      <c r="V10" s="1" t="s">
        <v>3095</v>
      </c>
      <c r="W10" s="1" t="s">
        <v>4026</v>
      </c>
      <c r="X10" s="1" t="s">
        <v>4039</v>
      </c>
      <c r="Y10" s="1" t="s">
        <v>224</v>
      </c>
      <c r="Z10" s="1" t="s">
        <v>224</v>
      </c>
      <c r="AA10" s="1"/>
      <c r="AB10" s="1"/>
    </row>
    <row r="11" spans="1:28" ht="15.75" x14ac:dyDescent="0.25">
      <c r="A11" s="1" t="s">
        <v>3307</v>
      </c>
      <c r="B11" s="1">
        <v>10</v>
      </c>
      <c r="C11" s="34">
        <f t="shared" si="0"/>
        <v>6.2500000000000003E-3</v>
      </c>
      <c r="E11" s="106"/>
      <c r="F11" s="115" t="s">
        <v>6651</v>
      </c>
      <c r="G11" s="1"/>
      <c r="T11" s="1" t="s">
        <v>4014</v>
      </c>
      <c r="U11" s="1" t="s">
        <v>3088</v>
      </c>
      <c r="V11" s="1" t="s">
        <v>3096</v>
      </c>
      <c r="W11" s="1" t="s">
        <v>4027</v>
      </c>
      <c r="X11" s="1" t="s">
        <v>4040</v>
      </c>
      <c r="Y11" s="1" t="s">
        <v>4015</v>
      </c>
      <c r="Z11" s="1" t="s">
        <v>4053</v>
      </c>
      <c r="AA11" s="1"/>
      <c r="AB11" s="1"/>
    </row>
    <row r="12" spans="1:28" ht="15.75" x14ac:dyDescent="0.25">
      <c r="A12" s="29" t="s">
        <v>4244</v>
      </c>
      <c r="B12" s="29">
        <f>SUM(B4:B11)</f>
        <v>1600</v>
      </c>
      <c r="C12" s="35">
        <f>SUM(C4:C11)</f>
        <v>1</v>
      </c>
      <c r="E12" s="115" t="s">
        <v>6652</v>
      </c>
      <c r="F12" s="115" t="s">
        <v>5676</v>
      </c>
      <c r="G12" s="1"/>
      <c r="T12" s="1" t="s">
        <v>4015</v>
      </c>
      <c r="U12" s="1" t="s">
        <v>3093</v>
      </c>
      <c r="V12" s="1" t="s">
        <v>3097</v>
      </c>
      <c r="W12" s="1" t="s">
        <v>4028</v>
      </c>
      <c r="X12" s="1" t="s">
        <v>4041</v>
      </c>
      <c r="Y12" s="1" t="s">
        <v>4050</v>
      </c>
      <c r="Z12" s="1" t="s">
        <v>4012</v>
      </c>
      <c r="AA12" s="1"/>
      <c r="AB12" s="1"/>
    </row>
    <row r="13" spans="1:28" ht="15.75" x14ac:dyDescent="0.25">
      <c r="A13" s="1" t="s">
        <v>3308</v>
      </c>
      <c r="B13" s="1" t="s">
        <v>5473</v>
      </c>
      <c r="C13" s="1">
        <f>1.5*30*B12</f>
        <v>72000</v>
      </c>
      <c r="E13" s="115" t="s">
        <v>6654</v>
      </c>
      <c r="F13" s="115" t="s">
        <v>6653</v>
      </c>
      <c r="G13" s="1"/>
      <c r="T13" s="1" t="s">
        <v>4016</v>
      </c>
      <c r="U13" s="1" t="s">
        <v>3093</v>
      </c>
      <c r="V13" s="1" t="s">
        <v>3098</v>
      </c>
      <c r="W13" s="1" t="s">
        <v>4029</v>
      </c>
      <c r="X13" s="1" t="s">
        <v>4042</v>
      </c>
      <c r="Y13" s="1" t="s">
        <v>4015</v>
      </c>
      <c r="Z13" s="1" t="s">
        <v>4014</v>
      </c>
      <c r="AA13" s="1"/>
      <c r="AB13" s="1"/>
    </row>
    <row r="14" spans="1:28" ht="15.75" x14ac:dyDescent="0.25">
      <c r="E14" s="115" t="s">
        <v>6655</v>
      </c>
      <c r="F14" s="115" t="s">
        <v>5677</v>
      </c>
      <c r="G14" s="1" t="s">
        <v>5678</v>
      </c>
      <c r="T14" s="1" t="s">
        <v>4017</v>
      </c>
      <c r="U14" s="1" t="s">
        <v>3099</v>
      </c>
      <c r="V14" s="1" t="s">
        <v>3100</v>
      </c>
      <c r="W14" s="1" t="s">
        <v>4030</v>
      </c>
      <c r="X14" s="1" t="s">
        <v>4043</v>
      </c>
      <c r="Y14" s="1" t="s">
        <v>4018</v>
      </c>
      <c r="Z14" s="1" t="s">
        <v>4012</v>
      </c>
      <c r="AA14" s="1"/>
      <c r="AB14" s="1"/>
    </row>
    <row r="15" spans="1:28" ht="19.5" x14ac:dyDescent="0.3">
      <c r="A15" s="213" t="s">
        <v>5657</v>
      </c>
      <c r="B15" s="213"/>
      <c r="C15" s="213"/>
      <c r="E15" s="115" t="s">
        <v>3053</v>
      </c>
      <c r="F15" s="115" t="s">
        <v>5679</v>
      </c>
      <c r="G15" s="115" t="s">
        <v>6656</v>
      </c>
      <c r="T15" s="1" t="s">
        <v>4018</v>
      </c>
      <c r="U15" s="1" t="s">
        <v>3101</v>
      </c>
      <c r="V15" s="1" t="s">
        <v>3102</v>
      </c>
      <c r="W15" s="1" t="s">
        <v>4031</v>
      </c>
      <c r="X15" s="1" t="s">
        <v>4044</v>
      </c>
      <c r="Y15" s="1" t="s">
        <v>4017</v>
      </c>
      <c r="Z15" s="1" t="s">
        <v>4012</v>
      </c>
      <c r="AA15" s="1"/>
      <c r="AB15" s="1"/>
    </row>
    <row r="16" spans="1:28" ht="17.25" x14ac:dyDescent="0.35">
      <c r="A16" s="152" t="s">
        <v>4241</v>
      </c>
      <c r="B16" s="152" t="s">
        <v>4242</v>
      </c>
      <c r="C16" s="152" t="s">
        <v>4243</v>
      </c>
      <c r="E16" s="115" t="s">
        <v>6792</v>
      </c>
      <c r="F16" s="115" t="s">
        <v>5680</v>
      </c>
      <c r="G16" s="115" t="s">
        <v>6657</v>
      </c>
      <c r="T16" s="1" t="s">
        <v>4019</v>
      </c>
      <c r="U16" s="1" t="s">
        <v>3088</v>
      </c>
      <c r="V16" s="1" t="s">
        <v>3103</v>
      </c>
      <c r="W16" s="1" t="s">
        <v>4032</v>
      </c>
      <c r="X16" s="1" t="s">
        <v>4045</v>
      </c>
      <c r="Y16" s="1" t="s">
        <v>4015</v>
      </c>
      <c r="Z16" s="1" t="s">
        <v>4014</v>
      </c>
      <c r="AA16" s="1"/>
      <c r="AB16" s="1"/>
    </row>
    <row r="17" spans="1:28" x14ac:dyDescent="0.25">
      <c r="A17" s="1" t="s">
        <v>3300</v>
      </c>
      <c r="B17" s="1">
        <v>770</v>
      </c>
      <c r="C17" s="34">
        <f t="shared" ref="C17:C24" si="1">B17/$B$25</f>
        <v>0.63900414937759331</v>
      </c>
      <c r="E17" s="1" t="s">
        <v>6654</v>
      </c>
      <c r="F17" s="1" t="s">
        <v>7283</v>
      </c>
      <c r="G17" s="7" t="s">
        <v>7284</v>
      </c>
      <c r="T17" s="1" t="s">
        <v>4020</v>
      </c>
      <c r="U17" s="1" t="s">
        <v>3088</v>
      </c>
      <c r="V17" s="1" t="s">
        <v>3104</v>
      </c>
      <c r="W17" s="1" t="s">
        <v>4033</v>
      </c>
      <c r="X17" s="1" t="s">
        <v>4046</v>
      </c>
      <c r="Y17" s="1" t="s">
        <v>4051</v>
      </c>
      <c r="Z17" s="1" t="s">
        <v>4054</v>
      </c>
      <c r="AA17" s="1"/>
      <c r="AB17" s="1"/>
    </row>
    <row r="18" spans="1:28" x14ac:dyDescent="0.25">
      <c r="A18" s="1" t="s">
        <v>3301</v>
      </c>
      <c r="B18" s="1">
        <v>130</v>
      </c>
      <c r="C18" s="34">
        <f t="shared" si="1"/>
        <v>0.1078838174273859</v>
      </c>
      <c r="F18" t="s">
        <v>10213</v>
      </c>
      <c r="G18" t="s">
        <v>10214</v>
      </c>
      <c r="T18" s="1" t="s">
        <v>4021</v>
      </c>
      <c r="U18" s="1" t="s">
        <v>3099</v>
      </c>
      <c r="V18" s="1" t="s">
        <v>3105</v>
      </c>
      <c r="W18" s="1" t="s">
        <v>4034</v>
      </c>
      <c r="X18" s="1" t="s">
        <v>4047</v>
      </c>
      <c r="Y18" s="1" t="s">
        <v>224</v>
      </c>
      <c r="Z18" s="1" t="s">
        <v>224</v>
      </c>
      <c r="AA18" s="1"/>
      <c r="AB18" s="1"/>
    </row>
    <row r="19" spans="1:28" x14ac:dyDescent="0.25">
      <c r="A19" s="1" t="s">
        <v>3302</v>
      </c>
      <c r="B19" s="1">
        <v>70</v>
      </c>
      <c r="C19" s="34">
        <f t="shared" si="1"/>
        <v>5.8091286307053944E-2</v>
      </c>
    </row>
    <row r="20" spans="1:28" x14ac:dyDescent="0.25">
      <c r="A20" s="1" t="s">
        <v>3303</v>
      </c>
      <c r="B20" s="1">
        <v>55</v>
      </c>
      <c r="C20" s="34">
        <f t="shared" si="1"/>
        <v>4.5643153526970952E-2</v>
      </c>
    </row>
    <row r="21" spans="1:28" x14ac:dyDescent="0.25">
      <c r="A21" s="1" t="s">
        <v>3304</v>
      </c>
      <c r="B21" s="1">
        <v>110</v>
      </c>
      <c r="C21" s="34">
        <f t="shared" si="1"/>
        <v>9.1286307053941904E-2</v>
      </c>
    </row>
    <row r="22" spans="1:28" x14ac:dyDescent="0.25">
      <c r="A22" s="1" t="s">
        <v>3305</v>
      </c>
      <c r="B22" s="1">
        <v>25</v>
      </c>
      <c r="C22" s="34">
        <f t="shared" si="1"/>
        <v>2.0746887966804978E-2</v>
      </c>
    </row>
    <row r="23" spans="1:28" x14ac:dyDescent="0.25">
      <c r="A23" s="1" t="s">
        <v>3306</v>
      </c>
      <c r="B23" s="1">
        <v>35</v>
      </c>
      <c r="C23" s="34">
        <f t="shared" si="1"/>
        <v>2.9045643153526972E-2</v>
      </c>
    </row>
    <row r="24" spans="1:28" x14ac:dyDescent="0.25">
      <c r="A24" s="1" t="s">
        <v>3307</v>
      </c>
      <c r="B24" s="1">
        <v>10</v>
      </c>
      <c r="C24" s="34">
        <f t="shared" si="1"/>
        <v>8.2987551867219917E-3</v>
      </c>
    </row>
    <row r="25" spans="1:28" x14ac:dyDescent="0.25">
      <c r="A25" s="29" t="s">
        <v>4244</v>
      </c>
      <c r="B25" s="29">
        <f>SUM(B17:B24)</f>
        <v>1205</v>
      </c>
      <c r="C25" s="35">
        <f>SUM(C17:C24)</f>
        <v>1</v>
      </c>
    </row>
    <row r="26" spans="1:28" x14ac:dyDescent="0.25">
      <c r="A26" s="1" t="s">
        <v>3308</v>
      </c>
      <c r="B26" s="1" t="s">
        <v>5474</v>
      </c>
      <c r="C26" s="1">
        <f>1.5*30*B12</f>
        <v>72000</v>
      </c>
    </row>
    <row r="28" spans="1:28" x14ac:dyDescent="0.25">
      <c r="C28" t="s">
        <v>10226</v>
      </c>
    </row>
    <row r="29" spans="1:28" ht="15.75" thickBot="1" x14ac:dyDescent="0.3"/>
    <row r="30" spans="1:28" ht="17.25" x14ac:dyDescent="0.35">
      <c r="B30" s="140" t="s">
        <v>3047</v>
      </c>
      <c r="C30" s="141" t="s">
        <v>5469</v>
      </c>
      <c r="D30" s="141" t="s">
        <v>5443</v>
      </c>
      <c r="E30" s="142" t="s">
        <v>10137</v>
      </c>
      <c r="F30" s="140" t="s">
        <v>5472</v>
      </c>
      <c r="G30" s="142" t="s">
        <v>5443</v>
      </c>
    </row>
    <row r="31" spans="1:28" x14ac:dyDescent="0.25">
      <c r="B31" s="143" t="s">
        <v>5429</v>
      </c>
      <c r="C31" s="7" t="s">
        <v>5433</v>
      </c>
      <c r="D31" s="7"/>
      <c r="E31" s="144" t="s">
        <v>5925</v>
      </c>
      <c r="F31" s="143" t="s">
        <v>3048</v>
      </c>
      <c r="G31" s="148"/>
    </row>
    <row r="32" spans="1:28" x14ac:dyDescent="0.25">
      <c r="B32" s="143" t="s">
        <v>5430</v>
      </c>
      <c r="C32" s="7" t="s">
        <v>5434</v>
      </c>
      <c r="D32" s="7" t="s">
        <v>5934</v>
      </c>
      <c r="E32" s="144" t="s">
        <v>5926</v>
      </c>
      <c r="F32" s="149" t="s">
        <v>2158</v>
      </c>
      <c r="G32" s="148"/>
    </row>
    <row r="33" spans="2:7" x14ac:dyDescent="0.25">
      <c r="B33" s="143" t="s">
        <v>4057</v>
      </c>
      <c r="C33" s="7" t="s">
        <v>5470</v>
      </c>
      <c r="D33" s="7" t="s">
        <v>5437</v>
      </c>
      <c r="E33" s="144" t="s">
        <v>5927</v>
      </c>
      <c r="F33" s="149" t="s">
        <v>3049</v>
      </c>
      <c r="G33" s="148"/>
    </row>
    <row r="34" spans="2:7" x14ac:dyDescent="0.25">
      <c r="B34" s="143" t="s">
        <v>4056</v>
      </c>
      <c r="C34" s="7" t="s">
        <v>5933</v>
      </c>
      <c r="D34" s="7" t="s">
        <v>5939</v>
      </c>
      <c r="E34" s="144" t="s">
        <v>5928</v>
      </c>
      <c r="F34" s="149" t="s">
        <v>3050</v>
      </c>
      <c r="G34" s="148" t="s">
        <v>5442</v>
      </c>
    </row>
    <row r="35" spans="2:7" x14ac:dyDescent="0.25">
      <c r="B35" s="143" t="s">
        <v>4055</v>
      </c>
      <c r="C35" s="7" t="s">
        <v>5471</v>
      </c>
      <c r="D35" s="7" t="s">
        <v>5438</v>
      </c>
      <c r="E35" s="144" t="s">
        <v>5929</v>
      </c>
      <c r="F35" s="149" t="s">
        <v>3051</v>
      </c>
      <c r="G35" s="148"/>
    </row>
    <row r="36" spans="2:7" x14ac:dyDescent="0.25">
      <c r="B36" s="143" t="s">
        <v>3052</v>
      </c>
      <c r="C36" s="7" t="s">
        <v>5435</v>
      </c>
      <c r="D36" s="7" t="s">
        <v>5439</v>
      </c>
      <c r="E36" s="144" t="s">
        <v>5930</v>
      </c>
      <c r="F36" s="149" t="s">
        <v>3053</v>
      </c>
      <c r="G36" s="148"/>
    </row>
    <row r="37" spans="2:7" x14ac:dyDescent="0.25">
      <c r="B37" s="143" t="s">
        <v>5431</v>
      </c>
      <c r="C37" s="7" t="s">
        <v>3056</v>
      </c>
      <c r="D37" s="7" t="s">
        <v>5440</v>
      </c>
      <c r="E37" s="144" t="s">
        <v>5931</v>
      </c>
      <c r="F37" s="149" t="s">
        <v>3054</v>
      </c>
      <c r="G37" s="148" t="s">
        <v>5444</v>
      </c>
    </row>
    <row r="38" spans="2:7" x14ac:dyDescent="0.25">
      <c r="B38" s="143" t="s">
        <v>3055</v>
      </c>
      <c r="C38" s="7" t="s">
        <v>5932</v>
      </c>
      <c r="D38" s="7" t="s">
        <v>5441</v>
      </c>
      <c r="E38" s="144" t="s">
        <v>5931</v>
      </c>
      <c r="F38" s="149" t="s">
        <v>3056</v>
      </c>
      <c r="G38" s="148" t="s">
        <v>5445</v>
      </c>
    </row>
    <row r="39" spans="2:7" x14ac:dyDescent="0.25">
      <c r="B39" s="143" t="s">
        <v>5432</v>
      </c>
      <c r="C39" s="7" t="s">
        <v>5940</v>
      </c>
      <c r="D39" s="7"/>
      <c r="E39" s="144" t="s">
        <v>5931</v>
      </c>
      <c r="F39" s="149" t="s">
        <v>5457</v>
      </c>
      <c r="G39" s="148" t="s">
        <v>10225</v>
      </c>
    </row>
    <row r="40" spans="2:7" ht="15.75" thickBot="1" x14ac:dyDescent="0.3">
      <c r="B40" s="145" t="s">
        <v>2948</v>
      </c>
      <c r="C40" s="146" t="s">
        <v>5436</v>
      </c>
      <c r="D40" s="146"/>
      <c r="E40" s="147" t="s">
        <v>5931</v>
      </c>
      <c r="F40" s="150" t="s">
        <v>3046</v>
      </c>
      <c r="G40" s="151"/>
    </row>
    <row r="42" spans="2:7" ht="30" customHeight="1" x14ac:dyDescent="0.25">
      <c r="B42" s="215" t="s">
        <v>5451</v>
      </c>
      <c r="C42" s="215"/>
      <c r="D42" s="215"/>
      <c r="E42" s="215"/>
      <c r="F42" s="215"/>
    </row>
    <row r="43" spans="2:7" x14ac:dyDescent="0.25">
      <c r="B43" s="50" t="s">
        <v>5447</v>
      </c>
      <c r="C43" s="214" t="s">
        <v>5448</v>
      </c>
      <c r="D43" s="214"/>
      <c r="E43" s="214"/>
      <c r="F43" s="214"/>
    </row>
    <row r="44" spans="2:7" ht="30" x14ac:dyDescent="0.25">
      <c r="B44" s="50" t="s">
        <v>5449</v>
      </c>
      <c r="C44" s="214" t="s">
        <v>5450</v>
      </c>
      <c r="D44" s="214"/>
      <c r="E44" s="214"/>
      <c r="F44" s="214"/>
    </row>
    <row r="45" spans="2:7" x14ac:dyDescent="0.25">
      <c r="B45" s="50" t="s">
        <v>3308</v>
      </c>
      <c r="C45" s="214" t="s">
        <v>5452</v>
      </c>
      <c r="D45" s="214"/>
      <c r="E45" s="214"/>
      <c r="F45" s="214"/>
    </row>
    <row r="46" spans="2:7" ht="30" x14ac:dyDescent="0.25">
      <c r="B46" s="50" t="s">
        <v>5453</v>
      </c>
      <c r="C46" s="214" t="s">
        <v>5454</v>
      </c>
      <c r="D46" s="214"/>
      <c r="E46" s="214"/>
      <c r="F46" s="214"/>
    </row>
    <row r="47" spans="2:7" x14ac:dyDescent="0.25">
      <c r="B47" s="50" t="s">
        <v>5455</v>
      </c>
      <c r="C47" s="214" t="s">
        <v>5456</v>
      </c>
      <c r="D47" s="214"/>
      <c r="E47" s="214"/>
      <c r="F47" s="214"/>
    </row>
    <row r="50" spans="2:12" ht="60" customHeight="1" thickBot="1" x14ac:dyDescent="0.3">
      <c r="B50" s="216" t="s">
        <v>5658</v>
      </c>
      <c r="C50" s="216"/>
    </row>
    <row r="51" spans="2:12" ht="17.25" x14ac:dyDescent="0.25">
      <c r="B51" s="132" t="s">
        <v>5458</v>
      </c>
      <c r="C51" s="91" t="s">
        <v>5459</v>
      </c>
      <c r="E51" s="153" t="s">
        <v>4193</v>
      </c>
      <c r="F51" s="153" t="s">
        <v>5477</v>
      </c>
    </row>
    <row r="52" spans="2:12" x14ac:dyDescent="0.25">
      <c r="B52" s="132" t="s">
        <v>5460</v>
      </c>
      <c r="C52" s="91" t="s">
        <v>5459</v>
      </c>
      <c r="E52" s="1" t="s">
        <v>4329</v>
      </c>
      <c r="F52" s="51" t="s">
        <v>5475</v>
      </c>
      <c r="J52" s="92"/>
      <c r="K52" s="92"/>
      <c r="L52" s="92"/>
    </row>
    <row r="53" spans="2:12" x14ac:dyDescent="0.25">
      <c r="B53" s="132" t="s">
        <v>5461</v>
      </c>
      <c r="C53" s="91" t="s">
        <v>5459</v>
      </c>
      <c r="E53" s="1" t="s">
        <v>4330</v>
      </c>
      <c r="F53" s="1">
        <v>8</v>
      </c>
      <c r="J53" s="92"/>
      <c r="K53" s="92"/>
      <c r="L53" s="92"/>
    </row>
    <row r="54" spans="2:12" x14ac:dyDescent="0.25">
      <c r="B54" s="132" t="s">
        <v>5462</v>
      </c>
      <c r="C54" s="91" t="s">
        <v>5459</v>
      </c>
      <c r="E54" s="1" t="s">
        <v>4331</v>
      </c>
      <c r="F54" s="1">
        <v>8</v>
      </c>
      <c r="J54" s="92"/>
      <c r="K54" s="92"/>
      <c r="L54" s="92"/>
    </row>
    <row r="55" spans="2:12" x14ac:dyDescent="0.25">
      <c r="B55" s="132" t="s">
        <v>5463</v>
      </c>
      <c r="C55" s="91" t="s">
        <v>5464</v>
      </c>
      <c r="E55" s="1" t="s">
        <v>4332</v>
      </c>
      <c r="F55" s="51" t="s">
        <v>5475</v>
      </c>
      <c r="J55" s="92"/>
      <c r="K55" s="92"/>
      <c r="L55" s="92"/>
    </row>
    <row r="56" spans="2:12" x14ac:dyDescent="0.25">
      <c r="B56" s="132" t="s">
        <v>5465</v>
      </c>
      <c r="C56" s="91" t="s">
        <v>5464</v>
      </c>
      <c r="E56" s="1" t="s">
        <v>4333</v>
      </c>
      <c r="F56" s="1">
        <v>12</v>
      </c>
      <c r="J56" s="92"/>
      <c r="K56" s="92"/>
      <c r="L56" s="92"/>
    </row>
    <row r="57" spans="2:12" x14ac:dyDescent="0.25">
      <c r="B57" s="132" t="s">
        <v>5466</v>
      </c>
      <c r="C57" s="91" t="s">
        <v>5464</v>
      </c>
      <c r="E57" s="1" t="s">
        <v>4334</v>
      </c>
      <c r="F57" s="1">
        <v>12</v>
      </c>
      <c r="J57" s="92"/>
      <c r="K57" s="92"/>
      <c r="L57" s="92"/>
    </row>
    <row r="58" spans="2:12" x14ac:dyDescent="0.25">
      <c r="B58" s="132" t="s">
        <v>5467</v>
      </c>
      <c r="C58" s="91" t="s">
        <v>5464</v>
      </c>
      <c r="E58" s="48" t="s">
        <v>5446</v>
      </c>
      <c r="F58" s="51" t="s">
        <v>5476</v>
      </c>
      <c r="J58" s="92"/>
      <c r="K58" s="92"/>
      <c r="L58" s="92"/>
    </row>
    <row r="59" spans="2:12" x14ac:dyDescent="0.25">
      <c r="B59" s="132" t="s">
        <v>5468</v>
      </c>
      <c r="C59" s="91" t="s">
        <v>5464</v>
      </c>
      <c r="J59" s="92"/>
      <c r="K59" s="92"/>
      <c r="L59" s="92"/>
    </row>
    <row r="60" spans="2:12" x14ac:dyDescent="0.25">
      <c r="J60" s="92"/>
      <c r="K60" s="92"/>
      <c r="L60" s="92"/>
    </row>
    <row r="61" spans="2:12" x14ac:dyDescent="0.25">
      <c r="J61" s="92"/>
      <c r="K61" s="92"/>
      <c r="L61" s="92"/>
    </row>
    <row r="62" spans="2:12" x14ac:dyDescent="0.25">
      <c r="J62" s="92"/>
      <c r="K62" s="92"/>
      <c r="L62" s="92"/>
    </row>
    <row r="63" spans="2:12" x14ac:dyDescent="0.25">
      <c r="J63" s="92"/>
      <c r="K63" s="92"/>
      <c r="L63" s="92"/>
    </row>
    <row r="64" spans="2:12" x14ac:dyDescent="0.25">
      <c r="B64" t="s">
        <v>5935</v>
      </c>
      <c r="C64" t="s">
        <v>5935</v>
      </c>
      <c r="D64" t="s">
        <v>5935</v>
      </c>
      <c r="J64" s="92"/>
      <c r="K64" s="92"/>
      <c r="L64" s="92"/>
    </row>
    <row r="65" spans="2:12" x14ac:dyDescent="0.25">
      <c r="B65" t="s">
        <v>5935</v>
      </c>
      <c r="C65" t="s">
        <v>5935</v>
      </c>
      <c r="D65" t="s">
        <v>5935</v>
      </c>
      <c r="E65" s="5" t="s">
        <v>5681</v>
      </c>
      <c r="J65" s="92"/>
      <c r="K65" s="92"/>
      <c r="L65" s="92"/>
    </row>
    <row r="66" spans="2:12" x14ac:dyDescent="0.25">
      <c r="B66" t="s">
        <v>5935</v>
      </c>
      <c r="C66" t="s">
        <v>5935</v>
      </c>
      <c r="D66" t="s">
        <v>5935</v>
      </c>
      <c r="E66" s="1" t="s">
        <v>5666</v>
      </c>
      <c r="J66" s="92"/>
      <c r="K66" s="92"/>
      <c r="L66" s="92"/>
    </row>
    <row r="67" spans="2:12" x14ac:dyDescent="0.25">
      <c r="B67" t="s">
        <v>5935</v>
      </c>
      <c r="C67" t="s">
        <v>5935</v>
      </c>
      <c r="D67" t="s">
        <v>5935</v>
      </c>
      <c r="E67" s="1" t="s">
        <v>5665</v>
      </c>
      <c r="J67" s="92"/>
      <c r="K67" s="92"/>
      <c r="L67" s="92"/>
    </row>
    <row r="68" spans="2:12" x14ac:dyDescent="0.25">
      <c r="B68" t="s">
        <v>5935</v>
      </c>
      <c r="C68" t="s">
        <v>5935</v>
      </c>
      <c r="D68" t="s">
        <v>5935</v>
      </c>
      <c r="E68" s="1" t="s">
        <v>5667</v>
      </c>
      <c r="J68" s="92"/>
      <c r="K68" s="92"/>
      <c r="L68" s="92"/>
    </row>
    <row r="69" spans="2:12" x14ac:dyDescent="0.25">
      <c r="B69" t="s">
        <v>5935</v>
      </c>
      <c r="C69" t="s">
        <v>5935</v>
      </c>
      <c r="D69" t="s">
        <v>5935</v>
      </c>
      <c r="E69" s="1" t="s">
        <v>5667</v>
      </c>
      <c r="J69" s="92"/>
      <c r="K69" s="92"/>
      <c r="L69" s="92"/>
    </row>
    <row r="70" spans="2:12" x14ac:dyDescent="0.25">
      <c r="B70" t="s">
        <v>5935</v>
      </c>
      <c r="C70" t="s">
        <v>5935</v>
      </c>
      <c r="D70" t="s">
        <v>5935</v>
      </c>
      <c r="E70" s="1" t="s">
        <v>5667</v>
      </c>
      <c r="J70" s="92"/>
      <c r="K70" s="92"/>
      <c r="L70" s="92"/>
    </row>
    <row r="71" spans="2:12" x14ac:dyDescent="0.25">
      <c r="B71" t="s">
        <v>5935</v>
      </c>
      <c r="C71" t="s">
        <v>5935</v>
      </c>
      <c r="D71" t="s">
        <v>5935</v>
      </c>
      <c r="E71" s="1" t="s">
        <v>5674</v>
      </c>
      <c r="J71" s="92"/>
      <c r="K71" s="92"/>
      <c r="L71" s="92"/>
    </row>
    <row r="72" spans="2:12" x14ac:dyDescent="0.25">
      <c r="B72" t="s">
        <v>5935</v>
      </c>
      <c r="C72" t="s">
        <v>5935</v>
      </c>
      <c r="D72" t="s">
        <v>5935</v>
      </c>
      <c r="E72" s="1" t="s">
        <v>5673</v>
      </c>
      <c r="J72" s="92"/>
      <c r="K72" s="92"/>
      <c r="L72" s="92"/>
    </row>
    <row r="73" spans="2:12" x14ac:dyDescent="0.25">
      <c r="B73" t="s">
        <v>5935</v>
      </c>
      <c r="C73" t="s">
        <v>5935</v>
      </c>
      <c r="D73" t="s">
        <v>5935</v>
      </c>
      <c r="E73" s="1" t="s">
        <v>5673</v>
      </c>
      <c r="J73" s="92"/>
      <c r="K73" s="92"/>
      <c r="L73" s="92"/>
    </row>
    <row r="74" spans="2:12" x14ac:dyDescent="0.25">
      <c r="B74" t="s">
        <v>5935</v>
      </c>
      <c r="C74" t="s">
        <v>5935</v>
      </c>
      <c r="D74" t="s">
        <v>5935</v>
      </c>
      <c r="E74" s="1"/>
      <c r="J74" s="92"/>
      <c r="K74" s="92"/>
      <c r="L74" s="92"/>
    </row>
    <row r="75" spans="2:12" x14ac:dyDescent="0.25">
      <c r="B75" t="s">
        <v>5935</v>
      </c>
      <c r="C75" t="s">
        <v>5935</v>
      </c>
      <c r="D75" t="s">
        <v>5935</v>
      </c>
      <c r="E75" s="1"/>
      <c r="J75" s="92"/>
      <c r="K75" s="92"/>
      <c r="L75" s="92"/>
    </row>
    <row r="76" spans="2:12" x14ac:dyDescent="0.25">
      <c r="B76" t="s">
        <v>5935</v>
      </c>
      <c r="C76" t="s">
        <v>5935</v>
      </c>
      <c r="D76" t="s">
        <v>5935</v>
      </c>
      <c r="E76" s="1"/>
      <c r="J76" s="92"/>
      <c r="K76" s="92"/>
      <c r="L76" s="92"/>
    </row>
    <row r="77" spans="2:12" x14ac:dyDescent="0.25">
      <c r="B77" t="s">
        <v>5935</v>
      </c>
      <c r="C77" t="s">
        <v>5935</v>
      </c>
      <c r="D77" t="s">
        <v>5935</v>
      </c>
      <c r="E77" s="1" t="s">
        <v>5678</v>
      </c>
      <c r="J77" s="92"/>
      <c r="K77" s="92"/>
      <c r="L77" s="92"/>
    </row>
    <row r="78" spans="2:12" x14ac:dyDescent="0.25">
      <c r="B78" t="s">
        <v>5935</v>
      </c>
      <c r="C78" t="s">
        <v>5935</v>
      </c>
      <c r="D78" t="s">
        <v>5935</v>
      </c>
      <c r="E78" s="1"/>
      <c r="J78" s="92"/>
      <c r="K78" s="92"/>
      <c r="L78" s="92"/>
    </row>
    <row r="79" spans="2:12" x14ac:dyDescent="0.25">
      <c r="B79" t="s">
        <v>5935</v>
      </c>
      <c r="C79" t="s">
        <v>5935</v>
      </c>
      <c r="D79" t="s">
        <v>5935</v>
      </c>
      <c r="E79" s="1"/>
      <c r="J79" s="92"/>
      <c r="K79" s="92"/>
      <c r="L79" s="92"/>
    </row>
    <row r="80" spans="2:12" x14ac:dyDescent="0.25">
      <c r="B80" t="s">
        <v>5935</v>
      </c>
      <c r="C80" t="s">
        <v>5935</v>
      </c>
      <c r="D80" t="s">
        <v>5935</v>
      </c>
      <c r="J80" s="92"/>
      <c r="K80" s="92"/>
      <c r="L80" s="92"/>
    </row>
    <row r="81" spans="2:12" x14ac:dyDescent="0.25">
      <c r="B81" t="s">
        <v>5935</v>
      </c>
      <c r="C81" t="s">
        <v>5935</v>
      </c>
      <c r="D81" t="s">
        <v>5935</v>
      </c>
      <c r="J81" s="92"/>
      <c r="K81" s="92"/>
      <c r="L81" s="92"/>
    </row>
    <row r="82" spans="2:12" x14ac:dyDescent="0.25">
      <c r="B82" t="s">
        <v>5935</v>
      </c>
      <c r="C82" t="s">
        <v>5935</v>
      </c>
      <c r="D82" t="s">
        <v>5935</v>
      </c>
      <c r="J82" s="92"/>
      <c r="K82" s="92"/>
      <c r="L82" s="92"/>
    </row>
    <row r="83" spans="2:12" x14ac:dyDescent="0.25">
      <c r="B83" t="s">
        <v>5936</v>
      </c>
      <c r="C83" t="s">
        <v>5937</v>
      </c>
      <c r="D83">
        <f>7*6</f>
        <v>42</v>
      </c>
      <c r="J83" s="92"/>
      <c r="K83" s="92"/>
      <c r="L83" s="92"/>
    </row>
    <row r="84" spans="2:12" x14ac:dyDescent="0.25">
      <c r="B84" t="s">
        <v>5938</v>
      </c>
      <c r="C84" t="s">
        <v>5924</v>
      </c>
      <c r="D84">
        <f>D83*6</f>
        <v>252</v>
      </c>
      <c r="J84" s="92"/>
      <c r="K84" s="92"/>
      <c r="L84" s="92"/>
    </row>
    <row r="85" spans="2:12" x14ac:dyDescent="0.25">
      <c r="J85" s="92"/>
      <c r="K85" s="92"/>
      <c r="L85" s="92"/>
    </row>
    <row r="86" spans="2:12" x14ac:dyDescent="0.25">
      <c r="J86" s="92"/>
      <c r="K86" s="92"/>
      <c r="L86" s="92"/>
    </row>
    <row r="87" spans="2:12" x14ac:dyDescent="0.25">
      <c r="B87" s="217" t="s">
        <v>5945</v>
      </c>
      <c r="C87" s="217"/>
      <c r="J87" s="92"/>
      <c r="K87" s="92"/>
      <c r="L87" s="92"/>
    </row>
    <row r="88" spans="2:12" x14ac:dyDescent="0.25">
      <c r="B88" s="67">
        <v>0.6</v>
      </c>
      <c r="C88" s="8" t="s">
        <v>5941</v>
      </c>
      <c r="J88" s="92"/>
      <c r="K88" s="92"/>
      <c r="L88" s="92"/>
    </row>
    <row r="89" spans="2:12" x14ac:dyDescent="0.25">
      <c r="B89" s="67">
        <v>0.2</v>
      </c>
      <c r="C89" s="8" t="s">
        <v>5942</v>
      </c>
      <c r="J89" s="92"/>
      <c r="K89" s="92"/>
      <c r="L89" s="92"/>
    </row>
    <row r="90" spans="2:12" x14ac:dyDescent="0.25">
      <c r="B90" s="67">
        <v>0.1</v>
      </c>
      <c r="C90" s="8" t="s">
        <v>5943</v>
      </c>
      <c r="J90" s="92"/>
      <c r="K90" s="92"/>
      <c r="L90" s="92"/>
    </row>
    <row r="91" spans="2:12" x14ac:dyDescent="0.25">
      <c r="B91" s="67">
        <v>0.1</v>
      </c>
      <c r="C91" s="8" t="s">
        <v>5944</v>
      </c>
      <c r="J91" s="92"/>
      <c r="K91" s="92"/>
      <c r="L91" s="92"/>
    </row>
    <row r="92" spans="2:12" x14ac:dyDescent="0.25">
      <c r="C92" t="s">
        <v>7280</v>
      </c>
      <c r="J92" s="92"/>
      <c r="K92" s="92"/>
      <c r="L92" s="92"/>
    </row>
    <row r="93" spans="2:12" x14ac:dyDescent="0.25">
      <c r="J93" s="92"/>
      <c r="K93" s="92"/>
      <c r="L93" s="92"/>
    </row>
    <row r="94" spans="2:12" x14ac:dyDescent="0.25">
      <c r="J94" s="92"/>
      <c r="K94" s="92"/>
      <c r="L94" s="92"/>
    </row>
    <row r="96" spans="2:12" x14ac:dyDescent="0.25">
      <c r="B96" s="69" t="s">
        <v>6291</v>
      </c>
      <c r="C96" s="69" t="s">
        <v>6302</v>
      </c>
      <c r="D96" s="69" t="s">
        <v>6309</v>
      </c>
      <c r="E96" s="69" t="s">
        <v>6322</v>
      </c>
      <c r="F96" s="69" t="s">
        <v>6333</v>
      </c>
      <c r="G96" s="69" t="s">
        <v>6346</v>
      </c>
      <c r="H96" s="69" t="s">
        <v>6353</v>
      </c>
    </row>
    <row r="97" spans="2:14" x14ac:dyDescent="0.25">
      <c r="B97" s="70" t="s">
        <v>6292</v>
      </c>
      <c r="C97" s="70" t="s">
        <v>6303</v>
      </c>
      <c r="D97" s="70" t="s">
        <v>6310</v>
      </c>
      <c r="E97" s="70" t="s">
        <v>6323</v>
      </c>
      <c r="F97" s="70" t="s">
        <v>6334</v>
      </c>
      <c r="G97" s="70" t="s">
        <v>6347</v>
      </c>
      <c r="H97" s="70" t="s">
        <v>6354</v>
      </c>
    </row>
    <row r="98" spans="2:14" x14ac:dyDescent="0.25">
      <c r="B98" s="70" t="s">
        <v>6293</v>
      </c>
      <c r="C98" s="70" t="s">
        <v>6304</v>
      </c>
      <c r="D98" s="70" t="s">
        <v>6311</v>
      </c>
      <c r="E98" s="70" t="s">
        <v>6324</v>
      </c>
      <c r="F98" s="70" t="s">
        <v>6335</v>
      </c>
      <c r="G98" s="70" t="s">
        <v>6348</v>
      </c>
      <c r="H98" s="70" t="s">
        <v>6355</v>
      </c>
    </row>
    <row r="99" spans="2:14" x14ac:dyDescent="0.25">
      <c r="B99" s="70" t="s">
        <v>6294</v>
      </c>
      <c r="C99" s="70" t="s">
        <v>6305</v>
      </c>
      <c r="D99" s="70" t="s">
        <v>6312</v>
      </c>
      <c r="E99" s="70" t="s">
        <v>6325</v>
      </c>
      <c r="F99" s="70" t="s">
        <v>6336</v>
      </c>
      <c r="G99" s="70" t="s">
        <v>6349</v>
      </c>
      <c r="H99" s="70" t="s">
        <v>6356</v>
      </c>
    </row>
    <row r="100" spans="2:14" x14ac:dyDescent="0.25">
      <c r="B100" s="70" t="s">
        <v>6295</v>
      </c>
      <c r="C100" s="70" t="s">
        <v>6306</v>
      </c>
      <c r="D100" s="70" t="s">
        <v>6313</v>
      </c>
      <c r="E100" s="70" t="s">
        <v>6326</v>
      </c>
      <c r="F100" s="70" t="s">
        <v>6337</v>
      </c>
      <c r="G100" s="70" t="s">
        <v>6350</v>
      </c>
      <c r="H100" s="70" t="s">
        <v>6357</v>
      </c>
    </row>
    <row r="101" spans="2:14" x14ac:dyDescent="0.25">
      <c r="B101" s="70" t="s">
        <v>6296</v>
      </c>
      <c r="C101" s="70" t="s">
        <v>6307</v>
      </c>
      <c r="D101" s="70" t="s">
        <v>6314</v>
      </c>
      <c r="E101" s="70" t="s">
        <v>6327</v>
      </c>
      <c r="F101" s="70" t="s">
        <v>6338</v>
      </c>
      <c r="G101" s="70" t="s">
        <v>6351</v>
      </c>
      <c r="H101" s="70" t="s">
        <v>6358</v>
      </c>
    </row>
    <row r="102" spans="2:14" x14ac:dyDescent="0.25">
      <c r="B102" s="70" t="s">
        <v>6297</v>
      </c>
      <c r="C102" s="70" t="s">
        <v>6308</v>
      </c>
      <c r="D102" s="70" t="s">
        <v>6315</v>
      </c>
      <c r="E102" s="70" t="s">
        <v>6328</v>
      </c>
      <c r="F102" s="70" t="s">
        <v>6339</v>
      </c>
      <c r="G102" s="70" t="s">
        <v>6352</v>
      </c>
      <c r="H102" s="70" t="s">
        <v>6359</v>
      </c>
    </row>
    <row r="103" spans="2:14" x14ac:dyDescent="0.25">
      <c r="B103" s="70" t="s">
        <v>6298</v>
      </c>
      <c r="D103" s="70" t="s">
        <v>6316</v>
      </c>
      <c r="E103" s="70" t="s">
        <v>6329</v>
      </c>
      <c r="F103" s="70" t="s">
        <v>6340</v>
      </c>
      <c r="H103" s="70" t="s">
        <v>6360</v>
      </c>
    </row>
    <row r="104" spans="2:14" x14ac:dyDescent="0.25">
      <c r="B104" s="70" t="s">
        <v>6299</v>
      </c>
      <c r="D104" s="70" t="s">
        <v>6317</v>
      </c>
      <c r="E104" s="70" t="s">
        <v>6330</v>
      </c>
      <c r="F104" s="70" t="s">
        <v>6341</v>
      </c>
      <c r="H104" s="70" t="s">
        <v>6361</v>
      </c>
    </row>
    <row r="105" spans="2:14" x14ac:dyDescent="0.25">
      <c r="B105" s="70" t="s">
        <v>6300</v>
      </c>
      <c r="D105" s="70" t="s">
        <v>6318</v>
      </c>
      <c r="E105" s="70" t="s">
        <v>6331</v>
      </c>
      <c r="F105" s="70" t="s">
        <v>6342</v>
      </c>
      <c r="H105" s="70" t="s">
        <v>6362</v>
      </c>
    </row>
    <row r="106" spans="2:14" x14ac:dyDescent="0.25">
      <c r="B106" s="70" t="s">
        <v>6301</v>
      </c>
      <c r="D106" s="70" t="s">
        <v>6319</v>
      </c>
      <c r="E106" s="70" t="s">
        <v>6332</v>
      </c>
      <c r="F106" s="70" t="s">
        <v>6343</v>
      </c>
      <c r="H106" s="70" t="s">
        <v>6363</v>
      </c>
    </row>
    <row r="107" spans="2:14" x14ac:dyDescent="0.25">
      <c r="D107" s="70" t="s">
        <v>6320</v>
      </c>
      <c r="F107" s="70" t="s">
        <v>6344</v>
      </c>
    </row>
    <row r="108" spans="2:14" x14ac:dyDescent="0.25">
      <c r="D108" s="70" t="s">
        <v>6321</v>
      </c>
      <c r="F108" s="70" t="s">
        <v>6345</v>
      </c>
    </row>
    <row r="111" spans="2:14" ht="17.25" x14ac:dyDescent="0.25">
      <c r="H111" s="178" t="s">
        <v>3291</v>
      </c>
      <c r="I111" s="179" t="s">
        <v>3294</v>
      </c>
      <c r="J111" s="179" t="s">
        <v>3295</v>
      </c>
      <c r="K111" s="179" t="s">
        <v>3296</v>
      </c>
      <c r="L111" s="179" t="s">
        <v>3292</v>
      </c>
      <c r="M111" s="179" t="s">
        <v>4008</v>
      </c>
      <c r="N111" s="179" t="s">
        <v>10169</v>
      </c>
    </row>
    <row r="112" spans="2:14" x14ac:dyDescent="0.25">
      <c r="C112" t="s">
        <v>6913</v>
      </c>
      <c r="H112" s="180" t="s">
        <v>6860</v>
      </c>
      <c r="I112" s="180" t="s">
        <v>10138</v>
      </c>
      <c r="J112" s="180" t="s">
        <v>10146</v>
      </c>
      <c r="K112" s="180" t="s">
        <v>10152</v>
      </c>
      <c r="L112" s="180" t="s">
        <v>10156</v>
      </c>
      <c r="M112" s="180" t="s">
        <v>10165</v>
      </c>
      <c r="N112" s="180" t="s">
        <v>10162</v>
      </c>
    </row>
    <row r="113" spans="3:14" x14ac:dyDescent="0.25">
      <c r="C113" t="s">
        <v>6914</v>
      </c>
      <c r="H113" s="181" t="s">
        <v>6861</v>
      </c>
      <c r="I113" s="181" t="s">
        <v>10139</v>
      </c>
      <c r="J113" s="181" t="s">
        <v>10147</v>
      </c>
      <c r="K113" s="181" t="s">
        <v>10153</v>
      </c>
      <c r="L113" s="181" t="s">
        <v>10157</v>
      </c>
      <c r="M113" s="181" t="s">
        <v>10166</v>
      </c>
      <c r="N113" s="181" t="s">
        <v>10163</v>
      </c>
    </row>
    <row r="114" spans="3:14" x14ac:dyDescent="0.25">
      <c r="H114" s="181" t="s">
        <v>6862</v>
      </c>
      <c r="I114" s="181" t="s">
        <v>10140</v>
      </c>
      <c r="J114" s="181" t="s">
        <v>10148</v>
      </c>
      <c r="K114" s="181" t="s">
        <v>10154</v>
      </c>
      <c r="L114" s="181" t="s">
        <v>10158</v>
      </c>
      <c r="M114" s="181" t="s">
        <v>10167</v>
      </c>
      <c r="N114" s="181" t="s">
        <v>10164</v>
      </c>
    </row>
    <row r="115" spans="3:14" x14ac:dyDescent="0.25">
      <c r="H115" s="181" t="s">
        <v>6863</v>
      </c>
      <c r="I115" s="181" t="s">
        <v>10141</v>
      </c>
      <c r="J115" s="181" t="s">
        <v>10149</v>
      </c>
      <c r="K115" s="181" t="s">
        <v>10155</v>
      </c>
      <c r="L115" s="181" t="s">
        <v>10159</v>
      </c>
      <c r="M115" s="181" t="s">
        <v>10168</v>
      </c>
      <c r="N115" s="181"/>
    </row>
    <row r="116" spans="3:14" x14ac:dyDescent="0.25">
      <c r="H116" s="181" t="s">
        <v>6864</v>
      </c>
      <c r="I116" s="181" t="s">
        <v>10142</v>
      </c>
      <c r="J116" s="181" t="s">
        <v>10150</v>
      </c>
      <c r="K116" s="181"/>
      <c r="L116" s="181" t="s">
        <v>10160</v>
      </c>
      <c r="M116" s="181"/>
      <c r="N116" s="181"/>
    </row>
    <row r="117" spans="3:14" x14ac:dyDescent="0.25">
      <c r="H117" s="181" t="s">
        <v>6865</v>
      </c>
      <c r="I117" s="181" t="s">
        <v>10143</v>
      </c>
      <c r="J117" s="181" t="s">
        <v>10151</v>
      </c>
      <c r="K117" s="181"/>
      <c r="L117" s="181" t="s">
        <v>10161</v>
      </c>
      <c r="M117" s="181"/>
      <c r="N117" s="181"/>
    </row>
    <row r="118" spans="3:14" x14ac:dyDescent="0.25">
      <c r="H118" s="181" t="s">
        <v>6866</v>
      </c>
      <c r="I118" s="181" t="s">
        <v>10144</v>
      </c>
      <c r="J118" s="181"/>
      <c r="K118" s="181"/>
      <c r="L118" s="181"/>
      <c r="M118" s="181"/>
      <c r="N118" s="181"/>
    </row>
    <row r="119" spans="3:14" x14ac:dyDescent="0.25">
      <c r="H119" s="181" t="s">
        <v>6867</v>
      </c>
      <c r="I119" s="181" t="s">
        <v>10145</v>
      </c>
      <c r="J119" s="181"/>
      <c r="K119" s="181"/>
      <c r="L119" s="181"/>
      <c r="M119" s="181"/>
      <c r="N119" s="181"/>
    </row>
  </sheetData>
  <mergeCells count="10">
    <mergeCell ref="C47:F47"/>
    <mergeCell ref="C45:F45"/>
    <mergeCell ref="B42:F42"/>
    <mergeCell ref="B50:C50"/>
    <mergeCell ref="B87:C87"/>
    <mergeCell ref="A15:C15"/>
    <mergeCell ref="A2:C2"/>
    <mergeCell ref="C43:F43"/>
    <mergeCell ref="C44:F44"/>
    <mergeCell ref="C46:F46"/>
  </mergeCells>
  <conditionalFormatting sqref="B26:C26">
    <cfRule type="colorScale" priority="2">
      <colorScale>
        <cfvo type="min"/>
        <cfvo type="percentile" val="50"/>
        <cfvo type="max"/>
        <color rgb="FFF8696B"/>
        <color rgb="FFFCFCFF"/>
        <color rgb="FF63BE7B"/>
      </colorScale>
    </cfRule>
  </conditionalFormatting>
  <conditionalFormatting sqref="I77:I82">
    <cfRule type="duplicateValues" dxfId="0" priority="1"/>
  </conditionalFormatting>
  <pageMargins left="0.7" right="0.7" top="0.75" bottom="0.75" header="0.3" footer="0.3"/>
  <pageSetup paperSize="9" orientation="portrait" r:id="rId1"/>
  <drawing r:id="rId2"/>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33"/>
  <sheetViews>
    <sheetView topLeftCell="I151" zoomScale="130" zoomScaleNormal="130" workbookViewId="0">
      <selection activeCell="P163" sqref="P163:Q163"/>
    </sheetView>
  </sheetViews>
  <sheetFormatPr defaultRowHeight="15" x14ac:dyDescent="0.25"/>
  <cols>
    <col min="1" max="1" width="9.28515625" style="92" customWidth="1"/>
    <col min="2" max="9" width="9.140625" style="92"/>
    <col min="10" max="21" width="9.140625" style="8"/>
    <col min="22" max="23" width="25" style="8" customWidth="1"/>
    <col min="24" max="16384" width="9.140625" style="8"/>
  </cols>
  <sheetData>
    <row r="1" spans="1:15" x14ac:dyDescent="0.25">
      <c r="A1" s="118" t="s">
        <v>4517</v>
      </c>
      <c r="B1" s="116" t="s">
        <v>3291</v>
      </c>
      <c r="C1" s="116" t="s">
        <v>3294</v>
      </c>
      <c r="D1" s="116" t="s">
        <v>3295</v>
      </c>
      <c r="E1" s="116" t="s">
        <v>3296</v>
      </c>
      <c r="F1" s="116" t="s">
        <v>3297</v>
      </c>
      <c r="G1" s="116" t="s">
        <v>3292</v>
      </c>
      <c r="H1" s="116" t="s">
        <v>3293</v>
      </c>
      <c r="I1" s="118" t="s">
        <v>4517</v>
      </c>
      <c r="K1" s="8" t="s">
        <v>5985</v>
      </c>
      <c r="L1" s="8" t="s">
        <v>3842</v>
      </c>
      <c r="N1" s="8" t="s">
        <v>5985</v>
      </c>
      <c r="O1" s="8" t="s">
        <v>3842</v>
      </c>
    </row>
    <row r="2" spans="1:15" x14ac:dyDescent="0.25">
      <c r="A2" s="91">
        <v>1</v>
      </c>
      <c r="B2" s="91" t="s">
        <v>3321</v>
      </c>
      <c r="C2" s="91" t="s">
        <v>3321</v>
      </c>
      <c r="D2" s="91" t="s">
        <v>3515</v>
      </c>
      <c r="E2" s="91" t="s">
        <v>3321</v>
      </c>
      <c r="F2" s="91" t="s">
        <v>3321</v>
      </c>
      <c r="G2" s="91" t="s">
        <v>3684</v>
      </c>
      <c r="H2" s="91" t="s">
        <v>3740</v>
      </c>
      <c r="I2" s="91">
        <v>1</v>
      </c>
      <c r="K2" s="8">
        <v>1</v>
      </c>
      <c r="L2" s="8" t="s">
        <v>5986</v>
      </c>
      <c r="N2" s="68">
        <v>43102</v>
      </c>
      <c r="O2" s="8" t="s">
        <v>6072</v>
      </c>
    </row>
    <row r="3" spans="1:15" x14ac:dyDescent="0.25">
      <c r="A3" s="91">
        <v>2</v>
      </c>
      <c r="B3" s="91" t="s">
        <v>3322</v>
      </c>
      <c r="C3" s="91" t="s">
        <v>3433</v>
      </c>
      <c r="D3" s="91" t="s">
        <v>3516</v>
      </c>
      <c r="E3" s="91" t="s">
        <v>3619</v>
      </c>
      <c r="F3" s="91" t="s">
        <v>3678</v>
      </c>
      <c r="G3" s="91" t="s">
        <v>3685</v>
      </c>
      <c r="H3" s="91" t="s">
        <v>3741</v>
      </c>
      <c r="I3" s="91">
        <v>2</v>
      </c>
      <c r="K3" s="68">
        <v>43134</v>
      </c>
      <c r="L3" s="8" t="s">
        <v>5987</v>
      </c>
      <c r="N3" s="68">
        <v>43163</v>
      </c>
      <c r="O3" s="8" t="s">
        <v>6073</v>
      </c>
    </row>
    <row r="4" spans="1:15" x14ac:dyDescent="0.25">
      <c r="A4" s="91">
        <v>3</v>
      </c>
      <c r="B4" s="91" t="s">
        <v>3323</v>
      </c>
      <c r="C4" s="91" t="s">
        <v>3434</v>
      </c>
      <c r="D4" s="91" t="s">
        <v>3517</v>
      </c>
      <c r="E4" s="91" t="s">
        <v>3620</v>
      </c>
      <c r="F4" s="91" t="s">
        <v>3323</v>
      </c>
      <c r="G4" s="91" t="s">
        <v>3686</v>
      </c>
      <c r="H4" s="91" t="s">
        <v>3742</v>
      </c>
      <c r="I4" s="91">
        <v>3</v>
      </c>
      <c r="K4" s="68">
        <v>43195</v>
      </c>
      <c r="L4" s="8" t="s">
        <v>5988</v>
      </c>
      <c r="N4" s="68">
        <v>43226</v>
      </c>
      <c r="O4" s="8" t="s">
        <v>6074</v>
      </c>
    </row>
    <row r="5" spans="1:15" x14ac:dyDescent="0.25">
      <c r="A5" s="91">
        <v>4</v>
      </c>
      <c r="B5" s="91" t="s">
        <v>3324</v>
      </c>
      <c r="C5" s="91" t="s">
        <v>3435</v>
      </c>
      <c r="D5" s="91" t="s">
        <v>3518</v>
      </c>
      <c r="E5" s="91" t="s">
        <v>3621</v>
      </c>
      <c r="F5" s="91" t="s">
        <v>3324</v>
      </c>
      <c r="G5" s="91" t="s">
        <v>3435</v>
      </c>
      <c r="H5" s="91" t="s">
        <v>3743</v>
      </c>
      <c r="I5" s="91">
        <v>4</v>
      </c>
      <c r="K5" s="8">
        <v>6</v>
      </c>
      <c r="L5" s="8" t="s">
        <v>5989</v>
      </c>
      <c r="N5" s="68">
        <v>43289</v>
      </c>
      <c r="O5" s="8" t="s">
        <v>6075</v>
      </c>
    </row>
    <row r="6" spans="1:15" x14ac:dyDescent="0.25">
      <c r="A6" s="91">
        <v>5</v>
      </c>
      <c r="B6" s="91" t="s">
        <v>3325</v>
      </c>
      <c r="C6" s="91" t="s">
        <v>3325</v>
      </c>
      <c r="D6" s="91" t="s">
        <v>3519</v>
      </c>
      <c r="E6" s="91" t="s">
        <v>3325</v>
      </c>
      <c r="F6" s="91" t="s">
        <v>3325</v>
      </c>
      <c r="G6" s="91" t="s">
        <v>3325</v>
      </c>
      <c r="H6" s="91" t="s">
        <v>3744</v>
      </c>
      <c r="I6" s="91">
        <v>5</v>
      </c>
      <c r="K6" s="8">
        <v>7</v>
      </c>
      <c r="L6" s="8" t="s">
        <v>5990</v>
      </c>
      <c r="N6" s="68">
        <v>43353</v>
      </c>
      <c r="O6" s="8" t="s">
        <v>6076</v>
      </c>
    </row>
    <row r="7" spans="1:15" x14ac:dyDescent="0.25">
      <c r="A7" s="91">
        <v>6</v>
      </c>
      <c r="B7" s="91" t="s">
        <v>3326</v>
      </c>
      <c r="C7" s="91" t="s">
        <v>3436</v>
      </c>
      <c r="D7" s="91" t="s">
        <v>3520</v>
      </c>
      <c r="E7" s="91" t="s">
        <v>3622</v>
      </c>
      <c r="F7" s="91" t="s">
        <v>3326</v>
      </c>
      <c r="G7" s="91" t="s">
        <v>3745</v>
      </c>
      <c r="H7" s="91" t="s">
        <v>3745</v>
      </c>
      <c r="I7" s="91">
        <v>6</v>
      </c>
      <c r="K7" s="8">
        <v>8</v>
      </c>
      <c r="L7" s="8" t="s">
        <v>5991</v>
      </c>
      <c r="N7" s="68">
        <v>43417</v>
      </c>
      <c r="O7" s="8" t="s">
        <v>6077</v>
      </c>
    </row>
    <row r="8" spans="1:15" x14ac:dyDescent="0.25">
      <c r="A8" s="91">
        <v>7</v>
      </c>
      <c r="B8" s="91" t="s">
        <v>3327</v>
      </c>
      <c r="C8" s="91" t="s">
        <v>3437</v>
      </c>
      <c r="D8" s="91" t="s">
        <v>3521</v>
      </c>
      <c r="E8" s="91" t="s">
        <v>3623</v>
      </c>
      <c r="F8" s="91" t="s">
        <v>3679</v>
      </c>
      <c r="G8" s="91" t="s">
        <v>3687</v>
      </c>
      <c r="H8" s="91" t="s">
        <v>3746</v>
      </c>
      <c r="I8" s="91">
        <v>7</v>
      </c>
      <c r="K8" s="8">
        <v>9</v>
      </c>
      <c r="L8" s="8" t="s">
        <v>5992</v>
      </c>
      <c r="N8" s="8" t="s">
        <v>6078</v>
      </c>
      <c r="O8" s="8" t="s">
        <v>6079</v>
      </c>
    </row>
    <row r="9" spans="1:15" x14ac:dyDescent="0.25">
      <c r="A9" s="91">
        <v>8</v>
      </c>
      <c r="B9" s="91" t="s">
        <v>3328</v>
      </c>
      <c r="C9" s="91" t="s">
        <v>3328</v>
      </c>
      <c r="D9" s="91" t="s">
        <v>3491</v>
      </c>
      <c r="E9" s="91" t="s">
        <v>3328</v>
      </c>
      <c r="F9" s="91" t="s">
        <v>3328</v>
      </c>
      <c r="G9" s="91" t="s">
        <v>3328</v>
      </c>
      <c r="H9" s="91" t="s">
        <v>3328</v>
      </c>
      <c r="I9" s="91">
        <v>8</v>
      </c>
      <c r="K9" s="8">
        <v>10</v>
      </c>
      <c r="L9" s="8" t="s">
        <v>5993</v>
      </c>
      <c r="N9" s="8" t="s">
        <v>6080</v>
      </c>
      <c r="O9" s="8" t="s">
        <v>6081</v>
      </c>
    </row>
    <row r="10" spans="1:15" x14ac:dyDescent="0.25">
      <c r="A10" s="91">
        <v>9</v>
      </c>
      <c r="B10" s="91" t="s">
        <v>3329</v>
      </c>
      <c r="C10" s="91" t="s">
        <v>3438</v>
      </c>
      <c r="D10" s="91" t="s">
        <v>3522</v>
      </c>
      <c r="E10" s="91" t="s">
        <v>3624</v>
      </c>
      <c r="F10" s="91" t="s">
        <v>3680</v>
      </c>
      <c r="G10" s="91" t="s">
        <v>3747</v>
      </c>
      <c r="H10" s="91" t="s">
        <v>3747</v>
      </c>
      <c r="I10" s="91">
        <v>9</v>
      </c>
      <c r="K10" s="8">
        <v>11</v>
      </c>
      <c r="L10" s="8" t="s">
        <v>5994</v>
      </c>
      <c r="N10" s="8" t="s">
        <v>6082</v>
      </c>
      <c r="O10" s="8" t="s">
        <v>6083</v>
      </c>
    </row>
    <row r="11" spans="1:15" x14ac:dyDescent="0.25">
      <c r="A11" s="91">
        <v>10</v>
      </c>
      <c r="B11" s="91" t="s">
        <v>3330</v>
      </c>
      <c r="C11" s="91" t="s">
        <v>3330</v>
      </c>
      <c r="D11" s="91" t="s">
        <v>3469</v>
      </c>
      <c r="E11" s="91" t="s">
        <v>3330</v>
      </c>
      <c r="F11" s="91" t="s">
        <v>3330</v>
      </c>
      <c r="G11" s="91" t="s">
        <v>3330</v>
      </c>
      <c r="H11" s="91" t="s">
        <v>3330</v>
      </c>
      <c r="I11" s="91">
        <v>10</v>
      </c>
      <c r="K11" s="68">
        <v>43447</v>
      </c>
      <c r="L11" s="8" t="s">
        <v>5995</v>
      </c>
      <c r="N11" s="8" t="s">
        <v>6084</v>
      </c>
      <c r="O11" s="8" t="s">
        <v>6085</v>
      </c>
    </row>
    <row r="12" spans="1:15" x14ac:dyDescent="0.25">
      <c r="A12" s="91">
        <v>11</v>
      </c>
      <c r="B12" s="91" t="s">
        <v>3331</v>
      </c>
      <c r="C12" s="91" t="s">
        <v>3439</v>
      </c>
      <c r="D12" s="91" t="s">
        <v>3523</v>
      </c>
      <c r="E12" s="91" t="s">
        <v>3439</v>
      </c>
      <c r="F12" s="91" t="s">
        <v>3331</v>
      </c>
      <c r="G12" s="91" t="s">
        <v>3688</v>
      </c>
      <c r="H12" s="91" t="s">
        <v>3748</v>
      </c>
      <c r="I12" s="91">
        <v>11</v>
      </c>
      <c r="K12" s="8">
        <v>14</v>
      </c>
      <c r="L12" s="8" t="s">
        <v>5996</v>
      </c>
      <c r="N12" s="8" t="s">
        <v>6086</v>
      </c>
      <c r="O12" s="8" t="s">
        <v>6087</v>
      </c>
    </row>
    <row r="13" spans="1:15" x14ac:dyDescent="0.25">
      <c r="A13" s="91">
        <v>12</v>
      </c>
      <c r="B13" s="91" t="s">
        <v>3332</v>
      </c>
      <c r="C13" s="91" t="s">
        <v>3332</v>
      </c>
      <c r="D13" s="91" t="s">
        <v>3524</v>
      </c>
      <c r="E13" s="91" t="s">
        <v>3332</v>
      </c>
      <c r="F13" s="91" t="s">
        <v>3681</v>
      </c>
      <c r="G13" s="91" t="s">
        <v>3749</v>
      </c>
      <c r="H13" s="91" t="s">
        <v>3749</v>
      </c>
      <c r="I13" s="91">
        <v>12</v>
      </c>
      <c r="K13" s="8">
        <v>15</v>
      </c>
      <c r="L13" s="8" t="s">
        <v>5997</v>
      </c>
      <c r="N13" s="8" t="s">
        <v>6088</v>
      </c>
      <c r="O13" s="8" t="s">
        <v>6089</v>
      </c>
    </row>
    <row r="14" spans="1:15" x14ac:dyDescent="0.25">
      <c r="A14" s="91">
        <v>13</v>
      </c>
      <c r="B14" s="91" t="s">
        <v>3333</v>
      </c>
      <c r="C14" s="91" t="s">
        <v>3333</v>
      </c>
      <c r="D14" s="91" t="s">
        <v>3491</v>
      </c>
      <c r="E14" s="91" t="s">
        <v>3333</v>
      </c>
      <c r="F14" s="91" t="s">
        <v>3333</v>
      </c>
      <c r="G14" s="91" t="s">
        <v>3333</v>
      </c>
      <c r="H14" s="91" t="s">
        <v>3333</v>
      </c>
      <c r="I14" s="91">
        <v>13</v>
      </c>
      <c r="K14" s="8">
        <v>16</v>
      </c>
      <c r="L14" s="8" t="s">
        <v>5998</v>
      </c>
      <c r="N14" s="8" t="s">
        <v>6090</v>
      </c>
      <c r="O14" s="8" t="s">
        <v>6091</v>
      </c>
    </row>
    <row r="15" spans="1:15" x14ac:dyDescent="0.25">
      <c r="A15" s="91">
        <v>14</v>
      </c>
      <c r="B15" s="91" t="s">
        <v>3334</v>
      </c>
      <c r="C15" s="91" t="s">
        <v>3334</v>
      </c>
      <c r="D15" s="91" t="s">
        <v>3525</v>
      </c>
      <c r="E15" s="91" t="s">
        <v>3334</v>
      </c>
      <c r="F15" s="91" t="s">
        <v>3682</v>
      </c>
      <c r="G15" s="91" t="s">
        <v>3334</v>
      </c>
      <c r="H15" s="91" t="s">
        <v>3750</v>
      </c>
      <c r="I15" s="91">
        <v>14</v>
      </c>
      <c r="K15" s="8">
        <v>17</v>
      </c>
      <c r="L15" s="8" t="s">
        <v>5999</v>
      </c>
      <c r="N15" s="8" t="s">
        <v>3980</v>
      </c>
      <c r="O15" s="8" t="s">
        <v>6092</v>
      </c>
    </row>
    <row r="16" spans="1:15" x14ac:dyDescent="0.25">
      <c r="A16" s="91">
        <v>15</v>
      </c>
      <c r="B16" s="91" t="s">
        <v>3335</v>
      </c>
      <c r="C16" s="91" t="s">
        <v>3440</v>
      </c>
      <c r="D16" s="91" t="s">
        <v>3518</v>
      </c>
      <c r="E16" s="91" t="s">
        <v>3440</v>
      </c>
      <c r="F16" s="91" t="s">
        <v>3335</v>
      </c>
      <c r="G16" s="91" t="s">
        <v>3689</v>
      </c>
      <c r="H16" s="91" t="s">
        <v>3751</v>
      </c>
      <c r="I16" s="91">
        <v>15</v>
      </c>
      <c r="K16" s="8" t="s">
        <v>6000</v>
      </c>
      <c r="L16" s="8" t="s">
        <v>6001</v>
      </c>
      <c r="N16" s="8" t="s">
        <v>6093</v>
      </c>
      <c r="O16" s="8" t="s">
        <v>6094</v>
      </c>
    </row>
    <row r="17" spans="1:45" x14ac:dyDescent="0.25">
      <c r="A17" s="91">
        <v>16</v>
      </c>
      <c r="B17" s="91" t="s">
        <v>3336</v>
      </c>
      <c r="C17" s="91" t="s">
        <v>3441</v>
      </c>
      <c r="D17" s="91" t="s">
        <v>3526</v>
      </c>
      <c r="E17" s="91" t="s">
        <v>3625</v>
      </c>
      <c r="F17" s="91">
        <v>16</v>
      </c>
      <c r="G17" s="91" t="s">
        <v>3690</v>
      </c>
      <c r="H17" s="91" t="s">
        <v>3752</v>
      </c>
      <c r="I17" s="91">
        <v>16</v>
      </c>
      <c r="K17" s="8">
        <v>20</v>
      </c>
      <c r="L17" s="8" t="s">
        <v>6002</v>
      </c>
      <c r="N17" s="8" t="s">
        <v>6095</v>
      </c>
      <c r="O17" s="8" t="s">
        <v>6056</v>
      </c>
    </row>
    <row r="18" spans="1:45" x14ac:dyDescent="0.25">
      <c r="A18" s="91">
        <v>17</v>
      </c>
      <c r="B18" s="91" t="s">
        <v>3337</v>
      </c>
      <c r="C18" s="91" t="s">
        <v>3337</v>
      </c>
      <c r="D18" s="91" t="s">
        <v>3455</v>
      </c>
      <c r="E18" s="91" t="s">
        <v>3337</v>
      </c>
      <c r="F18" s="91">
        <v>17</v>
      </c>
      <c r="G18" s="91" t="s">
        <v>3337</v>
      </c>
      <c r="H18" s="91" t="s">
        <v>3337</v>
      </c>
      <c r="I18" s="91">
        <v>17</v>
      </c>
      <c r="K18" s="8" t="s">
        <v>6003</v>
      </c>
      <c r="L18" s="8" t="s">
        <v>6004</v>
      </c>
      <c r="N18" s="8" t="s">
        <v>6096</v>
      </c>
      <c r="O18" s="8" t="s">
        <v>6097</v>
      </c>
    </row>
    <row r="19" spans="1:45" x14ac:dyDescent="0.25">
      <c r="A19" s="91">
        <v>18</v>
      </c>
      <c r="B19" s="91" t="s">
        <v>3338</v>
      </c>
      <c r="C19" s="91" t="s">
        <v>3338</v>
      </c>
      <c r="D19" s="91" t="s">
        <v>3468</v>
      </c>
      <c r="E19" s="91" t="s">
        <v>3338</v>
      </c>
      <c r="F19" s="91">
        <v>18</v>
      </c>
      <c r="G19" s="91" t="s">
        <v>3338</v>
      </c>
      <c r="H19" s="91" t="s">
        <v>3338</v>
      </c>
      <c r="I19" s="91">
        <v>18</v>
      </c>
      <c r="K19" s="8">
        <v>26</v>
      </c>
      <c r="L19" s="8" t="s">
        <v>6005</v>
      </c>
      <c r="N19" s="8" t="s">
        <v>6098</v>
      </c>
      <c r="O19" s="8" t="s">
        <v>6099</v>
      </c>
    </row>
    <row r="20" spans="1:45" x14ac:dyDescent="0.25">
      <c r="A20" s="91">
        <v>19</v>
      </c>
      <c r="B20" s="91" t="s">
        <v>3339</v>
      </c>
      <c r="C20" s="91" t="s">
        <v>3442</v>
      </c>
      <c r="D20" s="91" t="s">
        <v>3527</v>
      </c>
      <c r="E20" s="91" t="s">
        <v>3442</v>
      </c>
      <c r="F20" s="91">
        <v>19</v>
      </c>
      <c r="G20" s="91" t="s">
        <v>3442</v>
      </c>
      <c r="H20" s="91" t="s">
        <v>3753</v>
      </c>
      <c r="I20" s="91">
        <v>19</v>
      </c>
      <c r="K20" s="8" t="s">
        <v>6006</v>
      </c>
      <c r="L20" s="8" t="s">
        <v>6007</v>
      </c>
      <c r="N20" s="8" t="s">
        <v>6100</v>
      </c>
      <c r="O20" s="8" t="s">
        <v>6101</v>
      </c>
    </row>
    <row r="21" spans="1:45" x14ac:dyDescent="0.25">
      <c r="A21" s="91">
        <v>20</v>
      </c>
      <c r="B21" s="91" t="s">
        <v>3340</v>
      </c>
      <c r="C21" s="91" t="s">
        <v>3443</v>
      </c>
      <c r="D21" s="91" t="s">
        <v>3528</v>
      </c>
      <c r="E21" s="91" t="s">
        <v>3626</v>
      </c>
      <c r="F21" s="91">
        <v>20</v>
      </c>
      <c r="G21" s="91" t="s">
        <v>3691</v>
      </c>
      <c r="H21" s="91" t="s">
        <v>3754</v>
      </c>
      <c r="I21" s="91">
        <v>20</v>
      </c>
      <c r="K21" s="8">
        <v>29</v>
      </c>
      <c r="L21" s="8" t="s">
        <v>6008</v>
      </c>
      <c r="N21" s="8" t="s">
        <v>6102</v>
      </c>
      <c r="O21" s="8" t="s">
        <v>6103</v>
      </c>
    </row>
    <row r="22" spans="1:45" x14ac:dyDescent="0.25">
      <c r="A22" s="91">
        <v>21</v>
      </c>
      <c r="B22" s="91" t="s">
        <v>3341</v>
      </c>
      <c r="C22" s="91" t="s">
        <v>3341</v>
      </c>
      <c r="D22" s="91" t="s">
        <v>3529</v>
      </c>
      <c r="E22" s="91" t="s">
        <v>3341</v>
      </c>
      <c r="F22" s="91">
        <v>21</v>
      </c>
      <c r="G22" s="91" t="s">
        <v>3341</v>
      </c>
      <c r="H22" s="91" t="s">
        <v>3755</v>
      </c>
      <c r="I22" s="91">
        <v>21</v>
      </c>
      <c r="K22" s="8" t="s">
        <v>6009</v>
      </c>
      <c r="L22" s="8" t="s">
        <v>6010</v>
      </c>
      <c r="N22" s="8" t="s">
        <v>6104</v>
      </c>
      <c r="O22" s="8" t="s">
        <v>6105</v>
      </c>
    </row>
    <row r="23" spans="1:45" x14ac:dyDescent="0.25">
      <c r="A23" s="91">
        <v>22</v>
      </c>
      <c r="B23" s="91" t="s">
        <v>3342</v>
      </c>
      <c r="C23" s="91" t="s">
        <v>3444</v>
      </c>
      <c r="D23" s="91" t="s">
        <v>3530</v>
      </c>
      <c r="E23" s="91" t="s">
        <v>3627</v>
      </c>
      <c r="F23" s="91">
        <v>22</v>
      </c>
      <c r="G23" s="91" t="s">
        <v>3444</v>
      </c>
      <c r="H23" s="91" t="s">
        <v>3444</v>
      </c>
      <c r="I23" s="91">
        <v>22</v>
      </c>
      <c r="K23" s="8">
        <v>32</v>
      </c>
      <c r="L23" s="8" t="s">
        <v>6011</v>
      </c>
      <c r="N23" s="8" t="s">
        <v>6106</v>
      </c>
      <c r="O23" s="8" t="s">
        <v>6107</v>
      </c>
    </row>
    <row r="24" spans="1:45" x14ac:dyDescent="0.25">
      <c r="A24" s="91">
        <v>23</v>
      </c>
      <c r="B24" s="91" t="s">
        <v>3343</v>
      </c>
      <c r="C24" s="91" t="s">
        <v>3343</v>
      </c>
      <c r="D24" s="91" t="s">
        <v>3531</v>
      </c>
      <c r="E24" s="91" t="s">
        <v>3343</v>
      </c>
      <c r="F24" s="91">
        <v>23</v>
      </c>
      <c r="G24" s="91" t="s">
        <v>3692</v>
      </c>
      <c r="H24" s="91" t="s">
        <v>3756</v>
      </c>
      <c r="I24" s="91">
        <v>23</v>
      </c>
      <c r="K24" s="8">
        <v>33</v>
      </c>
      <c r="L24" s="8" t="s">
        <v>6012</v>
      </c>
      <c r="N24" s="8" t="s">
        <v>6108</v>
      </c>
      <c r="O24" s="8" t="s">
        <v>6109</v>
      </c>
    </row>
    <row r="25" spans="1:45" ht="15.75" thickBot="1" x14ac:dyDescent="0.3">
      <c r="A25" s="91">
        <v>24</v>
      </c>
      <c r="B25" s="91" t="s">
        <v>3344</v>
      </c>
      <c r="C25" s="91" t="s">
        <v>3344</v>
      </c>
      <c r="D25" s="91" t="s">
        <v>3532</v>
      </c>
      <c r="E25" s="91" t="s">
        <v>3628</v>
      </c>
      <c r="F25" s="91">
        <v>24</v>
      </c>
      <c r="G25" s="91" t="s">
        <v>3693</v>
      </c>
      <c r="H25" s="91" t="s">
        <v>3693</v>
      </c>
      <c r="I25" s="91">
        <v>24</v>
      </c>
      <c r="K25" s="8">
        <v>34</v>
      </c>
      <c r="L25" s="8" t="s">
        <v>6013</v>
      </c>
      <c r="N25" s="8" t="s">
        <v>6110</v>
      </c>
      <c r="O25" s="8" t="s">
        <v>6111</v>
      </c>
      <c r="AK25" s="8" t="s">
        <v>3005</v>
      </c>
      <c r="AP25" s="222" t="s">
        <v>3255</v>
      </c>
      <c r="AQ25" s="222"/>
      <c r="AR25" s="222"/>
      <c r="AS25" s="222"/>
    </row>
    <row r="26" spans="1:45" ht="15.75" thickBot="1" x14ac:dyDescent="0.3">
      <c r="A26" s="91">
        <v>25</v>
      </c>
      <c r="B26" s="91" t="s">
        <v>3345</v>
      </c>
      <c r="C26" s="91" t="s">
        <v>3445</v>
      </c>
      <c r="D26" s="91" t="s">
        <v>3533</v>
      </c>
      <c r="E26" s="91" t="s">
        <v>3629</v>
      </c>
      <c r="F26" s="91">
        <v>25</v>
      </c>
      <c r="G26" s="91" t="s">
        <v>3694</v>
      </c>
      <c r="H26" s="91" t="s">
        <v>3445</v>
      </c>
      <c r="I26" s="91">
        <v>25</v>
      </c>
      <c r="K26" s="8">
        <v>35</v>
      </c>
      <c r="L26" s="8" t="s">
        <v>6014</v>
      </c>
      <c r="N26" s="8" t="s">
        <v>6112</v>
      </c>
      <c r="O26" s="8" t="s">
        <v>6113</v>
      </c>
      <c r="AI26" s="226" t="s">
        <v>3298</v>
      </c>
      <c r="AJ26" s="227"/>
      <c r="AK26" s="228" t="s">
        <v>3004</v>
      </c>
      <c r="AL26" s="228"/>
      <c r="AM26" s="224" t="s">
        <v>3921</v>
      </c>
      <c r="AN26" s="225"/>
      <c r="AP26" s="7" t="s">
        <v>3256</v>
      </c>
      <c r="AQ26" s="7"/>
      <c r="AR26" s="7"/>
      <c r="AS26" s="7"/>
    </row>
    <row r="27" spans="1:45" x14ac:dyDescent="0.25">
      <c r="A27" s="91">
        <v>26</v>
      </c>
      <c r="B27" s="91" t="s">
        <v>3346</v>
      </c>
      <c r="C27" s="91" t="s">
        <v>3346</v>
      </c>
      <c r="D27" s="91" t="s">
        <v>3491</v>
      </c>
      <c r="E27" s="91" t="s">
        <v>3346</v>
      </c>
      <c r="F27" s="91">
        <v>26</v>
      </c>
      <c r="G27" s="91" t="s">
        <v>3346</v>
      </c>
      <c r="H27" s="91" t="s">
        <v>3346</v>
      </c>
      <c r="I27" s="91">
        <v>26</v>
      </c>
      <c r="K27" s="8" t="s">
        <v>6015</v>
      </c>
      <c r="L27" s="8" t="s">
        <v>6016</v>
      </c>
      <c r="N27" s="8" t="s">
        <v>6038</v>
      </c>
      <c r="O27" s="8" t="s">
        <v>6114</v>
      </c>
      <c r="AI27" s="27">
        <v>1</v>
      </c>
      <c r="AJ27" s="7" t="s">
        <v>3058</v>
      </c>
      <c r="AK27" s="27">
        <v>1</v>
      </c>
      <c r="AL27" s="7" t="s">
        <v>3006</v>
      </c>
      <c r="AM27" s="24">
        <v>29221</v>
      </c>
      <c r="AN27" s="7" t="s">
        <v>3922</v>
      </c>
      <c r="AP27" s="7" t="s">
        <v>3257</v>
      </c>
      <c r="AQ27" s="7"/>
      <c r="AR27" s="7"/>
      <c r="AS27" s="7"/>
    </row>
    <row r="28" spans="1:45" x14ac:dyDescent="0.25">
      <c r="A28" s="91">
        <v>27</v>
      </c>
      <c r="B28" s="91" t="s">
        <v>3347</v>
      </c>
      <c r="C28" s="91" t="s">
        <v>3347</v>
      </c>
      <c r="D28" s="91" t="s">
        <v>3534</v>
      </c>
      <c r="E28" s="91" t="s">
        <v>3467</v>
      </c>
      <c r="F28" s="91">
        <v>27</v>
      </c>
      <c r="G28" s="91" t="s">
        <v>3347</v>
      </c>
      <c r="H28" s="91" t="s">
        <v>3347</v>
      </c>
      <c r="I28" s="91">
        <v>27</v>
      </c>
      <c r="K28" s="8">
        <v>41</v>
      </c>
      <c r="L28" s="8" t="s">
        <v>6017</v>
      </c>
      <c r="N28" s="8" t="s">
        <v>6040</v>
      </c>
      <c r="O28" s="8" t="s">
        <v>6115</v>
      </c>
      <c r="AI28" s="27">
        <v>2</v>
      </c>
      <c r="AJ28" s="7" t="s">
        <v>3059</v>
      </c>
      <c r="AK28" s="27">
        <v>2</v>
      </c>
      <c r="AL28" s="7" t="s">
        <v>3007</v>
      </c>
      <c r="AM28" s="7" t="s">
        <v>3923</v>
      </c>
      <c r="AN28" s="7" t="s">
        <v>3924</v>
      </c>
      <c r="AP28" s="7" t="s">
        <v>3258</v>
      </c>
      <c r="AQ28" s="7"/>
      <c r="AR28" s="7"/>
      <c r="AS28" s="7"/>
    </row>
    <row r="29" spans="1:45" x14ac:dyDescent="0.25">
      <c r="A29" s="91">
        <v>28</v>
      </c>
      <c r="B29" s="91" t="s">
        <v>3348</v>
      </c>
      <c r="C29" s="91" t="s">
        <v>3348</v>
      </c>
      <c r="D29" s="91" t="s">
        <v>3535</v>
      </c>
      <c r="E29" s="91" t="s">
        <v>3348</v>
      </c>
      <c r="F29" s="91">
        <v>28</v>
      </c>
      <c r="G29" s="91" t="s">
        <v>3348</v>
      </c>
      <c r="H29" s="91" t="s">
        <v>3348</v>
      </c>
      <c r="I29" s="91">
        <v>28</v>
      </c>
      <c r="K29" s="8" t="s">
        <v>6018</v>
      </c>
      <c r="L29" s="8" t="s">
        <v>6019</v>
      </c>
      <c r="N29" s="8" t="s">
        <v>6042</v>
      </c>
      <c r="O29" s="8" t="s">
        <v>6116</v>
      </c>
      <c r="AI29" s="27">
        <v>3</v>
      </c>
      <c r="AJ29" s="7" t="s">
        <v>3060</v>
      </c>
      <c r="AK29" s="27">
        <v>3</v>
      </c>
      <c r="AL29" s="7" t="s">
        <v>3008</v>
      </c>
      <c r="AM29" s="7" t="s">
        <v>3925</v>
      </c>
      <c r="AN29" s="7" t="s">
        <v>3926</v>
      </c>
      <c r="AP29" s="7" t="s">
        <v>3259</v>
      </c>
      <c r="AQ29" s="7"/>
      <c r="AR29" s="7"/>
      <c r="AS29" s="7"/>
    </row>
    <row r="30" spans="1:45" x14ac:dyDescent="0.25">
      <c r="A30" s="91">
        <v>29</v>
      </c>
      <c r="B30" s="91" t="s">
        <v>3349</v>
      </c>
      <c r="C30" s="91" t="s">
        <v>3349</v>
      </c>
      <c r="D30" s="91" t="s">
        <v>3536</v>
      </c>
      <c r="E30" s="91" t="s">
        <v>3630</v>
      </c>
      <c r="F30" s="91">
        <v>29</v>
      </c>
      <c r="G30" s="91" t="s">
        <v>3695</v>
      </c>
      <c r="H30" s="91" t="s">
        <v>3757</v>
      </c>
      <c r="I30" s="91">
        <v>29</v>
      </c>
      <c r="K30" s="8" t="s">
        <v>6020</v>
      </c>
      <c r="L30" s="8" t="s">
        <v>6021</v>
      </c>
      <c r="N30" s="8" t="s">
        <v>6117</v>
      </c>
      <c r="O30" s="8" t="s">
        <v>6118</v>
      </c>
      <c r="AI30" s="27">
        <v>4</v>
      </c>
      <c r="AJ30" s="7" t="s">
        <v>3061</v>
      </c>
      <c r="AK30" s="27">
        <v>4</v>
      </c>
      <c r="AL30" s="7" t="s">
        <v>3009</v>
      </c>
      <c r="AM30" s="7" t="s">
        <v>3927</v>
      </c>
      <c r="AN30" s="7"/>
      <c r="AP30" s="7" t="s">
        <v>3260</v>
      </c>
      <c r="AQ30" s="7"/>
      <c r="AR30" s="7"/>
      <c r="AS30" s="7"/>
    </row>
    <row r="31" spans="1:45" x14ac:dyDescent="0.25">
      <c r="A31" s="91">
        <v>30</v>
      </c>
      <c r="B31" s="91" t="s">
        <v>3350</v>
      </c>
      <c r="C31" s="91" t="s">
        <v>3446</v>
      </c>
      <c r="D31" s="91" t="s">
        <v>3537</v>
      </c>
      <c r="E31" s="91" t="s">
        <v>3631</v>
      </c>
      <c r="F31" s="91">
        <v>30</v>
      </c>
      <c r="G31" s="91" t="s">
        <v>3446</v>
      </c>
      <c r="H31" s="91" t="s">
        <v>3758</v>
      </c>
      <c r="I31" s="91">
        <v>30</v>
      </c>
      <c r="K31" s="8" t="s">
        <v>6022</v>
      </c>
      <c r="L31" s="8" t="s">
        <v>6023</v>
      </c>
      <c r="N31" s="8" t="s">
        <v>6119</v>
      </c>
      <c r="O31" s="8" t="s">
        <v>6120</v>
      </c>
      <c r="AI31" s="27">
        <v>5</v>
      </c>
      <c r="AJ31" s="7" t="s">
        <v>3062</v>
      </c>
      <c r="AK31" s="27">
        <v>5</v>
      </c>
      <c r="AL31" s="7" t="s">
        <v>3010</v>
      </c>
      <c r="AM31" s="25">
        <v>43221</v>
      </c>
      <c r="AN31" s="7" t="s">
        <v>2888</v>
      </c>
      <c r="AP31" s="7" t="s">
        <v>3261</v>
      </c>
      <c r="AQ31" s="7"/>
      <c r="AR31" s="7"/>
      <c r="AS31" s="7"/>
    </row>
    <row r="32" spans="1:45" x14ac:dyDescent="0.25">
      <c r="A32" s="91">
        <v>31</v>
      </c>
      <c r="B32" s="91" t="s">
        <v>3351</v>
      </c>
      <c r="C32" s="91" t="s">
        <v>3447</v>
      </c>
      <c r="D32" s="91" t="s">
        <v>3538</v>
      </c>
      <c r="E32" s="91" t="s">
        <v>3632</v>
      </c>
      <c r="F32" s="91">
        <v>31</v>
      </c>
      <c r="G32" s="91" t="s">
        <v>3696</v>
      </c>
      <c r="H32" s="91" t="s">
        <v>3759</v>
      </c>
      <c r="I32" s="91">
        <v>31</v>
      </c>
      <c r="K32" s="8">
        <v>48</v>
      </c>
      <c r="L32" s="8" t="s">
        <v>6024</v>
      </c>
      <c r="N32" s="8" t="s">
        <v>6121</v>
      </c>
      <c r="O32" s="8" t="s">
        <v>6122</v>
      </c>
      <c r="AI32" s="27">
        <v>6</v>
      </c>
      <c r="AJ32" s="7" t="s">
        <v>3063</v>
      </c>
      <c r="AK32" s="27">
        <v>6</v>
      </c>
      <c r="AL32" s="7" t="s">
        <v>3011</v>
      </c>
      <c r="AM32" s="25">
        <v>43318</v>
      </c>
      <c r="AN32" s="7" t="s">
        <v>3928</v>
      </c>
      <c r="AP32" s="7" t="s">
        <v>3262</v>
      </c>
      <c r="AQ32" s="7"/>
      <c r="AR32" s="7"/>
      <c r="AS32" s="7"/>
    </row>
    <row r="33" spans="1:45" x14ac:dyDescent="0.25">
      <c r="A33" s="91">
        <v>32</v>
      </c>
      <c r="B33" s="91" t="s">
        <v>3352</v>
      </c>
      <c r="C33" s="91" t="s">
        <v>3352</v>
      </c>
      <c r="D33" s="91" t="s">
        <v>3455</v>
      </c>
      <c r="E33" s="91" t="s">
        <v>3633</v>
      </c>
      <c r="F33" s="91">
        <v>32</v>
      </c>
      <c r="G33" s="91" t="s">
        <v>3352</v>
      </c>
      <c r="H33" s="91" t="s">
        <v>3352</v>
      </c>
      <c r="I33" s="91">
        <v>32</v>
      </c>
      <c r="K33" s="8">
        <v>49</v>
      </c>
      <c r="L33" s="8" t="s">
        <v>6025</v>
      </c>
      <c r="N33" s="8">
        <v>81</v>
      </c>
      <c r="O33" s="8" t="s">
        <v>6123</v>
      </c>
      <c r="AI33" s="27">
        <v>7</v>
      </c>
      <c r="AJ33" s="7" t="s">
        <v>3064</v>
      </c>
      <c r="AK33" s="27">
        <v>7</v>
      </c>
      <c r="AL33" s="7" t="s">
        <v>3012</v>
      </c>
      <c r="AM33" s="25">
        <v>43413</v>
      </c>
      <c r="AN33" s="7" t="s">
        <v>3929</v>
      </c>
      <c r="AP33" s="7" t="s">
        <v>3263</v>
      </c>
      <c r="AQ33" s="7"/>
      <c r="AR33" s="7"/>
      <c r="AS33" s="7"/>
    </row>
    <row r="34" spans="1:45" x14ac:dyDescent="0.25">
      <c r="A34" s="91">
        <v>33</v>
      </c>
      <c r="B34" s="91" t="s">
        <v>3353</v>
      </c>
      <c r="C34" s="91" t="s">
        <v>3448</v>
      </c>
      <c r="D34" s="91" t="s">
        <v>3539</v>
      </c>
      <c r="E34" s="91" t="s">
        <v>3634</v>
      </c>
      <c r="F34" s="91">
        <v>33</v>
      </c>
      <c r="G34" s="91" t="s">
        <v>3448</v>
      </c>
      <c r="H34" s="91" t="s">
        <v>3760</v>
      </c>
      <c r="I34" s="91">
        <v>33</v>
      </c>
      <c r="K34" s="8">
        <v>50</v>
      </c>
      <c r="L34" s="8" t="s">
        <v>6026</v>
      </c>
      <c r="N34" s="8">
        <v>82</v>
      </c>
      <c r="O34" s="8" t="s">
        <v>6124</v>
      </c>
      <c r="AI34" s="27">
        <v>8</v>
      </c>
      <c r="AJ34" s="7" t="s">
        <v>3065</v>
      </c>
      <c r="AK34" s="27">
        <v>8</v>
      </c>
      <c r="AL34" s="7" t="s">
        <v>3013</v>
      </c>
      <c r="AM34" s="24">
        <v>41609</v>
      </c>
      <c r="AN34" s="7" t="s">
        <v>3930</v>
      </c>
      <c r="AP34" s="7" t="s">
        <v>3264</v>
      </c>
      <c r="AQ34" s="7"/>
      <c r="AR34" s="7"/>
      <c r="AS34" s="7"/>
    </row>
    <row r="35" spans="1:45" x14ac:dyDescent="0.25">
      <c r="A35" s="91">
        <v>34</v>
      </c>
      <c r="B35" s="91" t="s">
        <v>3354</v>
      </c>
      <c r="C35" s="91" t="s">
        <v>3449</v>
      </c>
      <c r="D35" s="91" t="s">
        <v>3540</v>
      </c>
      <c r="E35" s="91" t="s">
        <v>3635</v>
      </c>
      <c r="F35" s="91">
        <v>34</v>
      </c>
      <c r="G35" s="91" t="s">
        <v>3449</v>
      </c>
      <c r="H35" s="91" t="s">
        <v>3449</v>
      </c>
      <c r="I35" s="91">
        <v>34</v>
      </c>
      <c r="K35" s="8" t="s">
        <v>3987</v>
      </c>
      <c r="L35" s="8" t="s">
        <v>6027</v>
      </c>
      <c r="N35" s="8">
        <v>83</v>
      </c>
      <c r="O35" s="8" t="s">
        <v>6125</v>
      </c>
      <c r="AI35" s="27">
        <v>9</v>
      </c>
      <c r="AJ35" s="7" t="s">
        <v>3066</v>
      </c>
      <c r="AK35" s="27">
        <v>9</v>
      </c>
      <c r="AL35" s="7" t="s">
        <v>3014</v>
      </c>
      <c r="AM35" s="7" t="s">
        <v>3931</v>
      </c>
      <c r="AN35" s="7" t="s">
        <v>3932</v>
      </c>
      <c r="AP35" s="7" t="s">
        <v>3265</v>
      </c>
      <c r="AQ35" s="7"/>
      <c r="AR35" s="7"/>
      <c r="AS35" s="7"/>
    </row>
    <row r="36" spans="1:45" x14ac:dyDescent="0.25">
      <c r="A36" s="91">
        <v>35</v>
      </c>
      <c r="B36" s="91" t="s">
        <v>3355</v>
      </c>
      <c r="C36" s="91" t="s">
        <v>3450</v>
      </c>
      <c r="D36" s="91" t="s">
        <v>3541</v>
      </c>
      <c r="E36" s="91" t="s">
        <v>3636</v>
      </c>
      <c r="F36" s="91"/>
      <c r="G36" s="91" t="s">
        <v>3697</v>
      </c>
      <c r="H36" s="91" t="s">
        <v>3761</v>
      </c>
      <c r="I36" s="91">
        <v>35</v>
      </c>
      <c r="K36" s="8" t="s">
        <v>6028</v>
      </c>
      <c r="L36" s="8" t="s">
        <v>6029</v>
      </c>
      <c r="N36" s="8">
        <v>84</v>
      </c>
      <c r="O36" s="8" t="s">
        <v>6126</v>
      </c>
      <c r="AI36" s="27">
        <v>10</v>
      </c>
      <c r="AJ36" s="7" t="s">
        <v>3067</v>
      </c>
      <c r="AK36" s="27">
        <v>10</v>
      </c>
      <c r="AL36" s="7" t="s">
        <v>3015</v>
      </c>
      <c r="AM36" s="7" t="s">
        <v>3933</v>
      </c>
      <c r="AN36" s="7" t="s">
        <v>3934</v>
      </c>
      <c r="AP36" s="7" t="s">
        <v>3266</v>
      </c>
      <c r="AQ36" s="7"/>
      <c r="AR36" s="7"/>
      <c r="AS36" s="7"/>
    </row>
    <row r="37" spans="1:45" x14ac:dyDescent="0.25">
      <c r="A37" s="91">
        <v>36</v>
      </c>
      <c r="B37" s="91" t="s">
        <v>3356</v>
      </c>
      <c r="C37" s="91" t="s">
        <v>3356</v>
      </c>
      <c r="D37" s="91" t="s">
        <v>3468</v>
      </c>
      <c r="E37" s="91" t="s">
        <v>3356</v>
      </c>
      <c r="F37" s="91">
        <v>35</v>
      </c>
      <c r="G37" s="91" t="s">
        <v>3356</v>
      </c>
      <c r="H37" s="91" t="s">
        <v>3356</v>
      </c>
      <c r="I37" s="91">
        <v>36</v>
      </c>
      <c r="K37" s="8" t="s">
        <v>6030</v>
      </c>
      <c r="L37" s="8" t="s">
        <v>6031</v>
      </c>
      <c r="N37" s="8">
        <v>85</v>
      </c>
      <c r="O37" s="8" t="s">
        <v>6127</v>
      </c>
      <c r="AI37" s="27">
        <v>11</v>
      </c>
      <c r="AJ37" s="7" t="s">
        <v>3068</v>
      </c>
      <c r="AK37" s="27">
        <v>11</v>
      </c>
      <c r="AL37" s="7" t="s">
        <v>3016</v>
      </c>
      <c r="AM37" s="7" t="s">
        <v>3935</v>
      </c>
      <c r="AN37" s="7" t="s">
        <v>3936</v>
      </c>
      <c r="AP37" s="7" t="s">
        <v>3267</v>
      </c>
      <c r="AQ37" s="7"/>
      <c r="AR37" s="7"/>
      <c r="AS37" s="7"/>
    </row>
    <row r="38" spans="1:45" x14ac:dyDescent="0.25">
      <c r="A38" s="91">
        <v>37</v>
      </c>
      <c r="B38" s="91" t="s">
        <v>3357</v>
      </c>
      <c r="C38" s="91" t="s">
        <v>3357</v>
      </c>
      <c r="D38" s="91" t="s">
        <v>3542</v>
      </c>
      <c r="E38" s="91" t="s">
        <v>3357</v>
      </c>
      <c r="F38" s="91">
        <v>36</v>
      </c>
      <c r="G38" s="91" t="s">
        <v>3357</v>
      </c>
      <c r="H38" s="91" t="s">
        <v>3357</v>
      </c>
      <c r="I38" s="91">
        <v>37</v>
      </c>
      <c r="K38" s="8" t="s">
        <v>3948</v>
      </c>
      <c r="L38" s="8" t="s">
        <v>6032</v>
      </c>
      <c r="N38" s="8">
        <v>86</v>
      </c>
      <c r="O38" s="8" t="s">
        <v>6128</v>
      </c>
      <c r="AI38" s="27">
        <v>12</v>
      </c>
      <c r="AJ38" s="7" t="s">
        <v>3069</v>
      </c>
      <c r="AK38" s="27">
        <v>12</v>
      </c>
      <c r="AL38" s="7" t="s">
        <v>3017</v>
      </c>
      <c r="AM38" s="7" t="s">
        <v>3937</v>
      </c>
      <c r="AN38" s="7" t="s">
        <v>2941</v>
      </c>
      <c r="AP38" s="7" t="s">
        <v>3268</v>
      </c>
      <c r="AQ38" s="7"/>
      <c r="AR38" s="7"/>
      <c r="AS38" s="7"/>
    </row>
    <row r="39" spans="1:45" x14ac:dyDescent="0.25">
      <c r="A39" s="91">
        <v>38</v>
      </c>
      <c r="B39" s="91" t="s">
        <v>3358</v>
      </c>
      <c r="C39" s="91" t="s">
        <v>3358</v>
      </c>
      <c r="D39" s="117" t="s">
        <v>3543</v>
      </c>
      <c r="E39" s="91" t="s">
        <v>3358</v>
      </c>
      <c r="F39" s="91">
        <v>37</v>
      </c>
      <c r="G39" s="91" t="s">
        <v>3358</v>
      </c>
      <c r="H39" s="91" t="s">
        <v>3358</v>
      </c>
      <c r="I39" s="91">
        <v>38</v>
      </c>
      <c r="K39" s="8" t="s">
        <v>3950</v>
      </c>
      <c r="L39" s="8" t="s">
        <v>6033</v>
      </c>
      <c r="N39" s="8">
        <v>87</v>
      </c>
      <c r="O39" s="8" t="s">
        <v>6129</v>
      </c>
      <c r="AI39" s="27">
        <v>13</v>
      </c>
      <c r="AJ39" s="7" t="s">
        <v>3070</v>
      </c>
      <c r="AK39" s="27">
        <v>13</v>
      </c>
      <c r="AL39" s="7" t="s">
        <v>3018</v>
      </c>
      <c r="AM39" s="7" t="s">
        <v>3938</v>
      </c>
      <c r="AN39" s="7" t="s">
        <v>3939</v>
      </c>
      <c r="AP39" s="7" t="s">
        <v>3269</v>
      </c>
      <c r="AQ39" s="7"/>
      <c r="AR39" s="7"/>
      <c r="AS39" s="7"/>
    </row>
    <row r="40" spans="1:45" x14ac:dyDescent="0.25">
      <c r="A40" s="91">
        <v>39</v>
      </c>
      <c r="B40" s="91" t="s">
        <v>3359</v>
      </c>
      <c r="C40" s="91" t="s">
        <v>3359</v>
      </c>
      <c r="D40" s="117" t="s">
        <v>3544</v>
      </c>
      <c r="E40" s="91" t="s">
        <v>3359</v>
      </c>
      <c r="F40" s="91">
        <v>38</v>
      </c>
      <c r="G40" s="91" t="s">
        <v>3359</v>
      </c>
      <c r="H40" s="91" t="s">
        <v>3359</v>
      </c>
      <c r="I40" s="91">
        <v>39</v>
      </c>
      <c r="K40" s="8" t="s">
        <v>6034</v>
      </c>
      <c r="L40" s="8" t="s">
        <v>6035</v>
      </c>
      <c r="N40" s="8">
        <v>88</v>
      </c>
      <c r="O40" s="8" t="s">
        <v>6130</v>
      </c>
      <c r="AI40" s="27">
        <v>14</v>
      </c>
      <c r="AJ40" s="7" t="s">
        <v>3071</v>
      </c>
      <c r="AK40" s="27">
        <v>14</v>
      </c>
      <c r="AL40" s="7" t="s">
        <v>3019</v>
      </c>
      <c r="AM40" s="7" t="s">
        <v>3940</v>
      </c>
      <c r="AN40" s="7" t="s">
        <v>3941</v>
      </c>
      <c r="AP40" s="7" t="s">
        <v>3270</v>
      </c>
      <c r="AQ40" s="7"/>
      <c r="AR40" s="7"/>
      <c r="AS40" s="7"/>
    </row>
    <row r="41" spans="1:45" x14ac:dyDescent="0.25">
      <c r="A41" s="91">
        <v>40</v>
      </c>
      <c r="B41" s="91" t="s">
        <v>3360</v>
      </c>
      <c r="C41" s="91" t="s">
        <v>3360</v>
      </c>
      <c r="D41" s="117" t="s">
        <v>3545</v>
      </c>
      <c r="E41" s="91" t="s">
        <v>3360</v>
      </c>
      <c r="F41" s="91">
        <v>39</v>
      </c>
      <c r="G41" s="91" t="s">
        <v>3360</v>
      </c>
      <c r="H41" s="91" t="s">
        <v>3360</v>
      </c>
      <c r="I41" s="91">
        <v>40</v>
      </c>
      <c r="K41" s="8" t="s">
        <v>6036</v>
      </c>
      <c r="L41" s="8" t="s">
        <v>6037</v>
      </c>
      <c r="N41" s="8">
        <v>89</v>
      </c>
      <c r="O41" s="8" t="s">
        <v>6131</v>
      </c>
      <c r="AI41" s="27">
        <v>15</v>
      </c>
      <c r="AJ41" s="7" t="s">
        <v>3072</v>
      </c>
      <c r="AK41" s="27">
        <v>15</v>
      </c>
      <c r="AL41" s="7" t="s">
        <v>3020</v>
      </c>
      <c r="AM41" s="7" t="s">
        <v>3942</v>
      </c>
      <c r="AN41" s="7" t="s">
        <v>3943</v>
      </c>
      <c r="AP41" s="7" t="s">
        <v>3271</v>
      </c>
      <c r="AQ41" s="7"/>
      <c r="AR41" s="7"/>
      <c r="AS41" s="7"/>
    </row>
    <row r="42" spans="1:45" x14ac:dyDescent="0.25">
      <c r="A42" s="91">
        <v>41</v>
      </c>
      <c r="B42" s="91" t="s">
        <v>3361</v>
      </c>
      <c r="C42" s="91" t="s">
        <v>3361</v>
      </c>
      <c r="D42" s="117" t="s">
        <v>3546</v>
      </c>
      <c r="E42" s="91" t="s">
        <v>3361</v>
      </c>
      <c r="F42" s="91">
        <v>40</v>
      </c>
      <c r="G42" s="91" t="s">
        <v>3361</v>
      </c>
      <c r="H42" s="91" t="s">
        <v>3361</v>
      </c>
      <c r="I42" s="91">
        <v>41</v>
      </c>
      <c r="K42" s="8" t="s">
        <v>6038</v>
      </c>
      <c r="L42" s="8" t="s">
        <v>6039</v>
      </c>
      <c r="N42" s="8">
        <v>90</v>
      </c>
      <c r="O42" s="8" t="s">
        <v>6132</v>
      </c>
      <c r="AI42" s="27">
        <v>16</v>
      </c>
      <c r="AJ42" s="7" t="s">
        <v>3073</v>
      </c>
      <c r="AK42" s="27">
        <v>16</v>
      </c>
      <c r="AL42" s="7" t="s">
        <v>3021</v>
      </c>
      <c r="AM42" s="7" t="s">
        <v>3944</v>
      </c>
      <c r="AN42" s="7" t="s">
        <v>3945</v>
      </c>
      <c r="AP42" s="7" t="s">
        <v>3272</v>
      </c>
      <c r="AQ42" s="7"/>
      <c r="AR42" s="7"/>
      <c r="AS42" s="7"/>
    </row>
    <row r="43" spans="1:45" ht="17.25" customHeight="1" x14ac:dyDescent="0.25">
      <c r="A43" s="91">
        <v>42</v>
      </c>
      <c r="B43" s="91" t="s">
        <v>3362</v>
      </c>
      <c r="C43" s="91" t="s">
        <v>3362</v>
      </c>
      <c r="D43" s="117" t="s">
        <v>3547</v>
      </c>
      <c r="E43" s="91" t="s">
        <v>3637</v>
      </c>
      <c r="F43" s="91">
        <v>41</v>
      </c>
      <c r="G43" s="91" t="s">
        <v>3362</v>
      </c>
      <c r="H43" s="91" t="s">
        <v>3762</v>
      </c>
      <c r="I43" s="91">
        <v>42</v>
      </c>
      <c r="K43" s="8" t="s">
        <v>6040</v>
      </c>
      <c r="L43" s="8" t="s">
        <v>6041</v>
      </c>
      <c r="N43" s="8">
        <v>91</v>
      </c>
      <c r="O43" s="8" t="s">
        <v>6071</v>
      </c>
      <c r="AI43" s="27">
        <v>17</v>
      </c>
      <c r="AJ43" s="7" t="s">
        <v>3074</v>
      </c>
      <c r="AK43" s="27">
        <v>17</v>
      </c>
      <c r="AL43" s="7" t="s">
        <v>3022</v>
      </c>
      <c r="AM43" s="7" t="s">
        <v>3946</v>
      </c>
      <c r="AN43" s="7" t="s">
        <v>3947</v>
      </c>
      <c r="AP43" s="7" t="s">
        <v>3273</v>
      </c>
      <c r="AQ43" s="7"/>
      <c r="AR43" s="7"/>
      <c r="AS43" s="7"/>
    </row>
    <row r="44" spans="1:45" ht="15.75" x14ac:dyDescent="0.25">
      <c r="A44" s="91">
        <v>43</v>
      </c>
      <c r="B44" s="91" t="s">
        <v>3363</v>
      </c>
      <c r="C44" s="91" t="s">
        <v>3451</v>
      </c>
      <c r="D44" s="117" t="s">
        <v>3548</v>
      </c>
      <c r="E44" s="91" t="s">
        <v>3638</v>
      </c>
      <c r="F44" s="91">
        <v>42</v>
      </c>
      <c r="G44" s="91" t="s">
        <v>3698</v>
      </c>
      <c r="H44" s="91"/>
      <c r="I44" s="91">
        <v>43</v>
      </c>
      <c r="K44" s="8" t="s">
        <v>6042</v>
      </c>
      <c r="L44" s="8" t="s">
        <v>6043</v>
      </c>
      <c r="N44" s="8">
        <v>92</v>
      </c>
      <c r="O44" s="8" t="s">
        <v>6133</v>
      </c>
      <c r="AI44" s="27">
        <v>18</v>
      </c>
      <c r="AJ44" s="7" t="s">
        <v>3075</v>
      </c>
      <c r="AK44" s="27">
        <v>18</v>
      </c>
      <c r="AL44" s="7" t="s">
        <v>3023</v>
      </c>
      <c r="AM44" s="7" t="s">
        <v>3948</v>
      </c>
      <c r="AN44" s="7" t="s">
        <v>3949</v>
      </c>
      <c r="AP44" s="7" t="s">
        <v>3274</v>
      </c>
      <c r="AQ44" s="7"/>
      <c r="AR44" s="7"/>
      <c r="AS44" s="7"/>
    </row>
    <row r="45" spans="1:45" x14ac:dyDescent="0.25">
      <c r="A45" s="91">
        <v>44</v>
      </c>
      <c r="B45" s="91" t="s">
        <v>3364</v>
      </c>
      <c r="C45" s="91" t="s">
        <v>3452</v>
      </c>
      <c r="D45" s="117" t="s">
        <v>3549</v>
      </c>
      <c r="E45" s="91" t="s">
        <v>3452</v>
      </c>
      <c r="F45" s="91">
        <v>43</v>
      </c>
      <c r="G45" s="91" t="s">
        <v>3364</v>
      </c>
      <c r="H45" s="91" t="s">
        <v>3763</v>
      </c>
      <c r="I45" s="91">
        <v>44</v>
      </c>
      <c r="K45" s="8" t="s">
        <v>6044</v>
      </c>
      <c r="L45" s="8" t="s">
        <v>6045</v>
      </c>
      <c r="N45" s="8">
        <v>93</v>
      </c>
      <c r="O45" s="8" t="s">
        <v>6134</v>
      </c>
      <c r="AI45" s="27">
        <v>19</v>
      </c>
      <c r="AJ45" s="7" t="s">
        <v>3076</v>
      </c>
      <c r="AK45" s="27">
        <v>19</v>
      </c>
      <c r="AL45" s="7" t="s">
        <v>3024</v>
      </c>
      <c r="AM45" s="7" t="s">
        <v>3950</v>
      </c>
      <c r="AN45" s="7" t="s">
        <v>3951</v>
      </c>
      <c r="AP45" s="7" t="s">
        <v>3275</v>
      </c>
      <c r="AQ45" s="7"/>
      <c r="AR45" s="7"/>
      <c r="AS45" s="7"/>
    </row>
    <row r="46" spans="1:45" x14ac:dyDescent="0.25">
      <c r="A46" s="91">
        <v>45</v>
      </c>
      <c r="B46" s="91" t="s">
        <v>3365</v>
      </c>
      <c r="C46" s="91" t="s">
        <v>3453</v>
      </c>
      <c r="D46" s="117" t="s">
        <v>3550</v>
      </c>
      <c r="E46" s="91" t="s">
        <v>3639</v>
      </c>
      <c r="F46" s="91">
        <v>44</v>
      </c>
      <c r="G46" s="91" t="s">
        <v>3639</v>
      </c>
      <c r="H46" s="91" t="s">
        <v>3764</v>
      </c>
      <c r="I46" s="91">
        <v>45</v>
      </c>
      <c r="K46" s="8" t="s">
        <v>6046</v>
      </c>
      <c r="L46" s="8" t="s">
        <v>6047</v>
      </c>
      <c r="N46" s="8">
        <v>94</v>
      </c>
      <c r="O46" s="8" t="s">
        <v>6135</v>
      </c>
      <c r="AI46" s="27">
        <v>20</v>
      </c>
      <c r="AJ46" s="7" t="s">
        <v>3077</v>
      </c>
      <c r="AK46" s="27">
        <v>20</v>
      </c>
      <c r="AL46" s="7" t="s">
        <v>3025</v>
      </c>
      <c r="AM46" s="7" t="s">
        <v>3952</v>
      </c>
      <c r="AN46" s="7" t="s">
        <v>3953</v>
      </c>
      <c r="AP46" s="7" t="s">
        <v>3276</v>
      </c>
      <c r="AQ46" s="7"/>
      <c r="AR46" s="7"/>
      <c r="AS46" s="7"/>
    </row>
    <row r="47" spans="1:45" x14ac:dyDescent="0.25">
      <c r="A47" s="91">
        <v>46</v>
      </c>
      <c r="B47" s="91" t="s">
        <v>3366</v>
      </c>
      <c r="C47" s="91" t="s">
        <v>3366</v>
      </c>
      <c r="D47" s="117" t="s">
        <v>6793</v>
      </c>
      <c r="E47" s="91" t="s">
        <v>3366</v>
      </c>
      <c r="F47" s="91">
        <v>45</v>
      </c>
      <c r="G47" s="91" t="s">
        <v>3699</v>
      </c>
      <c r="H47" s="91" t="s">
        <v>3765</v>
      </c>
      <c r="I47" s="91">
        <v>46</v>
      </c>
      <c r="K47" s="8" t="s">
        <v>6048</v>
      </c>
      <c r="L47" s="8" t="s">
        <v>6049</v>
      </c>
      <c r="N47" s="8">
        <v>95</v>
      </c>
      <c r="O47" s="8" t="s">
        <v>6136</v>
      </c>
      <c r="AK47" s="27">
        <v>21</v>
      </c>
      <c r="AL47" s="7" t="s">
        <v>3026</v>
      </c>
      <c r="AM47" s="7" t="s">
        <v>3954</v>
      </c>
      <c r="AN47" s="7" t="s">
        <v>3955</v>
      </c>
      <c r="AP47" s="7" t="s">
        <v>3277</v>
      </c>
      <c r="AQ47" s="7"/>
      <c r="AR47" s="7"/>
      <c r="AS47" s="7"/>
    </row>
    <row r="48" spans="1:45" x14ac:dyDescent="0.25">
      <c r="A48" s="91">
        <v>47</v>
      </c>
      <c r="B48" s="91" t="s">
        <v>3367</v>
      </c>
      <c r="C48" s="91" t="s">
        <v>3454</v>
      </c>
      <c r="D48" s="117" t="s">
        <v>3551</v>
      </c>
      <c r="E48" s="91" t="s">
        <v>3640</v>
      </c>
      <c r="F48" s="91">
        <v>46</v>
      </c>
      <c r="G48" s="91" t="s">
        <v>3700</v>
      </c>
      <c r="H48" s="91" t="s">
        <v>3766</v>
      </c>
      <c r="I48" s="91">
        <v>47</v>
      </c>
      <c r="K48" s="8" t="s">
        <v>6050</v>
      </c>
      <c r="L48" s="8" t="s">
        <v>6051</v>
      </c>
      <c r="N48" s="8">
        <v>96</v>
      </c>
      <c r="O48" s="8" t="s">
        <v>6137</v>
      </c>
      <c r="AK48" s="27">
        <v>22</v>
      </c>
      <c r="AL48" s="7" t="s">
        <v>3027</v>
      </c>
      <c r="AM48" s="7" t="s">
        <v>3956</v>
      </c>
      <c r="AN48" s="7" t="s">
        <v>3957</v>
      </c>
      <c r="AP48" s="7" t="s">
        <v>3278</v>
      </c>
      <c r="AQ48" s="7"/>
      <c r="AR48" s="7"/>
      <c r="AS48" s="7"/>
    </row>
    <row r="49" spans="1:45" x14ac:dyDescent="0.25">
      <c r="A49" s="91">
        <v>48</v>
      </c>
      <c r="B49" s="91" t="s">
        <v>3368</v>
      </c>
      <c r="C49" s="91" t="s">
        <v>3455</v>
      </c>
      <c r="D49" s="117" t="s">
        <v>3552</v>
      </c>
      <c r="E49" s="91" t="s">
        <v>3368</v>
      </c>
      <c r="F49" s="91">
        <v>47</v>
      </c>
      <c r="G49" s="91" t="s">
        <v>3368</v>
      </c>
      <c r="H49" s="91" t="s">
        <v>3767</v>
      </c>
      <c r="I49" s="91">
        <v>48</v>
      </c>
      <c r="K49" s="8">
        <v>81</v>
      </c>
      <c r="L49" s="8" t="s">
        <v>6052</v>
      </c>
      <c r="N49" s="8">
        <v>97</v>
      </c>
      <c r="O49" s="8" t="s">
        <v>6138</v>
      </c>
      <c r="AK49" s="27">
        <v>23</v>
      </c>
      <c r="AL49" s="7" t="s">
        <v>3028</v>
      </c>
      <c r="AM49" s="7" t="s">
        <v>3958</v>
      </c>
      <c r="AN49" s="7" t="s">
        <v>3959</v>
      </c>
      <c r="AP49" s="7" t="s">
        <v>3279</v>
      </c>
      <c r="AQ49" s="7"/>
      <c r="AR49" s="7"/>
      <c r="AS49" s="7"/>
    </row>
    <row r="50" spans="1:45" x14ac:dyDescent="0.25">
      <c r="A50" s="91">
        <v>49</v>
      </c>
      <c r="B50" s="91" t="s">
        <v>3369</v>
      </c>
      <c r="C50" s="91" t="s">
        <v>3456</v>
      </c>
      <c r="D50" s="117" t="s">
        <v>3553</v>
      </c>
      <c r="E50" s="91" t="s">
        <v>3369</v>
      </c>
      <c r="F50" s="91">
        <v>48</v>
      </c>
      <c r="G50" s="91" t="s">
        <v>3701</v>
      </c>
      <c r="H50" s="91" t="s">
        <v>3768</v>
      </c>
      <c r="I50" s="91">
        <v>49</v>
      </c>
      <c r="K50" s="8">
        <v>82</v>
      </c>
      <c r="L50" s="8" t="s">
        <v>6053</v>
      </c>
      <c r="N50" s="8">
        <v>98</v>
      </c>
      <c r="O50" s="8" t="s">
        <v>6139</v>
      </c>
      <c r="AK50" s="27">
        <v>24</v>
      </c>
      <c r="AL50" s="7" t="s">
        <v>3029</v>
      </c>
      <c r="AM50" s="7" t="s">
        <v>3960</v>
      </c>
      <c r="AN50" s="7" t="s">
        <v>3961</v>
      </c>
      <c r="AP50" s="7" t="s">
        <v>3280</v>
      </c>
      <c r="AQ50" s="7"/>
      <c r="AR50" s="7"/>
      <c r="AS50" s="7"/>
    </row>
    <row r="51" spans="1:45" x14ac:dyDescent="0.25">
      <c r="A51" s="91">
        <v>50</v>
      </c>
      <c r="B51" s="91" t="s">
        <v>3370</v>
      </c>
      <c r="C51" s="91" t="s">
        <v>3457</v>
      </c>
      <c r="D51" s="117" t="s">
        <v>3554</v>
      </c>
      <c r="E51" s="91" t="s">
        <v>3641</v>
      </c>
      <c r="F51" s="91">
        <v>49</v>
      </c>
      <c r="G51" s="91" t="s">
        <v>3702</v>
      </c>
      <c r="H51" s="91" t="s">
        <v>3769</v>
      </c>
      <c r="I51" s="91">
        <v>50</v>
      </c>
      <c r="K51" s="8">
        <v>83</v>
      </c>
      <c r="L51" s="8" t="s">
        <v>6054</v>
      </c>
      <c r="N51" s="8">
        <v>99</v>
      </c>
      <c r="O51" s="8" t="s">
        <v>6140</v>
      </c>
      <c r="AK51" s="27">
        <v>25</v>
      </c>
      <c r="AL51" s="7" t="s">
        <v>3030</v>
      </c>
      <c r="AM51" s="7" t="s">
        <v>3962</v>
      </c>
      <c r="AN51" s="7" t="s">
        <v>3963</v>
      </c>
      <c r="AP51" s="7" t="s">
        <v>3281</v>
      </c>
      <c r="AQ51" s="7"/>
      <c r="AR51" s="7"/>
      <c r="AS51" s="7"/>
    </row>
    <row r="52" spans="1:45" x14ac:dyDescent="0.25">
      <c r="A52" s="91">
        <v>51</v>
      </c>
      <c r="B52" s="91" t="s">
        <v>3371</v>
      </c>
      <c r="C52" s="91" t="s">
        <v>3458</v>
      </c>
      <c r="D52" s="117" t="s">
        <v>3555</v>
      </c>
      <c r="E52" s="91" t="s">
        <v>3642</v>
      </c>
      <c r="F52" s="91">
        <v>50</v>
      </c>
      <c r="G52" s="91" t="s">
        <v>3703</v>
      </c>
      <c r="H52" s="91" t="s">
        <v>3770</v>
      </c>
      <c r="I52" s="91">
        <v>51</v>
      </c>
      <c r="K52" s="8">
        <v>84</v>
      </c>
      <c r="L52" s="8" t="s">
        <v>6055</v>
      </c>
      <c r="N52" s="8">
        <v>0</v>
      </c>
      <c r="O52" s="8" t="s">
        <v>6141</v>
      </c>
      <c r="AK52" s="27">
        <v>26</v>
      </c>
      <c r="AL52" s="7" t="s">
        <v>3031</v>
      </c>
      <c r="AM52" s="7" t="s">
        <v>3964</v>
      </c>
      <c r="AN52" s="7" t="s">
        <v>3965</v>
      </c>
      <c r="AP52" s="7" t="s">
        <v>3282</v>
      </c>
      <c r="AQ52" s="7"/>
      <c r="AR52" s="7"/>
      <c r="AS52" s="7"/>
    </row>
    <row r="53" spans="1:45" x14ac:dyDescent="0.25">
      <c r="A53" s="91">
        <v>52</v>
      </c>
      <c r="B53" s="91" t="s">
        <v>3372</v>
      </c>
      <c r="C53" s="91" t="s">
        <v>3459</v>
      </c>
      <c r="D53" s="117" t="s">
        <v>3556</v>
      </c>
      <c r="E53" s="91" t="s">
        <v>3643</v>
      </c>
      <c r="F53" s="91">
        <v>51</v>
      </c>
      <c r="G53" s="91" t="s">
        <v>3643</v>
      </c>
      <c r="H53" s="91" t="s">
        <v>3771</v>
      </c>
      <c r="I53" s="91">
        <v>52</v>
      </c>
      <c r="K53" s="8">
        <v>85</v>
      </c>
      <c r="L53" s="8" t="s">
        <v>6056</v>
      </c>
      <c r="AK53" s="27">
        <v>27</v>
      </c>
      <c r="AL53" s="7" t="s">
        <v>3032</v>
      </c>
      <c r="AM53" s="7" t="s">
        <v>3966</v>
      </c>
      <c r="AN53" s="7" t="s">
        <v>3967</v>
      </c>
      <c r="AP53" s="7" t="s">
        <v>3283</v>
      </c>
      <c r="AQ53" s="7"/>
      <c r="AR53" s="7"/>
      <c r="AS53" s="7"/>
    </row>
    <row r="54" spans="1:45" x14ac:dyDescent="0.25">
      <c r="A54" s="91">
        <v>53</v>
      </c>
      <c r="B54" s="91" t="s">
        <v>3373</v>
      </c>
      <c r="C54" s="91" t="s">
        <v>3460</v>
      </c>
      <c r="D54" s="117" t="s">
        <v>3557</v>
      </c>
      <c r="E54" s="91" t="s">
        <v>3373</v>
      </c>
      <c r="F54" s="91">
        <v>52</v>
      </c>
      <c r="G54" s="91" t="s">
        <v>3704</v>
      </c>
      <c r="H54" s="91" t="s">
        <v>3772</v>
      </c>
      <c r="I54" s="91">
        <v>53</v>
      </c>
      <c r="K54" s="8">
        <v>86</v>
      </c>
      <c r="L54" s="8" t="s">
        <v>6057</v>
      </c>
      <c r="AK54" s="27">
        <v>28</v>
      </c>
      <c r="AL54" s="7" t="s">
        <v>3033</v>
      </c>
      <c r="AM54" s="7" t="s">
        <v>3968</v>
      </c>
      <c r="AN54" s="7" t="s">
        <v>3969</v>
      </c>
      <c r="AP54" s="7" t="s">
        <v>3284</v>
      </c>
      <c r="AQ54" s="7"/>
      <c r="AR54" s="7"/>
      <c r="AS54" s="7"/>
    </row>
    <row r="55" spans="1:45" x14ac:dyDescent="0.25">
      <c r="A55" s="91">
        <v>54</v>
      </c>
      <c r="B55" s="91" t="s">
        <v>3374</v>
      </c>
      <c r="C55" s="91" t="s">
        <v>3461</v>
      </c>
      <c r="D55" s="117" t="s">
        <v>3558</v>
      </c>
      <c r="E55" s="91" t="s">
        <v>3374</v>
      </c>
      <c r="F55" s="91">
        <v>53</v>
      </c>
      <c r="G55" s="91" t="s">
        <v>3374</v>
      </c>
      <c r="H55" s="91" t="s">
        <v>3773</v>
      </c>
      <c r="I55" s="91">
        <v>54</v>
      </c>
      <c r="K55" s="8">
        <v>87</v>
      </c>
      <c r="L55" s="8" t="s">
        <v>6058</v>
      </c>
      <c r="AK55" s="27">
        <v>29</v>
      </c>
      <c r="AL55" s="7" t="s">
        <v>3045</v>
      </c>
      <c r="AM55" s="7" t="s">
        <v>3970</v>
      </c>
      <c r="AN55" s="7"/>
      <c r="AP55" s="7" t="s">
        <v>3285</v>
      </c>
      <c r="AQ55" s="7"/>
      <c r="AR55" s="7"/>
      <c r="AS55" s="7"/>
    </row>
    <row r="56" spans="1:45" x14ac:dyDescent="0.25">
      <c r="A56" s="91">
        <v>55</v>
      </c>
      <c r="B56" s="91" t="s">
        <v>3375</v>
      </c>
      <c r="C56" s="91" t="s">
        <v>3462</v>
      </c>
      <c r="D56" s="117" t="s">
        <v>3559</v>
      </c>
      <c r="E56" s="91" t="s">
        <v>3375</v>
      </c>
      <c r="F56" s="91">
        <v>54</v>
      </c>
      <c r="G56" s="91" t="s">
        <v>3375</v>
      </c>
      <c r="H56" s="91" t="s">
        <v>3774</v>
      </c>
      <c r="I56" s="91">
        <v>55</v>
      </c>
      <c r="K56" s="8">
        <v>88</v>
      </c>
      <c r="L56" s="8" t="s">
        <v>6059</v>
      </c>
      <c r="AK56" s="27">
        <v>30</v>
      </c>
      <c r="AL56" s="7" t="s">
        <v>3034</v>
      </c>
      <c r="AM56" s="7" t="s">
        <v>3971</v>
      </c>
      <c r="AN56" s="7" t="s">
        <v>3972</v>
      </c>
      <c r="AP56" s="7" t="s">
        <v>3286</v>
      </c>
      <c r="AQ56" s="7"/>
      <c r="AR56" s="7"/>
      <c r="AS56" s="7"/>
    </row>
    <row r="57" spans="1:45" x14ac:dyDescent="0.25">
      <c r="A57" s="91">
        <v>56</v>
      </c>
      <c r="B57" s="91" t="s">
        <v>3376</v>
      </c>
      <c r="C57" s="91" t="s">
        <v>3463</v>
      </c>
      <c r="D57" s="117" t="s">
        <v>3560</v>
      </c>
      <c r="E57" s="91" t="s">
        <v>3644</v>
      </c>
      <c r="F57" s="91">
        <v>55</v>
      </c>
      <c r="G57" s="91"/>
      <c r="H57" s="91" t="s">
        <v>3775</v>
      </c>
      <c r="I57" s="91">
        <v>56</v>
      </c>
      <c r="K57" s="8">
        <v>89</v>
      </c>
      <c r="L57" s="8" t="s">
        <v>6060</v>
      </c>
      <c r="AK57" s="27">
        <v>31</v>
      </c>
      <c r="AL57" s="7" t="s">
        <v>3035</v>
      </c>
      <c r="AM57" s="7" t="s">
        <v>3973</v>
      </c>
      <c r="AN57" s="7"/>
      <c r="AP57" s="7" t="s">
        <v>3287</v>
      </c>
      <c r="AQ57" s="7"/>
      <c r="AR57" s="7"/>
      <c r="AS57" s="7"/>
    </row>
    <row r="58" spans="1:45" x14ac:dyDescent="0.25">
      <c r="A58" s="91">
        <v>57</v>
      </c>
      <c r="B58" s="91" t="s">
        <v>3377</v>
      </c>
      <c r="C58" s="91" t="s">
        <v>3464</v>
      </c>
      <c r="D58" s="117" t="s">
        <v>3561</v>
      </c>
      <c r="E58" s="91" t="s">
        <v>3645</v>
      </c>
      <c r="F58" s="91">
        <v>56</v>
      </c>
      <c r="G58" s="91" t="s">
        <v>3376</v>
      </c>
      <c r="H58" s="91" t="s">
        <v>3776</v>
      </c>
      <c r="I58" s="91">
        <v>57</v>
      </c>
      <c r="K58" s="8">
        <v>90</v>
      </c>
      <c r="L58" s="8" t="s">
        <v>6061</v>
      </c>
      <c r="AK58" s="27">
        <v>32</v>
      </c>
      <c r="AL58" s="7" t="s">
        <v>3036</v>
      </c>
      <c r="AM58" s="7" t="s">
        <v>3974</v>
      </c>
      <c r="AN58" s="7"/>
      <c r="AP58" s="7" t="s">
        <v>3288</v>
      </c>
      <c r="AQ58" s="7"/>
      <c r="AR58" s="7"/>
      <c r="AS58" s="7"/>
    </row>
    <row r="59" spans="1:45" x14ac:dyDescent="0.25">
      <c r="A59" s="91">
        <v>58</v>
      </c>
      <c r="B59" s="91" t="s">
        <v>3378</v>
      </c>
      <c r="C59" s="91" t="s">
        <v>3465</v>
      </c>
      <c r="D59" s="117" t="s">
        <v>3562</v>
      </c>
      <c r="E59" s="91" t="s">
        <v>3646</v>
      </c>
      <c r="F59" s="91">
        <v>57</v>
      </c>
      <c r="G59" s="91" t="s">
        <v>3705</v>
      </c>
      <c r="H59" s="91" t="s">
        <v>3777</v>
      </c>
      <c r="I59" s="91">
        <v>58</v>
      </c>
      <c r="K59" s="8">
        <v>91</v>
      </c>
      <c r="L59" s="8" t="s">
        <v>6062</v>
      </c>
      <c r="AK59" s="27">
        <v>33</v>
      </c>
      <c r="AL59" s="7" t="s">
        <v>3037</v>
      </c>
      <c r="AM59" s="25">
        <v>43313</v>
      </c>
      <c r="AN59" s="7" t="s">
        <v>3975</v>
      </c>
      <c r="AP59" s="7" t="s">
        <v>3289</v>
      </c>
      <c r="AQ59" s="7"/>
      <c r="AR59" s="7"/>
      <c r="AS59" s="7"/>
    </row>
    <row r="60" spans="1:45" x14ac:dyDescent="0.25">
      <c r="A60" s="91">
        <v>59</v>
      </c>
      <c r="B60" s="91" t="s">
        <v>3379</v>
      </c>
      <c r="C60" s="91" t="s">
        <v>3466</v>
      </c>
      <c r="D60" s="117" t="s">
        <v>3563</v>
      </c>
      <c r="E60" s="91" t="s">
        <v>3647</v>
      </c>
      <c r="F60" s="91">
        <v>58</v>
      </c>
      <c r="G60" s="91" t="s">
        <v>3706</v>
      </c>
      <c r="H60" s="91" t="s">
        <v>3778</v>
      </c>
      <c r="I60" s="91">
        <v>59</v>
      </c>
      <c r="K60" s="8">
        <v>92</v>
      </c>
      <c r="L60" s="8" t="s">
        <v>6063</v>
      </c>
      <c r="AK60" s="27">
        <v>34</v>
      </c>
      <c r="AL60" s="7" t="s">
        <v>3038</v>
      </c>
      <c r="AM60" s="24">
        <v>42583</v>
      </c>
      <c r="AN60" s="7" t="s">
        <v>3976</v>
      </c>
      <c r="AP60" s="7" t="s">
        <v>3290</v>
      </c>
      <c r="AQ60" s="7"/>
      <c r="AR60" s="7"/>
      <c r="AS60" s="7"/>
    </row>
    <row r="61" spans="1:45" x14ac:dyDescent="0.25">
      <c r="A61" s="91">
        <v>60</v>
      </c>
      <c r="B61" s="91" t="s">
        <v>3380</v>
      </c>
      <c r="C61" s="91" t="s">
        <v>3467</v>
      </c>
      <c r="D61" s="117" t="s">
        <v>3564</v>
      </c>
      <c r="E61" s="91" t="s">
        <v>3380</v>
      </c>
      <c r="F61" s="91">
        <v>59</v>
      </c>
      <c r="G61" s="91" t="s">
        <v>3647</v>
      </c>
      <c r="H61" s="91" t="s">
        <v>3779</v>
      </c>
      <c r="I61" s="91">
        <v>60</v>
      </c>
      <c r="K61" s="8">
        <v>93</v>
      </c>
      <c r="L61" s="8" t="s">
        <v>6064</v>
      </c>
      <c r="AK61" s="27">
        <v>35</v>
      </c>
      <c r="AL61" s="7" t="s">
        <v>3039</v>
      </c>
      <c r="AM61" s="7" t="s">
        <v>3977</v>
      </c>
      <c r="AN61" s="7" t="s">
        <v>3976</v>
      </c>
    </row>
    <row r="62" spans="1:45" x14ac:dyDescent="0.25">
      <c r="A62" s="91">
        <v>61</v>
      </c>
      <c r="B62" s="91" t="s">
        <v>3381</v>
      </c>
      <c r="C62" s="91" t="s">
        <v>3468</v>
      </c>
      <c r="D62" s="117" t="s">
        <v>3565</v>
      </c>
      <c r="E62" s="91" t="s">
        <v>3381</v>
      </c>
      <c r="F62" s="91">
        <v>60</v>
      </c>
      <c r="G62" s="91" t="s">
        <v>3380</v>
      </c>
      <c r="H62" s="91" t="s">
        <v>3780</v>
      </c>
      <c r="I62" s="91">
        <v>61</v>
      </c>
      <c r="K62" s="8">
        <v>94</v>
      </c>
      <c r="L62" s="8" t="s">
        <v>6065</v>
      </c>
      <c r="AK62" s="27">
        <v>36</v>
      </c>
      <c r="AL62" s="7" t="s">
        <v>3040</v>
      </c>
      <c r="AM62" s="7" t="s">
        <v>3978</v>
      </c>
      <c r="AN62" s="7" t="s">
        <v>3976</v>
      </c>
    </row>
    <row r="63" spans="1:45" x14ac:dyDescent="0.25">
      <c r="A63" s="91">
        <v>62</v>
      </c>
      <c r="B63" s="91" t="s">
        <v>3382</v>
      </c>
      <c r="C63" s="91" t="s">
        <v>3469</v>
      </c>
      <c r="D63" s="117" t="s">
        <v>3566</v>
      </c>
      <c r="E63" s="91" t="s">
        <v>3648</v>
      </c>
      <c r="F63" s="91">
        <v>61</v>
      </c>
      <c r="G63" s="91" t="s">
        <v>3381</v>
      </c>
      <c r="H63" s="91" t="s">
        <v>3781</v>
      </c>
      <c r="I63" s="91">
        <v>62</v>
      </c>
      <c r="K63" s="8">
        <v>95</v>
      </c>
      <c r="L63" s="8" t="s">
        <v>6066</v>
      </c>
      <c r="AK63" s="27">
        <v>37</v>
      </c>
      <c r="AL63" s="7" t="s">
        <v>3041</v>
      </c>
      <c r="AM63" s="7" t="s">
        <v>3979</v>
      </c>
      <c r="AN63" s="7" t="s">
        <v>3976</v>
      </c>
    </row>
    <row r="64" spans="1:45" x14ac:dyDescent="0.25">
      <c r="A64" s="91">
        <v>63</v>
      </c>
      <c r="B64" s="91" t="s">
        <v>3383</v>
      </c>
      <c r="C64" s="91" t="s">
        <v>3470</v>
      </c>
      <c r="D64" s="117" t="s">
        <v>3567</v>
      </c>
      <c r="E64" s="91" t="s">
        <v>3383</v>
      </c>
      <c r="F64" s="91">
        <v>62</v>
      </c>
      <c r="G64" s="91" t="s">
        <v>3707</v>
      </c>
      <c r="H64" s="91" t="s">
        <v>3782</v>
      </c>
      <c r="I64" s="91">
        <v>63</v>
      </c>
      <c r="K64" s="8">
        <v>96</v>
      </c>
      <c r="L64" s="8" t="s">
        <v>6067</v>
      </c>
      <c r="AK64" s="27">
        <v>38</v>
      </c>
      <c r="AL64" s="7" t="s">
        <v>3042</v>
      </c>
      <c r="AM64" s="7" t="s">
        <v>3980</v>
      </c>
      <c r="AN64" s="7" t="s">
        <v>3981</v>
      </c>
    </row>
    <row r="65" spans="1:40" x14ac:dyDescent="0.25">
      <c r="A65" s="91">
        <v>64</v>
      </c>
      <c r="B65" s="91" t="s">
        <v>3384</v>
      </c>
      <c r="C65" s="91" t="s">
        <v>3471</v>
      </c>
      <c r="D65" s="117" t="s">
        <v>3568</v>
      </c>
      <c r="E65" s="91" t="s">
        <v>3384</v>
      </c>
      <c r="F65" s="91">
        <v>63</v>
      </c>
      <c r="G65" s="91" t="s">
        <v>3708</v>
      </c>
      <c r="H65" s="91" t="s">
        <v>3783</v>
      </c>
      <c r="I65" s="91">
        <v>64</v>
      </c>
      <c r="K65" s="8">
        <v>97</v>
      </c>
      <c r="L65" s="8" t="s">
        <v>6068</v>
      </c>
      <c r="AK65" s="27">
        <v>39</v>
      </c>
      <c r="AL65" s="7" t="s">
        <v>3043</v>
      </c>
      <c r="AM65" s="7" t="s">
        <v>3982</v>
      </c>
      <c r="AN65" s="7" t="s">
        <v>3983</v>
      </c>
    </row>
    <row r="66" spans="1:40" x14ac:dyDescent="0.25">
      <c r="A66" s="91">
        <v>65</v>
      </c>
      <c r="B66" s="91" t="s">
        <v>3385</v>
      </c>
      <c r="C66" s="91" t="s">
        <v>3472</v>
      </c>
      <c r="D66" s="117" t="s">
        <v>3569</v>
      </c>
      <c r="E66" s="91" t="s">
        <v>3649</v>
      </c>
      <c r="F66" s="91">
        <v>64</v>
      </c>
      <c r="G66" s="91" t="s">
        <v>3709</v>
      </c>
      <c r="H66" s="91" t="s">
        <v>3784</v>
      </c>
      <c r="I66" s="91">
        <v>65</v>
      </c>
      <c r="K66" s="8">
        <v>98</v>
      </c>
      <c r="L66" s="8" t="s">
        <v>6069</v>
      </c>
      <c r="AK66" s="27">
        <v>40</v>
      </c>
      <c r="AL66" s="7" t="s">
        <v>3044</v>
      </c>
      <c r="AM66" s="7" t="s">
        <v>3984</v>
      </c>
      <c r="AN66" s="7"/>
    </row>
    <row r="67" spans="1:40" x14ac:dyDescent="0.25">
      <c r="A67" s="91">
        <v>66</v>
      </c>
      <c r="B67" s="91" t="s">
        <v>3386</v>
      </c>
      <c r="C67" s="91" t="s">
        <v>3473</v>
      </c>
      <c r="D67" s="117" t="s">
        <v>3570</v>
      </c>
      <c r="E67" s="91" t="s">
        <v>3386</v>
      </c>
      <c r="F67" s="91">
        <v>65</v>
      </c>
      <c r="G67" s="91" t="s">
        <v>3710</v>
      </c>
      <c r="H67" s="91" t="s">
        <v>3785</v>
      </c>
      <c r="I67" s="91">
        <v>66</v>
      </c>
      <c r="K67" s="8">
        <v>99</v>
      </c>
      <c r="L67" s="8" t="s">
        <v>6070</v>
      </c>
      <c r="AM67" s="7" t="s">
        <v>3985</v>
      </c>
      <c r="AN67" s="7" t="s">
        <v>3986</v>
      </c>
    </row>
    <row r="68" spans="1:40" x14ac:dyDescent="0.25">
      <c r="A68" s="91">
        <v>67</v>
      </c>
      <c r="B68" s="91" t="s">
        <v>3387</v>
      </c>
      <c r="C68" s="91" t="s">
        <v>3474</v>
      </c>
      <c r="D68" s="117" t="s">
        <v>3571</v>
      </c>
      <c r="E68" s="91" t="s">
        <v>3650</v>
      </c>
      <c r="F68" s="91">
        <v>66</v>
      </c>
      <c r="G68" s="91" t="s">
        <v>3386</v>
      </c>
      <c r="H68" s="91" t="s">
        <v>3786</v>
      </c>
      <c r="I68" s="91">
        <v>67</v>
      </c>
      <c r="K68" s="8">
        <v>0</v>
      </c>
      <c r="L68" s="8" t="s">
        <v>6071</v>
      </c>
      <c r="AM68" s="7" t="s">
        <v>3987</v>
      </c>
      <c r="AN68" s="7" t="s">
        <v>3988</v>
      </c>
    </row>
    <row r="69" spans="1:40" x14ac:dyDescent="0.25">
      <c r="A69" s="91">
        <v>68</v>
      </c>
      <c r="B69" s="91" t="s">
        <v>3388</v>
      </c>
      <c r="C69" s="91" t="s">
        <v>3475</v>
      </c>
      <c r="D69" s="117" t="s">
        <v>3572</v>
      </c>
      <c r="E69" s="91" t="s">
        <v>3651</v>
      </c>
      <c r="F69" s="91">
        <v>67</v>
      </c>
      <c r="G69" s="91" t="s">
        <v>3711</v>
      </c>
      <c r="H69" s="91" t="s">
        <v>3787</v>
      </c>
      <c r="I69" s="91">
        <v>68</v>
      </c>
      <c r="AM69" s="7" t="s">
        <v>3989</v>
      </c>
      <c r="AN69" s="7" t="s">
        <v>3990</v>
      </c>
    </row>
    <row r="70" spans="1:40" x14ac:dyDescent="0.25">
      <c r="A70" s="91">
        <v>69</v>
      </c>
      <c r="B70" s="91" t="s">
        <v>3389</v>
      </c>
      <c r="C70" s="91" t="s">
        <v>3476</v>
      </c>
      <c r="D70" s="117" t="s">
        <v>3573</v>
      </c>
      <c r="E70" s="91" t="s">
        <v>3389</v>
      </c>
      <c r="F70" s="91">
        <v>68</v>
      </c>
      <c r="G70" s="91" t="s">
        <v>3712</v>
      </c>
      <c r="H70" s="91" t="s">
        <v>3788</v>
      </c>
      <c r="I70" s="91">
        <v>69</v>
      </c>
      <c r="AM70" s="7" t="s">
        <v>3991</v>
      </c>
      <c r="AN70" s="7" t="s">
        <v>3992</v>
      </c>
    </row>
    <row r="71" spans="1:40" x14ac:dyDescent="0.25">
      <c r="A71" s="91">
        <v>70</v>
      </c>
      <c r="B71" s="91" t="s">
        <v>3390</v>
      </c>
      <c r="C71" s="91" t="s">
        <v>3477</v>
      </c>
      <c r="D71" s="117" t="s">
        <v>3574</v>
      </c>
      <c r="E71" s="91" t="s">
        <v>3390</v>
      </c>
      <c r="F71" s="91">
        <v>69</v>
      </c>
      <c r="G71" s="91" t="s">
        <v>3713</v>
      </c>
      <c r="H71" s="91" t="s">
        <v>3789</v>
      </c>
      <c r="I71" s="91">
        <v>70</v>
      </c>
      <c r="AM71" s="7" t="s">
        <v>3993</v>
      </c>
      <c r="AN71" s="7" t="s">
        <v>3994</v>
      </c>
    </row>
    <row r="72" spans="1:40" x14ac:dyDescent="0.25">
      <c r="A72" s="91">
        <v>71</v>
      </c>
      <c r="B72" s="91" t="s">
        <v>3391</v>
      </c>
      <c r="C72" s="91" t="s">
        <v>3478</v>
      </c>
      <c r="D72" s="117" t="s">
        <v>3575</v>
      </c>
      <c r="E72" s="91" t="s">
        <v>3652</v>
      </c>
      <c r="F72" s="91">
        <v>70</v>
      </c>
      <c r="G72" s="91" t="s">
        <v>3390</v>
      </c>
      <c r="H72" s="91" t="s">
        <v>3790</v>
      </c>
      <c r="I72" s="91">
        <v>71</v>
      </c>
      <c r="AM72" s="7" t="s">
        <v>3995</v>
      </c>
      <c r="AN72" s="7" t="s">
        <v>3996</v>
      </c>
    </row>
    <row r="73" spans="1:40" x14ac:dyDescent="0.25">
      <c r="A73" s="91">
        <v>72</v>
      </c>
      <c r="B73" s="91" t="s">
        <v>3392</v>
      </c>
      <c r="C73" s="91" t="s">
        <v>3479</v>
      </c>
      <c r="D73" s="117" t="s">
        <v>3576</v>
      </c>
      <c r="E73" s="91" t="s">
        <v>3653</v>
      </c>
      <c r="F73" s="91">
        <v>71</v>
      </c>
      <c r="G73" s="91" t="s">
        <v>3714</v>
      </c>
      <c r="H73" s="91" t="s">
        <v>3791</v>
      </c>
      <c r="I73" s="91">
        <v>72</v>
      </c>
      <c r="AM73" s="7" t="s">
        <v>3997</v>
      </c>
      <c r="AN73" s="7" t="s">
        <v>3998</v>
      </c>
    </row>
    <row r="74" spans="1:40" x14ac:dyDescent="0.25">
      <c r="A74" s="91">
        <v>73</v>
      </c>
      <c r="B74" s="91" t="s">
        <v>3393</v>
      </c>
      <c r="C74" s="91" t="s">
        <v>3480</v>
      </c>
      <c r="D74" s="117" t="s">
        <v>3577</v>
      </c>
      <c r="E74" s="91" t="s">
        <v>3393</v>
      </c>
      <c r="F74" s="91">
        <v>72</v>
      </c>
      <c r="G74" s="91" t="s">
        <v>3715</v>
      </c>
      <c r="H74" s="91" t="s">
        <v>3792</v>
      </c>
      <c r="I74" s="91">
        <v>73</v>
      </c>
      <c r="AM74" s="7" t="s">
        <v>3999</v>
      </c>
      <c r="AN74" s="7" t="s">
        <v>4000</v>
      </c>
    </row>
    <row r="75" spans="1:40" x14ac:dyDescent="0.25">
      <c r="A75" s="91">
        <v>74</v>
      </c>
      <c r="B75" s="91" t="s">
        <v>3394</v>
      </c>
      <c r="C75" s="91" t="s">
        <v>3469</v>
      </c>
      <c r="D75" s="117" t="s">
        <v>3578</v>
      </c>
      <c r="E75" s="91" t="s">
        <v>3654</v>
      </c>
      <c r="F75" s="91">
        <v>73</v>
      </c>
      <c r="G75" s="91" t="s">
        <v>3393</v>
      </c>
      <c r="H75" s="91" t="s">
        <v>3793</v>
      </c>
      <c r="I75" s="91">
        <v>74</v>
      </c>
      <c r="AM75" s="7" t="s">
        <v>3968</v>
      </c>
      <c r="AN75" s="7" t="s">
        <v>4001</v>
      </c>
    </row>
    <row r="76" spans="1:40" x14ac:dyDescent="0.25">
      <c r="A76" s="91">
        <v>75</v>
      </c>
      <c r="B76" s="91" t="s">
        <v>3395</v>
      </c>
      <c r="C76" s="91" t="s">
        <v>3463</v>
      </c>
      <c r="D76" s="117" t="s">
        <v>3579</v>
      </c>
      <c r="E76" s="91" t="s">
        <v>3395</v>
      </c>
      <c r="F76" s="91">
        <v>74</v>
      </c>
      <c r="G76" s="91" t="s">
        <v>3394</v>
      </c>
      <c r="H76" s="91" t="s">
        <v>3794</v>
      </c>
      <c r="I76" s="91">
        <v>75</v>
      </c>
      <c r="AM76" s="7" t="s">
        <v>4002</v>
      </c>
      <c r="AN76" s="7" t="s">
        <v>4003</v>
      </c>
    </row>
    <row r="77" spans="1:40" x14ac:dyDescent="0.25">
      <c r="A77" s="91">
        <v>76</v>
      </c>
      <c r="B77" s="91" t="s">
        <v>3396</v>
      </c>
      <c r="C77" s="91" t="s">
        <v>3481</v>
      </c>
      <c r="D77" s="117" t="s">
        <v>3580</v>
      </c>
      <c r="E77" s="91" t="s">
        <v>3396</v>
      </c>
      <c r="F77" s="91">
        <v>75</v>
      </c>
      <c r="G77" s="91" t="s">
        <v>3716</v>
      </c>
      <c r="H77" s="91" t="s">
        <v>3795</v>
      </c>
      <c r="I77" s="91">
        <v>76</v>
      </c>
      <c r="AM77" s="7" t="s">
        <v>4004</v>
      </c>
      <c r="AN77" s="7" t="s">
        <v>4005</v>
      </c>
    </row>
    <row r="78" spans="1:40" x14ac:dyDescent="0.25">
      <c r="A78" s="91">
        <v>77</v>
      </c>
      <c r="B78" s="91" t="s">
        <v>3397</v>
      </c>
      <c r="C78" s="91" t="s">
        <v>3482</v>
      </c>
      <c r="D78" s="117" t="s">
        <v>3581</v>
      </c>
      <c r="E78" s="91" t="s">
        <v>3397</v>
      </c>
      <c r="F78" s="91">
        <v>76</v>
      </c>
      <c r="G78" s="91" t="s">
        <v>3396</v>
      </c>
      <c r="H78" s="91" t="s">
        <v>3796</v>
      </c>
      <c r="I78" s="91">
        <v>77</v>
      </c>
    </row>
    <row r="79" spans="1:40" x14ac:dyDescent="0.25">
      <c r="A79" s="91">
        <v>78</v>
      </c>
      <c r="B79" s="91" t="s">
        <v>3398</v>
      </c>
      <c r="C79" s="91" t="s">
        <v>3483</v>
      </c>
      <c r="D79" s="117" t="s">
        <v>3582</v>
      </c>
      <c r="E79" s="91" t="s">
        <v>3655</v>
      </c>
      <c r="F79" s="91">
        <v>77</v>
      </c>
      <c r="G79" s="91" t="s">
        <v>3397</v>
      </c>
      <c r="H79" s="91" t="s">
        <v>3797</v>
      </c>
      <c r="I79" s="91">
        <v>78</v>
      </c>
    </row>
    <row r="80" spans="1:40" x14ac:dyDescent="0.25">
      <c r="A80" s="91">
        <v>79</v>
      </c>
      <c r="B80" s="91" t="s">
        <v>3399</v>
      </c>
      <c r="C80" s="91" t="s">
        <v>3484</v>
      </c>
      <c r="D80" s="117" t="s">
        <v>3583</v>
      </c>
      <c r="E80" s="91" t="s">
        <v>3656</v>
      </c>
      <c r="F80" s="91">
        <v>78</v>
      </c>
      <c r="G80" s="91" t="s">
        <v>3717</v>
      </c>
      <c r="H80" s="91" t="s">
        <v>3798</v>
      </c>
      <c r="I80" s="91">
        <v>79</v>
      </c>
    </row>
    <row r="81" spans="1:9" x14ac:dyDescent="0.25">
      <c r="A81" s="91">
        <v>80</v>
      </c>
      <c r="B81" s="91" t="s">
        <v>3400</v>
      </c>
      <c r="C81" s="91" t="s">
        <v>3485</v>
      </c>
      <c r="D81" s="117" t="s">
        <v>3584</v>
      </c>
      <c r="E81" s="91" t="s">
        <v>3657</v>
      </c>
      <c r="F81" s="91"/>
      <c r="G81" s="91" t="s">
        <v>3718</v>
      </c>
      <c r="H81" s="91" t="s">
        <v>3799</v>
      </c>
      <c r="I81" s="91">
        <v>80</v>
      </c>
    </row>
    <row r="82" spans="1:9" x14ac:dyDescent="0.25">
      <c r="A82" s="91">
        <v>81</v>
      </c>
      <c r="B82" s="91" t="s">
        <v>3401</v>
      </c>
      <c r="C82" s="91" t="s">
        <v>3486</v>
      </c>
      <c r="D82" s="117" t="s">
        <v>3585</v>
      </c>
      <c r="E82" s="91"/>
      <c r="F82" s="91">
        <v>79</v>
      </c>
      <c r="G82" s="91" t="s">
        <v>3719</v>
      </c>
      <c r="H82" s="91" t="s">
        <v>3800</v>
      </c>
      <c r="I82" s="91">
        <v>81</v>
      </c>
    </row>
    <row r="83" spans="1:9" x14ac:dyDescent="0.25">
      <c r="A83" s="91">
        <v>82</v>
      </c>
      <c r="B83" s="91"/>
      <c r="C83" s="91" t="s">
        <v>3487</v>
      </c>
      <c r="D83" s="117" t="s">
        <v>3586</v>
      </c>
      <c r="E83" s="91" t="s">
        <v>3658</v>
      </c>
      <c r="F83" s="91">
        <v>80</v>
      </c>
      <c r="G83" s="91" t="s">
        <v>3401</v>
      </c>
      <c r="H83" s="91" t="s">
        <v>3801</v>
      </c>
      <c r="I83" s="91">
        <v>82</v>
      </c>
    </row>
    <row r="84" spans="1:9" x14ac:dyDescent="0.25">
      <c r="A84" s="91">
        <v>83</v>
      </c>
      <c r="B84" s="91"/>
      <c r="C84" s="91" t="s">
        <v>3488</v>
      </c>
      <c r="D84" s="117" t="s">
        <v>3587</v>
      </c>
      <c r="E84" s="91" t="s">
        <v>3401</v>
      </c>
      <c r="F84" s="91">
        <v>89</v>
      </c>
      <c r="G84" s="91" t="s">
        <v>3659</v>
      </c>
      <c r="H84" s="91" t="s">
        <v>3802</v>
      </c>
      <c r="I84" s="91">
        <v>83</v>
      </c>
    </row>
    <row r="85" spans="1:9" x14ac:dyDescent="0.25">
      <c r="A85" s="91">
        <v>84</v>
      </c>
      <c r="B85" s="91"/>
      <c r="C85" s="91" t="s">
        <v>3489</v>
      </c>
      <c r="D85" s="117" t="s">
        <v>3588</v>
      </c>
      <c r="E85" s="91" t="s">
        <v>3659</v>
      </c>
      <c r="F85" s="91">
        <v>90</v>
      </c>
      <c r="G85" s="91" t="s">
        <v>3403</v>
      </c>
      <c r="H85" s="91" t="s">
        <v>3803</v>
      </c>
      <c r="I85" s="91">
        <v>84</v>
      </c>
    </row>
    <row r="86" spans="1:9" x14ac:dyDescent="0.25">
      <c r="A86" s="91">
        <v>85</v>
      </c>
      <c r="B86" s="91"/>
      <c r="C86" s="91" t="s">
        <v>3490</v>
      </c>
      <c r="D86" s="117" t="s">
        <v>3589</v>
      </c>
      <c r="E86" s="91" t="s">
        <v>3403</v>
      </c>
      <c r="F86" s="91">
        <v>91</v>
      </c>
      <c r="G86" s="91" t="s">
        <v>3720</v>
      </c>
      <c r="H86" s="91" t="s">
        <v>3804</v>
      </c>
      <c r="I86" s="91">
        <v>85</v>
      </c>
    </row>
    <row r="87" spans="1:9" x14ac:dyDescent="0.25">
      <c r="A87" s="91">
        <v>86</v>
      </c>
      <c r="B87" s="91"/>
      <c r="C87" s="91" t="s">
        <v>3491</v>
      </c>
      <c r="D87" s="117" t="s">
        <v>3590</v>
      </c>
      <c r="E87" s="91" t="s">
        <v>3660</v>
      </c>
      <c r="F87" s="91">
        <v>92</v>
      </c>
      <c r="G87" s="91" t="s">
        <v>3721</v>
      </c>
      <c r="H87" s="91" t="s">
        <v>3805</v>
      </c>
      <c r="I87" s="91">
        <v>86</v>
      </c>
    </row>
    <row r="88" spans="1:9" x14ac:dyDescent="0.25">
      <c r="A88" s="91">
        <v>87</v>
      </c>
      <c r="B88" s="91"/>
      <c r="C88" s="91" t="s">
        <v>3492</v>
      </c>
      <c r="D88" s="117" t="s">
        <v>3591</v>
      </c>
      <c r="E88" s="91" t="s">
        <v>3661</v>
      </c>
      <c r="F88" s="91">
        <v>93</v>
      </c>
      <c r="G88" s="91" t="s">
        <v>3406</v>
      </c>
      <c r="H88" s="91" t="s">
        <v>3806</v>
      </c>
      <c r="I88" s="91">
        <v>87</v>
      </c>
    </row>
    <row r="89" spans="1:9" x14ac:dyDescent="0.25">
      <c r="A89" s="91">
        <v>88</v>
      </c>
      <c r="B89" s="91"/>
      <c r="C89" s="91" t="s">
        <v>3493</v>
      </c>
      <c r="D89" s="117" t="s">
        <v>3592</v>
      </c>
      <c r="E89" s="91"/>
      <c r="F89" s="91">
        <v>94</v>
      </c>
      <c r="G89" s="91" t="s">
        <v>3722</v>
      </c>
      <c r="H89" s="91" t="s">
        <v>3807</v>
      </c>
      <c r="I89" s="91">
        <v>88</v>
      </c>
    </row>
    <row r="90" spans="1:9" x14ac:dyDescent="0.25">
      <c r="A90" s="91">
        <v>89</v>
      </c>
      <c r="B90" s="91"/>
      <c r="C90" s="91" t="s">
        <v>3494</v>
      </c>
      <c r="D90" s="117" t="s">
        <v>3593</v>
      </c>
      <c r="E90" s="91"/>
      <c r="F90" s="91">
        <v>95</v>
      </c>
      <c r="G90" s="91" t="s">
        <v>3723</v>
      </c>
      <c r="H90" s="91" t="s">
        <v>3808</v>
      </c>
      <c r="I90" s="91">
        <v>89</v>
      </c>
    </row>
    <row r="91" spans="1:9" x14ac:dyDescent="0.25">
      <c r="A91" s="91">
        <v>90</v>
      </c>
      <c r="B91" s="91" t="s">
        <v>3402</v>
      </c>
      <c r="C91" s="91" t="s">
        <v>3495</v>
      </c>
      <c r="D91" s="117" t="s">
        <v>3594</v>
      </c>
      <c r="E91" s="91"/>
      <c r="F91" s="91">
        <v>96</v>
      </c>
      <c r="G91" s="91" t="s">
        <v>3724</v>
      </c>
      <c r="H91" s="91" t="s">
        <v>3809</v>
      </c>
      <c r="I91" s="91">
        <v>90</v>
      </c>
    </row>
    <row r="92" spans="1:9" x14ac:dyDescent="0.25">
      <c r="A92" s="91">
        <v>91</v>
      </c>
      <c r="B92" s="91" t="s">
        <v>3403</v>
      </c>
      <c r="C92" s="91" t="s">
        <v>3496</v>
      </c>
      <c r="D92" s="91"/>
      <c r="E92" s="91"/>
      <c r="F92" s="91">
        <v>97</v>
      </c>
      <c r="G92" s="91" t="s">
        <v>3666</v>
      </c>
      <c r="H92" s="91" t="s">
        <v>3810</v>
      </c>
      <c r="I92" s="91">
        <v>91</v>
      </c>
    </row>
    <row r="93" spans="1:9" x14ac:dyDescent="0.25">
      <c r="A93" s="91">
        <v>92</v>
      </c>
      <c r="B93" s="91" t="s">
        <v>3404</v>
      </c>
      <c r="C93" s="91" t="s">
        <v>3469</v>
      </c>
      <c r="D93" s="117" t="s">
        <v>3595</v>
      </c>
      <c r="E93" s="91"/>
      <c r="F93" s="91">
        <v>98</v>
      </c>
      <c r="G93" s="91" t="s">
        <v>3725</v>
      </c>
      <c r="H93" s="91" t="s">
        <v>3811</v>
      </c>
      <c r="I93" s="91">
        <v>92</v>
      </c>
    </row>
    <row r="94" spans="1:9" x14ac:dyDescent="0.25">
      <c r="A94" s="91">
        <v>93</v>
      </c>
      <c r="B94" s="91" t="s">
        <v>3405</v>
      </c>
      <c r="C94" s="91" t="s">
        <v>3497</v>
      </c>
      <c r="D94" s="117" t="s">
        <v>3596</v>
      </c>
      <c r="E94" s="91"/>
      <c r="F94" s="91">
        <v>99</v>
      </c>
      <c r="G94" s="91" t="s">
        <v>3726</v>
      </c>
      <c r="H94" s="91" t="s">
        <v>3812</v>
      </c>
      <c r="I94" s="91">
        <v>93</v>
      </c>
    </row>
    <row r="95" spans="1:9" x14ac:dyDescent="0.25">
      <c r="A95" s="91">
        <v>94</v>
      </c>
      <c r="B95" s="91" t="s">
        <v>3406</v>
      </c>
      <c r="C95" s="91" t="s">
        <v>3498</v>
      </c>
      <c r="D95" s="117" t="s">
        <v>3597</v>
      </c>
      <c r="E95" s="91" t="s">
        <v>3662</v>
      </c>
      <c r="F95" s="91"/>
      <c r="G95" s="91" t="s">
        <v>3727</v>
      </c>
      <c r="H95" s="91"/>
      <c r="I95" s="91">
        <v>94</v>
      </c>
    </row>
    <row r="96" spans="1:9" x14ac:dyDescent="0.25">
      <c r="A96" s="91">
        <v>95</v>
      </c>
      <c r="B96" s="91" t="s">
        <v>3407</v>
      </c>
      <c r="C96" s="91" t="s">
        <v>3499</v>
      </c>
      <c r="D96" s="117" t="s">
        <v>3598</v>
      </c>
      <c r="E96" s="91" t="s">
        <v>3663</v>
      </c>
      <c r="F96" s="91">
        <v>100</v>
      </c>
      <c r="G96" s="91" t="s">
        <v>3414</v>
      </c>
      <c r="H96" s="91" t="s">
        <v>3498</v>
      </c>
      <c r="I96" s="91">
        <v>95</v>
      </c>
    </row>
    <row r="97" spans="1:9" x14ac:dyDescent="0.25">
      <c r="A97" s="91">
        <v>96</v>
      </c>
      <c r="B97" s="91" t="s">
        <v>3408</v>
      </c>
      <c r="C97" s="91" t="s">
        <v>3500</v>
      </c>
      <c r="D97" s="117" t="s">
        <v>3599</v>
      </c>
      <c r="E97" s="91" t="s">
        <v>3664</v>
      </c>
      <c r="F97" s="91"/>
      <c r="G97" s="91" t="s">
        <v>3668</v>
      </c>
      <c r="H97" s="91" t="s">
        <v>3813</v>
      </c>
      <c r="I97" s="91">
        <v>96</v>
      </c>
    </row>
    <row r="98" spans="1:9" x14ac:dyDescent="0.25">
      <c r="A98" s="91">
        <v>97</v>
      </c>
      <c r="B98" s="91" t="s">
        <v>3409</v>
      </c>
      <c r="C98" s="91" t="s">
        <v>3501</v>
      </c>
      <c r="D98" s="117" t="s">
        <v>3600</v>
      </c>
      <c r="E98" s="91" t="s">
        <v>3665</v>
      </c>
      <c r="F98" s="91" t="s">
        <v>3683</v>
      </c>
      <c r="G98" s="91" t="s">
        <v>3728</v>
      </c>
      <c r="H98" s="91" t="s">
        <v>3814</v>
      </c>
      <c r="I98" s="91">
        <v>97</v>
      </c>
    </row>
    <row r="99" spans="1:9" x14ac:dyDescent="0.25">
      <c r="A99" s="91">
        <v>98</v>
      </c>
      <c r="B99" s="91" t="s">
        <v>3410</v>
      </c>
      <c r="C99" s="91" t="s">
        <v>3502</v>
      </c>
      <c r="D99" s="117" t="s">
        <v>3601</v>
      </c>
      <c r="E99" s="91" t="s">
        <v>3666</v>
      </c>
      <c r="F99" s="91">
        <v>102</v>
      </c>
      <c r="G99" s="91" t="s">
        <v>3729</v>
      </c>
      <c r="H99" s="91" t="s">
        <v>3668</v>
      </c>
      <c r="I99" s="91">
        <v>98</v>
      </c>
    </row>
    <row r="100" spans="1:9" x14ac:dyDescent="0.25">
      <c r="A100" s="91">
        <v>99</v>
      </c>
      <c r="B100" s="91" t="s">
        <v>3411</v>
      </c>
      <c r="C100" s="91" t="s">
        <v>3503</v>
      </c>
      <c r="D100" s="117" t="s">
        <v>3602</v>
      </c>
      <c r="E100" s="91" t="s">
        <v>3411</v>
      </c>
      <c r="F100" s="91">
        <v>103</v>
      </c>
      <c r="G100" s="91" t="s">
        <v>3730</v>
      </c>
      <c r="H100" s="91" t="s">
        <v>3728</v>
      </c>
      <c r="I100" s="91">
        <v>99</v>
      </c>
    </row>
    <row r="101" spans="1:9" x14ac:dyDescent="0.25">
      <c r="A101" s="91">
        <v>100</v>
      </c>
      <c r="B101" s="91" t="s">
        <v>3412</v>
      </c>
      <c r="C101" s="91" t="s">
        <v>3504</v>
      </c>
      <c r="D101" s="117" t="s">
        <v>3603</v>
      </c>
      <c r="E101" s="91" t="s">
        <v>3667</v>
      </c>
      <c r="F101" s="91">
        <v>104</v>
      </c>
      <c r="G101" s="91" t="s">
        <v>3672</v>
      </c>
      <c r="H101" s="91" t="s">
        <v>3729</v>
      </c>
      <c r="I101" s="91">
        <v>100</v>
      </c>
    </row>
    <row r="102" spans="1:9" x14ac:dyDescent="0.25">
      <c r="A102" s="91">
        <v>101</v>
      </c>
      <c r="B102" s="91" t="s">
        <v>3413</v>
      </c>
      <c r="C102" s="91" t="s">
        <v>3505</v>
      </c>
      <c r="D102" s="117" t="s">
        <v>3604</v>
      </c>
      <c r="E102" s="91" t="s">
        <v>3413</v>
      </c>
      <c r="F102" s="91">
        <v>105</v>
      </c>
      <c r="G102" s="91" t="s">
        <v>3673</v>
      </c>
      <c r="H102" s="91" t="s">
        <v>3815</v>
      </c>
      <c r="I102" s="91">
        <v>101</v>
      </c>
    </row>
    <row r="103" spans="1:9" x14ac:dyDescent="0.25">
      <c r="A103" s="91">
        <v>102</v>
      </c>
      <c r="B103" s="91" t="s">
        <v>3414</v>
      </c>
      <c r="C103" s="91" t="s">
        <v>3506</v>
      </c>
      <c r="D103" s="117" t="s">
        <v>3605</v>
      </c>
      <c r="E103" s="91" t="s">
        <v>3414</v>
      </c>
      <c r="F103" s="91">
        <v>105</v>
      </c>
      <c r="G103" s="91" t="s">
        <v>3420</v>
      </c>
      <c r="H103" s="91" t="s">
        <v>3816</v>
      </c>
      <c r="I103" s="91">
        <v>102</v>
      </c>
    </row>
    <row r="104" spans="1:9" x14ac:dyDescent="0.25">
      <c r="A104" s="91">
        <v>103</v>
      </c>
      <c r="B104" s="91" t="s">
        <v>3415</v>
      </c>
      <c r="C104" s="91" t="s">
        <v>3507</v>
      </c>
      <c r="D104" s="117" t="s">
        <v>3606</v>
      </c>
      <c r="E104" s="91" t="s">
        <v>3668</v>
      </c>
      <c r="F104" s="91">
        <v>106</v>
      </c>
      <c r="G104" s="91" t="s">
        <v>3421</v>
      </c>
      <c r="H104" s="91" t="s">
        <v>3817</v>
      </c>
      <c r="I104" s="91">
        <v>103</v>
      </c>
    </row>
    <row r="105" spans="1:9" x14ac:dyDescent="0.25">
      <c r="A105" s="91">
        <v>104</v>
      </c>
      <c r="B105" s="91" t="s">
        <v>3416</v>
      </c>
      <c r="C105" s="91" t="s">
        <v>3508</v>
      </c>
      <c r="D105" s="117" t="s">
        <v>3607</v>
      </c>
      <c r="E105" s="91" t="s">
        <v>3669</v>
      </c>
      <c r="F105" s="91">
        <v>107</v>
      </c>
      <c r="G105" s="91" t="s">
        <v>3422</v>
      </c>
      <c r="H105" s="91" t="s">
        <v>3818</v>
      </c>
      <c r="I105" s="91">
        <v>104</v>
      </c>
    </row>
    <row r="106" spans="1:9" x14ac:dyDescent="0.25">
      <c r="A106" s="91">
        <v>105</v>
      </c>
      <c r="B106" s="91" t="s">
        <v>3417</v>
      </c>
      <c r="C106" s="91" t="s">
        <v>3509</v>
      </c>
      <c r="D106" s="117" t="s">
        <v>3608</v>
      </c>
      <c r="E106" s="91" t="s">
        <v>3670</v>
      </c>
      <c r="F106" s="91">
        <v>108</v>
      </c>
      <c r="G106" s="91" t="s">
        <v>3731</v>
      </c>
      <c r="H106" s="91" t="s">
        <v>3819</v>
      </c>
      <c r="I106" s="91">
        <v>105</v>
      </c>
    </row>
    <row r="107" spans="1:9" x14ac:dyDescent="0.25">
      <c r="A107" s="91">
        <v>106</v>
      </c>
      <c r="B107" s="91" t="s">
        <v>3418</v>
      </c>
      <c r="C107" s="91" t="s">
        <v>3499</v>
      </c>
      <c r="D107" s="117" t="s">
        <v>3609</v>
      </c>
      <c r="E107" s="91" t="s">
        <v>3671</v>
      </c>
      <c r="F107" s="91">
        <v>109</v>
      </c>
      <c r="G107" s="91" t="s">
        <v>3732</v>
      </c>
      <c r="H107" s="91" t="s">
        <v>3820</v>
      </c>
      <c r="I107" s="91">
        <v>106</v>
      </c>
    </row>
    <row r="108" spans="1:9" x14ac:dyDescent="0.25">
      <c r="A108" s="91">
        <v>107</v>
      </c>
      <c r="B108" s="91" t="s">
        <v>3419</v>
      </c>
      <c r="C108" s="91" t="s">
        <v>3469</v>
      </c>
      <c r="D108" s="117" t="s">
        <v>3610</v>
      </c>
      <c r="E108" s="91" t="s">
        <v>3672</v>
      </c>
      <c r="F108" s="91">
        <v>110</v>
      </c>
      <c r="G108" s="91" t="s">
        <v>3733</v>
      </c>
      <c r="H108" s="91" t="s">
        <v>3821</v>
      </c>
      <c r="I108" s="91">
        <v>107</v>
      </c>
    </row>
    <row r="109" spans="1:9" x14ac:dyDescent="0.25">
      <c r="A109" s="91">
        <v>108</v>
      </c>
      <c r="B109" s="91" t="s">
        <v>3420</v>
      </c>
      <c r="C109" s="91" t="s">
        <v>3510</v>
      </c>
      <c r="D109" s="117" t="s">
        <v>3611</v>
      </c>
      <c r="E109" s="91" t="s">
        <v>3673</v>
      </c>
      <c r="F109" s="91">
        <v>111</v>
      </c>
      <c r="G109" s="91"/>
      <c r="H109" s="91" t="s">
        <v>3822</v>
      </c>
      <c r="I109" s="91">
        <v>108</v>
      </c>
    </row>
    <row r="110" spans="1:9" x14ac:dyDescent="0.25">
      <c r="A110" s="91">
        <v>109</v>
      </c>
      <c r="B110" s="91" t="s">
        <v>3421</v>
      </c>
      <c r="C110" s="91" t="s">
        <v>3511</v>
      </c>
      <c r="D110" s="117" t="s">
        <v>3612</v>
      </c>
      <c r="E110" s="91" t="s">
        <v>3420</v>
      </c>
      <c r="F110" s="91">
        <v>112</v>
      </c>
      <c r="G110" s="91" t="s">
        <v>3734</v>
      </c>
      <c r="H110" s="91" t="s">
        <v>3823</v>
      </c>
      <c r="I110" s="91">
        <v>109</v>
      </c>
    </row>
    <row r="111" spans="1:9" x14ac:dyDescent="0.25">
      <c r="A111" s="91">
        <v>110</v>
      </c>
      <c r="B111" s="91" t="s">
        <v>3422</v>
      </c>
      <c r="C111" s="91" t="s">
        <v>3512</v>
      </c>
      <c r="D111" s="117" t="s">
        <v>3613</v>
      </c>
      <c r="E111" s="91" t="s">
        <v>3674</v>
      </c>
      <c r="F111" s="91">
        <v>113</v>
      </c>
      <c r="G111" s="91" t="s">
        <v>3735</v>
      </c>
      <c r="H111" s="91" t="s">
        <v>3824</v>
      </c>
      <c r="I111" s="91">
        <v>110</v>
      </c>
    </row>
    <row r="112" spans="1:9" x14ac:dyDescent="0.25">
      <c r="A112" s="91">
        <v>111</v>
      </c>
      <c r="B112" s="91" t="s">
        <v>3423</v>
      </c>
      <c r="C112" s="91" t="s">
        <v>3513</v>
      </c>
      <c r="D112" s="117" t="s">
        <v>3614</v>
      </c>
      <c r="E112" s="91" t="s">
        <v>3422</v>
      </c>
      <c r="F112" s="91">
        <v>114</v>
      </c>
      <c r="G112" s="91" t="s">
        <v>3736</v>
      </c>
      <c r="H112" s="91" t="s">
        <v>3736</v>
      </c>
      <c r="I112" s="91">
        <v>111</v>
      </c>
    </row>
    <row r="113" spans="1:29" x14ac:dyDescent="0.25">
      <c r="A113" s="91">
        <v>112</v>
      </c>
      <c r="B113" s="91" t="s">
        <v>3424</v>
      </c>
      <c r="C113" s="91" t="s">
        <v>3499</v>
      </c>
      <c r="D113" s="117" t="s">
        <v>3615</v>
      </c>
      <c r="E113" s="91" t="s">
        <v>3424</v>
      </c>
      <c r="F113" s="91">
        <v>115</v>
      </c>
      <c r="G113" s="91" t="s">
        <v>3737</v>
      </c>
      <c r="H113" s="91" t="s">
        <v>3737</v>
      </c>
      <c r="I113" s="91">
        <v>112</v>
      </c>
    </row>
    <row r="114" spans="1:29" x14ac:dyDescent="0.25">
      <c r="A114" s="91">
        <v>113</v>
      </c>
      <c r="B114" s="91" t="s">
        <v>3425</v>
      </c>
      <c r="C114" s="91" t="s">
        <v>3512</v>
      </c>
      <c r="D114" s="117" t="s">
        <v>3616</v>
      </c>
      <c r="E114" s="91" t="s">
        <v>3675</v>
      </c>
      <c r="F114" s="91">
        <v>116</v>
      </c>
      <c r="G114" s="91" t="s">
        <v>3738</v>
      </c>
      <c r="H114" s="91" t="s">
        <v>3738</v>
      </c>
      <c r="I114" s="91">
        <v>113</v>
      </c>
    </row>
    <row r="115" spans="1:29" x14ac:dyDescent="0.25">
      <c r="A115" s="91">
        <v>114</v>
      </c>
      <c r="B115" s="91" t="s">
        <v>3426</v>
      </c>
      <c r="C115" s="91" t="s">
        <v>3514</v>
      </c>
      <c r="D115" s="117" t="s">
        <v>3617</v>
      </c>
      <c r="E115" s="91" t="s">
        <v>3426</v>
      </c>
      <c r="F115" s="91">
        <v>117</v>
      </c>
      <c r="G115" s="91" t="s">
        <v>3739</v>
      </c>
      <c r="H115" s="91" t="s">
        <v>3825</v>
      </c>
      <c r="I115" s="91">
        <v>114</v>
      </c>
    </row>
    <row r="116" spans="1:29" x14ac:dyDescent="0.25">
      <c r="A116" s="91">
        <v>115</v>
      </c>
      <c r="B116" s="91" t="s">
        <v>3427</v>
      </c>
      <c r="C116" s="91" t="s">
        <v>3509</v>
      </c>
      <c r="D116" s="117" t="s">
        <v>3618</v>
      </c>
      <c r="E116" s="91" t="s">
        <v>3427</v>
      </c>
      <c r="F116" s="91">
        <v>118</v>
      </c>
      <c r="G116" s="91" t="s">
        <v>3431</v>
      </c>
      <c r="H116" s="91" t="s">
        <v>3431</v>
      </c>
      <c r="I116" s="91">
        <v>115</v>
      </c>
    </row>
    <row r="117" spans="1:29" x14ac:dyDescent="0.25">
      <c r="A117" s="91">
        <v>116</v>
      </c>
      <c r="B117" s="91" t="s">
        <v>3428</v>
      </c>
      <c r="C117" s="91"/>
      <c r="D117" s="91"/>
      <c r="E117" s="91" t="s">
        <v>3676</v>
      </c>
      <c r="F117" s="91">
        <v>119</v>
      </c>
      <c r="G117" s="91" t="s">
        <v>3432</v>
      </c>
      <c r="H117" s="91" t="s">
        <v>3432</v>
      </c>
      <c r="I117" s="91">
        <v>116</v>
      </c>
    </row>
    <row r="118" spans="1:29" x14ac:dyDescent="0.25">
      <c r="A118" s="91">
        <v>117</v>
      </c>
      <c r="B118" s="91" t="s">
        <v>3429</v>
      </c>
      <c r="C118" s="91"/>
      <c r="D118" s="91"/>
      <c r="E118" s="91" t="s">
        <v>3429</v>
      </c>
      <c r="F118" s="91">
        <v>120</v>
      </c>
      <c r="G118" s="91"/>
      <c r="H118" s="91"/>
      <c r="I118" s="91">
        <v>117</v>
      </c>
    </row>
    <row r="119" spans="1:29" x14ac:dyDescent="0.25">
      <c r="A119" s="91">
        <v>118</v>
      </c>
      <c r="B119" s="91"/>
      <c r="C119" s="91"/>
      <c r="D119" s="91"/>
      <c r="E119" s="91" t="s">
        <v>3430</v>
      </c>
      <c r="F119" s="91"/>
      <c r="G119" s="91"/>
      <c r="H119" s="91"/>
      <c r="I119" s="91">
        <v>118</v>
      </c>
    </row>
    <row r="120" spans="1:29" x14ac:dyDescent="0.25">
      <c r="A120" s="91">
        <v>119</v>
      </c>
      <c r="B120" s="91"/>
      <c r="C120" s="91"/>
      <c r="D120" s="91"/>
      <c r="E120" s="91" t="s">
        <v>3677</v>
      </c>
      <c r="F120" s="91"/>
      <c r="G120" s="91"/>
      <c r="H120" s="91"/>
      <c r="I120" s="91">
        <v>119</v>
      </c>
    </row>
    <row r="121" spans="1:29" x14ac:dyDescent="0.25">
      <c r="A121" s="91">
        <v>120</v>
      </c>
      <c r="B121" s="91"/>
      <c r="C121" s="91"/>
      <c r="D121" s="91"/>
      <c r="E121" s="91" t="s">
        <v>3431</v>
      </c>
      <c r="F121" s="91"/>
      <c r="G121" s="91"/>
      <c r="H121" s="91"/>
      <c r="I121" s="91">
        <v>120</v>
      </c>
    </row>
    <row r="123" spans="1:29" x14ac:dyDescent="0.25">
      <c r="A123" s="92" t="s">
        <v>3826</v>
      </c>
    </row>
    <row r="124" spans="1:29" x14ac:dyDescent="0.25">
      <c r="A124" s="92" t="s">
        <v>3827</v>
      </c>
      <c r="AB124" s="8" t="s">
        <v>3898</v>
      </c>
    </row>
    <row r="125" spans="1:29" x14ac:dyDescent="0.25">
      <c r="A125" s="92" t="s">
        <v>4518</v>
      </c>
      <c r="AB125" s="8" t="s">
        <v>3879</v>
      </c>
      <c r="AC125" s="8" t="s">
        <v>3899</v>
      </c>
    </row>
    <row r="126" spans="1:29" x14ac:dyDescent="0.25">
      <c r="A126" s="92" t="s">
        <v>4519</v>
      </c>
      <c r="AB126" s="8" t="s">
        <v>3877</v>
      </c>
      <c r="AC126" s="8" t="s">
        <v>3900</v>
      </c>
    </row>
    <row r="127" spans="1:29" x14ac:dyDescent="0.25">
      <c r="A127" s="92" t="s">
        <v>3828</v>
      </c>
      <c r="AB127" s="8" t="s">
        <v>3887</v>
      </c>
      <c r="AC127" s="8" t="s">
        <v>3901</v>
      </c>
    </row>
    <row r="128" spans="1:29" x14ac:dyDescent="0.25">
      <c r="A128" s="92" t="s">
        <v>3829</v>
      </c>
      <c r="AB128" s="8" t="s">
        <v>3889</v>
      </c>
      <c r="AC128" s="8" t="s">
        <v>3902</v>
      </c>
    </row>
    <row r="129" spans="1:29" x14ac:dyDescent="0.25">
      <c r="A129" s="92" t="s">
        <v>3830</v>
      </c>
      <c r="AB129" s="8" t="s">
        <v>3903</v>
      </c>
      <c r="AC129" s="8" t="s">
        <v>3904</v>
      </c>
    </row>
    <row r="130" spans="1:29" x14ac:dyDescent="0.25">
      <c r="A130" s="92" t="s">
        <v>3831</v>
      </c>
      <c r="AB130" s="8" t="s">
        <v>3905</v>
      </c>
      <c r="AC130" s="8" t="s">
        <v>3906</v>
      </c>
    </row>
    <row r="131" spans="1:29" x14ac:dyDescent="0.25">
      <c r="A131" s="92" t="s">
        <v>3832</v>
      </c>
      <c r="AB131" s="8" t="s">
        <v>3907</v>
      </c>
      <c r="AC131" s="8" t="s">
        <v>3908</v>
      </c>
    </row>
    <row r="132" spans="1:29" x14ac:dyDescent="0.25">
      <c r="A132" s="92" t="s">
        <v>3833</v>
      </c>
      <c r="AB132" s="8" t="s">
        <v>3909</v>
      </c>
      <c r="AC132" s="8" t="s">
        <v>3910</v>
      </c>
    </row>
    <row r="133" spans="1:29" x14ac:dyDescent="0.25">
      <c r="A133" s="92" t="s">
        <v>3834</v>
      </c>
      <c r="AB133" s="8" t="s">
        <v>3911</v>
      </c>
    </row>
    <row r="134" spans="1:29" x14ac:dyDescent="0.25">
      <c r="A134" s="92" t="s">
        <v>3835</v>
      </c>
      <c r="AB134" s="8" t="s">
        <v>3912</v>
      </c>
      <c r="AC134" s="8" t="s">
        <v>3913</v>
      </c>
    </row>
    <row r="135" spans="1:29" x14ac:dyDescent="0.25">
      <c r="A135" s="92" t="s">
        <v>3836</v>
      </c>
      <c r="AB135" s="8" t="s">
        <v>3914</v>
      </c>
      <c r="AC135" s="8" t="s">
        <v>3915</v>
      </c>
    </row>
    <row r="136" spans="1:29" x14ac:dyDescent="0.25">
      <c r="A136" s="92" t="s">
        <v>3837</v>
      </c>
      <c r="AB136" s="8" t="s">
        <v>3875</v>
      </c>
      <c r="AC136" s="8" t="s">
        <v>3916</v>
      </c>
    </row>
    <row r="137" spans="1:29" x14ac:dyDescent="0.25">
      <c r="A137" s="92" t="s">
        <v>3838</v>
      </c>
      <c r="AB137" s="8" t="s">
        <v>3917</v>
      </c>
      <c r="AC137" s="8" t="s">
        <v>3918</v>
      </c>
    </row>
    <row r="138" spans="1:29" x14ac:dyDescent="0.25">
      <c r="AB138" s="8" t="s">
        <v>3919</v>
      </c>
      <c r="AC138" s="8" t="s">
        <v>3920</v>
      </c>
    </row>
    <row r="140" spans="1:29" ht="15.75" x14ac:dyDescent="0.25">
      <c r="E140" s="219"/>
      <c r="F140" s="218" t="s">
        <v>2820</v>
      </c>
      <c r="G140" s="218"/>
      <c r="H140" s="218"/>
      <c r="I140" s="218"/>
      <c r="K140" s="223" t="s">
        <v>4520</v>
      </c>
      <c r="L140" s="223"/>
      <c r="M140" s="223"/>
      <c r="N140" s="223"/>
      <c r="P140" s="217"/>
      <c r="Q140" s="123" t="s">
        <v>2905</v>
      </c>
      <c r="R140" s="123"/>
      <c r="S140" s="123"/>
      <c r="T140" s="123"/>
      <c r="V140" s="221" t="s">
        <v>2664</v>
      </c>
      <c r="W140" s="221"/>
    </row>
    <row r="141" spans="1:29" ht="18" x14ac:dyDescent="0.25">
      <c r="E141" s="220"/>
      <c r="F141" s="119" t="s">
        <v>2821</v>
      </c>
      <c r="G141" s="119" t="s">
        <v>2822</v>
      </c>
      <c r="H141" s="119" t="s">
        <v>2823</v>
      </c>
      <c r="I141" s="119" t="s">
        <v>2824</v>
      </c>
      <c r="K141" s="45" t="s">
        <v>2960</v>
      </c>
      <c r="L141" s="45" t="s">
        <v>2961</v>
      </c>
      <c r="M141" s="45" t="s">
        <v>2962</v>
      </c>
      <c r="N141" s="45" t="s">
        <v>2963</v>
      </c>
      <c r="P141" s="229"/>
      <c r="Q141" s="46" t="s">
        <v>2906</v>
      </c>
      <c r="R141" s="46" t="s">
        <v>2907</v>
      </c>
      <c r="S141" s="46" t="s">
        <v>2908</v>
      </c>
      <c r="T141" s="46" t="s">
        <v>2909</v>
      </c>
      <c r="V141" s="119" t="s">
        <v>2665</v>
      </c>
      <c r="W141" s="119" t="s">
        <v>2666</v>
      </c>
    </row>
    <row r="142" spans="1:29" ht="18" x14ac:dyDescent="0.25">
      <c r="E142" s="120">
        <v>1</v>
      </c>
      <c r="F142" s="120" t="s">
        <v>2825</v>
      </c>
      <c r="G142" s="120" t="s">
        <v>2826</v>
      </c>
      <c r="H142" s="120" t="s">
        <v>2827</v>
      </c>
      <c r="I142" s="120" t="s">
        <v>2828</v>
      </c>
      <c r="K142" s="21" t="s">
        <v>2964</v>
      </c>
      <c r="L142" s="21" t="s">
        <v>2965</v>
      </c>
      <c r="M142" s="21" t="s">
        <v>2966</v>
      </c>
      <c r="N142" s="21" t="s">
        <v>2967</v>
      </c>
      <c r="P142" s="20">
        <v>1</v>
      </c>
      <c r="Q142" s="21" t="s">
        <v>2910</v>
      </c>
      <c r="R142" s="21" t="s">
        <v>2911</v>
      </c>
      <c r="S142" s="21" t="s">
        <v>2912</v>
      </c>
      <c r="T142" s="21" t="s">
        <v>2913</v>
      </c>
      <c r="V142" s="120" t="s">
        <v>2667</v>
      </c>
      <c r="W142" s="120" t="s">
        <v>2668</v>
      </c>
    </row>
    <row r="143" spans="1:29" ht="18" x14ac:dyDescent="0.25">
      <c r="E143" s="120">
        <v>2</v>
      </c>
      <c r="F143" s="120" t="s">
        <v>2829</v>
      </c>
      <c r="G143" s="120" t="s">
        <v>2830</v>
      </c>
      <c r="H143" s="120" t="s">
        <v>2831</v>
      </c>
      <c r="I143" s="120" t="s">
        <v>2832</v>
      </c>
      <c r="K143" s="21" t="s">
        <v>2968</v>
      </c>
      <c r="L143" s="21" t="s">
        <v>2969</v>
      </c>
      <c r="M143" s="21" t="s">
        <v>2970</v>
      </c>
      <c r="N143" s="21" t="s">
        <v>2971</v>
      </c>
      <c r="P143" s="20">
        <v>2</v>
      </c>
      <c r="Q143" s="21" t="s">
        <v>2914</v>
      </c>
      <c r="R143" s="21" t="s">
        <v>2915</v>
      </c>
      <c r="S143" s="21" t="s">
        <v>2916</v>
      </c>
      <c r="T143" s="21" t="s">
        <v>2917</v>
      </c>
      <c r="V143" s="120" t="s">
        <v>2669</v>
      </c>
      <c r="W143" s="120" t="s">
        <v>2670</v>
      </c>
    </row>
    <row r="144" spans="1:29" ht="18" x14ac:dyDescent="0.25">
      <c r="E144" s="120">
        <v>3</v>
      </c>
      <c r="F144" s="120" t="s">
        <v>2833</v>
      </c>
      <c r="G144" s="120" t="s">
        <v>2834</v>
      </c>
      <c r="H144" s="120" t="s">
        <v>2835</v>
      </c>
      <c r="I144" s="120" t="s">
        <v>2836</v>
      </c>
      <c r="K144" s="21" t="s">
        <v>2972</v>
      </c>
      <c r="L144" s="21" t="s">
        <v>2973</v>
      </c>
      <c r="M144" s="21" t="s">
        <v>2974</v>
      </c>
      <c r="N144" s="21" t="s">
        <v>2975</v>
      </c>
      <c r="P144" s="20">
        <v>3</v>
      </c>
      <c r="Q144" s="21" t="s">
        <v>2918</v>
      </c>
      <c r="R144" s="21" t="s">
        <v>2919</v>
      </c>
      <c r="S144" s="21" t="s">
        <v>2920</v>
      </c>
      <c r="T144" s="21" t="s">
        <v>2917</v>
      </c>
      <c r="V144" s="120" t="s">
        <v>2671</v>
      </c>
      <c r="W144" s="120" t="s">
        <v>2672</v>
      </c>
    </row>
    <row r="145" spans="5:23" ht="18" x14ac:dyDescent="0.25">
      <c r="E145" s="120">
        <v>4</v>
      </c>
      <c r="F145" s="120" t="s">
        <v>2837</v>
      </c>
      <c r="G145" s="120" t="s">
        <v>2838</v>
      </c>
      <c r="H145" s="120" t="s">
        <v>2839</v>
      </c>
      <c r="I145" s="120" t="s">
        <v>2840</v>
      </c>
      <c r="K145" s="21" t="s">
        <v>2976</v>
      </c>
      <c r="L145" s="21" t="s">
        <v>2977</v>
      </c>
      <c r="M145" s="21" t="s">
        <v>2978</v>
      </c>
      <c r="N145" s="21" t="s">
        <v>2979</v>
      </c>
      <c r="P145" s="20">
        <v>4</v>
      </c>
      <c r="Q145" s="21" t="s">
        <v>2921</v>
      </c>
      <c r="R145" s="21" t="s">
        <v>2922</v>
      </c>
      <c r="S145" s="21" t="s">
        <v>2923</v>
      </c>
      <c r="T145" s="21" t="s">
        <v>2924</v>
      </c>
      <c r="V145" s="120" t="s">
        <v>2673</v>
      </c>
      <c r="W145" s="120" t="s">
        <v>2674</v>
      </c>
    </row>
    <row r="146" spans="5:23" ht="18" x14ac:dyDescent="0.25">
      <c r="E146" s="120">
        <v>5</v>
      </c>
      <c r="F146" s="120" t="s">
        <v>2841</v>
      </c>
      <c r="G146" s="120" t="s">
        <v>2842</v>
      </c>
      <c r="H146" s="120" t="s">
        <v>2843</v>
      </c>
      <c r="I146" s="120" t="s">
        <v>2844</v>
      </c>
      <c r="K146" s="21" t="s">
        <v>2980</v>
      </c>
      <c r="L146" s="21" t="s">
        <v>2981</v>
      </c>
      <c r="M146" s="21" t="s">
        <v>2982</v>
      </c>
      <c r="N146" s="21" t="s">
        <v>2983</v>
      </c>
      <c r="P146" s="20">
        <v>5</v>
      </c>
      <c r="Q146" s="21" t="s">
        <v>2925</v>
      </c>
      <c r="R146" s="21" t="s">
        <v>2926</v>
      </c>
      <c r="S146" s="21" t="s">
        <v>2927</v>
      </c>
      <c r="T146" s="21" t="s">
        <v>2924</v>
      </c>
      <c r="V146" s="120" t="s">
        <v>2675</v>
      </c>
      <c r="W146" s="120" t="s">
        <v>2676</v>
      </c>
    </row>
    <row r="147" spans="5:23" ht="18" x14ac:dyDescent="0.25">
      <c r="E147" s="120">
        <v>6</v>
      </c>
      <c r="F147" s="120" t="s">
        <v>2845</v>
      </c>
      <c r="G147" s="120" t="s">
        <v>2846</v>
      </c>
      <c r="H147" s="120" t="s">
        <v>2847</v>
      </c>
      <c r="I147" s="120" t="s">
        <v>2848</v>
      </c>
      <c r="K147" s="21" t="s">
        <v>2984</v>
      </c>
      <c r="L147" s="21" t="s">
        <v>2985</v>
      </c>
      <c r="M147" s="21" t="s">
        <v>2986</v>
      </c>
      <c r="N147" s="21" t="s">
        <v>2987</v>
      </c>
      <c r="P147" s="20">
        <v>6</v>
      </c>
      <c r="Q147" s="21" t="s">
        <v>3316</v>
      </c>
      <c r="R147" s="21" t="s">
        <v>3317</v>
      </c>
      <c r="S147" s="21" t="s">
        <v>3318</v>
      </c>
      <c r="T147" s="21" t="s">
        <v>2924</v>
      </c>
      <c r="V147" s="120" t="s">
        <v>2677</v>
      </c>
      <c r="W147" s="120" t="s">
        <v>2678</v>
      </c>
    </row>
    <row r="148" spans="5:23" ht="18" x14ac:dyDescent="0.25">
      <c r="E148" s="120">
        <v>7</v>
      </c>
      <c r="F148" s="120" t="s">
        <v>2849</v>
      </c>
      <c r="G148" s="120" t="s">
        <v>2850</v>
      </c>
      <c r="H148" s="120" t="s">
        <v>2851</v>
      </c>
      <c r="I148" s="120" t="s">
        <v>2852</v>
      </c>
      <c r="K148" s="21" t="s">
        <v>2988</v>
      </c>
      <c r="L148" s="21" t="s">
        <v>2989</v>
      </c>
      <c r="M148" s="21" t="s">
        <v>2990</v>
      </c>
      <c r="N148" s="21" t="s">
        <v>2991</v>
      </c>
      <c r="P148" s="20">
        <v>7</v>
      </c>
      <c r="Q148" s="21" t="s">
        <v>2928</v>
      </c>
      <c r="R148" s="21" t="s">
        <v>2929</v>
      </c>
      <c r="S148" s="21" t="s">
        <v>3319</v>
      </c>
      <c r="T148" s="21" t="s">
        <v>2930</v>
      </c>
      <c r="V148" s="120" t="s">
        <v>2679</v>
      </c>
      <c r="W148" s="120" t="s">
        <v>2680</v>
      </c>
    </row>
    <row r="149" spans="5:23" ht="18" x14ac:dyDescent="0.25">
      <c r="E149" s="120">
        <v>8</v>
      </c>
      <c r="F149" s="120" t="s">
        <v>2853</v>
      </c>
      <c r="G149" s="120" t="s">
        <v>2854</v>
      </c>
      <c r="H149" s="120" t="s">
        <v>2855</v>
      </c>
      <c r="I149" s="120" t="s">
        <v>2856</v>
      </c>
      <c r="K149" s="21" t="s">
        <v>2992</v>
      </c>
      <c r="L149" s="21" t="s">
        <v>2993</v>
      </c>
      <c r="M149" s="21" t="s">
        <v>2994</v>
      </c>
      <c r="N149" s="21" t="s">
        <v>2995</v>
      </c>
      <c r="P149" s="20">
        <v>8</v>
      </c>
      <c r="Q149" s="21" t="s">
        <v>2931</v>
      </c>
      <c r="R149" s="21" t="s">
        <v>2932</v>
      </c>
      <c r="S149" s="21" t="s">
        <v>2933</v>
      </c>
      <c r="T149" s="21" t="s">
        <v>2925</v>
      </c>
      <c r="V149" s="120" t="s">
        <v>2681</v>
      </c>
      <c r="W149" s="120" t="s">
        <v>2682</v>
      </c>
    </row>
    <row r="150" spans="5:23" ht="18" x14ac:dyDescent="0.25">
      <c r="E150" s="120">
        <v>9</v>
      </c>
      <c r="F150" s="120" t="s">
        <v>2857</v>
      </c>
      <c r="G150" s="120" t="s">
        <v>2858</v>
      </c>
      <c r="H150" s="120" t="s">
        <v>2859</v>
      </c>
      <c r="I150" s="120" t="s">
        <v>2860</v>
      </c>
      <c r="K150" s="21" t="s">
        <v>2996</v>
      </c>
      <c r="L150" s="21" t="s">
        <v>2997</v>
      </c>
      <c r="M150" s="21" t="s">
        <v>2998</v>
      </c>
      <c r="N150" s="21" t="s">
        <v>2999</v>
      </c>
      <c r="P150" s="20">
        <v>9</v>
      </c>
      <c r="Q150" s="21" t="s">
        <v>2934</v>
      </c>
      <c r="R150" s="21" t="s">
        <v>2935</v>
      </c>
      <c r="S150" s="21" t="s">
        <v>2936</v>
      </c>
      <c r="T150" s="21" t="s">
        <v>2925</v>
      </c>
      <c r="V150" s="120" t="s">
        <v>2683</v>
      </c>
      <c r="W150" s="120" t="s">
        <v>2684</v>
      </c>
    </row>
    <row r="151" spans="5:23" ht="18" x14ac:dyDescent="0.25">
      <c r="E151" s="120">
        <v>10</v>
      </c>
      <c r="F151" s="120" t="s">
        <v>2861</v>
      </c>
      <c r="G151" s="120" t="s">
        <v>2862</v>
      </c>
      <c r="H151" s="120" t="s">
        <v>2863</v>
      </c>
      <c r="I151" s="120" t="s">
        <v>2864</v>
      </c>
      <c r="K151" s="21" t="s">
        <v>3000</v>
      </c>
      <c r="L151" s="21" t="s">
        <v>3001</v>
      </c>
      <c r="M151" s="21" t="s">
        <v>3002</v>
      </c>
      <c r="N151" s="21" t="s">
        <v>3003</v>
      </c>
      <c r="P151" s="20">
        <v>10</v>
      </c>
      <c r="Q151" s="21" t="s">
        <v>2937</v>
      </c>
      <c r="R151" s="21" t="s">
        <v>2938</v>
      </c>
      <c r="S151" s="21" t="s">
        <v>2939</v>
      </c>
      <c r="T151" s="21" t="s">
        <v>2925</v>
      </c>
      <c r="V151" s="120" t="s">
        <v>2685</v>
      </c>
      <c r="W151" s="120" t="s">
        <v>2686</v>
      </c>
    </row>
    <row r="152" spans="5:23" ht="18" x14ac:dyDescent="0.25">
      <c r="E152" s="120">
        <v>11</v>
      </c>
      <c r="F152" s="120" t="s">
        <v>2865</v>
      </c>
      <c r="G152" s="120" t="s">
        <v>2866</v>
      </c>
      <c r="H152" s="120" t="s">
        <v>2867</v>
      </c>
      <c r="I152" s="120" t="s">
        <v>2868</v>
      </c>
      <c r="P152" s="20">
        <v>11</v>
      </c>
      <c r="Q152" s="21" t="s">
        <v>3311</v>
      </c>
      <c r="R152" s="20" t="s">
        <v>2940</v>
      </c>
      <c r="S152" s="21" t="s">
        <v>3309</v>
      </c>
      <c r="T152" s="21" t="s">
        <v>3310</v>
      </c>
      <c r="V152" s="120" t="s">
        <v>2687</v>
      </c>
      <c r="W152" s="120" t="s">
        <v>2688</v>
      </c>
    </row>
    <row r="153" spans="5:23" ht="18" x14ac:dyDescent="0.25">
      <c r="E153" s="120">
        <v>12</v>
      </c>
      <c r="F153" s="120" t="s">
        <v>2869</v>
      </c>
      <c r="G153" s="120" t="s">
        <v>2870</v>
      </c>
      <c r="H153" s="120" t="s">
        <v>2871</v>
      </c>
      <c r="I153" s="120" t="s">
        <v>2872</v>
      </c>
      <c r="P153" s="20">
        <v>12</v>
      </c>
      <c r="Q153" s="21" t="s">
        <v>2942</v>
      </c>
      <c r="R153" s="21" t="s">
        <v>2943</v>
      </c>
      <c r="S153" s="21" t="s">
        <v>2944</v>
      </c>
      <c r="T153" s="21" t="s">
        <v>3310</v>
      </c>
      <c r="V153" s="120" t="s">
        <v>2689</v>
      </c>
      <c r="W153" s="120" t="s">
        <v>2690</v>
      </c>
    </row>
    <row r="154" spans="5:23" ht="18" x14ac:dyDescent="0.25">
      <c r="E154" s="120">
        <v>13</v>
      </c>
      <c r="F154" s="120" t="s">
        <v>2873</v>
      </c>
      <c r="G154" s="120" t="s">
        <v>2874</v>
      </c>
      <c r="H154" s="120" t="s">
        <v>2875</v>
      </c>
      <c r="I154" s="120" t="s">
        <v>2876</v>
      </c>
      <c r="P154" s="20">
        <v>13</v>
      </c>
      <c r="Q154" s="21" t="s">
        <v>2945</v>
      </c>
      <c r="R154" s="21" t="s">
        <v>2946</v>
      </c>
      <c r="S154" s="21" t="s">
        <v>2947</v>
      </c>
      <c r="T154" s="21" t="s">
        <v>3312</v>
      </c>
      <c r="V154" s="120" t="s">
        <v>2691</v>
      </c>
      <c r="W154" s="120" t="s">
        <v>2692</v>
      </c>
    </row>
    <row r="155" spans="5:23" ht="18" x14ac:dyDescent="0.25">
      <c r="E155" s="120">
        <v>14</v>
      </c>
      <c r="F155" s="120" t="s">
        <v>2877</v>
      </c>
      <c r="G155" s="120" t="s">
        <v>2878</v>
      </c>
      <c r="H155" s="120" t="s">
        <v>2879</v>
      </c>
      <c r="I155" s="120" t="s">
        <v>2880</v>
      </c>
      <c r="P155" s="20">
        <v>14</v>
      </c>
      <c r="Q155" s="21" t="s">
        <v>2949</v>
      </c>
      <c r="R155" s="21" t="s">
        <v>2950</v>
      </c>
      <c r="S155" s="21" t="s">
        <v>3313</v>
      </c>
      <c r="T155" s="21" t="s">
        <v>2931</v>
      </c>
      <c r="V155" s="120" t="s">
        <v>2693</v>
      </c>
      <c r="W155" s="120" t="s">
        <v>2694</v>
      </c>
    </row>
    <row r="156" spans="5:23" ht="18" x14ac:dyDescent="0.25">
      <c r="E156" s="120">
        <v>15</v>
      </c>
      <c r="F156" s="120" t="s">
        <v>2881</v>
      </c>
      <c r="G156" s="120" t="s">
        <v>2882</v>
      </c>
      <c r="H156" s="120" t="s">
        <v>2883</v>
      </c>
      <c r="I156" s="120" t="s">
        <v>2884</v>
      </c>
      <c r="P156" s="20">
        <v>15</v>
      </c>
      <c r="Q156" s="21" t="s">
        <v>2946</v>
      </c>
      <c r="R156" s="21" t="s">
        <v>2951</v>
      </c>
      <c r="S156" s="21" t="s">
        <v>2952</v>
      </c>
      <c r="T156" s="21" t="s">
        <v>2931</v>
      </c>
      <c r="V156" s="120" t="s">
        <v>2695</v>
      </c>
      <c r="W156" s="120" t="s">
        <v>2696</v>
      </c>
    </row>
    <row r="157" spans="5:23" ht="18" x14ac:dyDescent="0.25">
      <c r="E157" s="120">
        <v>16</v>
      </c>
      <c r="F157" s="120" t="s">
        <v>2885</v>
      </c>
      <c r="G157" s="120" t="s">
        <v>2886</v>
      </c>
      <c r="H157" s="120" t="s">
        <v>2887</v>
      </c>
      <c r="I157" s="120" t="s">
        <v>2888</v>
      </c>
      <c r="P157" s="20">
        <v>16</v>
      </c>
      <c r="Q157" s="21" t="s">
        <v>2953</v>
      </c>
      <c r="R157" s="21" t="s">
        <v>3314</v>
      </c>
      <c r="S157" s="21" t="s">
        <v>2954</v>
      </c>
      <c r="T157" s="21" t="s">
        <v>2953</v>
      </c>
      <c r="V157" s="120" t="s">
        <v>2697</v>
      </c>
      <c r="W157" s="120" t="s">
        <v>2698</v>
      </c>
    </row>
    <row r="158" spans="5:23" ht="18" x14ac:dyDescent="0.25">
      <c r="E158" s="120">
        <v>17</v>
      </c>
      <c r="F158" s="120" t="s">
        <v>2889</v>
      </c>
      <c r="G158" s="120" t="s">
        <v>2890</v>
      </c>
      <c r="H158" s="120" t="s">
        <v>2891</v>
      </c>
      <c r="I158" s="120" t="s">
        <v>2892</v>
      </c>
      <c r="P158" s="20">
        <v>17</v>
      </c>
      <c r="Q158" s="21" t="s">
        <v>2955</v>
      </c>
      <c r="R158" s="21" t="s">
        <v>2956</v>
      </c>
      <c r="S158" s="21" t="s">
        <v>2954</v>
      </c>
      <c r="T158" s="21" t="s">
        <v>2953</v>
      </c>
      <c r="V158" s="120" t="s">
        <v>2699</v>
      </c>
      <c r="W158" s="120" t="s">
        <v>2700</v>
      </c>
    </row>
    <row r="159" spans="5:23" ht="18" x14ac:dyDescent="0.25">
      <c r="E159" s="120">
        <v>18</v>
      </c>
      <c r="F159" s="120" t="s">
        <v>2893</v>
      </c>
      <c r="G159" s="120" t="s">
        <v>2894</v>
      </c>
      <c r="H159" s="120" t="s">
        <v>2895</v>
      </c>
      <c r="I159" s="120" t="s">
        <v>2896</v>
      </c>
      <c r="P159" s="20">
        <v>18</v>
      </c>
      <c r="Q159" s="21" t="s">
        <v>3315</v>
      </c>
      <c r="R159" s="21" t="s">
        <v>2954</v>
      </c>
      <c r="S159" s="21" t="s">
        <v>2954</v>
      </c>
      <c r="T159" s="21" t="s">
        <v>2953</v>
      </c>
      <c r="V159" s="120" t="s">
        <v>2701</v>
      </c>
      <c r="W159" s="120" t="s">
        <v>2676</v>
      </c>
    </row>
    <row r="160" spans="5:23" ht="18" x14ac:dyDescent="0.25">
      <c r="E160" s="120">
        <v>19</v>
      </c>
      <c r="F160" s="120" t="s">
        <v>2897</v>
      </c>
      <c r="G160" s="120" t="s">
        <v>2898</v>
      </c>
      <c r="H160" s="120" t="s">
        <v>2899</v>
      </c>
      <c r="I160" s="120" t="s">
        <v>2900</v>
      </c>
      <c r="P160" s="20">
        <v>19</v>
      </c>
      <c r="Q160" s="21" t="s">
        <v>2954</v>
      </c>
      <c r="R160" s="21" t="s">
        <v>2954</v>
      </c>
      <c r="S160" s="21" t="s">
        <v>2957</v>
      </c>
      <c r="T160" s="21" t="s">
        <v>2958</v>
      </c>
      <c r="V160" s="120" t="s">
        <v>2702</v>
      </c>
      <c r="W160" s="120" t="s">
        <v>2703</v>
      </c>
    </row>
    <row r="161" spans="5:23" ht="18" x14ac:dyDescent="0.25">
      <c r="E161" s="120">
        <v>20</v>
      </c>
      <c r="F161" s="120" t="s">
        <v>2901</v>
      </c>
      <c r="G161" s="120" t="s">
        <v>2902</v>
      </c>
      <c r="H161" s="120" t="s">
        <v>2903</v>
      </c>
      <c r="I161" s="120" t="s">
        <v>2904</v>
      </c>
      <c r="P161" s="20">
        <v>20</v>
      </c>
      <c r="Q161" s="21" t="s">
        <v>2959</v>
      </c>
      <c r="R161" s="21" t="s">
        <v>2957</v>
      </c>
      <c r="S161" s="21" t="s">
        <v>2959</v>
      </c>
      <c r="T161" s="21" t="s">
        <v>2958</v>
      </c>
      <c r="V161" s="120" t="s">
        <v>2704</v>
      </c>
      <c r="W161" s="120" t="s">
        <v>2705</v>
      </c>
    </row>
    <row r="162" spans="5:23" ht="18" x14ac:dyDescent="0.25">
      <c r="E162" s="121"/>
      <c r="F162" s="122"/>
      <c r="G162" s="122"/>
      <c r="H162" s="122"/>
      <c r="I162" s="122"/>
      <c r="V162" s="120" t="s">
        <v>2706</v>
      </c>
      <c r="W162" s="120" t="s">
        <v>2676</v>
      </c>
    </row>
    <row r="163" spans="5:23" ht="18" x14ac:dyDescent="0.25">
      <c r="G163" s="122"/>
      <c r="H163" s="122"/>
      <c r="I163" s="122"/>
      <c r="P163" t="s">
        <v>10730</v>
      </c>
      <c r="Q163" t="s">
        <v>10731</v>
      </c>
      <c r="V163" s="120" t="s">
        <v>2707</v>
      </c>
      <c r="W163" s="120" t="s">
        <v>2708</v>
      </c>
    </row>
    <row r="164" spans="5:23" ht="18" x14ac:dyDescent="0.25">
      <c r="G164" s="122"/>
      <c r="H164" s="122"/>
      <c r="I164" s="122"/>
      <c r="V164" s="120" t="s">
        <v>2709</v>
      </c>
      <c r="W164" s="120" t="s">
        <v>2710</v>
      </c>
    </row>
    <row r="165" spans="5:23" ht="18" x14ac:dyDescent="0.25">
      <c r="V165" s="120" t="s">
        <v>2711</v>
      </c>
      <c r="W165" s="120" t="s">
        <v>2712</v>
      </c>
    </row>
    <row r="166" spans="5:23" ht="18" x14ac:dyDescent="0.25">
      <c r="V166" s="120" t="s">
        <v>2713</v>
      </c>
      <c r="W166" s="120" t="s">
        <v>2714</v>
      </c>
    </row>
    <row r="167" spans="5:23" ht="18" x14ac:dyDescent="0.25">
      <c r="V167" s="120" t="s">
        <v>2715</v>
      </c>
      <c r="W167" s="120" t="s">
        <v>2676</v>
      </c>
    </row>
    <row r="168" spans="5:23" ht="18" x14ac:dyDescent="0.25">
      <c r="V168" s="120" t="s">
        <v>2716</v>
      </c>
      <c r="W168" s="120" t="s">
        <v>2717</v>
      </c>
    </row>
    <row r="169" spans="5:23" ht="18" x14ac:dyDescent="0.25">
      <c r="V169" s="120" t="s">
        <v>2718</v>
      </c>
      <c r="W169" s="120" t="s">
        <v>2719</v>
      </c>
    </row>
    <row r="170" spans="5:23" ht="18" x14ac:dyDescent="0.25">
      <c r="V170" s="120" t="s">
        <v>2720</v>
      </c>
      <c r="W170" s="120" t="s">
        <v>2721</v>
      </c>
    </row>
    <row r="171" spans="5:23" ht="18" x14ac:dyDescent="0.25">
      <c r="V171" s="120" t="s">
        <v>2722</v>
      </c>
      <c r="W171" s="120" t="s">
        <v>2723</v>
      </c>
    </row>
    <row r="172" spans="5:23" ht="18" x14ac:dyDescent="0.25">
      <c r="V172" s="120" t="s">
        <v>2724</v>
      </c>
      <c r="W172" s="120" t="s">
        <v>2725</v>
      </c>
    </row>
    <row r="173" spans="5:23" ht="18" x14ac:dyDescent="0.25">
      <c r="V173" s="120" t="s">
        <v>2726</v>
      </c>
      <c r="W173" s="120" t="s">
        <v>2727</v>
      </c>
    </row>
    <row r="174" spans="5:23" ht="18" x14ac:dyDescent="0.25">
      <c r="V174" s="120" t="s">
        <v>2728</v>
      </c>
      <c r="W174" s="120" t="s">
        <v>2729</v>
      </c>
    </row>
    <row r="175" spans="5:23" ht="18" x14ac:dyDescent="0.25">
      <c r="V175" s="120" t="s">
        <v>2730</v>
      </c>
      <c r="W175" s="120" t="s">
        <v>2731</v>
      </c>
    </row>
    <row r="176" spans="5:23" ht="18" x14ac:dyDescent="0.25">
      <c r="V176" s="120" t="s">
        <v>2732</v>
      </c>
      <c r="W176" s="120" t="s">
        <v>2733</v>
      </c>
    </row>
    <row r="177" spans="22:23" ht="18" x14ac:dyDescent="0.25">
      <c r="V177" s="120" t="s">
        <v>2734</v>
      </c>
      <c r="W177" s="120" t="s">
        <v>2735</v>
      </c>
    </row>
    <row r="178" spans="22:23" ht="18" x14ac:dyDescent="0.25">
      <c r="V178" s="120" t="s">
        <v>2736</v>
      </c>
      <c r="W178" s="120" t="s">
        <v>2737</v>
      </c>
    </row>
    <row r="179" spans="22:23" ht="18" x14ac:dyDescent="0.25">
      <c r="V179" s="120" t="s">
        <v>2738</v>
      </c>
      <c r="W179" s="120" t="s">
        <v>2739</v>
      </c>
    </row>
    <row r="180" spans="22:23" ht="18" x14ac:dyDescent="0.25">
      <c r="V180" s="120" t="s">
        <v>2740</v>
      </c>
      <c r="W180" s="120" t="s">
        <v>2741</v>
      </c>
    </row>
    <row r="181" spans="22:23" ht="18" x14ac:dyDescent="0.25">
      <c r="V181" s="120" t="s">
        <v>2742</v>
      </c>
      <c r="W181" s="120" t="s">
        <v>2743</v>
      </c>
    </row>
    <row r="182" spans="22:23" ht="18" x14ac:dyDescent="0.25">
      <c r="V182" s="120" t="s">
        <v>2744</v>
      </c>
      <c r="W182" s="120" t="s">
        <v>2745</v>
      </c>
    </row>
    <row r="183" spans="22:23" ht="18" x14ac:dyDescent="0.25">
      <c r="V183" s="120" t="s">
        <v>2746</v>
      </c>
      <c r="W183" s="120" t="s">
        <v>2747</v>
      </c>
    </row>
    <row r="184" spans="22:23" ht="18" x14ac:dyDescent="0.25">
      <c r="V184" s="120" t="s">
        <v>2748</v>
      </c>
      <c r="W184" s="120" t="s">
        <v>2747</v>
      </c>
    </row>
    <row r="185" spans="22:23" ht="18" x14ac:dyDescent="0.25">
      <c r="V185" s="120" t="s">
        <v>2749</v>
      </c>
      <c r="W185" s="120" t="s">
        <v>2750</v>
      </c>
    </row>
    <row r="186" spans="22:23" ht="18" x14ac:dyDescent="0.25">
      <c r="V186" s="120" t="s">
        <v>2751</v>
      </c>
      <c r="W186" s="120" t="s">
        <v>2752</v>
      </c>
    </row>
    <row r="187" spans="22:23" ht="18" x14ac:dyDescent="0.25">
      <c r="V187" s="120" t="s">
        <v>2753</v>
      </c>
      <c r="W187" s="120" t="s">
        <v>2752</v>
      </c>
    </row>
    <row r="188" spans="22:23" ht="18" x14ac:dyDescent="0.25">
      <c r="V188" s="120" t="s">
        <v>2754</v>
      </c>
      <c r="W188" s="120" t="s">
        <v>2752</v>
      </c>
    </row>
    <row r="189" spans="22:23" ht="18" x14ac:dyDescent="0.25">
      <c r="V189" s="120" t="s">
        <v>2755</v>
      </c>
      <c r="W189" s="120" t="s">
        <v>2756</v>
      </c>
    </row>
    <row r="190" spans="22:23" ht="18" x14ac:dyDescent="0.25">
      <c r="V190" s="120" t="s">
        <v>2757</v>
      </c>
      <c r="W190" s="120" t="s">
        <v>2758</v>
      </c>
    </row>
    <row r="191" spans="22:23" ht="18" x14ac:dyDescent="0.25">
      <c r="V191" s="120" t="s">
        <v>2759</v>
      </c>
      <c r="W191" s="120" t="s">
        <v>2760</v>
      </c>
    </row>
    <row r="192" spans="22:23" ht="18" x14ac:dyDescent="0.25">
      <c r="V192" s="120" t="s">
        <v>2761</v>
      </c>
      <c r="W192" s="120" t="s">
        <v>2762</v>
      </c>
    </row>
    <row r="193" spans="22:23" ht="18" x14ac:dyDescent="0.25">
      <c r="V193" s="120" t="s">
        <v>2763</v>
      </c>
      <c r="W193" s="120" t="s">
        <v>2760</v>
      </c>
    </row>
    <row r="194" spans="22:23" ht="18" x14ac:dyDescent="0.25">
      <c r="V194" s="120" t="s">
        <v>2764</v>
      </c>
      <c r="W194" s="120" t="s">
        <v>2765</v>
      </c>
    </row>
    <row r="195" spans="22:23" ht="18" x14ac:dyDescent="0.25">
      <c r="V195" s="120" t="s">
        <v>2766</v>
      </c>
      <c r="W195" s="120" t="s">
        <v>2767</v>
      </c>
    </row>
    <row r="196" spans="22:23" ht="18" x14ac:dyDescent="0.25">
      <c r="V196" s="120" t="s">
        <v>2768</v>
      </c>
      <c r="W196" s="120" t="s">
        <v>2760</v>
      </c>
    </row>
    <row r="197" spans="22:23" ht="18" x14ac:dyDescent="0.25">
      <c r="V197" s="120" t="s">
        <v>2769</v>
      </c>
      <c r="W197" s="120" t="s">
        <v>2760</v>
      </c>
    </row>
    <row r="198" spans="22:23" ht="18" x14ac:dyDescent="0.25">
      <c r="V198" s="120" t="s">
        <v>2770</v>
      </c>
      <c r="W198" s="120" t="s">
        <v>2771</v>
      </c>
    </row>
    <row r="309" spans="17:22" x14ac:dyDescent="0.25">
      <c r="Q309" s="8" t="s">
        <v>3432</v>
      </c>
    </row>
    <row r="311" spans="17:22" x14ac:dyDescent="0.25">
      <c r="Q311" s="8" t="s">
        <v>3839</v>
      </c>
      <c r="U311" s="8" t="s">
        <v>3869</v>
      </c>
    </row>
    <row r="312" spans="17:22" x14ac:dyDescent="0.25">
      <c r="Q312" s="8" t="s">
        <v>3840</v>
      </c>
      <c r="U312" s="8" t="s">
        <v>3870</v>
      </c>
    </row>
    <row r="313" spans="17:22" x14ac:dyDescent="0.25">
      <c r="Q313" s="8" t="s">
        <v>3841</v>
      </c>
      <c r="R313" s="8" t="s">
        <v>3842</v>
      </c>
      <c r="U313" s="8" t="s">
        <v>3871</v>
      </c>
    </row>
    <row r="314" spans="17:22" x14ac:dyDescent="0.25">
      <c r="Q314" s="8" t="s">
        <v>3843</v>
      </c>
      <c r="U314" s="8" t="s">
        <v>3872</v>
      </c>
    </row>
    <row r="315" spans="17:22" x14ac:dyDescent="0.25">
      <c r="Q315" s="8" t="s">
        <v>3844</v>
      </c>
      <c r="R315" s="8" t="s">
        <v>3845</v>
      </c>
      <c r="U315" s="8" t="s">
        <v>3873</v>
      </c>
    </row>
    <row r="316" spans="17:22" x14ac:dyDescent="0.25">
      <c r="Q316" s="8" t="s">
        <v>3846</v>
      </c>
      <c r="R316" s="8" t="s">
        <v>3845</v>
      </c>
      <c r="U316" s="8" t="s">
        <v>3874</v>
      </c>
      <c r="V316" s="8" t="s">
        <v>3875</v>
      </c>
    </row>
    <row r="317" spans="17:22" x14ac:dyDescent="0.25">
      <c r="Q317" s="8" t="s">
        <v>3847</v>
      </c>
      <c r="R317" s="8" t="s">
        <v>3848</v>
      </c>
      <c r="U317" s="8" t="s">
        <v>3876</v>
      </c>
      <c r="V317" s="8" t="s">
        <v>3877</v>
      </c>
    </row>
    <row r="318" spans="17:22" x14ac:dyDescent="0.25">
      <c r="Q318" s="8" t="s">
        <v>3849</v>
      </c>
      <c r="R318" s="8" t="s">
        <v>3850</v>
      </c>
      <c r="U318" s="8" t="s">
        <v>3878</v>
      </c>
      <c r="V318" s="8" t="s">
        <v>3879</v>
      </c>
    </row>
    <row r="319" spans="17:22" x14ac:dyDescent="0.25">
      <c r="Q319" s="8" t="s">
        <v>3851</v>
      </c>
      <c r="R319" s="8" t="s">
        <v>3848</v>
      </c>
      <c r="U319" s="8" t="s">
        <v>3880</v>
      </c>
    </row>
    <row r="320" spans="17:22" x14ac:dyDescent="0.25">
      <c r="Q320" s="8" t="s">
        <v>3852</v>
      </c>
      <c r="U320" s="8" t="s">
        <v>3881</v>
      </c>
    </row>
    <row r="321" spans="17:22" x14ac:dyDescent="0.25">
      <c r="Q321" s="8" t="s">
        <v>3853</v>
      </c>
      <c r="R321" s="8" t="s">
        <v>3854</v>
      </c>
      <c r="U321" s="8" t="s">
        <v>3882</v>
      </c>
    </row>
    <row r="322" spans="17:22" x14ac:dyDescent="0.25">
      <c r="Q322" s="8" t="s">
        <v>3855</v>
      </c>
      <c r="R322" s="8" t="s">
        <v>3856</v>
      </c>
      <c r="U322" s="8" t="s">
        <v>3883</v>
      </c>
    </row>
    <row r="323" spans="17:22" x14ac:dyDescent="0.25">
      <c r="Q323" s="8" t="s">
        <v>3857</v>
      </c>
      <c r="U323" s="8" t="s">
        <v>3884</v>
      </c>
      <c r="V323" s="8" t="s">
        <v>3885</v>
      </c>
    </row>
    <row r="324" spans="17:22" x14ac:dyDescent="0.25">
      <c r="Q324" s="8" t="s">
        <v>3858</v>
      </c>
      <c r="U324" s="8" t="s">
        <v>3886</v>
      </c>
      <c r="V324" s="8" t="s">
        <v>3887</v>
      </c>
    </row>
    <row r="325" spans="17:22" x14ac:dyDescent="0.25">
      <c r="Q325" s="8" t="s">
        <v>3859</v>
      </c>
      <c r="U325" s="8" t="s">
        <v>3888</v>
      </c>
      <c r="V325" s="8" t="s">
        <v>3889</v>
      </c>
    </row>
    <row r="326" spans="17:22" x14ac:dyDescent="0.25">
      <c r="Q326" s="8" t="s">
        <v>3860</v>
      </c>
      <c r="R326" s="8" t="s">
        <v>3861</v>
      </c>
      <c r="U326" s="8" t="s">
        <v>3890</v>
      </c>
    </row>
    <row r="327" spans="17:22" x14ac:dyDescent="0.25">
      <c r="Q327" s="8" t="s">
        <v>3862</v>
      </c>
      <c r="U327" s="8" t="s">
        <v>3891</v>
      </c>
    </row>
    <row r="328" spans="17:22" x14ac:dyDescent="0.25">
      <c r="Q328" s="8" t="s">
        <v>3863</v>
      </c>
      <c r="R328" s="8" t="s">
        <v>3848</v>
      </c>
      <c r="U328" s="8" t="s">
        <v>3892</v>
      </c>
      <c r="V328" s="8" t="s">
        <v>3893</v>
      </c>
    </row>
    <row r="329" spans="17:22" x14ac:dyDescent="0.25">
      <c r="Q329" s="8" t="s">
        <v>3864</v>
      </c>
      <c r="U329" s="8" t="s">
        <v>3894</v>
      </c>
      <c r="V329" s="8" t="s">
        <v>3895</v>
      </c>
    </row>
    <row r="330" spans="17:22" x14ac:dyDescent="0.25">
      <c r="Q330" s="8" t="s">
        <v>3865</v>
      </c>
      <c r="R330" s="8" t="s">
        <v>3845</v>
      </c>
      <c r="U330" s="8" t="s">
        <v>3896</v>
      </c>
      <c r="V330" s="8" t="s">
        <v>3897</v>
      </c>
    </row>
    <row r="331" spans="17:22" x14ac:dyDescent="0.25">
      <c r="Q331" s="8" t="s">
        <v>3866</v>
      </c>
      <c r="R331" s="8" t="s">
        <v>3845</v>
      </c>
    </row>
    <row r="332" spans="17:22" x14ac:dyDescent="0.25">
      <c r="Q332" s="8" t="s">
        <v>3867</v>
      </c>
    </row>
    <row r="333" spans="17:22" x14ac:dyDescent="0.25">
      <c r="Q333" s="8" t="s">
        <v>3868</v>
      </c>
    </row>
  </sheetData>
  <mergeCells count="9">
    <mergeCell ref="F140:I140"/>
    <mergeCell ref="E140:E141"/>
    <mergeCell ref="V140:W140"/>
    <mergeCell ref="AP25:AS25"/>
    <mergeCell ref="K140:N140"/>
    <mergeCell ref="AM26:AN26"/>
    <mergeCell ref="AI26:AJ26"/>
    <mergeCell ref="AK26:AL26"/>
    <mergeCell ref="P140:P141"/>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3" sqref="B3:C3"/>
    </sheetView>
  </sheetViews>
  <sheetFormatPr defaultRowHeight="15" x14ac:dyDescent="0.2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A402"/>
  <sheetViews>
    <sheetView topLeftCell="A315" workbookViewId="0">
      <selection activeCell="B374" sqref="B374:B383"/>
    </sheetView>
  </sheetViews>
  <sheetFormatPr defaultRowHeight="15" x14ac:dyDescent="0.25"/>
  <cols>
    <col min="2" max="2" width="23.28515625" customWidth="1"/>
    <col min="3" max="3" width="64" style="59" customWidth="1"/>
    <col min="5" max="42" width="9.140625" customWidth="1"/>
  </cols>
  <sheetData>
    <row r="1" spans="2:27" x14ac:dyDescent="0.25">
      <c r="B1" s="28" t="s">
        <v>4934</v>
      </c>
      <c r="C1" s="57" t="s">
        <v>4935</v>
      </c>
      <c r="F1" t="s">
        <v>4939</v>
      </c>
    </row>
    <row r="2" spans="2:27" x14ac:dyDescent="0.25">
      <c r="B2" s="230" t="s">
        <v>4941</v>
      </c>
      <c r="C2" s="231"/>
      <c r="F2" t="s">
        <v>4938</v>
      </c>
      <c r="Q2" s="49" t="s">
        <v>3078</v>
      </c>
      <c r="R2" s="49" t="s">
        <v>3117</v>
      </c>
      <c r="S2" s="49" t="s">
        <v>3080</v>
      </c>
      <c r="T2" s="49" t="s">
        <v>3114</v>
      </c>
      <c r="U2" s="49" t="s">
        <v>1558</v>
      </c>
      <c r="V2" s="49" t="s">
        <v>3124</v>
      </c>
      <c r="W2" s="49" t="s">
        <v>3125</v>
      </c>
      <c r="X2" s="49" t="s">
        <v>3115</v>
      </c>
      <c r="Y2" s="49" t="s">
        <v>3320</v>
      </c>
      <c r="Z2" s="49" t="s">
        <v>3116</v>
      </c>
    </row>
    <row r="3" spans="2:27" x14ac:dyDescent="0.25">
      <c r="B3" s="1" t="s">
        <v>4963</v>
      </c>
      <c r="C3" s="6" t="s">
        <v>4964</v>
      </c>
      <c r="Q3" t="s">
        <v>3118</v>
      </c>
      <c r="R3" t="s">
        <v>3119</v>
      </c>
      <c r="S3" t="s">
        <v>3120</v>
      </c>
      <c r="T3">
        <v>10</v>
      </c>
      <c r="U3" t="s">
        <v>3121</v>
      </c>
      <c r="X3" t="s">
        <v>3122</v>
      </c>
      <c r="Z3" s="8" t="s">
        <v>3123</v>
      </c>
    </row>
    <row r="4" spans="2:27" x14ac:dyDescent="0.25">
      <c r="B4" s="1" t="s">
        <v>4965</v>
      </c>
      <c r="C4" s="6" t="s">
        <v>4966</v>
      </c>
      <c r="Q4" t="s">
        <v>3126</v>
      </c>
      <c r="S4" s="8" t="s">
        <v>3127</v>
      </c>
      <c r="AA4" s="18" t="s">
        <v>3128</v>
      </c>
    </row>
    <row r="5" spans="2:27" x14ac:dyDescent="0.25">
      <c r="B5" s="1" t="s">
        <v>4967</v>
      </c>
      <c r="C5" s="6" t="s">
        <v>4966</v>
      </c>
      <c r="F5" t="s">
        <v>4936</v>
      </c>
      <c r="Q5" t="s">
        <v>3136</v>
      </c>
      <c r="AA5" s="18" t="s">
        <v>3129</v>
      </c>
    </row>
    <row r="6" spans="2:27" x14ac:dyDescent="0.25">
      <c r="B6" s="230" t="s">
        <v>4942</v>
      </c>
      <c r="C6" s="231"/>
      <c r="F6" t="s">
        <v>4940</v>
      </c>
      <c r="Q6" t="s">
        <v>3145</v>
      </c>
      <c r="AA6" s="14" t="s">
        <v>3130</v>
      </c>
    </row>
    <row r="7" spans="2:27" x14ac:dyDescent="0.25">
      <c r="B7" s="1" t="s">
        <v>4968</v>
      </c>
      <c r="C7" s="6" t="s">
        <v>4969</v>
      </c>
      <c r="Q7" t="s">
        <v>3155</v>
      </c>
      <c r="S7" s="8" t="s">
        <v>3156</v>
      </c>
      <c r="AA7" s="14" t="s">
        <v>3131</v>
      </c>
    </row>
    <row r="8" spans="2:27" x14ac:dyDescent="0.25">
      <c r="B8" s="1" t="s">
        <v>4970</v>
      </c>
      <c r="C8" s="6" t="s">
        <v>4971</v>
      </c>
      <c r="Q8" t="s">
        <v>3163</v>
      </c>
      <c r="AA8" s="14" t="s">
        <v>3132</v>
      </c>
    </row>
    <row r="9" spans="2:27" ht="30" x14ac:dyDescent="0.25">
      <c r="B9" s="1" t="s">
        <v>4972</v>
      </c>
      <c r="C9" s="6" t="s">
        <v>4973</v>
      </c>
      <c r="F9" t="s">
        <v>4725</v>
      </c>
      <c r="AA9" s="14" t="s">
        <v>3133</v>
      </c>
    </row>
    <row r="10" spans="2:27" x14ac:dyDescent="0.25">
      <c r="B10" s="1" t="s">
        <v>4974</v>
      </c>
      <c r="C10" s="6" t="s">
        <v>4975</v>
      </c>
      <c r="F10" t="s">
        <v>4726</v>
      </c>
      <c r="AA10" s="14" t="s">
        <v>3134</v>
      </c>
    </row>
    <row r="11" spans="2:27" x14ac:dyDescent="0.25">
      <c r="B11" s="1" t="s">
        <v>4976</v>
      </c>
      <c r="C11" s="6" t="s">
        <v>4977</v>
      </c>
      <c r="F11" s="28" t="s">
        <v>4934</v>
      </c>
      <c r="G11" s="28" t="s">
        <v>4935</v>
      </c>
      <c r="K11" t="s">
        <v>5500</v>
      </c>
      <c r="L11" t="s">
        <v>5506</v>
      </c>
      <c r="AA11" s="14" t="s">
        <v>3135</v>
      </c>
    </row>
    <row r="12" spans="2:27" x14ac:dyDescent="0.25">
      <c r="B12" s="1" t="s">
        <v>4978</v>
      </c>
      <c r="C12" s="6" t="s">
        <v>4979</v>
      </c>
      <c r="F12" s="1" t="s">
        <v>4832</v>
      </c>
      <c r="G12" s="1" t="s">
        <v>4727</v>
      </c>
      <c r="K12" t="s">
        <v>5501</v>
      </c>
      <c r="L12" t="s">
        <v>5507</v>
      </c>
    </row>
    <row r="13" spans="2:27" ht="30" x14ac:dyDescent="0.25">
      <c r="B13" s="1" t="s">
        <v>4980</v>
      </c>
      <c r="C13" s="6" t="s">
        <v>4981</v>
      </c>
      <c r="F13" s="1" t="s">
        <v>4833</v>
      </c>
      <c r="G13" s="1" t="s">
        <v>4728</v>
      </c>
      <c r="K13" t="s">
        <v>5502</v>
      </c>
      <c r="L13" t="s">
        <v>4668</v>
      </c>
      <c r="AA13" s="19" t="s">
        <v>3137</v>
      </c>
    </row>
    <row r="14" spans="2:27" x14ac:dyDescent="0.25">
      <c r="B14" s="1" t="s">
        <v>4982</v>
      </c>
      <c r="C14" s="6" t="s">
        <v>4983</v>
      </c>
      <c r="F14" s="1" t="s">
        <v>4834</v>
      </c>
      <c r="G14" s="1" t="s">
        <v>4729</v>
      </c>
      <c r="K14" t="s">
        <v>5503</v>
      </c>
      <c r="L14" t="s">
        <v>5508</v>
      </c>
      <c r="AA14" s="19" t="s">
        <v>3138</v>
      </c>
    </row>
    <row r="15" spans="2:27" ht="30" x14ac:dyDescent="0.25">
      <c r="B15" s="1" t="s">
        <v>4984</v>
      </c>
      <c r="C15" s="6" t="s">
        <v>4985</v>
      </c>
      <c r="F15" s="1" t="s">
        <v>2876</v>
      </c>
      <c r="G15" s="1" t="s">
        <v>4730</v>
      </c>
      <c r="K15" t="s">
        <v>5504</v>
      </c>
      <c r="L15" t="s">
        <v>5509</v>
      </c>
      <c r="AA15" s="14" t="s">
        <v>3139</v>
      </c>
    </row>
    <row r="16" spans="2:27" ht="30" x14ac:dyDescent="0.25">
      <c r="B16" s="1" t="s">
        <v>4986</v>
      </c>
      <c r="C16" s="6" t="s">
        <v>4987</v>
      </c>
      <c r="F16" s="1" t="s">
        <v>4835</v>
      </c>
      <c r="G16" s="1" t="s">
        <v>4731</v>
      </c>
      <c r="K16" t="s">
        <v>5505</v>
      </c>
      <c r="L16" t="s">
        <v>5510</v>
      </c>
      <c r="AA16" s="14" t="s">
        <v>3140</v>
      </c>
    </row>
    <row r="17" spans="2:27" x14ac:dyDescent="0.25">
      <c r="B17" s="1" t="s">
        <v>4988</v>
      </c>
      <c r="C17" s="6" t="s">
        <v>4989</v>
      </c>
      <c r="F17" s="1" t="s">
        <v>4836</v>
      </c>
      <c r="G17" s="1" t="s">
        <v>4732</v>
      </c>
      <c r="K17" t="s">
        <v>5495</v>
      </c>
      <c r="L17" t="s">
        <v>5511</v>
      </c>
      <c r="AA17" s="14" t="s">
        <v>3141</v>
      </c>
    </row>
    <row r="18" spans="2:27" x14ac:dyDescent="0.25">
      <c r="B18" s="1" t="s">
        <v>4990</v>
      </c>
      <c r="C18" s="6" t="s">
        <v>4991</v>
      </c>
      <c r="F18" s="1" t="s">
        <v>4837</v>
      </c>
      <c r="G18" s="1" t="s">
        <v>4733</v>
      </c>
      <c r="K18" t="s">
        <v>5496</v>
      </c>
      <c r="L18">
        <v>5</v>
      </c>
      <c r="AA18" s="14" t="s">
        <v>3142</v>
      </c>
    </row>
    <row r="19" spans="2:27" x14ac:dyDescent="0.25">
      <c r="B19" s="1" t="s">
        <v>4992</v>
      </c>
      <c r="C19" s="6" t="s">
        <v>4993</v>
      </c>
      <c r="F19" s="1" t="s">
        <v>4838</v>
      </c>
      <c r="G19" s="1" t="s">
        <v>4734</v>
      </c>
      <c r="K19" t="s">
        <v>5497</v>
      </c>
      <c r="L19">
        <v>50</v>
      </c>
      <c r="AA19" s="14" t="s">
        <v>3143</v>
      </c>
    </row>
    <row r="20" spans="2:27" ht="45" x14ac:dyDescent="0.25">
      <c r="B20" s="1" t="s">
        <v>4994</v>
      </c>
      <c r="C20" s="6" t="s">
        <v>4995</v>
      </c>
      <c r="F20" s="1" t="s">
        <v>4839</v>
      </c>
      <c r="G20" s="1" t="s">
        <v>4735</v>
      </c>
      <c r="K20" t="s">
        <v>5498</v>
      </c>
      <c r="L20">
        <v>125</v>
      </c>
      <c r="AA20" s="14" t="s">
        <v>3144</v>
      </c>
    </row>
    <row r="21" spans="2:27" x14ac:dyDescent="0.25">
      <c r="B21" s="1" t="s">
        <v>4996</v>
      </c>
      <c r="C21" s="6" t="s">
        <v>4997</v>
      </c>
      <c r="F21" s="1" t="s">
        <v>4840</v>
      </c>
      <c r="G21" s="1" t="s">
        <v>4736</v>
      </c>
      <c r="K21" t="s">
        <v>5499</v>
      </c>
      <c r="L21">
        <v>250</v>
      </c>
      <c r="AA21" s="14" t="s">
        <v>3135</v>
      </c>
    </row>
    <row r="22" spans="2:27" x14ac:dyDescent="0.25">
      <c r="B22" s="1" t="s">
        <v>4998</v>
      </c>
      <c r="C22" s="6" t="s">
        <v>4999</v>
      </c>
      <c r="F22" s="1" t="s">
        <v>4841</v>
      </c>
      <c r="G22" s="1" t="s">
        <v>4737</v>
      </c>
    </row>
    <row r="23" spans="2:27" x14ac:dyDescent="0.25">
      <c r="B23" s="1" t="s">
        <v>5000</v>
      </c>
      <c r="C23" s="6" t="s">
        <v>5001</v>
      </c>
      <c r="F23" s="1" t="s">
        <v>4842</v>
      </c>
      <c r="G23" s="1" t="s">
        <v>4738</v>
      </c>
      <c r="AA23" s="19" t="s">
        <v>3146</v>
      </c>
    </row>
    <row r="24" spans="2:27" x14ac:dyDescent="0.25">
      <c r="B24" s="31" t="s">
        <v>4851</v>
      </c>
      <c r="C24" s="58" t="s">
        <v>5002</v>
      </c>
      <c r="F24" s="1" t="s">
        <v>4843</v>
      </c>
      <c r="G24" s="1" t="s">
        <v>4739</v>
      </c>
      <c r="AA24" s="19" t="s">
        <v>3147</v>
      </c>
    </row>
    <row r="25" spans="2:27" x14ac:dyDescent="0.25">
      <c r="B25" s="1" t="s">
        <v>5003</v>
      </c>
      <c r="C25" s="6" t="s">
        <v>5004</v>
      </c>
      <c r="F25" s="1" t="s">
        <v>4844</v>
      </c>
      <c r="G25" s="1" t="s">
        <v>4740</v>
      </c>
      <c r="AA25" s="14" t="s">
        <v>3148</v>
      </c>
    </row>
    <row r="26" spans="2:27" x14ac:dyDescent="0.25">
      <c r="B26" s="1" t="s">
        <v>5005</v>
      </c>
      <c r="C26" s="6" t="s">
        <v>5006</v>
      </c>
      <c r="F26" s="1" t="s">
        <v>4845</v>
      </c>
      <c r="G26" s="1" t="s">
        <v>4741</v>
      </c>
      <c r="AA26" s="14" t="s">
        <v>3149</v>
      </c>
    </row>
    <row r="27" spans="2:27" x14ac:dyDescent="0.25">
      <c r="B27" s="1" t="s">
        <v>5007</v>
      </c>
      <c r="C27" s="6" t="s">
        <v>5008</v>
      </c>
      <c r="F27" s="1" t="s">
        <v>4846</v>
      </c>
      <c r="G27" s="1" t="s">
        <v>4742</v>
      </c>
      <c r="AA27" s="14" t="s">
        <v>3150</v>
      </c>
    </row>
    <row r="28" spans="2:27" x14ac:dyDescent="0.25">
      <c r="B28" s="230" t="s">
        <v>5009</v>
      </c>
      <c r="C28" s="231" t="s">
        <v>4741</v>
      </c>
      <c r="F28" s="1" t="s">
        <v>4847</v>
      </c>
      <c r="G28" s="1" t="s">
        <v>4743</v>
      </c>
      <c r="AA28" s="14" t="s">
        <v>3151</v>
      </c>
    </row>
    <row r="29" spans="2:27" ht="30" x14ac:dyDescent="0.25">
      <c r="B29" s="1" t="s">
        <v>5010</v>
      </c>
      <c r="C29" s="6" t="s">
        <v>5011</v>
      </c>
      <c r="F29" s="1" t="s">
        <v>4848</v>
      </c>
      <c r="G29" s="1" t="s">
        <v>4744</v>
      </c>
      <c r="AA29" s="14" t="s">
        <v>3152</v>
      </c>
    </row>
    <row r="30" spans="2:27" x14ac:dyDescent="0.25">
      <c r="B30" s="1" t="s">
        <v>4932</v>
      </c>
      <c r="C30" s="6" t="s">
        <v>5012</v>
      </c>
      <c r="F30" s="1" t="s">
        <v>4849</v>
      </c>
      <c r="G30" s="1" t="s">
        <v>4745</v>
      </c>
      <c r="AA30" s="14" t="s">
        <v>3153</v>
      </c>
    </row>
    <row r="31" spans="2:27" ht="30" x14ac:dyDescent="0.25">
      <c r="B31" s="1" t="s">
        <v>5013</v>
      </c>
      <c r="C31" s="6" t="s">
        <v>5014</v>
      </c>
      <c r="F31" s="1" t="s">
        <v>4850</v>
      </c>
      <c r="G31" s="1" t="s">
        <v>4746</v>
      </c>
      <c r="AA31" s="14" t="s">
        <v>3154</v>
      </c>
    </row>
    <row r="32" spans="2:27" x14ac:dyDescent="0.25">
      <c r="B32" s="31" t="s">
        <v>4863</v>
      </c>
      <c r="C32" s="58" t="s">
        <v>5002</v>
      </c>
      <c r="F32" s="1" t="s">
        <v>4851</v>
      </c>
      <c r="G32" s="1" t="s">
        <v>4747</v>
      </c>
    </row>
    <row r="33" spans="2:27" x14ac:dyDescent="0.25">
      <c r="B33" s="1" t="s">
        <v>5015</v>
      </c>
      <c r="C33" s="6" t="s">
        <v>5016</v>
      </c>
      <c r="F33" s="1" t="s">
        <v>4852</v>
      </c>
      <c r="G33" s="1" t="s">
        <v>4748</v>
      </c>
    </row>
    <row r="34" spans="2:27" x14ac:dyDescent="0.25">
      <c r="B34" s="1" t="s">
        <v>5017</v>
      </c>
      <c r="C34" s="6" t="s">
        <v>5018</v>
      </c>
      <c r="F34" s="1" t="s">
        <v>4853</v>
      </c>
      <c r="G34" s="1" t="s">
        <v>4749</v>
      </c>
      <c r="AA34" s="19" t="s">
        <v>3157</v>
      </c>
    </row>
    <row r="35" spans="2:27" x14ac:dyDescent="0.25">
      <c r="B35" s="1" t="s">
        <v>5019</v>
      </c>
      <c r="C35" s="6" t="s">
        <v>4971</v>
      </c>
      <c r="F35" s="1" t="s">
        <v>4854</v>
      </c>
      <c r="G35" s="1" t="s">
        <v>4750</v>
      </c>
      <c r="AA35" s="19" t="s">
        <v>3158</v>
      </c>
    </row>
    <row r="36" spans="2:27" x14ac:dyDescent="0.25">
      <c r="B36" s="31" t="s">
        <v>4873</v>
      </c>
      <c r="C36" s="58" t="s">
        <v>5002</v>
      </c>
      <c r="F36" s="1" t="s">
        <v>4855</v>
      </c>
      <c r="G36" s="1" t="s">
        <v>4751</v>
      </c>
      <c r="AA36" s="14" t="s">
        <v>3159</v>
      </c>
    </row>
    <row r="37" spans="2:27" x14ac:dyDescent="0.25">
      <c r="B37" s="1" t="s">
        <v>5020</v>
      </c>
      <c r="C37" s="6" t="s">
        <v>5021</v>
      </c>
      <c r="F37" s="1" t="s">
        <v>4856</v>
      </c>
      <c r="G37" s="1" t="s">
        <v>4752</v>
      </c>
      <c r="AA37" s="14" t="s">
        <v>3160</v>
      </c>
    </row>
    <row r="38" spans="2:27" x14ac:dyDescent="0.25">
      <c r="B38" s="1" t="s">
        <v>5022</v>
      </c>
      <c r="C38" s="6" t="s">
        <v>5023</v>
      </c>
      <c r="F38" s="1" t="s">
        <v>4857</v>
      </c>
      <c r="G38" s="1" t="s">
        <v>4753</v>
      </c>
      <c r="AA38" s="14" t="s">
        <v>3161</v>
      </c>
    </row>
    <row r="39" spans="2:27" x14ac:dyDescent="0.25">
      <c r="B39" s="31" t="s">
        <v>4877</v>
      </c>
      <c r="C39" s="58" t="s">
        <v>5024</v>
      </c>
      <c r="F39" s="1" t="s">
        <v>4858</v>
      </c>
      <c r="G39" s="1" t="s">
        <v>4754</v>
      </c>
      <c r="AA39" s="14" t="s">
        <v>3162</v>
      </c>
    </row>
    <row r="40" spans="2:27" x14ac:dyDescent="0.25">
      <c r="B40" s="1" t="s">
        <v>5025</v>
      </c>
      <c r="C40" s="6" t="s">
        <v>5026</v>
      </c>
      <c r="F40" s="1" t="s">
        <v>4859</v>
      </c>
      <c r="G40" s="1" t="s">
        <v>4755</v>
      </c>
      <c r="AA40" s="14" t="s">
        <v>3154</v>
      </c>
    </row>
    <row r="41" spans="2:27" ht="30" x14ac:dyDescent="0.25">
      <c r="B41" s="1" t="s">
        <v>5027</v>
      </c>
      <c r="C41" s="6" t="s">
        <v>5028</v>
      </c>
      <c r="F41" s="1" t="s">
        <v>4860</v>
      </c>
      <c r="G41" s="1" t="s">
        <v>4756</v>
      </c>
    </row>
    <row r="42" spans="2:27" x14ac:dyDescent="0.25">
      <c r="B42" s="1" t="s">
        <v>4886</v>
      </c>
      <c r="C42" s="6" t="s">
        <v>5029</v>
      </c>
      <c r="F42" s="1" t="s">
        <v>4861</v>
      </c>
      <c r="G42" s="1" t="s">
        <v>4757</v>
      </c>
    </row>
    <row r="43" spans="2:27" ht="30" x14ac:dyDescent="0.25">
      <c r="B43" s="1" t="s">
        <v>4887</v>
      </c>
      <c r="C43" s="6" t="s">
        <v>5030</v>
      </c>
      <c r="F43" s="1" t="s">
        <v>4862</v>
      </c>
      <c r="G43" s="1" t="s">
        <v>4758</v>
      </c>
    </row>
    <row r="44" spans="2:27" x14ac:dyDescent="0.25">
      <c r="B44" s="1" t="s">
        <v>4894</v>
      </c>
      <c r="C44" s="6" t="s">
        <v>5031</v>
      </c>
      <c r="F44" s="1" t="s">
        <v>4863</v>
      </c>
      <c r="G44" s="1" t="s">
        <v>4759</v>
      </c>
    </row>
    <row r="45" spans="2:27" x14ac:dyDescent="0.25">
      <c r="B45" s="1" t="s">
        <v>5032</v>
      </c>
      <c r="C45" s="6" t="s">
        <v>5033</v>
      </c>
      <c r="F45" s="1" t="s">
        <v>4864</v>
      </c>
      <c r="G45" s="1" t="s">
        <v>4760</v>
      </c>
    </row>
    <row r="46" spans="2:27" x14ac:dyDescent="0.25">
      <c r="B46" s="1" t="s">
        <v>5034</v>
      </c>
      <c r="C46" s="6" t="s">
        <v>5035</v>
      </c>
      <c r="F46" s="1" t="s">
        <v>4865</v>
      </c>
      <c r="G46" s="1" t="s">
        <v>4761</v>
      </c>
    </row>
    <row r="47" spans="2:27" x14ac:dyDescent="0.25">
      <c r="B47" s="1" t="s">
        <v>5036</v>
      </c>
      <c r="C47" s="6" t="s">
        <v>5037</v>
      </c>
      <c r="F47" s="1" t="s">
        <v>4866</v>
      </c>
      <c r="G47" s="1" t="s">
        <v>4762</v>
      </c>
    </row>
    <row r="48" spans="2:27" x14ac:dyDescent="0.25">
      <c r="B48" s="31" t="s">
        <v>4897</v>
      </c>
      <c r="C48" s="58" t="s">
        <v>5002</v>
      </c>
      <c r="F48" s="1" t="s">
        <v>4867</v>
      </c>
      <c r="G48" s="1" t="s">
        <v>4763</v>
      </c>
      <c r="AA48" s="13" t="s">
        <v>3155</v>
      </c>
    </row>
    <row r="49" spans="2:27" x14ac:dyDescent="0.25">
      <c r="B49" s="1" t="s">
        <v>5038</v>
      </c>
      <c r="C49" s="6" t="s">
        <v>5039</v>
      </c>
      <c r="F49" s="1" t="s">
        <v>4868</v>
      </c>
      <c r="G49" s="1" t="s">
        <v>4764</v>
      </c>
      <c r="AA49" s="13"/>
    </row>
    <row r="50" spans="2:27" x14ac:dyDescent="0.25">
      <c r="B50" s="1" t="s">
        <v>5040</v>
      </c>
      <c r="C50" s="6" t="s">
        <v>5041</v>
      </c>
      <c r="F50" s="1" t="s">
        <v>4869</v>
      </c>
      <c r="G50" s="1" t="s">
        <v>4765</v>
      </c>
      <c r="AA50" s="10"/>
    </row>
    <row r="51" spans="2:27" x14ac:dyDescent="0.25">
      <c r="B51" s="31" t="s">
        <v>4901</v>
      </c>
      <c r="C51" s="58" t="s">
        <v>5002</v>
      </c>
      <c r="F51" s="1" t="s">
        <v>4870</v>
      </c>
      <c r="G51" s="1" t="s">
        <v>4766</v>
      </c>
      <c r="AA51" s="13" t="s">
        <v>3164</v>
      </c>
    </row>
    <row r="52" spans="2:27" x14ac:dyDescent="0.25">
      <c r="B52" s="1" t="s">
        <v>5042</v>
      </c>
      <c r="C52" s="6" t="s">
        <v>5043</v>
      </c>
      <c r="F52" s="1" t="s">
        <v>4871</v>
      </c>
      <c r="G52" s="1" t="s">
        <v>4767</v>
      </c>
      <c r="AA52" s="13" t="s">
        <v>3165</v>
      </c>
    </row>
    <row r="53" spans="2:27" x14ac:dyDescent="0.25">
      <c r="B53" s="1" t="s">
        <v>5044</v>
      </c>
      <c r="C53" s="6" t="s">
        <v>5045</v>
      </c>
      <c r="F53" s="1" t="s">
        <v>4872</v>
      </c>
      <c r="G53" s="1" t="s">
        <v>4768</v>
      </c>
      <c r="AA53" s="13" t="s">
        <v>3166</v>
      </c>
    </row>
    <row r="54" spans="2:27" x14ac:dyDescent="0.25">
      <c r="B54" s="1" t="s">
        <v>5046</v>
      </c>
      <c r="C54" s="6" t="s">
        <v>4971</v>
      </c>
      <c r="F54" s="1" t="s">
        <v>4873</v>
      </c>
      <c r="G54" s="1" t="s">
        <v>4769</v>
      </c>
      <c r="AA54" s="13" t="s">
        <v>3167</v>
      </c>
    </row>
    <row r="55" spans="2:27" x14ac:dyDescent="0.25">
      <c r="B55" s="1" t="s">
        <v>5047</v>
      </c>
      <c r="C55" s="6" t="s">
        <v>5048</v>
      </c>
      <c r="F55" s="1" t="s">
        <v>4874</v>
      </c>
      <c r="G55" s="1" t="s">
        <v>4770</v>
      </c>
      <c r="AA55" s="10" t="s">
        <v>3168</v>
      </c>
    </row>
    <row r="56" spans="2:27" x14ac:dyDescent="0.25">
      <c r="B56" s="1" t="s">
        <v>5049</v>
      </c>
      <c r="C56" s="6" t="s">
        <v>4999</v>
      </c>
      <c r="F56" s="1" t="s">
        <v>4875</v>
      </c>
      <c r="G56" s="1" t="s">
        <v>4771</v>
      </c>
      <c r="AA56" s="19" t="s">
        <v>3169</v>
      </c>
    </row>
    <row r="57" spans="2:27" x14ac:dyDescent="0.25">
      <c r="B57" s="1" t="s">
        <v>4910</v>
      </c>
      <c r="C57" s="6" t="s">
        <v>5050</v>
      </c>
      <c r="F57" s="1" t="s">
        <v>4876</v>
      </c>
      <c r="G57" s="1" t="s">
        <v>4772</v>
      </c>
      <c r="AA57" s="19" t="s">
        <v>3170</v>
      </c>
    </row>
    <row r="58" spans="2:27" x14ac:dyDescent="0.25">
      <c r="B58" s="230" t="s">
        <v>5051</v>
      </c>
      <c r="C58" s="231" t="s">
        <v>4741</v>
      </c>
      <c r="F58" s="1" t="s">
        <v>4877</v>
      </c>
      <c r="G58" s="1" t="s">
        <v>4773</v>
      </c>
      <c r="AA58" s="14" t="s">
        <v>3171</v>
      </c>
    </row>
    <row r="59" spans="2:27" x14ac:dyDescent="0.25">
      <c r="B59" s="1" t="s">
        <v>5052</v>
      </c>
      <c r="C59" s="6" t="s">
        <v>4964</v>
      </c>
      <c r="F59" s="1" t="s">
        <v>130</v>
      </c>
      <c r="G59" s="1" t="s">
        <v>4774</v>
      </c>
      <c r="AA59" s="14" t="s">
        <v>3172</v>
      </c>
    </row>
    <row r="60" spans="2:27" x14ac:dyDescent="0.25">
      <c r="B60" s="1" t="s">
        <v>5053</v>
      </c>
      <c r="C60" s="6" t="s">
        <v>5054</v>
      </c>
      <c r="F60" s="1" t="s">
        <v>4878</v>
      </c>
      <c r="G60" s="1" t="s">
        <v>4775</v>
      </c>
      <c r="AA60" s="14" t="s">
        <v>3173</v>
      </c>
    </row>
    <row r="61" spans="2:27" x14ac:dyDescent="0.25">
      <c r="B61" s="1" t="s">
        <v>5055</v>
      </c>
      <c r="C61" s="6" t="s">
        <v>5056</v>
      </c>
      <c r="F61" s="1" t="s">
        <v>4879</v>
      </c>
      <c r="G61" s="1" t="s">
        <v>4776</v>
      </c>
      <c r="AA61" s="14" t="s">
        <v>3174</v>
      </c>
    </row>
    <row r="62" spans="2:27" x14ac:dyDescent="0.25">
      <c r="B62" s="1" t="s">
        <v>4925</v>
      </c>
      <c r="C62" s="6" t="s">
        <v>5057</v>
      </c>
      <c r="F62" s="1" t="s">
        <v>2933</v>
      </c>
      <c r="G62" s="1" t="s">
        <v>4777</v>
      </c>
      <c r="AA62" s="14" t="s">
        <v>3175</v>
      </c>
    </row>
    <row r="63" spans="2:27" x14ac:dyDescent="0.25">
      <c r="B63" s="1" t="s">
        <v>4926</v>
      </c>
      <c r="C63" s="6" t="s">
        <v>5058</v>
      </c>
      <c r="F63" s="1" t="s">
        <v>4880</v>
      </c>
      <c r="G63" s="1" t="s">
        <v>4778</v>
      </c>
      <c r="AA63" s="14" t="s">
        <v>3176</v>
      </c>
    </row>
    <row r="64" spans="2:27" x14ac:dyDescent="0.25">
      <c r="B64" s="230" t="s">
        <v>4943</v>
      </c>
      <c r="C64" s="231"/>
      <c r="F64" s="1" t="s">
        <v>4881</v>
      </c>
      <c r="G64" s="1" t="s">
        <v>4779</v>
      </c>
      <c r="AA64" s="14" t="s">
        <v>3177</v>
      </c>
    </row>
    <row r="65" spans="2:27" ht="30" x14ac:dyDescent="0.25">
      <c r="B65" s="1" t="s">
        <v>4851</v>
      </c>
      <c r="C65" s="6" t="s">
        <v>5059</v>
      </c>
      <c r="F65" s="1" t="s">
        <v>4882</v>
      </c>
      <c r="G65" s="1" t="s">
        <v>4780</v>
      </c>
      <c r="AA65" s="10" t="s">
        <v>3178</v>
      </c>
    </row>
    <row r="66" spans="2:27" x14ac:dyDescent="0.25">
      <c r="B66" s="1" t="s">
        <v>5060</v>
      </c>
      <c r="C66" s="6" t="s">
        <v>5061</v>
      </c>
      <c r="F66" s="1" t="s">
        <v>4883</v>
      </c>
      <c r="G66" s="1" t="s">
        <v>4781</v>
      </c>
      <c r="AA66" s="19" t="s">
        <v>3179</v>
      </c>
    </row>
    <row r="67" spans="2:27" x14ac:dyDescent="0.25">
      <c r="B67" s="1" t="s">
        <v>5062</v>
      </c>
      <c r="C67" s="6" t="s">
        <v>5063</v>
      </c>
      <c r="F67" s="1" t="s">
        <v>4884</v>
      </c>
      <c r="G67" s="1" t="s">
        <v>4782</v>
      </c>
      <c r="AA67" s="19" t="s">
        <v>3180</v>
      </c>
    </row>
    <row r="68" spans="2:27" x14ac:dyDescent="0.25">
      <c r="B68" s="1" t="s">
        <v>5064</v>
      </c>
      <c r="C68" s="6" t="s">
        <v>5061</v>
      </c>
      <c r="F68" s="1" t="s">
        <v>4885</v>
      </c>
      <c r="G68" s="1" t="s">
        <v>4783</v>
      </c>
      <c r="AA68" s="14" t="s">
        <v>3181</v>
      </c>
    </row>
    <row r="69" spans="2:27" x14ac:dyDescent="0.25">
      <c r="B69" s="1" t="s">
        <v>5065</v>
      </c>
      <c r="C69" s="6" t="s">
        <v>5048</v>
      </c>
      <c r="F69" s="1" t="s">
        <v>4886</v>
      </c>
      <c r="G69" s="1" t="s">
        <v>4784</v>
      </c>
      <c r="AA69" s="14" t="s">
        <v>3182</v>
      </c>
    </row>
    <row r="70" spans="2:27" x14ac:dyDescent="0.25">
      <c r="B70" s="1" t="s">
        <v>5066</v>
      </c>
      <c r="C70" s="6" t="s">
        <v>5067</v>
      </c>
      <c r="F70" s="1" t="s">
        <v>4887</v>
      </c>
      <c r="G70" s="1" t="s">
        <v>4785</v>
      </c>
      <c r="AA70" s="14" t="s">
        <v>3183</v>
      </c>
    </row>
    <row r="71" spans="2:27" ht="45" x14ac:dyDescent="0.25">
      <c r="B71" s="1" t="s">
        <v>4885</v>
      </c>
      <c r="C71" s="6" t="s">
        <v>5068</v>
      </c>
      <c r="F71" s="1" t="s">
        <v>4888</v>
      </c>
      <c r="G71" s="1" t="s">
        <v>4786</v>
      </c>
      <c r="AA71" s="14" t="s">
        <v>3184</v>
      </c>
    </row>
    <row r="72" spans="2:27" x14ac:dyDescent="0.25">
      <c r="B72" s="1" t="s">
        <v>5069</v>
      </c>
      <c r="C72" s="6" t="s">
        <v>5048</v>
      </c>
      <c r="F72" s="1" t="s">
        <v>4889</v>
      </c>
      <c r="G72" s="1" t="s">
        <v>4787</v>
      </c>
      <c r="AA72" s="14" t="s">
        <v>3185</v>
      </c>
    </row>
    <row r="73" spans="2:27" x14ac:dyDescent="0.25">
      <c r="B73" s="1" t="s">
        <v>5070</v>
      </c>
      <c r="C73" s="6" t="s">
        <v>4999</v>
      </c>
      <c r="F73" s="1" t="s">
        <v>4890</v>
      </c>
      <c r="G73" s="1" t="s">
        <v>4788</v>
      </c>
      <c r="AA73" s="14" t="s">
        <v>3186</v>
      </c>
    </row>
    <row r="74" spans="2:27" x14ac:dyDescent="0.25">
      <c r="B74" s="1" t="s">
        <v>5071</v>
      </c>
      <c r="C74" s="6" t="s">
        <v>5072</v>
      </c>
      <c r="F74" s="1" t="s">
        <v>4891</v>
      </c>
      <c r="G74" s="1" t="s">
        <v>4789</v>
      </c>
      <c r="AA74" s="14" t="s">
        <v>3154</v>
      </c>
    </row>
    <row r="75" spans="2:27" x14ac:dyDescent="0.25">
      <c r="B75" s="1" t="s">
        <v>5073</v>
      </c>
      <c r="C75" s="6" t="s">
        <v>5074</v>
      </c>
      <c r="F75" s="1" t="s">
        <v>4892</v>
      </c>
      <c r="G75" s="1" t="s">
        <v>4790</v>
      </c>
      <c r="AA75" s="10" t="s">
        <v>3187</v>
      </c>
    </row>
    <row r="76" spans="2:27" ht="60" x14ac:dyDescent="0.25">
      <c r="B76" s="1" t="s">
        <v>4846</v>
      </c>
      <c r="C76" s="6" t="s">
        <v>5075</v>
      </c>
      <c r="F76" s="1" t="s">
        <v>4893</v>
      </c>
      <c r="G76" s="1" t="s">
        <v>4791</v>
      </c>
      <c r="AA76" s="19" t="s">
        <v>3188</v>
      </c>
    </row>
    <row r="77" spans="2:27" ht="30" x14ac:dyDescent="0.25">
      <c r="B77" s="1" t="s">
        <v>4920</v>
      </c>
      <c r="C77" s="6" t="s">
        <v>5076</v>
      </c>
      <c r="F77" s="1" t="s">
        <v>4894</v>
      </c>
      <c r="G77" s="1" t="s">
        <v>4792</v>
      </c>
      <c r="AA77" s="19" t="s">
        <v>3189</v>
      </c>
    </row>
    <row r="78" spans="2:27" ht="45" x14ac:dyDescent="0.25">
      <c r="B78" s="1" t="s">
        <v>4929</v>
      </c>
      <c r="C78" s="6" t="s">
        <v>5077</v>
      </c>
      <c r="F78" s="1" t="s">
        <v>4895</v>
      </c>
      <c r="G78" s="1" t="s">
        <v>4793</v>
      </c>
      <c r="AA78" s="14" t="s">
        <v>3190</v>
      </c>
    </row>
    <row r="79" spans="2:27" x14ac:dyDescent="0.25">
      <c r="B79" s="230" t="s">
        <v>4944</v>
      </c>
      <c r="C79" s="231"/>
      <c r="F79" s="1" t="s">
        <v>4896</v>
      </c>
      <c r="G79" s="1" t="s">
        <v>4794</v>
      </c>
      <c r="AA79" s="14" t="s">
        <v>3191</v>
      </c>
    </row>
    <row r="80" spans="2:27" ht="45" x14ac:dyDescent="0.25">
      <c r="B80" s="1" t="s">
        <v>4850</v>
      </c>
      <c r="C80" s="6" t="s">
        <v>5078</v>
      </c>
      <c r="F80" s="1" t="s">
        <v>4897</v>
      </c>
      <c r="G80" s="1" t="s">
        <v>4795</v>
      </c>
      <c r="AA80" s="14" t="s">
        <v>3192</v>
      </c>
    </row>
    <row r="81" spans="2:27" x14ac:dyDescent="0.25">
      <c r="B81" s="1" t="s">
        <v>5079</v>
      </c>
      <c r="C81" s="6" t="s">
        <v>5080</v>
      </c>
      <c r="F81" s="1" t="s">
        <v>4898</v>
      </c>
      <c r="G81" s="1" t="s">
        <v>4796</v>
      </c>
      <c r="AA81" s="14" t="s">
        <v>3193</v>
      </c>
    </row>
    <row r="82" spans="2:27" x14ac:dyDescent="0.25">
      <c r="B82" s="1" t="s">
        <v>5081</v>
      </c>
      <c r="C82" s="6" t="s">
        <v>5082</v>
      </c>
      <c r="F82" s="1" t="s">
        <v>4899</v>
      </c>
      <c r="G82" s="1" t="s">
        <v>4797</v>
      </c>
      <c r="AA82" s="14" t="s">
        <v>3194</v>
      </c>
    </row>
    <row r="83" spans="2:27" ht="60" x14ac:dyDescent="0.25">
      <c r="B83" s="1" t="s">
        <v>4902</v>
      </c>
      <c r="C83" s="6" t="s">
        <v>5083</v>
      </c>
      <c r="F83" s="1" t="s">
        <v>4900</v>
      </c>
      <c r="G83" s="1" t="s">
        <v>4798</v>
      </c>
      <c r="AA83" s="14" t="s">
        <v>3195</v>
      </c>
    </row>
    <row r="84" spans="2:27" ht="30" x14ac:dyDescent="0.25">
      <c r="B84" s="1" t="s">
        <v>4906</v>
      </c>
      <c r="C84" s="6" t="s">
        <v>5084</v>
      </c>
      <c r="F84" s="1" t="s">
        <v>4901</v>
      </c>
      <c r="G84" s="1" t="s">
        <v>4799</v>
      </c>
      <c r="AA84" s="10" t="s">
        <v>3196</v>
      </c>
    </row>
    <row r="85" spans="2:27" x14ac:dyDescent="0.25">
      <c r="B85" s="31" t="s">
        <v>4921</v>
      </c>
      <c r="C85" s="58" t="s">
        <v>5085</v>
      </c>
      <c r="F85" s="1" t="s">
        <v>4902</v>
      </c>
      <c r="G85" s="1" t="s">
        <v>4800</v>
      </c>
      <c r="AA85" s="19" t="s">
        <v>3197</v>
      </c>
    </row>
    <row r="86" spans="2:27" ht="45" x14ac:dyDescent="0.25">
      <c r="B86" s="1" t="s">
        <v>4924</v>
      </c>
      <c r="C86" s="6" t="s">
        <v>5086</v>
      </c>
      <c r="F86" s="1" t="s">
        <v>4903</v>
      </c>
      <c r="G86" s="1" t="s">
        <v>4801</v>
      </c>
      <c r="AA86" s="19" t="s">
        <v>3198</v>
      </c>
    </row>
    <row r="87" spans="2:27" ht="45" x14ac:dyDescent="0.25">
      <c r="B87" s="1" t="s">
        <v>4927</v>
      </c>
      <c r="C87" s="6" t="s">
        <v>5087</v>
      </c>
      <c r="F87" s="1" t="s">
        <v>4904</v>
      </c>
      <c r="G87" s="1" t="s">
        <v>4802</v>
      </c>
      <c r="AA87" s="14" t="s">
        <v>3199</v>
      </c>
    </row>
    <row r="88" spans="2:27" x14ac:dyDescent="0.25">
      <c r="B88" s="230" t="s">
        <v>4945</v>
      </c>
      <c r="C88" s="231"/>
      <c r="F88" s="1" t="s">
        <v>4905</v>
      </c>
      <c r="G88" s="1" t="s">
        <v>4803</v>
      </c>
      <c r="AA88" s="14" t="s">
        <v>3200</v>
      </c>
    </row>
    <row r="89" spans="2:27" x14ac:dyDescent="0.25">
      <c r="B89" s="1" t="s">
        <v>4962</v>
      </c>
      <c r="C89" s="6"/>
      <c r="F89" s="1" t="s">
        <v>4906</v>
      </c>
      <c r="G89" s="1" t="s">
        <v>4804</v>
      </c>
      <c r="AA89" s="14" t="s">
        <v>3201</v>
      </c>
    </row>
    <row r="90" spans="2:27" x14ac:dyDescent="0.25">
      <c r="B90" s="31" t="s">
        <v>5088</v>
      </c>
      <c r="C90" s="58" t="s">
        <v>5089</v>
      </c>
      <c r="F90" s="1" t="s">
        <v>4907</v>
      </c>
      <c r="G90" s="1" t="s">
        <v>4805</v>
      </c>
      <c r="AA90" s="14" t="s">
        <v>3202</v>
      </c>
    </row>
    <row r="91" spans="2:27" x14ac:dyDescent="0.25">
      <c r="B91" s="1" t="s">
        <v>550</v>
      </c>
      <c r="C91" s="6" t="s">
        <v>5090</v>
      </c>
      <c r="F91" s="1" t="s">
        <v>4908</v>
      </c>
      <c r="G91" s="1" t="s">
        <v>4806</v>
      </c>
      <c r="AA91" s="14" t="s">
        <v>3203</v>
      </c>
    </row>
    <row r="92" spans="2:27" ht="30" x14ac:dyDescent="0.25">
      <c r="B92" s="1" t="s">
        <v>5091</v>
      </c>
      <c r="C92" s="6" t="s">
        <v>5092</v>
      </c>
      <c r="F92" s="1" t="s">
        <v>4909</v>
      </c>
      <c r="G92" s="1" t="s">
        <v>4807</v>
      </c>
      <c r="AA92" s="14" t="s">
        <v>3153</v>
      </c>
    </row>
    <row r="93" spans="2:27" ht="30" x14ac:dyDescent="0.25">
      <c r="B93" s="1" t="s">
        <v>5093</v>
      </c>
      <c r="C93" s="6" t="s">
        <v>5094</v>
      </c>
      <c r="F93" s="1" t="s">
        <v>4910</v>
      </c>
      <c r="G93" s="1" t="s">
        <v>4808</v>
      </c>
      <c r="AA93" s="14" t="s">
        <v>3154</v>
      </c>
    </row>
    <row r="94" spans="2:27" ht="30" x14ac:dyDescent="0.25">
      <c r="B94" s="1" t="s">
        <v>4844</v>
      </c>
      <c r="C94" s="6" t="s">
        <v>5095</v>
      </c>
      <c r="F94" s="1" t="s">
        <v>4911</v>
      </c>
      <c r="G94" s="1" t="s">
        <v>4809</v>
      </c>
      <c r="AA94" s="10" t="s">
        <v>3204</v>
      </c>
    </row>
    <row r="95" spans="2:27" x14ac:dyDescent="0.25">
      <c r="B95" s="1" t="s">
        <v>4866</v>
      </c>
      <c r="C95" s="6" t="s">
        <v>5096</v>
      </c>
      <c r="F95" s="1" t="s">
        <v>4912</v>
      </c>
      <c r="G95" s="1" t="s">
        <v>4810</v>
      </c>
      <c r="AA95" s="19" t="s">
        <v>3205</v>
      </c>
    </row>
    <row r="96" spans="2:27" x14ac:dyDescent="0.25">
      <c r="B96" s="1" t="s">
        <v>4872</v>
      </c>
      <c r="C96" s="6" t="s">
        <v>5097</v>
      </c>
      <c r="F96" s="1" t="s">
        <v>4913</v>
      </c>
      <c r="G96" s="1" t="s">
        <v>4811</v>
      </c>
      <c r="AA96" s="19" t="s">
        <v>3206</v>
      </c>
    </row>
    <row r="97" spans="2:27" x14ac:dyDescent="0.25">
      <c r="B97" s="31" t="s">
        <v>5098</v>
      </c>
      <c r="C97" s="58" t="s">
        <v>5089</v>
      </c>
      <c r="F97" s="1" t="s">
        <v>4914</v>
      </c>
      <c r="G97" s="1" t="s">
        <v>4812</v>
      </c>
      <c r="AA97" s="14" t="s">
        <v>3207</v>
      </c>
    </row>
    <row r="98" spans="2:27" x14ac:dyDescent="0.25">
      <c r="B98" s="1" t="s">
        <v>550</v>
      </c>
      <c r="C98" s="6" t="s">
        <v>5099</v>
      </c>
      <c r="F98" s="1" t="s">
        <v>4915</v>
      </c>
      <c r="G98" s="1" t="s">
        <v>4813</v>
      </c>
      <c r="AA98" s="14" t="s">
        <v>3208</v>
      </c>
    </row>
    <row r="99" spans="2:27" x14ac:dyDescent="0.25">
      <c r="B99" s="1" t="s">
        <v>5091</v>
      </c>
      <c r="C99" s="6" t="s">
        <v>5100</v>
      </c>
      <c r="F99" s="1" t="s">
        <v>4916</v>
      </c>
      <c r="G99" s="1" t="s">
        <v>4814</v>
      </c>
      <c r="AA99" s="14" t="s">
        <v>3209</v>
      </c>
    </row>
    <row r="100" spans="2:27" x14ac:dyDescent="0.25">
      <c r="B100" s="1" t="s">
        <v>5093</v>
      </c>
      <c r="C100" s="6" t="s">
        <v>5101</v>
      </c>
      <c r="F100" s="1" t="s">
        <v>4917</v>
      </c>
      <c r="G100" s="1" t="s">
        <v>4806</v>
      </c>
      <c r="AA100" s="14" t="s">
        <v>3210</v>
      </c>
    </row>
    <row r="101" spans="2:27" x14ac:dyDescent="0.25">
      <c r="B101" s="1" t="s">
        <v>5102</v>
      </c>
      <c r="C101" s="6" t="s">
        <v>5103</v>
      </c>
      <c r="F101" s="1" t="s">
        <v>4846</v>
      </c>
      <c r="G101" s="1" t="s">
        <v>4815</v>
      </c>
      <c r="AA101" s="14" t="s">
        <v>3211</v>
      </c>
    </row>
    <row r="102" spans="2:27" ht="30" x14ac:dyDescent="0.25">
      <c r="B102" s="1" t="s">
        <v>4888</v>
      </c>
      <c r="C102" s="6" t="s">
        <v>5104</v>
      </c>
      <c r="F102" s="1" t="s">
        <v>4918</v>
      </c>
      <c r="G102" s="1" t="s">
        <v>4816</v>
      </c>
      <c r="AA102" s="14" t="s">
        <v>3212</v>
      </c>
    </row>
    <row r="103" spans="2:27" x14ac:dyDescent="0.25">
      <c r="B103" s="1" t="s">
        <v>4896</v>
      </c>
      <c r="C103" s="6" t="s">
        <v>5105</v>
      </c>
      <c r="F103" s="1" t="s">
        <v>4919</v>
      </c>
      <c r="G103" s="1" t="s">
        <v>4817</v>
      </c>
      <c r="AA103" s="14" t="s">
        <v>3213</v>
      </c>
    </row>
    <row r="104" spans="2:27" x14ac:dyDescent="0.25">
      <c r="B104" s="31" t="s">
        <v>4931</v>
      </c>
      <c r="C104" s="58" t="s">
        <v>5089</v>
      </c>
      <c r="F104" s="1" t="s">
        <v>4920</v>
      </c>
      <c r="G104" s="1" t="s">
        <v>4818</v>
      </c>
      <c r="AA104" s="10"/>
    </row>
    <row r="105" spans="2:27" ht="30" x14ac:dyDescent="0.25">
      <c r="B105" s="1" t="s">
        <v>550</v>
      </c>
      <c r="C105" s="6" t="s">
        <v>5106</v>
      </c>
      <c r="F105" s="1" t="s">
        <v>4921</v>
      </c>
      <c r="G105" s="1" t="s">
        <v>4819</v>
      </c>
      <c r="AA105" s="10" t="s">
        <v>3214</v>
      </c>
    </row>
    <row r="106" spans="2:27" ht="30" x14ac:dyDescent="0.25">
      <c r="B106" s="1" t="s">
        <v>5091</v>
      </c>
      <c r="C106" s="6" t="s">
        <v>5107</v>
      </c>
      <c r="F106" s="1" t="s">
        <v>4922</v>
      </c>
      <c r="G106" s="1" t="s">
        <v>4820</v>
      </c>
      <c r="AA106" s="19" t="s">
        <v>3215</v>
      </c>
    </row>
    <row r="107" spans="2:27" ht="30" x14ac:dyDescent="0.25">
      <c r="B107" s="1" t="s">
        <v>5093</v>
      </c>
      <c r="C107" s="6" t="s">
        <v>5108</v>
      </c>
      <c r="F107" s="1" t="s">
        <v>4923</v>
      </c>
      <c r="G107" s="1" t="s">
        <v>4821</v>
      </c>
      <c r="AA107" s="19" t="s">
        <v>3216</v>
      </c>
    </row>
    <row r="108" spans="2:27" x14ac:dyDescent="0.25">
      <c r="B108" s="1" t="s">
        <v>5102</v>
      </c>
      <c r="C108" s="6" t="s">
        <v>5109</v>
      </c>
      <c r="F108" s="1" t="s">
        <v>4924</v>
      </c>
      <c r="G108" s="1" t="s">
        <v>4822</v>
      </c>
      <c r="AA108" s="14" t="s">
        <v>3217</v>
      </c>
    </row>
    <row r="109" spans="2:27" x14ac:dyDescent="0.25">
      <c r="B109" s="1" t="s">
        <v>4933</v>
      </c>
      <c r="C109" s="6" t="s">
        <v>5110</v>
      </c>
      <c r="F109" s="1" t="s">
        <v>4925</v>
      </c>
      <c r="G109" s="1" t="s">
        <v>4823</v>
      </c>
      <c r="AA109" s="14" t="s">
        <v>3218</v>
      </c>
    </row>
    <row r="110" spans="2:27" x14ac:dyDescent="0.25">
      <c r="B110" s="230" t="s">
        <v>4946</v>
      </c>
      <c r="C110" s="231"/>
      <c r="F110" s="1" t="s">
        <v>4926</v>
      </c>
      <c r="G110" s="1" t="s">
        <v>4824</v>
      </c>
      <c r="AA110" s="14" t="s">
        <v>3219</v>
      </c>
    </row>
    <row r="111" spans="2:27" x14ac:dyDescent="0.25">
      <c r="B111" s="31" t="s">
        <v>4839</v>
      </c>
      <c r="C111" s="58" t="s">
        <v>5002</v>
      </c>
      <c r="F111" s="1" t="s">
        <v>4927</v>
      </c>
      <c r="G111" s="1" t="s">
        <v>4825</v>
      </c>
      <c r="AA111" s="14" t="s">
        <v>3220</v>
      </c>
    </row>
    <row r="112" spans="2:27" x14ac:dyDescent="0.25">
      <c r="B112" s="1" t="s">
        <v>5111</v>
      </c>
      <c r="C112" s="6" t="s">
        <v>5112</v>
      </c>
      <c r="F112" s="1" t="s">
        <v>4928</v>
      </c>
      <c r="G112" s="1" t="s">
        <v>4826</v>
      </c>
      <c r="AA112" s="14" t="s">
        <v>3221</v>
      </c>
    </row>
    <row r="113" spans="2:27" ht="30" x14ac:dyDescent="0.25">
      <c r="B113" s="1" t="s">
        <v>5113</v>
      </c>
      <c r="C113" s="6" t="s">
        <v>5114</v>
      </c>
      <c r="F113" s="1" t="s">
        <v>4929</v>
      </c>
      <c r="G113" s="1" t="s">
        <v>4827</v>
      </c>
      <c r="AA113" s="14" t="s">
        <v>3135</v>
      </c>
    </row>
    <row r="114" spans="2:27" x14ac:dyDescent="0.25">
      <c r="B114" s="1" t="s">
        <v>5115</v>
      </c>
      <c r="C114" s="6" t="s">
        <v>5116</v>
      </c>
      <c r="F114" s="1" t="s">
        <v>4930</v>
      </c>
      <c r="G114" s="1" t="s">
        <v>4828</v>
      </c>
      <c r="AA114" s="10" t="s">
        <v>3222</v>
      </c>
    </row>
    <row r="115" spans="2:27" x14ac:dyDescent="0.25">
      <c r="B115" s="1" t="s">
        <v>5117</v>
      </c>
      <c r="C115" s="6" t="s">
        <v>5002</v>
      </c>
      <c r="F115" s="1" t="s">
        <v>4931</v>
      </c>
      <c r="G115" s="1" t="s">
        <v>4829</v>
      </c>
      <c r="AA115" s="19" t="s">
        <v>3223</v>
      </c>
    </row>
    <row r="116" spans="2:27" x14ac:dyDescent="0.25">
      <c r="B116" s="1" t="s">
        <v>5118</v>
      </c>
      <c r="C116" s="6" t="s">
        <v>5119</v>
      </c>
      <c r="F116" s="1" t="s">
        <v>4932</v>
      </c>
      <c r="G116" s="1" t="s">
        <v>4830</v>
      </c>
      <c r="AA116" s="19" t="s">
        <v>3224</v>
      </c>
    </row>
    <row r="117" spans="2:27" x14ac:dyDescent="0.25">
      <c r="B117" s="1" t="s">
        <v>5115</v>
      </c>
      <c r="C117" s="6" t="s">
        <v>5120</v>
      </c>
      <c r="F117" s="1" t="s">
        <v>4933</v>
      </c>
      <c r="G117" s="1" t="s">
        <v>4831</v>
      </c>
      <c r="AA117" s="14" t="s">
        <v>3225</v>
      </c>
    </row>
    <row r="118" spans="2:27" x14ac:dyDescent="0.25">
      <c r="B118" s="31" t="s">
        <v>5121</v>
      </c>
      <c r="C118" s="58" t="s">
        <v>5002</v>
      </c>
      <c r="AA118" s="14" t="s">
        <v>3226</v>
      </c>
    </row>
    <row r="119" spans="2:27" x14ac:dyDescent="0.25">
      <c r="B119" s="1" t="s">
        <v>5122</v>
      </c>
      <c r="C119" s="6" t="s">
        <v>5123</v>
      </c>
      <c r="AA119" s="14" t="s">
        <v>3227</v>
      </c>
    </row>
    <row r="120" spans="2:27" x14ac:dyDescent="0.25">
      <c r="B120" s="1" t="s">
        <v>5118</v>
      </c>
      <c r="C120" s="6" t="s">
        <v>5124</v>
      </c>
      <c r="AA120" s="14" t="s">
        <v>3228</v>
      </c>
    </row>
    <row r="121" spans="2:27" x14ac:dyDescent="0.25">
      <c r="B121" s="1" t="s">
        <v>5115</v>
      </c>
      <c r="C121" s="6" t="s">
        <v>5125</v>
      </c>
      <c r="AA121" s="14" t="s">
        <v>3229</v>
      </c>
    </row>
    <row r="122" spans="2:27" x14ac:dyDescent="0.25">
      <c r="B122" s="31" t="s">
        <v>5126</v>
      </c>
      <c r="C122" s="58" t="s">
        <v>5002</v>
      </c>
      <c r="AA122" s="14" t="s">
        <v>3230</v>
      </c>
    </row>
    <row r="123" spans="2:27" x14ac:dyDescent="0.25">
      <c r="B123" s="1" t="s">
        <v>5122</v>
      </c>
      <c r="C123" s="6" t="s">
        <v>5127</v>
      </c>
      <c r="AA123" s="14" t="s">
        <v>3231</v>
      </c>
    </row>
    <row r="124" spans="2:27" x14ac:dyDescent="0.25">
      <c r="B124" s="1" t="s">
        <v>5118</v>
      </c>
      <c r="C124" s="6" t="s">
        <v>5128</v>
      </c>
      <c r="AA124" s="14" t="s">
        <v>3177</v>
      </c>
    </row>
    <row r="125" spans="2:27" x14ac:dyDescent="0.25">
      <c r="B125" s="1" t="s">
        <v>5115</v>
      </c>
      <c r="C125" s="6" t="s">
        <v>5125</v>
      </c>
      <c r="AA125" s="10" t="s">
        <v>3232</v>
      </c>
    </row>
    <row r="126" spans="2:27" x14ac:dyDescent="0.25">
      <c r="B126" s="31" t="s">
        <v>5129</v>
      </c>
      <c r="C126" s="58" t="s">
        <v>5002</v>
      </c>
      <c r="AA126" s="19" t="s">
        <v>3233</v>
      </c>
    </row>
    <row r="127" spans="2:27" x14ac:dyDescent="0.25">
      <c r="B127" s="1" t="s">
        <v>5130</v>
      </c>
      <c r="C127" s="6" t="s">
        <v>4971</v>
      </c>
      <c r="AA127" s="19" t="s">
        <v>3234</v>
      </c>
    </row>
    <row r="128" spans="2:27" x14ac:dyDescent="0.25">
      <c r="B128" s="1" t="s">
        <v>5131</v>
      </c>
      <c r="C128" s="6" t="s">
        <v>5132</v>
      </c>
      <c r="AA128" s="14" t="s">
        <v>3235</v>
      </c>
    </row>
    <row r="129" spans="2:27" x14ac:dyDescent="0.25">
      <c r="B129" s="1" t="s">
        <v>5133</v>
      </c>
      <c r="C129" s="6" t="s">
        <v>5134</v>
      </c>
      <c r="AA129" s="14" t="s">
        <v>3236</v>
      </c>
    </row>
    <row r="130" spans="2:27" ht="30" x14ac:dyDescent="0.25">
      <c r="B130" s="31" t="s">
        <v>4869</v>
      </c>
      <c r="C130" s="58" t="s">
        <v>5135</v>
      </c>
      <c r="AA130" s="14" t="s">
        <v>3237</v>
      </c>
    </row>
    <row r="131" spans="2:27" ht="30" x14ac:dyDescent="0.25">
      <c r="B131" s="31" t="s">
        <v>130</v>
      </c>
      <c r="C131" s="58" t="s">
        <v>5136</v>
      </c>
      <c r="AA131" s="14" t="s">
        <v>3238</v>
      </c>
    </row>
    <row r="132" spans="2:27" x14ac:dyDescent="0.25">
      <c r="B132" s="1" t="s">
        <v>5137</v>
      </c>
      <c r="C132" s="6" t="s">
        <v>5138</v>
      </c>
      <c r="AA132" s="14" t="s">
        <v>3239</v>
      </c>
    </row>
    <row r="133" spans="2:27" x14ac:dyDescent="0.25">
      <c r="B133" s="1" t="s">
        <v>5139</v>
      </c>
      <c r="C133" s="6" t="s">
        <v>5140</v>
      </c>
      <c r="AA133" s="14" t="s">
        <v>3154</v>
      </c>
    </row>
    <row r="134" spans="2:27" x14ac:dyDescent="0.25">
      <c r="B134" s="1" t="s">
        <v>5141</v>
      </c>
      <c r="C134" s="6" t="s">
        <v>5142</v>
      </c>
      <c r="AA134" s="10" t="s">
        <v>3240</v>
      </c>
    </row>
    <row r="135" spans="2:27" x14ac:dyDescent="0.25">
      <c r="B135" s="1" t="s">
        <v>5143</v>
      </c>
      <c r="C135" s="6" t="s">
        <v>5144</v>
      </c>
      <c r="AA135" s="19" t="s">
        <v>3241</v>
      </c>
    </row>
    <row r="136" spans="2:27" x14ac:dyDescent="0.25">
      <c r="B136" s="31" t="s">
        <v>4883</v>
      </c>
      <c r="C136" s="58" t="s">
        <v>5145</v>
      </c>
      <c r="AA136" s="19" t="s">
        <v>3242</v>
      </c>
    </row>
    <row r="137" spans="2:27" x14ac:dyDescent="0.25">
      <c r="B137" s="230" t="s">
        <v>5146</v>
      </c>
      <c r="C137" s="231" t="s">
        <v>4741</v>
      </c>
      <c r="AA137" s="14" t="s">
        <v>3243</v>
      </c>
    </row>
    <row r="138" spans="2:27" x14ac:dyDescent="0.25">
      <c r="B138" s="1" t="s">
        <v>5147</v>
      </c>
      <c r="C138" s="6" t="s">
        <v>4997</v>
      </c>
      <c r="AA138" s="14" t="s">
        <v>3244</v>
      </c>
    </row>
    <row r="139" spans="2:27" x14ac:dyDescent="0.25">
      <c r="B139" s="1" t="s">
        <v>5102</v>
      </c>
      <c r="C139" s="6" t="s">
        <v>5148</v>
      </c>
      <c r="AA139" s="14" t="s">
        <v>3245</v>
      </c>
    </row>
    <row r="140" spans="2:27" x14ac:dyDescent="0.25">
      <c r="B140" s="31" t="s">
        <v>4907</v>
      </c>
      <c r="C140" s="58" t="s">
        <v>5002</v>
      </c>
      <c r="AA140" s="14" t="s">
        <v>3246</v>
      </c>
    </row>
    <row r="141" spans="2:27" x14ac:dyDescent="0.25">
      <c r="B141" s="1" t="s">
        <v>5111</v>
      </c>
      <c r="C141" s="6" t="s">
        <v>5149</v>
      </c>
      <c r="AA141" s="14" t="s">
        <v>3247</v>
      </c>
    </row>
    <row r="142" spans="2:27" ht="30" x14ac:dyDescent="0.25">
      <c r="B142" s="1" t="s">
        <v>5113</v>
      </c>
      <c r="C142" s="6" t="s">
        <v>5150</v>
      </c>
      <c r="AA142" s="14" t="s">
        <v>3153</v>
      </c>
    </row>
    <row r="143" spans="2:27" x14ac:dyDescent="0.25">
      <c r="B143" s="1" t="s">
        <v>5115</v>
      </c>
      <c r="C143" s="6" t="s">
        <v>5151</v>
      </c>
      <c r="AA143" s="14" t="s">
        <v>3248</v>
      </c>
    </row>
    <row r="144" spans="2:27" x14ac:dyDescent="0.25">
      <c r="B144" s="31" t="s">
        <v>4912</v>
      </c>
      <c r="C144" s="58" t="s">
        <v>5152</v>
      </c>
      <c r="AA144" s="19" t="s">
        <v>3249</v>
      </c>
    </row>
    <row r="145" spans="2:27" x14ac:dyDescent="0.25">
      <c r="B145" s="1" t="s">
        <v>4918</v>
      </c>
      <c r="C145" s="6" t="s">
        <v>5153</v>
      </c>
      <c r="AA145" s="19" t="s">
        <v>3146</v>
      </c>
    </row>
    <row r="146" spans="2:27" x14ac:dyDescent="0.25">
      <c r="B146" s="230" t="s">
        <v>4947</v>
      </c>
      <c r="C146" s="231"/>
    </row>
    <row r="147" spans="2:27" x14ac:dyDescent="0.25">
      <c r="B147" s="1" t="s">
        <v>2876</v>
      </c>
      <c r="C147" s="6" t="s">
        <v>5154</v>
      </c>
    </row>
    <row r="148" spans="2:27" x14ac:dyDescent="0.25">
      <c r="B148" s="1" t="s">
        <v>4835</v>
      </c>
      <c r="C148" s="6" t="s">
        <v>5155</v>
      </c>
    </row>
    <row r="149" spans="2:27" x14ac:dyDescent="0.25">
      <c r="B149" s="31" t="s">
        <v>4837</v>
      </c>
      <c r="C149" s="58" t="s">
        <v>5002</v>
      </c>
    </row>
    <row r="150" spans="2:27" x14ac:dyDescent="0.25">
      <c r="B150" s="1" t="s">
        <v>5156</v>
      </c>
      <c r="C150" s="6" t="s">
        <v>5157</v>
      </c>
    </row>
    <row r="151" spans="2:27" x14ac:dyDescent="0.25">
      <c r="B151" s="1" t="s">
        <v>5158</v>
      </c>
      <c r="C151" s="6" t="s">
        <v>5159</v>
      </c>
    </row>
    <row r="152" spans="2:27" x14ac:dyDescent="0.25">
      <c r="B152" s="1" t="s">
        <v>5160</v>
      </c>
      <c r="C152" s="6" t="s">
        <v>5161</v>
      </c>
    </row>
    <row r="153" spans="2:27" ht="30" x14ac:dyDescent="0.25">
      <c r="B153" s="1" t="s">
        <v>4841</v>
      </c>
      <c r="C153" s="6" t="s">
        <v>5162</v>
      </c>
    </row>
    <row r="154" spans="2:27" ht="30" x14ac:dyDescent="0.25">
      <c r="B154" s="1" t="s">
        <v>4842</v>
      </c>
      <c r="C154" s="6" t="s">
        <v>5163</v>
      </c>
    </row>
    <row r="155" spans="2:27" ht="30" x14ac:dyDescent="0.25">
      <c r="B155" s="1" t="s">
        <v>4843</v>
      </c>
      <c r="C155" s="6" t="s">
        <v>5164</v>
      </c>
    </row>
    <row r="156" spans="2:27" x14ac:dyDescent="0.25">
      <c r="B156" s="31" t="s">
        <v>5165</v>
      </c>
      <c r="C156" s="58" t="s">
        <v>5002</v>
      </c>
    </row>
    <row r="157" spans="2:27" x14ac:dyDescent="0.25">
      <c r="B157" s="1" t="s">
        <v>5166</v>
      </c>
      <c r="C157" s="6" t="s">
        <v>5167</v>
      </c>
    </row>
    <row r="158" spans="2:27" x14ac:dyDescent="0.25">
      <c r="B158" s="1" t="s">
        <v>5168</v>
      </c>
      <c r="C158" s="6" t="s">
        <v>5169</v>
      </c>
    </row>
    <row r="159" spans="2:27" x14ac:dyDescent="0.25">
      <c r="B159" s="1" t="s">
        <v>5170</v>
      </c>
      <c r="C159" s="6" t="s">
        <v>5171</v>
      </c>
    </row>
    <row r="160" spans="2:27" x14ac:dyDescent="0.25">
      <c r="B160" s="1" t="s">
        <v>5172</v>
      </c>
      <c r="C160" s="6" t="s">
        <v>5173</v>
      </c>
    </row>
    <row r="161" spans="2:3" ht="30" x14ac:dyDescent="0.25">
      <c r="B161" s="1" t="s">
        <v>4856</v>
      </c>
      <c r="C161" s="6" t="s">
        <v>5174</v>
      </c>
    </row>
    <row r="162" spans="2:3" ht="45" x14ac:dyDescent="0.25">
      <c r="B162" s="1" t="s">
        <v>4865</v>
      </c>
      <c r="C162" s="6" t="s">
        <v>5175</v>
      </c>
    </row>
    <row r="163" spans="2:3" x14ac:dyDescent="0.25">
      <c r="B163" s="1" t="s">
        <v>5176</v>
      </c>
      <c r="C163" s="6" t="s">
        <v>4997</v>
      </c>
    </row>
    <row r="164" spans="2:3" x14ac:dyDescent="0.25">
      <c r="B164" s="1" t="s">
        <v>5177</v>
      </c>
      <c r="C164" s="6" t="s">
        <v>5178</v>
      </c>
    </row>
    <row r="165" spans="2:3" ht="45" x14ac:dyDescent="0.25">
      <c r="B165" s="1" t="s">
        <v>4867</v>
      </c>
      <c r="C165" s="6" t="s">
        <v>5179</v>
      </c>
    </row>
    <row r="166" spans="2:3" ht="30" x14ac:dyDescent="0.25">
      <c r="B166" s="1" t="s">
        <v>5180</v>
      </c>
      <c r="C166" s="6" t="s">
        <v>5181</v>
      </c>
    </row>
    <row r="167" spans="2:3" x14ac:dyDescent="0.25">
      <c r="B167" s="1" t="s">
        <v>5182</v>
      </c>
      <c r="C167" s="6" t="s">
        <v>5178</v>
      </c>
    </row>
    <row r="168" spans="2:3" x14ac:dyDescent="0.25">
      <c r="B168" s="31" t="s">
        <v>5183</v>
      </c>
      <c r="C168" s="58" t="s">
        <v>5002</v>
      </c>
    </row>
    <row r="169" spans="2:3" x14ac:dyDescent="0.25">
      <c r="B169" s="1" t="s">
        <v>5184</v>
      </c>
      <c r="C169" s="6" t="s">
        <v>5185</v>
      </c>
    </row>
    <row r="170" spans="2:3" x14ac:dyDescent="0.25">
      <c r="B170" s="1" t="s">
        <v>5186</v>
      </c>
      <c r="C170" s="6" t="s">
        <v>5048</v>
      </c>
    </row>
    <row r="171" spans="2:3" x14ac:dyDescent="0.25">
      <c r="B171" s="1" t="s">
        <v>5187</v>
      </c>
      <c r="C171" s="6" t="s">
        <v>5188</v>
      </c>
    </row>
    <row r="172" spans="2:3" x14ac:dyDescent="0.25">
      <c r="B172" s="1" t="s">
        <v>5189</v>
      </c>
      <c r="C172" s="6" t="s">
        <v>4971</v>
      </c>
    </row>
    <row r="173" spans="2:3" x14ac:dyDescent="0.25">
      <c r="B173" s="1" t="s">
        <v>5190</v>
      </c>
      <c r="C173" s="6" t="s">
        <v>5191</v>
      </c>
    </row>
    <row r="174" spans="2:3" x14ac:dyDescent="0.25">
      <c r="B174" s="1" t="s">
        <v>5192</v>
      </c>
      <c r="C174" s="6" t="s">
        <v>4741</v>
      </c>
    </row>
    <row r="175" spans="2:3" x14ac:dyDescent="0.25">
      <c r="B175" s="1" t="s">
        <v>5193</v>
      </c>
      <c r="C175" s="6" t="s">
        <v>5194</v>
      </c>
    </row>
    <row r="176" spans="2:3" x14ac:dyDescent="0.25">
      <c r="B176" s="1" t="s">
        <v>5177</v>
      </c>
      <c r="C176" s="6" t="s">
        <v>4997</v>
      </c>
    </row>
    <row r="177" spans="2:3" x14ac:dyDescent="0.25">
      <c r="B177" s="1" t="s">
        <v>5195</v>
      </c>
      <c r="C177" s="6" t="s">
        <v>5196</v>
      </c>
    </row>
    <row r="178" spans="2:3" x14ac:dyDescent="0.25">
      <c r="B178" s="1" t="s">
        <v>4900</v>
      </c>
      <c r="C178" s="6" t="s">
        <v>5197</v>
      </c>
    </row>
    <row r="179" spans="2:3" x14ac:dyDescent="0.25">
      <c r="B179" s="1" t="s">
        <v>5198</v>
      </c>
      <c r="C179" s="6" t="s">
        <v>5167</v>
      </c>
    </row>
    <row r="180" spans="2:3" x14ac:dyDescent="0.25">
      <c r="B180" s="31" t="s">
        <v>4911</v>
      </c>
      <c r="C180" s="58" t="s">
        <v>5002</v>
      </c>
    </row>
    <row r="181" spans="2:3" x14ac:dyDescent="0.25">
      <c r="B181" s="1" t="s">
        <v>5199</v>
      </c>
      <c r="C181" s="6" t="s">
        <v>5200</v>
      </c>
    </row>
    <row r="182" spans="2:3" x14ac:dyDescent="0.25">
      <c r="B182" s="1" t="s">
        <v>5201</v>
      </c>
      <c r="C182" s="6" t="s">
        <v>5112</v>
      </c>
    </row>
    <row r="183" spans="2:3" x14ac:dyDescent="0.25">
      <c r="B183" s="1" t="s">
        <v>4919</v>
      </c>
      <c r="C183" s="6" t="s">
        <v>4741</v>
      </c>
    </row>
    <row r="184" spans="2:3" x14ac:dyDescent="0.25">
      <c r="B184" s="1" t="s">
        <v>5111</v>
      </c>
      <c r="C184" s="6" t="s">
        <v>5202</v>
      </c>
    </row>
    <row r="185" spans="2:3" x14ac:dyDescent="0.25">
      <c r="B185" s="1" t="s">
        <v>5115</v>
      </c>
      <c r="C185" s="6" t="s">
        <v>5203</v>
      </c>
    </row>
    <row r="186" spans="2:3" x14ac:dyDescent="0.25">
      <c r="B186" s="1" t="s">
        <v>5204</v>
      </c>
      <c r="C186" s="6" t="s">
        <v>5048</v>
      </c>
    </row>
    <row r="187" spans="2:3" x14ac:dyDescent="0.25">
      <c r="B187" s="1" t="s">
        <v>5205</v>
      </c>
      <c r="C187" s="6" t="s">
        <v>5206</v>
      </c>
    </row>
    <row r="188" spans="2:3" x14ac:dyDescent="0.25">
      <c r="B188" s="1" t="s">
        <v>5207</v>
      </c>
      <c r="C188" s="6" t="s">
        <v>5048</v>
      </c>
    </row>
    <row r="189" spans="2:3" x14ac:dyDescent="0.25">
      <c r="B189" s="1" t="s">
        <v>3934</v>
      </c>
      <c r="C189" s="6" t="s">
        <v>5061</v>
      </c>
    </row>
    <row r="190" spans="2:3" x14ac:dyDescent="0.25">
      <c r="B190" s="1" t="s">
        <v>5208</v>
      </c>
      <c r="C190" s="6" t="s">
        <v>5167</v>
      </c>
    </row>
    <row r="191" spans="2:3" x14ac:dyDescent="0.25">
      <c r="B191" s="31" t="s">
        <v>4928</v>
      </c>
      <c r="C191" s="58" t="s">
        <v>5209</v>
      </c>
    </row>
    <row r="192" spans="2:3" x14ac:dyDescent="0.25">
      <c r="B192" s="230" t="s">
        <v>4948</v>
      </c>
      <c r="C192" s="231"/>
    </row>
    <row r="193" spans="2:3" ht="30" x14ac:dyDescent="0.25">
      <c r="B193" s="1" t="s">
        <v>4851</v>
      </c>
      <c r="C193" s="6" t="s">
        <v>5059</v>
      </c>
    </row>
    <row r="194" spans="2:3" x14ac:dyDescent="0.25">
      <c r="B194" s="1" t="s">
        <v>5210</v>
      </c>
      <c r="C194" s="6" t="s">
        <v>4997</v>
      </c>
    </row>
    <row r="195" spans="2:3" x14ac:dyDescent="0.25">
      <c r="B195" s="1" t="s">
        <v>5211</v>
      </c>
      <c r="C195" s="6" t="s">
        <v>5212</v>
      </c>
    </row>
    <row r="196" spans="2:3" ht="60" x14ac:dyDescent="0.25">
      <c r="B196" s="1" t="s">
        <v>130</v>
      </c>
      <c r="C196" s="6" t="s">
        <v>5213</v>
      </c>
    </row>
    <row r="197" spans="2:3" x14ac:dyDescent="0.25">
      <c r="B197" s="31" t="s">
        <v>5214</v>
      </c>
      <c r="C197" s="58" t="s">
        <v>5002</v>
      </c>
    </row>
    <row r="198" spans="2:3" x14ac:dyDescent="0.25">
      <c r="B198" s="1" t="s">
        <v>5215</v>
      </c>
      <c r="C198" s="6" t="s">
        <v>5188</v>
      </c>
    </row>
    <row r="199" spans="2:3" x14ac:dyDescent="0.25">
      <c r="B199" s="1" t="s">
        <v>5216</v>
      </c>
      <c r="C199" s="6" t="s">
        <v>4964</v>
      </c>
    </row>
    <row r="200" spans="2:3" x14ac:dyDescent="0.25">
      <c r="B200" s="1" t="s">
        <v>5217</v>
      </c>
      <c r="C200" s="6" t="s">
        <v>4966</v>
      </c>
    </row>
    <row r="201" spans="2:3" x14ac:dyDescent="0.25">
      <c r="B201" s="1" t="s">
        <v>5218</v>
      </c>
      <c r="C201" s="6" t="s">
        <v>4741</v>
      </c>
    </row>
    <row r="202" spans="2:3" x14ac:dyDescent="0.25">
      <c r="B202" s="1" t="s">
        <v>5219</v>
      </c>
      <c r="C202" s="6" t="s">
        <v>4971</v>
      </c>
    </row>
    <row r="203" spans="2:3" x14ac:dyDescent="0.25">
      <c r="B203" s="230" t="s">
        <v>5220</v>
      </c>
      <c r="C203" s="231"/>
    </row>
    <row r="204" spans="2:3" x14ac:dyDescent="0.25">
      <c r="B204" s="1" t="s">
        <v>5221</v>
      </c>
      <c r="C204" s="6" t="s">
        <v>5222</v>
      </c>
    </row>
    <row r="205" spans="2:3" x14ac:dyDescent="0.25">
      <c r="B205" s="31" t="s">
        <v>5111</v>
      </c>
      <c r="C205" s="58" t="s">
        <v>5223</v>
      </c>
    </row>
    <row r="206" spans="2:3" x14ac:dyDescent="0.25">
      <c r="B206" s="1" t="s">
        <v>5115</v>
      </c>
      <c r="C206" s="6" t="s">
        <v>5224</v>
      </c>
    </row>
    <row r="207" spans="2:3" ht="45" x14ac:dyDescent="0.25">
      <c r="B207" s="1" t="s">
        <v>4898</v>
      </c>
      <c r="C207" s="6" t="s">
        <v>5225</v>
      </c>
    </row>
    <row r="208" spans="2:3" x14ac:dyDescent="0.25">
      <c r="B208" s="1" t="s">
        <v>4899</v>
      </c>
      <c r="C208" s="6" t="s">
        <v>5226</v>
      </c>
    </row>
    <row r="209" spans="2:3" x14ac:dyDescent="0.25">
      <c r="B209" s="1" t="s">
        <v>4904</v>
      </c>
      <c r="C209" s="6" t="s">
        <v>5227</v>
      </c>
    </row>
    <row r="210" spans="2:3" x14ac:dyDescent="0.25">
      <c r="B210" s="1" t="s">
        <v>4908</v>
      </c>
      <c r="C210" s="6" t="s">
        <v>5228</v>
      </c>
    </row>
    <row r="211" spans="2:3" x14ac:dyDescent="0.25">
      <c r="B211" s="31" t="s">
        <v>4922</v>
      </c>
      <c r="C211" s="58" t="s">
        <v>5229</v>
      </c>
    </row>
    <row r="212" spans="2:3" x14ac:dyDescent="0.25">
      <c r="B212" s="1" t="s">
        <v>5230</v>
      </c>
      <c r="C212" s="6" t="s">
        <v>4964</v>
      </c>
    </row>
    <row r="213" spans="2:3" x14ac:dyDescent="0.25">
      <c r="B213" s="31" t="s">
        <v>4877</v>
      </c>
      <c r="C213" s="58" t="s">
        <v>5024</v>
      </c>
    </row>
    <row r="214" spans="2:3" x14ac:dyDescent="0.25">
      <c r="B214" s="1" t="s">
        <v>5231</v>
      </c>
      <c r="C214" s="6" t="s">
        <v>5232</v>
      </c>
    </row>
    <row r="215" spans="2:3" x14ac:dyDescent="0.25">
      <c r="B215" s="1" t="s">
        <v>5233</v>
      </c>
      <c r="C215" s="6" t="s">
        <v>5234</v>
      </c>
    </row>
    <row r="216" spans="2:3" x14ac:dyDescent="0.25">
      <c r="B216" s="31" t="s">
        <v>4894</v>
      </c>
      <c r="C216" s="58" t="s">
        <v>5031</v>
      </c>
    </row>
    <row r="217" spans="2:3" x14ac:dyDescent="0.25">
      <c r="B217" s="1" t="s">
        <v>5235</v>
      </c>
      <c r="C217" s="6" t="s">
        <v>5236</v>
      </c>
    </row>
    <row r="218" spans="2:3" x14ac:dyDescent="0.25">
      <c r="B218" s="1" t="s">
        <v>2828</v>
      </c>
      <c r="C218" s="6" t="s">
        <v>5188</v>
      </c>
    </row>
    <row r="219" spans="2:3" ht="30" x14ac:dyDescent="0.25">
      <c r="B219" s="1" t="s">
        <v>4903</v>
      </c>
      <c r="C219" s="6" t="s">
        <v>5237</v>
      </c>
    </row>
    <row r="220" spans="2:3" ht="45" x14ac:dyDescent="0.25">
      <c r="B220" s="31" t="s">
        <v>4914</v>
      </c>
      <c r="C220" s="58" t="s">
        <v>5238</v>
      </c>
    </row>
    <row r="221" spans="2:3" x14ac:dyDescent="0.25">
      <c r="B221" s="1" t="s">
        <v>5239</v>
      </c>
      <c r="C221" s="6" t="s">
        <v>5240</v>
      </c>
    </row>
    <row r="222" spans="2:3" x14ac:dyDescent="0.25">
      <c r="B222" s="1" t="s">
        <v>4974</v>
      </c>
      <c r="C222" s="6" t="s">
        <v>5241</v>
      </c>
    </row>
    <row r="223" spans="2:3" x14ac:dyDescent="0.25">
      <c r="B223" s="1" t="s">
        <v>4976</v>
      </c>
      <c r="C223" s="6" t="s">
        <v>5242</v>
      </c>
    </row>
    <row r="224" spans="2:3" x14ac:dyDescent="0.25">
      <c r="B224" s="1" t="s">
        <v>4978</v>
      </c>
      <c r="C224" s="6" t="s">
        <v>5243</v>
      </c>
    </row>
    <row r="225" spans="2:3" ht="30" x14ac:dyDescent="0.25">
      <c r="B225" s="1" t="s">
        <v>4980</v>
      </c>
      <c r="C225" s="6" t="s">
        <v>4981</v>
      </c>
    </row>
    <row r="226" spans="2:3" x14ac:dyDescent="0.25">
      <c r="B226" s="1" t="s">
        <v>4982</v>
      </c>
      <c r="C226" s="6" t="s">
        <v>4983</v>
      </c>
    </row>
    <row r="227" spans="2:3" ht="30" x14ac:dyDescent="0.25">
      <c r="B227" s="1" t="s">
        <v>4984</v>
      </c>
      <c r="C227" s="6" t="s">
        <v>4985</v>
      </c>
    </row>
    <row r="228" spans="2:3" ht="30" x14ac:dyDescent="0.25">
      <c r="B228" s="1" t="s">
        <v>4986</v>
      </c>
      <c r="C228" s="6" t="s">
        <v>4987</v>
      </c>
    </row>
    <row r="229" spans="2:3" x14ac:dyDescent="0.25">
      <c r="B229" s="1" t="s">
        <v>4988</v>
      </c>
      <c r="C229" s="6" t="s">
        <v>4989</v>
      </c>
    </row>
    <row r="230" spans="2:3" x14ac:dyDescent="0.25">
      <c r="B230" s="1" t="s">
        <v>4990</v>
      </c>
      <c r="C230" s="6" t="s">
        <v>4991</v>
      </c>
    </row>
    <row r="231" spans="2:3" x14ac:dyDescent="0.25">
      <c r="B231" s="1" t="s">
        <v>4992</v>
      </c>
      <c r="C231" s="6" t="s">
        <v>4993</v>
      </c>
    </row>
    <row r="232" spans="2:3" ht="45" x14ac:dyDescent="0.25">
      <c r="B232" s="1" t="s">
        <v>4994</v>
      </c>
      <c r="C232" s="6" t="s">
        <v>4995</v>
      </c>
    </row>
    <row r="233" spans="2:3" x14ac:dyDescent="0.25">
      <c r="B233" s="31" t="s">
        <v>5244</v>
      </c>
      <c r="C233" s="58" t="s">
        <v>5002</v>
      </c>
    </row>
    <row r="234" spans="2:3" x14ac:dyDescent="0.25">
      <c r="B234" s="1" t="s">
        <v>5245</v>
      </c>
      <c r="C234" s="6" t="s">
        <v>5246</v>
      </c>
    </row>
    <row r="235" spans="2:3" x14ac:dyDescent="0.25">
      <c r="B235" s="1" t="s">
        <v>5247</v>
      </c>
      <c r="C235" s="6" t="s">
        <v>5248</v>
      </c>
    </row>
    <row r="236" spans="2:3" x14ac:dyDescent="0.25">
      <c r="B236" s="1" t="s">
        <v>5249</v>
      </c>
      <c r="C236" s="6" t="s">
        <v>4966</v>
      </c>
    </row>
    <row r="237" spans="2:3" x14ac:dyDescent="0.25">
      <c r="B237" s="1" t="s">
        <v>5250</v>
      </c>
      <c r="C237" s="6" t="s">
        <v>5251</v>
      </c>
    </row>
    <row r="238" spans="2:3" ht="30" x14ac:dyDescent="0.25">
      <c r="B238" s="1" t="s">
        <v>5252</v>
      </c>
      <c r="C238" s="6" t="s">
        <v>5253</v>
      </c>
    </row>
    <row r="239" spans="2:3" x14ac:dyDescent="0.25">
      <c r="B239" s="1" t="s">
        <v>5254</v>
      </c>
      <c r="C239" s="6" t="s">
        <v>5080</v>
      </c>
    </row>
    <row r="240" spans="2:3" x14ac:dyDescent="0.25">
      <c r="B240" s="1" t="s">
        <v>5255</v>
      </c>
      <c r="C240" s="6" t="s">
        <v>5188</v>
      </c>
    </row>
    <row r="241" spans="2:3" x14ac:dyDescent="0.25">
      <c r="B241" s="1" t="s">
        <v>5256</v>
      </c>
      <c r="C241" s="6" t="s">
        <v>5188</v>
      </c>
    </row>
    <row r="242" spans="2:3" x14ac:dyDescent="0.25">
      <c r="B242" s="230" t="s">
        <v>4949</v>
      </c>
      <c r="C242" s="231"/>
    </row>
    <row r="243" spans="2:3" x14ac:dyDescent="0.25">
      <c r="B243" s="1" t="s">
        <v>5257</v>
      </c>
      <c r="C243" s="6" t="s">
        <v>5258</v>
      </c>
    </row>
    <row r="244" spans="2:3" ht="30" x14ac:dyDescent="0.25">
      <c r="B244" s="1" t="s">
        <v>5259</v>
      </c>
      <c r="C244" s="6" t="s">
        <v>5260</v>
      </c>
    </row>
    <row r="245" spans="2:3" x14ac:dyDescent="0.25">
      <c r="B245" s="31" t="s">
        <v>5261</v>
      </c>
      <c r="C245" s="58" t="s">
        <v>5002</v>
      </c>
    </row>
    <row r="246" spans="2:3" ht="30" x14ac:dyDescent="0.25">
      <c r="B246" s="1" t="s">
        <v>5262</v>
      </c>
      <c r="C246" s="6" t="s">
        <v>5263</v>
      </c>
    </row>
    <row r="247" spans="2:3" ht="45" x14ac:dyDescent="0.25">
      <c r="B247" s="1" t="s">
        <v>5264</v>
      </c>
      <c r="C247" s="6" t="s">
        <v>5265</v>
      </c>
    </row>
    <row r="248" spans="2:3" ht="30" x14ac:dyDescent="0.25">
      <c r="B248" s="1" t="s">
        <v>5266</v>
      </c>
      <c r="C248" s="6" t="s">
        <v>5267</v>
      </c>
    </row>
    <row r="249" spans="2:3" x14ac:dyDescent="0.25">
      <c r="B249" s="1" t="s">
        <v>5268</v>
      </c>
      <c r="C249" s="6" t="s">
        <v>5269</v>
      </c>
    </row>
    <row r="250" spans="2:3" x14ac:dyDescent="0.25">
      <c r="B250" s="230" t="s">
        <v>5270</v>
      </c>
      <c r="C250" s="231" t="s">
        <v>4741</v>
      </c>
    </row>
    <row r="251" spans="2:3" ht="30" x14ac:dyDescent="0.25">
      <c r="B251" s="1" t="s">
        <v>5271</v>
      </c>
      <c r="C251" s="6" t="s">
        <v>5272</v>
      </c>
    </row>
    <row r="252" spans="2:3" x14ac:dyDescent="0.25">
      <c r="B252" s="1" t="s">
        <v>5273</v>
      </c>
      <c r="C252" s="6" t="s">
        <v>5274</v>
      </c>
    </row>
    <row r="253" spans="2:3" x14ac:dyDescent="0.25">
      <c r="B253" s="1" t="s">
        <v>5275</v>
      </c>
      <c r="C253" s="6" t="s">
        <v>4997</v>
      </c>
    </row>
    <row r="254" spans="2:3" x14ac:dyDescent="0.25">
      <c r="B254" s="1" t="s">
        <v>5276</v>
      </c>
      <c r="C254" s="6" t="s">
        <v>5277</v>
      </c>
    </row>
    <row r="255" spans="2:3" ht="30" x14ac:dyDescent="0.25">
      <c r="B255" s="1" t="s">
        <v>5271</v>
      </c>
      <c r="C255" s="6" t="s">
        <v>5278</v>
      </c>
    </row>
    <row r="256" spans="2:3" ht="30" x14ac:dyDescent="0.25">
      <c r="B256" s="1" t="s">
        <v>5279</v>
      </c>
      <c r="C256" s="6" t="s">
        <v>5280</v>
      </c>
    </row>
    <row r="257" spans="2:3" x14ac:dyDescent="0.25">
      <c r="B257" s="1" t="s">
        <v>5281</v>
      </c>
      <c r="C257" s="6" t="s">
        <v>4997</v>
      </c>
    </row>
    <row r="258" spans="2:3" x14ac:dyDescent="0.25">
      <c r="B258" s="1" t="s">
        <v>5282</v>
      </c>
      <c r="C258" s="6" t="s">
        <v>5277</v>
      </c>
    </row>
    <row r="259" spans="2:3" x14ac:dyDescent="0.25">
      <c r="B259" s="1" t="s">
        <v>5271</v>
      </c>
      <c r="C259" s="6" t="s">
        <v>5283</v>
      </c>
    </row>
    <row r="260" spans="2:3" ht="30" x14ac:dyDescent="0.25">
      <c r="B260" s="1" t="s">
        <v>5273</v>
      </c>
      <c r="C260" s="6" t="s">
        <v>5284</v>
      </c>
    </row>
    <row r="261" spans="2:3" x14ac:dyDescent="0.25">
      <c r="B261" s="230" t="s">
        <v>4950</v>
      </c>
      <c r="C261" s="231"/>
    </row>
    <row r="262" spans="2:3" x14ac:dyDescent="0.25">
      <c r="B262" s="1" t="s">
        <v>5285</v>
      </c>
      <c r="C262" s="6" t="s">
        <v>5072</v>
      </c>
    </row>
    <row r="263" spans="2:3" x14ac:dyDescent="0.25">
      <c r="B263" s="1" t="s">
        <v>5286</v>
      </c>
      <c r="C263" s="6" t="s">
        <v>5112</v>
      </c>
    </row>
    <row r="264" spans="2:3" x14ac:dyDescent="0.25">
      <c r="B264" s="1" t="s">
        <v>5287</v>
      </c>
      <c r="C264" s="6" t="s">
        <v>5149</v>
      </c>
    </row>
    <row r="265" spans="2:3" x14ac:dyDescent="0.25">
      <c r="B265" s="1" t="s">
        <v>5288</v>
      </c>
      <c r="C265" s="6" t="s">
        <v>5289</v>
      </c>
    </row>
    <row r="266" spans="2:3" x14ac:dyDescent="0.25">
      <c r="B266" s="1" t="s">
        <v>5290</v>
      </c>
      <c r="C266" s="6" t="s">
        <v>4741</v>
      </c>
    </row>
    <row r="267" spans="2:3" x14ac:dyDescent="0.25">
      <c r="B267" s="1" t="s">
        <v>5291</v>
      </c>
      <c r="C267" s="6" t="s">
        <v>5292</v>
      </c>
    </row>
    <row r="268" spans="2:3" x14ac:dyDescent="0.25">
      <c r="B268" s="1" t="s">
        <v>5293</v>
      </c>
      <c r="C268" s="6" t="s">
        <v>5112</v>
      </c>
    </row>
    <row r="269" spans="2:3" x14ac:dyDescent="0.25">
      <c r="B269" s="1" t="s">
        <v>5294</v>
      </c>
      <c r="C269" s="6" t="s">
        <v>5149</v>
      </c>
    </row>
    <row r="270" spans="2:3" x14ac:dyDescent="0.25">
      <c r="B270" s="1" t="s">
        <v>5295</v>
      </c>
      <c r="C270" s="6" t="s">
        <v>5149</v>
      </c>
    </row>
    <row r="271" spans="2:3" x14ac:dyDescent="0.25">
      <c r="B271" s="1" t="s">
        <v>5296</v>
      </c>
      <c r="C271" s="6" t="s">
        <v>5297</v>
      </c>
    </row>
    <row r="272" spans="2:3" x14ac:dyDescent="0.25">
      <c r="B272" s="230" t="s">
        <v>4951</v>
      </c>
      <c r="C272" s="231"/>
    </row>
    <row r="273" spans="2:3" x14ac:dyDescent="0.25">
      <c r="B273" s="1" t="s">
        <v>3939</v>
      </c>
      <c r="C273" s="6" t="s">
        <v>4741</v>
      </c>
    </row>
    <row r="274" spans="2:3" x14ac:dyDescent="0.25">
      <c r="B274" s="1" t="s">
        <v>5298</v>
      </c>
      <c r="C274" s="6" t="s">
        <v>5299</v>
      </c>
    </row>
    <row r="275" spans="2:3" x14ac:dyDescent="0.25">
      <c r="B275" s="1" t="s">
        <v>5300</v>
      </c>
      <c r="C275" s="6" t="s">
        <v>4971</v>
      </c>
    </row>
    <row r="276" spans="2:3" x14ac:dyDescent="0.25">
      <c r="B276" s="1" t="s">
        <v>5301</v>
      </c>
      <c r="C276" s="6" t="s">
        <v>4964</v>
      </c>
    </row>
    <row r="277" spans="2:3" x14ac:dyDescent="0.25">
      <c r="B277" s="1" t="s">
        <v>5302</v>
      </c>
      <c r="C277" s="6" t="s">
        <v>4966</v>
      </c>
    </row>
    <row r="278" spans="2:3" x14ac:dyDescent="0.25">
      <c r="B278" s="230" t="s">
        <v>4952</v>
      </c>
      <c r="C278" s="231"/>
    </row>
    <row r="279" spans="2:3" x14ac:dyDescent="0.25">
      <c r="B279" s="1" t="s">
        <v>5303</v>
      </c>
      <c r="C279" s="6" t="s">
        <v>4997</v>
      </c>
    </row>
    <row r="280" spans="2:3" x14ac:dyDescent="0.25">
      <c r="B280" s="1" t="s">
        <v>5304</v>
      </c>
      <c r="C280" s="6" t="s">
        <v>4964</v>
      </c>
    </row>
    <row r="281" spans="2:3" x14ac:dyDescent="0.25">
      <c r="B281" s="1" t="s">
        <v>5305</v>
      </c>
      <c r="C281" s="6" t="s">
        <v>5306</v>
      </c>
    </row>
    <row r="282" spans="2:3" x14ac:dyDescent="0.25">
      <c r="B282" s="1" t="s">
        <v>5307</v>
      </c>
      <c r="C282" s="6" t="s">
        <v>5306</v>
      </c>
    </row>
    <row r="283" spans="2:3" x14ac:dyDescent="0.25">
      <c r="B283" s="1" t="s">
        <v>5308</v>
      </c>
      <c r="C283" s="6" t="s">
        <v>5309</v>
      </c>
    </row>
    <row r="284" spans="2:3" x14ac:dyDescent="0.25">
      <c r="B284" s="1" t="s">
        <v>5310</v>
      </c>
      <c r="C284" s="6" t="s">
        <v>4966</v>
      </c>
    </row>
    <row r="285" spans="2:3" x14ac:dyDescent="0.25">
      <c r="B285" s="1" t="s">
        <v>5311</v>
      </c>
      <c r="C285" s="6" t="s">
        <v>4964</v>
      </c>
    </row>
    <row r="286" spans="2:3" x14ac:dyDescent="0.25">
      <c r="B286" s="230" t="s">
        <v>4953</v>
      </c>
      <c r="C286" s="231"/>
    </row>
    <row r="287" spans="2:3" x14ac:dyDescent="0.25">
      <c r="B287" s="1" t="s">
        <v>5312</v>
      </c>
      <c r="C287" s="6" t="s">
        <v>5306</v>
      </c>
    </row>
    <row r="288" spans="2:3" x14ac:dyDescent="0.25">
      <c r="B288" s="1" t="s">
        <v>5313</v>
      </c>
      <c r="C288" s="6" t="s">
        <v>4997</v>
      </c>
    </row>
    <row r="289" spans="2:3" x14ac:dyDescent="0.25">
      <c r="B289" s="1" t="s">
        <v>5314</v>
      </c>
      <c r="C289" s="6" t="s">
        <v>4964</v>
      </c>
    </row>
    <row r="290" spans="2:3" x14ac:dyDescent="0.25">
      <c r="B290" s="1" t="s">
        <v>5315</v>
      </c>
      <c r="C290" s="6" t="s">
        <v>4971</v>
      </c>
    </row>
    <row r="291" spans="2:3" x14ac:dyDescent="0.25">
      <c r="B291" s="1" t="s">
        <v>5316</v>
      </c>
      <c r="C291" s="6" t="s">
        <v>5067</v>
      </c>
    </row>
    <row r="292" spans="2:3" x14ac:dyDescent="0.25">
      <c r="B292" s="1" t="s">
        <v>5317</v>
      </c>
      <c r="C292" s="6" t="s">
        <v>4964</v>
      </c>
    </row>
    <row r="293" spans="2:3" x14ac:dyDescent="0.25">
      <c r="B293" s="1" t="s">
        <v>5318</v>
      </c>
      <c r="C293" s="6" t="s">
        <v>4999</v>
      </c>
    </row>
    <row r="294" spans="2:3" x14ac:dyDescent="0.25">
      <c r="B294" s="1" t="s">
        <v>5319</v>
      </c>
      <c r="C294" s="6" t="s">
        <v>5320</v>
      </c>
    </row>
    <row r="295" spans="2:3" x14ac:dyDescent="0.25">
      <c r="B295" s="1" t="s">
        <v>5321</v>
      </c>
      <c r="C295" s="6" t="s">
        <v>5322</v>
      </c>
    </row>
    <row r="296" spans="2:3" x14ac:dyDescent="0.25">
      <c r="B296" s="1" t="s">
        <v>5323</v>
      </c>
      <c r="C296" s="6" t="s">
        <v>5306</v>
      </c>
    </row>
    <row r="297" spans="2:3" x14ac:dyDescent="0.25">
      <c r="B297" s="230" t="s">
        <v>3057</v>
      </c>
      <c r="C297" s="231"/>
    </row>
    <row r="298" spans="2:3" ht="30" x14ac:dyDescent="0.25">
      <c r="B298" s="1" t="s">
        <v>5324</v>
      </c>
      <c r="C298" s="6" t="s">
        <v>5325</v>
      </c>
    </row>
    <row r="299" spans="2:3" ht="30" x14ac:dyDescent="0.25">
      <c r="B299" s="1" t="s">
        <v>5326</v>
      </c>
      <c r="C299" s="6" t="s">
        <v>5327</v>
      </c>
    </row>
    <row r="300" spans="2:3" x14ac:dyDescent="0.25">
      <c r="B300" s="1" t="s">
        <v>5328</v>
      </c>
      <c r="C300" s="6" t="s">
        <v>5329</v>
      </c>
    </row>
    <row r="301" spans="2:3" ht="30" x14ac:dyDescent="0.25">
      <c r="B301" s="1" t="s">
        <v>5330</v>
      </c>
      <c r="C301" s="6" t="s">
        <v>5331</v>
      </c>
    </row>
    <row r="302" spans="2:3" x14ac:dyDescent="0.25">
      <c r="B302" s="230" t="s">
        <v>4954</v>
      </c>
      <c r="C302" s="231"/>
    </row>
    <row r="303" spans="2:3" x14ac:dyDescent="0.25">
      <c r="B303" s="31" t="s">
        <v>4838</v>
      </c>
      <c r="C303" s="58" t="s">
        <v>5332</v>
      </c>
    </row>
    <row r="304" spans="2:3" ht="30" x14ac:dyDescent="0.25">
      <c r="B304" s="1" t="s">
        <v>4880</v>
      </c>
      <c r="C304" s="6" t="s">
        <v>5333</v>
      </c>
    </row>
    <row r="305" spans="2:3" ht="30" x14ac:dyDescent="0.25">
      <c r="B305" s="31" t="s">
        <v>4884</v>
      </c>
      <c r="C305" s="58" t="s">
        <v>5334</v>
      </c>
    </row>
    <row r="306" spans="2:3" ht="30" x14ac:dyDescent="0.25">
      <c r="B306" s="1" t="s">
        <v>4892</v>
      </c>
      <c r="C306" s="6" t="s">
        <v>5335</v>
      </c>
    </row>
    <row r="307" spans="2:3" ht="30" x14ac:dyDescent="0.25">
      <c r="B307" s="1" t="s">
        <v>4905</v>
      </c>
      <c r="C307" s="6" t="s">
        <v>5336</v>
      </c>
    </row>
    <row r="308" spans="2:3" x14ac:dyDescent="0.25">
      <c r="B308" s="31" t="s">
        <v>4909</v>
      </c>
      <c r="C308" s="58" t="s">
        <v>5337</v>
      </c>
    </row>
    <row r="309" spans="2:3" x14ac:dyDescent="0.25">
      <c r="B309" s="230" t="s">
        <v>4955</v>
      </c>
      <c r="C309" s="231"/>
    </row>
    <row r="310" spans="2:3" ht="45" x14ac:dyDescent="0.25">
      <c r="B310" s="1" t="s">
        <v>5338</v>
      </c>
      <c r="C310" s="6" t="s">
        <v>5339</v>
      </c>
    </row>
    <row r="311" spans="2:3" ht="30" x14ac:dyDescent="0.25">
      <c r="B311" s="1" t="s">
        <v>5340</v>
      </c>
      <c r="C311" s="6" t="s">
        <v>5341</v>
      </c>
    </row>
    <row r="312" spans="2:3" ht="30" x14ac:dyDescent="0.25">
      <c r="B312" s="1" t="s">
        <v>5342</v>
      </c>
      <c r="C312" s="6" t="s">
        <v>5343</v>
      </c>
    </row>
    <row r="313" spans="2:3" x14ac:dyDescent="0.25">
      <c r="B313" s="230" t="s">
        <v>4956</v>
      </c>
      <c r="C313" s="231"/>
    </row>
    <row r="314" spans="2:3" ht="75" x14ac:dyDescent="0.25">
      <c r="B314" s="31" t="s">
        <v>5344</v>
      </c>
      <c r="C314" s="58" t="s">
        <v>5345</v>
      </c>
    </row>
    <row r="315" spans="2:3" ht="30" x14ac:dyDescent="0.25">
      <c r="B315" s="31" t="s">
        <v>4861</v>
      </c>
      <c r="C315" s="58" t="s">
        <v>5346</v>
      </c>
    </row>
    <row r="316" spans="2:3" x14ac:dyDescent="0.25">
      <c r="B316" s="230" t="s">
        <v>4957</v>
      </c>
      <c r="C316" s="231"/>
    </row>
    <row r="317" spans="2:3" ht="30" x14ac:dyDescent="0.25">
      <c r="B317" s="31" t="s">
        <v>4849</v>
      </c>
      <c r="C317" s="58" t="s">
        <v>5347</v>
      </c>
    </row>
    <row r="318" spans="2:3" ht="45" x14ac:dyDescent="0.25">
      <c r="B318" s="31" t="s">
        <v>4862</v>
      </c>
      <c r="C318" s="58" t="s">
        <v>5348</v>
      </c>
    </row>
    <row r="319" spans="2:3" x14ac:dyDescent="0.25">
      <c r="B319" s="31" t="s">
        <v>4870</v>
      </c>
      <c r="C319" s="58" t="s">
        <v>5349</v>
      </c>
    </row>
    <row r="320" spans="2:3" x14ac:dyDescent="0.25">
      <c r="B320" s="230" t="s">
        <v>5350</v>
      </c>
      <c r="C320" s="231" t="s">
        <v>4741</v>
      </c>
    </row>
    <row r="321" spans="2:3" x14ac:dyDescent="0.25">
      <c r="B321" s="31" t="s">
        <v>5351</v>
      </c>
      <c r="C321" s="58" t="s">
        <v>5352</v>
      </c>
    </row>
    <row r="322" spans="2:3" ht="30" x14ac:dyDescent="0.25">
      <c r="B322" s="31" t="s">
        <v>5353</v>
      </c>
      <c r="C322" s="58" t="s">
        <v>5354</v>
      </c>
    </row>
    <row r="323" spans="2:3" x14ac:dyDescent="0.25">
      <c r="B323" s="31" t="s">
        <v>4882</v>
      </c>
      <c r="C323" s="58" t="s">
        <v>5355</v>
      </c>
    </row>
    <row r="324" spans="2:3" ht="30" x14ac:dyDescent="0.25">
      <c r="B324" s="31" t="s">
        <v>4893</v>
      </c>
      <c r="C324" s="58" t="s">
        <v>5356</v>
      </c>
    </row>
    <row r="325" spans="2:3" x14ac:dyDescent="0.25">
      <c r="B325" s="1" t="s">
        <v>4923</v>
      </c>
      <c r="C325" s="6" t="s">
        <v>5357</v>
      </c>
    </row>
    <row r="326" spans="2:3" x14ac:dyDescent="0.25">
      <c r="B326" s="230" t="s">
        <v>4958</v>
      </c>
      <c r="C326" s="231"/>
    </row>
    <row r="327" spans="2:3" x14ac:dyDescent="0.25">
      <c r="B327" s="1" t="s">
        <v>4852</v>
      </c>
      <c r="C327" s="6" t="s">
        <v>5358</v>
      </c>
    </row>
    <row r="328" spans="2:3" ht="30" x14ac:dyDescent="0.25">
      <c r="B328" s="31" t="s">
        <v>4860</v>
      </c>
      <c r="C328" s="58" t="s">
        <v>5359</v>
      </c>
    </row>
    <row r="329" spans="2:3" x14ac:dyDescent="0.25">
      <c r="B329" s="31" t="s">
        <v>2933</v>
      </c>
      <c r="C329" s="58" t="s">
        <v>5360</v>
      </c>
    </row>
    <row r="330" spans="2:3" ht="30" x14ac:dyDescent="0.25">
      <c r="B330" s="31" t="s">
        <v>4889</v>
      </c>
      <c r="C330" s="58" t="s">
        <v>5361</v>
      </c>
    </row>
    <row r="331" spans="2:3" x14ac:dyDescent="0.25">
      <c r="B331" s="230" t="s">
        <v>4959</v>
      </c>
      <c r="C331" s="231"/>
    </row>
    <row r="332" spans="2:3" x14ac:dyDescent="0.25">
      <c r="B332" s="1" t="s">
        <v>5362</v>
      </c>
      <c r="C332" s="6" t="s">
        <v>4997</v>
      </c>
    </row>
    <row r="333" spans="2:3" x14ac:dyDescent="0.25">
      <c r="B333" s="1" t="s">
        <v>5363</v>
      </c>
      <c r="C333" s="6" t="s">
        <v>5364</v>
      </c>
    </row>
    <row r="334" spans="2:3" x14ac:dyDescent="0.25">
      <c r="B334" s="230" t="s">
        <v>4960</v>
      </c>
      <c r="C334" s="231"/>
    </row>
    <row r="335" spans="2:3" x14ac:dyDescent="0.25">
      <c r="B335" s="31" t="s">
        <v>4881</v>
      </c>
      <c r="C335" s="58" t="s">
        <v>5365</v>
      </c>
    </row>
    <row r="336" spans="2:3" ht="30" x14ac:dyDescent="0.25">
      <c r="B336" s="31" t="s">
        <v>4891</v>
      </c>
      <c r="C336" s="58" t="s">
        <v>5366</v>
      </c>
    </row>
    <row r="337" spans="2:3" x14ac:dyDescent="0.25">
      <c r="B337" s="230" t="s">
        <v>4961</v>
      </c>
      <c r="C337" s="231"/>
    </row>
    <row r="338" spans="2:3" ht="30" x14ac:dyDescent="0.25">
      <c r="B338" s="1" t="s">
        <v>4858</v>
      </c>
      <c r="C338" s="6" t="s">
        <v>5367</v>
      </c>
    </row>
    <row r="339" spans="2:3" x14ac:dyDescent="0.25">
      <c r="B339" s="1" t="s">
        <v>4864</v>
      </c>
      <c r="C339" s="6" t="s">
        <v>5368</v>
      </c>
    </row>
    <row r="340" spans="2:3" x14ac:dyDescent="0.25">
      <c r="B340" s="31" t="s">
        <v>4913</v>
      </c>
      <c r="C340" s="58" t="s">
        <v>5369</v>
      </c>
    </row>
    <row r="341" spans="2:3" ht="30" x14ac:dyDescent="0.25">
      <c r="B341" s="1" t="s">
        <v>4915</v>
      </c>
      <c r="C341" s="6" t="s">
        <v>5370</v>
      </c>
    </row>
    <row r="360" spans="2:2" x14ac:dyDescent="0.25">
      <c r="B360" s="15"/>
    </row>
    <row r="361" spans="2:2" x14ac:dyDescent="0.25">
      <c r="B361" s="16"/>
    </row>
    <row r="362" spans="2:2" x14ac:dyDescent="0.25">
      <c r="B362" s="16"/>
    </row>
    <row r="363" spans="2:2" x14ac:dyDescent="0.25">
      <c r="B363" s="16"/>
    </row>
    <row r="364" spans="2:2" x14ac:dyDescent="0.25">
      <c r="B364" s="16"/>
    </row>
    <row r="365" spans="2:2" x14ac:dyDescent="0.25">
      <c r="B365" s="13"/>
    </row>
    <row r="367" spans="2:2" x14ac:dyDescent="0.25">
      <c r="B367" s="17" t="s">
        <v>3106</v>
      </c>
    </row>
    <row r="370" spans="2:7" x14ac:dyDescent="0.25">
      <c r="B370" t="s">
        <v>4937</v>
      </c>
      <c r="C370" s="232" t="s">
        <v>5914</v>
      </c>
      <c r="D370" s="232"/>
      <c r="E370" s="232"/>
      <c r="F370" s="232"/>
      <c r="G370" s="232"/>
    </row>
    <row r="371" spans="2:7" ht="185.25" customHeight="1" x14ac:dyDescent="0.25">
      <c r="B371" t="s">
        <v>5915</v>
      </c>
    </row>
    <row r="374" spans="2:7" x14ac:dyDescent="0.25">
      <c r="B374" t="s">
        <v>5916</v>
      </c>
    </row>
    <row r="375" spans="2:7" x14ac:dyDescent="0.25">
      <c r="B375" t="s">
        <v>5922</v>
      </c>
    </row>
    <row r="376" spans="2:7" x14ac:dyDescent="0.25">
      <c r="B376" t="s">
        <v>5917</v>
      </c>
    </row>
    <row r="377" spans="2:7" x14ac:dyDescent="0.25">
      <c r="B377" t="s">
        <v>5918</v>
      </c>
    </row>
    <row r="378" spans="2:7" x14ac:dyDescent="0.25">
      <c r="B378" t="s">
        <v>5919</v>
      </c>
    </row>
    <row r="380" spans="2:7" x14ac:dyDescent="0.25">
      <c r="B380" t="s">
        <v>5920</v>
      </c>
    </row>
    <row r="381" spans="2:7" x14ac:dyDescent="0.25">
      <c r="B381" t="s">
        <v>5921</v>
      </c>
    </row>
    <row r="382" spans="2:7" x14ac:dyDescent="0.25">
      <c r="B382" t="s">
        <v>5923</v>
      </c>
    </row>
    <row r="385" spans="2:3" x14ac:dyDescent="0.25">
      <c r="B385" t="s">
        <v>7382</v>
      </c>
      <c r="C385"/>
    </row>
    <row r="386" spans="2:3" x14ac:dyDescent="0.25">
      <c r="B386" t="s">
        <v>2824</v>
      </c>
      <c r="C386" t="s">
        <v>7383</v>
      </c>
    </row>
    <row r="387" spans="2:3" x14ac:dyDescent="0.25">
      <c r="B387" t="s">
        <v>7384</v>
      </c>
      <c r="C387" t="s">
        <v>7385</v>
      </c>
    </row>
    <row r="388" spans="2:3" x14ac:dyDescent="0.25">
      <c r="B388" t="s">
        <v>7386</v>
      </c>
      <c r="C388" t="s">
        <v>7387</v>
      </c>
    </row>
    <row r="389" spans="2:3" x14ac:dyDescent="0.25">
      <c r="B389" t="s">
        <v>7388</v>
      </c>
      <c r="C389" t="s">
        <v>7389</v>
      </c>
    </row>
    <row r="390" spans="2:3" x14ac:dyDescent="0.25">
      <c r="B390" t="s">
        <v>7390</v>
      </c>
      <c r="C390" t="s">
        <v>7391</v>
      </c>
    </row>
    <row r="391" spans="2:3" x14ac:dyDescent="0.25">
      <c r="B391" t="s">
        <v>7392</v>
      </c>
      <c r="C391" t="s">
        <v>7393</v>
      </c>
    </row>
    <row r="392" spans="2:3" x14ac:dyDescent="0.25">
      <c r="B392" t="s">
        <v>4329</v>
      </c>
      <c r="C392" t="s">
        <v>7394</v>
      </c>
    </row>
    <row r="393" spans="2:3" x14ac:dyDescent="0.25">
      <c r="B393" t="s">
        <v>7395</v>
      </c>
      <c r="C393" t="s">
        <v>7396</v>
      </c>
    </row>
    <row r="394" spans="2:3" x14ac:dyDescent="0.25">
      <c r="B394" t="s">
        <v>7397</v>
      </c>
      <c r="C394" t="s">
        <v>7391</v>
      </c>
    </row>
    <row r="395" spans="2:3" x14ac:dyDescent="0.25">
      <c r="B395" t="s">
        <v>7398</v>
      </c>
      <c r="C395"/>
    </row>
    <row r="396" spans="2:3" x14ac:dyDescent="0.25">
      <c r="B396" t="s">
        <v>7399</v>
      </c>
      <c r="C396"/>
    </row>
    <row r="397" spans="2:3" x14ac:dyDescent="0.25">
      <c r="B397" t="s">
        <v>7400</v>
      </c>
      <c r="C397"/>
    </row>
    <row r="398" spans="2:3" x14ac:dyDescent="0.25">
      <c r="B398" t="s">
        <v>7401</v>
      </c>
      <c r="C398"/>
    </row>
    <row r="399" spans="2:3" x14ac:dyDescent="0.25">
      <c r="B399" t="s">
        <v>7402</v>
      </c>
      <c r="C399"/>
    </row>
    <row r="400" spans="2:3" x14ac:dyDescent="0.25">
      <c r="B400" t="s">
        <v>7403</v>
      </c>
      <c r="C400"/>
    </row>
    <row r="401" spans="2:3" x14ac:dyDescent="0.25">
      <c r="B401" t="s">
        <v>7404</v>
      </c>
      <c r="C401"/>
    </row>
    <row r="402" spans="2:3" x14ac:dyDescent="0.25">
      <c r="B402" t="s">
        <v>7405</v>
      </c>
      <c r="C402"/>
    </row>
  </sheetData>
  <mergeCells count="29">
    <mergeCell ref="C370:G370"/>
    <mergeCell ref="B309:C309"/>
    <mergeCell ref="B316:C316"/>
    <mergeCell ref="B313:C313"/>
    <mergeCell ref="B203:C203"/>
    <mergeCell ref="B242:C242"/>
    <mergeCell ref="B250:C250"/>
    <mergeCell ref="B261:C261"/>
    <mergeCell ref="B272:C272"/>
    <mergeCell ref="B320:C320"/>
    <mergeCell ref="B326:C326"/>
    <mergeCell ref="B331:C331"/>
    <mergeCell ref="B334:C334"/>
    <mergeCell ref="B337:C337"/>
    <mergeCell ref="B192:C192"/>
    <mergeCell ref="B278:C278"/>
    <mergeCell ref="B286:C286"/>
    <mergeCell ref="B297:C297"/>
    <mergeCell ref="B302:C302"/>
    <mergeCell ref="B58:C58"/>
    <mergeCell ref="B28:C28"/>
    <mergeCell ref="B6:C6"/>
    <mergeCell ref="B2:C2"/>
    <mergeCell ref="B146:C146"/>
    <mergeCell ref="B137:C137"/>
    <mergeCell ref="B110:C110"/>
    <mergeCell ref="B88:C88"/>
    <mergeCell ref="B79:C79"/>
    <mergeCell ref="B64:C64"/>
  </mergeCells>
  <hyperlinks>
    <hyperlink ref="B367" r:id="rId1" display="http://oakthorne.net/wiki/index.php?title=Waterdeep_Goods_and_Services"/>
  </hyperlinks>
  <pageMargins left="0.7" right="0.7" top="0.75" bottom="0.75" header="0.3" footer="0.3"/>
  <pageSetup paperSize="9" orientation="portrait"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4"/>
  <sheetViews>
    <sheetView topLeftCell="A46" workbookViewId="0">
      <selection activeCell="B9" sqref="B9"/>
    </sheetView>
  </sheetViews>
  <sheetFormatPr defaultRowHeight="15" x14ac:dyDescent="0.25"/>
  <cols>
    <col min="2" max="2" width="37.7109375" bestFit="1" customWidth="1"/>
    <col min="4" max="4" width="36.5703125" bestFit="1" customWidth="1"/>
    <col min="5" max="5" width="78.42578125" bestFit="1" customWidth="1"/>
    <col min="11" max="11" width="155.7109375" bestFit="1" customWidth="1"/>
  </cols>
  <sheetData>
    <row r="1" spans="1:5" x14ac:dyDescent="0.25">
      <c r="A1" s="53" t="s">
        <v>5534</v>
      </c>
      <c r="B1" s="53" t="s">
        <v>5533</v>
      </c>
      <c r="C1" s="53" t="s">
        <v>5532</v>
      </c>
      <c r="D1" s="53" t="s">
        <v>5515</v>
      </c>
      <c r="E1" s="53" t="s">
        <v>5516</v>
      </c>
    </row>
    <row r="2" spans="1:5" x14ac:dyDescent="0.25">
      <c r="A2" s="1">
        <v>1</v>
      </c>
      <c r="B2" s="1" t="s">
        <v>5517</v>
      </c>
      <c r="C2" s="1" t="s">
        <v>5512</v>
      </c>
      <c r="D2" s="1" t="s">
        <v>5513</v>
      </c>
      <c r="E2" s="55" t="s">
        <v>5514</v>
      </c>
    </row>
    <row r="3" spans="1:5" x14ac:dyDescent="0.25">
      <c r="A3" s="1">
        <v>1</v>
      </c>
      <c r="B3" s="1" t="s">
        <v>5517</v>
      </c>
      <c r="C3" s="1" t="s">
        <v>5512</v>
      </c>
      <c r="D3" s="1" t="s">
        <v>5549</v>
      </c>
      <c r="E3" s="55" t="s">
        <v>5514</v>
      </c>
    </row>
    <row r="4" spans="1:5" x14ac:dyDescent="0.25">
      <c r="A4" s="1">
        <v>1</v>
      </c>
      <c r="B4" s="1" t="s">
        <v>5517</v>
      </c>
      <c r="C4" s="1" t="s">
        <v>5512</v>
      </c>
      <c r="D4" s="1" t="s">
        <v>5550</v>
      </c>
      <c r="E4" s="55" t="s">
        <v>5544</v>
      </c>
    </row>
    <row r="5" spans="1:5" x14ac:dyDescent="0.25">
      <c r="A5" s="1">
        <v>1</v>
      </c>
      <c r="B5" s="1" t="s">
        <v>5517</v>
      </c>
      <c r="C5" s="1" t="s">
        <v>5512</v>
      </c>
      <c r="D5" s="1" t="s">
        <v>5568</v>
      </c>
      <c r="E5" s="55" t="s">
        <v>5551</v>
      </c>
    </row>
    <row r="6" spans="1:5" x14ac:dyDescent="0.25">
      <c r="A6" s="1">
        <v>1</v>
      </c>
      <c r="B6" s="1" t="s">
        <v>5517</v>
      </c>
      <c r="C6" s="1" t="s">
        <v>5512</v>
      </c>
      <c r="D6" s="1" t="s">
        <v>5569</v>
      </c>
      <c r="E6" s="55" t="s">
        <v>5552</v>
      </c>
    </row>
    <row r="7" spans="1:5" x14ac:dyDescent="0.25">
      <c r="A7" s="1">
        <v>1</v>
      </c>
      <c r="B7" s="1" t="s">
        <v>5517</v>
      </c>
      <c r="C7" s="54" t="s">
        <v>5546</v>
      </c>
      <c r="D7" s="1" t="s">
        <v>5570</v>
      </c>
      <c r="E7" s="55" t="s">
        <v>5553</v>
      </c>
    </row>
    <row r="8" spans="1:5" x14ac:dyDescent="0.25">
      <c r="A8" s="1">
        <v>1</v>
      </c>
      <c r="B8" s="1" t="s">
        <v>5517</v>
      </c>
      <c r="C8" s="54" t="s">
        <v>5546</v>
      </c>
      <c r="D8" s="1" t="s">
        <v>5571</v>
      </c>
      <c r="E8" s="55" t="s">
        <v>5646</v>
      </c>
    </row>
    <row r="9" spans="1:5" ht="30" x14ac:dyDescent="0.25">
      <c r="A9" s="1">
        <v>1</v>
      </c>
      <c r="B9" s="1" t="s">
        <v>5517</v>
      </c>
      <c r="C9" s="54" t="s">
        <v>5546</v>
      </c>
      <c r="D9" s="1" t="s">
        <v>5572</v>
      </c>
      <c r="E9" s="55" t="s">
        <v>5616</v>
      </c>
    </row>
    <row r="10" spans="1:5" x14ac:dyDescent="0.25">
      <c r="A10" s="1">
        <v>1</v>
      </c>
      <c r="B10" s="1" t="s">
        <v>5517</v>
      </c>
      <c r="C10" s="54" t="s">
        <v>5546</v>
      </c>
      <c r="D10" s="1" t="s">
        <v>5573</v>
      </c>
      <c r="E10" s="55" t="s">
        <v>5617</v>
      </c>
    </row>
    <row r="11" spans="1:5" x14ac:dyDescent="0.25">
      <c r="A11" s="1">
        <v>1</v>
      </c>
      <c r="B11" s="1" t="s">
        <v>5517</v>
      </c>
      <c r="C11" s="1" t="s">
        <v>5547</v>
      </c>
      <c r="D11" s="1" t="s">
        <v>5648</v>
      </c>
      <c r="E11" s="55" t="s">
        <v>5649</v>
      </c>
    </row>
    <row r="12" spans="1:5" ht="30" x14ac:dyDescent="0.25">
      <c r="A12" s="1">
        <v>1</v>
      </c>
      <c r="B12" s="1" t="s">
        <v>5517</v>
      </c>
      <c r="C12" s="1" t="s">
        <v>5547</v>
      </c>
      <c r="D12" s="1" t="s">
        <v>5574</v>
      </c>
      <c r="E12" s="55" t="s">
        <v>5555</v>
      </c>
    </row>
    <row r="13" spans="1:5" x14ac:dyDescent="0.25">
      <c r="A13" s="1">
        <v>1</v>
      </c>
      <c r="B13" s="1" t="s">
        <v>5517</v>
      </c>
      <c r="C13" s="1" t="s">
        <v>5548</v>
      </c>
      <c r="D13" s="1" t="s">
        <v>5575</v>
      </c>
      <c r="E13" s="55" t="s">
        <v>5618</v>
      </c>
    </row>
    <row r="14" spans="1:5" x14ac:dyDescent="0.25">
      <c r="A14" s="1">
        <v>2</v>
      </c>
      <c r="B14" s="1" t="s">
        <v>5543</v>
      </c>
      <c r="C14" s="1" t="s">
        <v>5512</v>
      </c>
      <c r="D14" s="1" t="s">
        <v>5576</v>
      </c>
      <c r="E14" s="55" t="s">
        <v>5514</v>
      </c>
    </row>
    <row r="15" spans="1:5" x14ac:dyDescent="0.25">
      <c r="A15" s="1">
        <v>2</v>
      </c>
      <c r="B15" s="1" t="s">
        <v>5543</v>
      </c>
      <c r="C15" s="1" t="s">
        <v>5512</v>
      </c>
      <c r="D15" s="1" t="s">
        <v>5577</v>
      </c>
      <c r="E15" s="55" t="s">
        <v>5561</v>
      </c>
    </row>
    <row r="16" spans="1:5" ht="45" x14ac:dyDescent="0.25">
      <c r="A16" s="1">
        <v>2</v>
      </c>
      <c r="B16" s="1" t="s">
        <v>5543</v>
      </c>
      <c r="C16" s="1" t="s">
        <v>5512</v>
      </c>
      <c r="D16" s="1" t="s">
        <v>5578</v>
      </c>
      <c r="E16" s="55" t="s">
        <v>5619</v>
      </c>
    </row>
    <row r="17" spans="1:5" ht="30" x14ac:dyDescent="0.25">
      <c r="A17" s="1">
        <v>2</v>
      </c>
      <c r="B17" s="1" t="s">
        <v>5543</v>
      </c>
      <c r="C17" s="1" t="s">
        <v>5546</v>
      </c>
      <c r="D17" s="1" t="s">
        <v>5579</v>
      </c>
      <c r="E17" s="55" t="s">
        <v>5567</v>
      </c>
    </row>
    <row r="18" spans="1:5" ht="30" x14ac:dyDescent="0.25">
      <c r="A18" s="1">
        <v>2</v>
      </c>
      <c r="B18" s="1" t="s">
        <v>5543</v>
      </c>
      <c r="C18" s="1" t="s">
        <v>5546</v>
      </c>
      <c r="D18" s="1" t="s">
        <v>5580</v>
      </c>
      <c r="E18" s="55" t="s">
        <v>5566</v>
      </c>
    </row>
    <row r="19" spans="1:5" ht="30" x14ac:dyDescent="0.25">
      <c r="A19" s="1">
        <v>2</v>
      </c>
      <c r="B19" s="1" t="s">
        <v>5543</v>
      </c>
      <c r="C19" s="1" t="s">
        <v>5546</v>
      </c>
      <c r="D19" s="1" t="s">
        <v>5581</v>
      </c>
      <c r="E19" s="55" t="s">
        <v>5620</v>
      </c>
    </row>
    <row r="20" spans="1:5" ht="30" x14ac:dyDescent="0.25">
      <c r="A20" s="1">
        <v>2</v>
      </c>
      <c r="B20" s="1" t="s">
        <v>5543</v>
      </c>
      <c r="C20" s="1" t="s">
        <v>5546</v>
      </c>
      <c r="D20" s="1" t="s">
        <v>5582</v>
      </c>
      <c r="E20" s="55" t="s">
        <v>5557</v>
      </c>
    </row>
    <row r="21" spans="1:5" ht="30" x14ac:dyDescent="0.25">
      <c r="A21" s="1">
        <v>2</v>
      </c>
      <c r="B21" s="1" t="s">
        <v>5543</v>
      </c>
      <c r="C21" s="1" t="s">
        <v>5546</v>
      </c>
      <c r="D21" s="1" t="s">
        <v>5583</v>
      </c>
      <c r="E21" s="55" t="s">
        <v>5621</v>
      </c>
    </row>
    <row r="22" spans="1:5" ht="30" x14ac:dyDescent="0.25">
      <c r="A22" s="1">
        <v>2</v>
      </c>
      <c r="B22" s="1" t="s">
        <v>5543</v>
      </c>
      <c r="C22" s="1" t="s">
        <v>5546</v>
      </c>
      <c r="D22" s="1" t="s">
        <v>5584</v>
      </c>
      <c r="E22" s="55" t="s">
        <v>5558</v>
      </c>
    </row>
    <row r="23" spans="1:5" x14ac:dyDescent="0.25">
      <c r="A23" s="1">
        <v>2</v>
      </c>
      <c r="B23" s="1" t="s">
        <v>5543</v>
      </c>
      <c r="C23" s="1" t="s">
        <v>5547</v>
      </c>
      <c r="D23" s="1" t="s">
        <v>5585</v>
      </c>
      <c r="E23" s="55" t="s">
        <v>5622</v>
      </c>
    </row>
    <row r="24" spans="1:5" ht="30" x14ac:dyDescent="0.25">
      <c r="A24" s="1">
        <v>2</v>
      </c>
      <c r="B24" s="1" t="s">
        <v>5543</v>
      </c>
      <c r="C24" s="1" t="s">
        <v>5547</v>
      </c>
      <c r="D24" s="1" t="s">
        <v>5586</v>
      </c>
      <c r="E24" s="55" t="s">
        <v>5623</v>
      </c>
    </row>
    <row r="25" spans="1:5" ht="30" x14ac:dyDescent="0.25">
      <c r="A25" s="1">
        <v>2</v>
      </c>
      <c r="B25" s="1" t="s">
        <v>5543</v>
      </c>
      <c r="C25" s="1" t="s">
        <v>5547</v>
      </c>
      <c r="D25" s="1" t="s">
        <v>5587</v>
      </c>
      <c r="E25" s="55" t="s">
        <v>5556</v>
      </c>
    </row>
    <row r="26" spans="1:5" ht="30" x14ac:dyDescent="0.25">
      <c r="A26" s="1">
        <v>2</v>
      </c>
      <c r="B26" s="1" t="s">
        <v>5543</v>
      </c>
      <c r="C26" s="1" t="s">
        <v>5548</v>
      </c>
      <c r="D26" s="1" t="s">
        <v>5588</v>
      </c>
      <c r="E26" s="55" t="s">
        <v>5647</v>
      </c>
    </row>
    <row r="27" spans="1:5" ht="30" x14ac:dyDescent="0.25">
      <c r="A27" s="1">
        <v>2</v>
      </c>
      <c r="B27" s="1" t="s">
        <v>5543</v>
      </c>
      <c r="C27" s="1" t="s">
        <v>5548</v>
      </c>
      <c r="D27" s="1" t="s">
        <v>5589</v>
      </c>
      <c r="E27" s="55" t="s">
        <v>5624</v>
      </c>
    </row>
    <row r="28" spans="1:5" x14ac:dyDescent="0.25">
      <c r="A28" s="1">
        <v>2</v>
      </c>
      <c r="B28" s="1" t="s">
        <v>5543</v>
      </c>
      <c r="C28" s="1" t="s">
        <v>5548</v>
      </c>
      <c r="D28" s="1" t="s">
        <v>5590</v>
      </c>
      <c r="E28" s="55" t="s">
        <v>5554</v>
      </c>
    </row>
    <row r="29" spans="1:5" ht="30" x14ac:dyDescent="0.25">
      <c r="A29" s="1">
        <v>2</v>
      </c>
      <c r="B29" s="1" t="s">
        <v>5543</v>
      </c>
      <c r="C29" s="1" t="s">
        <v>5548</v>
      </c>
      <c r="D29" s="1" t="s">
        <v>5591</v>
      </c>
      <c r="E29" s="55" t="s">
        <v>5625</v>
      </c>
    </row>
    <row r="30" spans="1:5" ht="30" x14ac:dyDescent="0.25">
      <c r="A30" s="1">
        <v>2</v>
      </c>
      <c r="B30" s="1" t="s">
        <v>5543</v>
      </c>
      <c r="C30" s="1" t="s">
        <v>5548</v>
      </c>
      <c r="D30" s="1" t="s">
        <v>5592</v>
      </c>
      <c r="E30" s="55" t="s">
        <v>5626</v>
      </c>
    </row>
    <row r="31" spans="1:5" ht="30" x14ac:dyDescent="0.25">
      <c r="A31" s="1">
        <v>2</v>
      </c>
      <c r="B31" s="1" t="s">
        <v>5543</v>
      </c>
      <c r="C31" s="1" t="s">
        <v>5548</v>
      </c>
      <c r="D31" s="1" t="s">
        <v>5593</v>
      </c>
      <c r="E31" s="55" t="s">
        <v>5627</v>
      </c>
    </row>
    <row r="32" spans="1:5" ht="45" x14ac:dyDescent="0.25">
      <c r="A32" s="1">
        <v>3</v>
      </c>
      <c r="B32" s="1" t="s">
        <v>5545</v>
      </c>
      <c r="C32" s="1" t="s">
        <v>5512</v>
      </c>
      <c r="D32" s="1" t="s">
        <v>5594</v>
      </c>
      <c r="E32" s="55" t="s">
        <v>5565</v>
      </c>
    </row>
    <row r="33" spans="1:5" ht="30" x14ac:dyDescent="0.25">
      <c r="A33" s="1">
        <v>3</v>
      </c>
      <c r="B33" s="1" t="s">
        <v>5545</v>
      </c>
      <c r="C33" s="1" t="s">
        <v>5546</v>
      </c>
      <c r="D33" s="1" t="s">
        <v>5595</v>
      </c>
      <c r="E33" s="55" t="s">
        <v>5564</v>
      </c>
    </row>
    <row r="34" spans="1:5" ht="45" x14ac:dyDescent="0.25">
      <c r="A34" s="1">
        <v>3</v>
      </c>
      <c r="B34" s="1" t="s">
        <v>5545</v>
      </c>
      <c r="C34" s="1" t="s">
        <v>5546</v>
      </c>
      <c r="D34" s="1" t="s">
        <v>5596</v>
      </c>
      <c r="E34" s="55" t="s">
        <v>5628</v>
      </c>
    </row>
    <row r="35" spans="1:5" ht="30" x14ac:dyDescent="0.25">
      <c r="A35" s="1">
        <v>3</v>
      </c>
      <c r="B35" s="1" t="s">
        <v>5545</v>
      </c>
      <c r="C35" s="1" t="s">
        <v>5546</v>
      </c>
      <c r="D35" s="1" t="s">
        <v>5583</v>
      </c>
      <c r="E35" s="55" t="s">
        <v>5629</v>
      </c>
    </row>
    <row r="36" spans="1:5" ht="45" x14ac:dyDescent="0.25">
      <c r="A36" s="1">
        <v>3</v>
      </c>
      <c r="B36" s="1" t="s">
        <v>5545</v>
      </c>
      <c r="C36" s="1" t="s">
        <v>5547</v>
      </c>
      <c r="D36" s="1" t="s">
        <v>5597</v>
      </c>
      <c r="E36" s="55" t="s">
        <v>5630</v>
      </c>
    </row>
    <row r="37" spans="1:5" x14ac:dyDescent="0.25">
      <c r="A37" s="1">
        <v>3</v>
      </c>
      <c r="B37" s="1" t="s">
        <v>5545</v>
      </c>
      <c r="C37" s="1" t="s">
        <v>5548</v>
      </c>
      <c r="D37" s="1" t="s">
        <v>5598</v>
      </c>
      <c r="E37" s="55" t="s">
        <v>5631</v>
      </c>
    </row>
    <row r="38" spans="1:5" x14ac:dyDescent="0.25">
      <c r="A38" s="1">
        <v>3</v>
      </c>
      <c r="B38" s="1" t="s">
        <v>5545</v>
      </c>
      <c r="C38" s="1" t="s">
        <v>5548</v>
      </c>
      <c r="D38" s="1" t="s">
        <v>5599</v>
      </c>
      <c r="E38" s="55" t="s">
        <v>5632</v>
      </c>
    </row>
    <row r="39" spans="1:5" ht="30" x14ac:dyDescent="0.25">
      <c r="A39" s="1">
        <v>4</v>
      </c>
      <c r="B39" s="1" t="s">
        <v>5541</v>
      </c>
      <c r="C39" s="1" t="s">
        <v>5512</v>
      </c>
      <c r="D39" s="1" t="s">
        <v>5600</v>
      </c>
      <c r="E39" s="55" t="s">
        <v>5633</v>
      </c>
    </row>
    <row r="40" spans="1:5" ht="30" x14ac:dyDescent="0.25">
      <c r="A40" s="1">
        <v>4</v>
      </c>
      <c r="B40" s="1" t="s">
        <v>5541</v>
      </c>
      <c r="C40" s="1" t="s">
        <v>5512</v>
      </c>
      <c r="D40" s="1" t="s">
        <v>5601</v>
      </c>
      <c r="E40" s="55" t="s">
        <v>5634</v>
      </c>
    </row>
    <row r="41" spans="1:5" ht="30" x14ac:dyDescent="0.25">
      <c r="A41" s="1">
        <v>4</v>
      </c>
      <c r="B41" s="1" t="s">
        <v>5541</v>
      </c>
      <c r="C41" s="1" t="s">
        <v>5512</v>
      </c>
      <c r="D41" s="1" t="s">
        <v>5602</v>
      </c>
      <c r="E41" s="55" t="s">
        <v>5635</v>
      </c>
    </row>
    <row r="42" spans="1:5" ht="30" x14ac:dyDescent="0.25">
      <c r="A42" s="1">
        <v>4</v>
      </c>
      <c r="B42" s="1" t="s">
        <v>5541</v>
      </c>
      <c r="C42" s="1" t="s">
        <v>5512</v>
      </c>
      <c r="D42" s="1" t="s">
        <v>5603</v>
      </c>
      <c r="E42" s="55" t="s">
        <v>5636</v>
      </c>
    </row>
    <row r="43" spans="1:5" ht="45" x14ac:dyDescent="0.25">
      <c r="A43" s="1">
        <v>4</v>
      </c>
      <c r="B43" s="1" t="s">
        <v>5541</v>
      </c>
      <c r="C43" s="1" t="s">
        <v>5512</v>
      </c>
      <c r="D43" s="1" t="s">
        <v>5604</v>
      </c>
      <c r="E43" s="55" t="s">
        <v>5559</v>
      </c>
    </row>
    <row r="44" spans="1:5" ht="30" x14ac:dyDescent="0.25">
      <c r="A44" s="1">
        <v>4</v>
      </c>
      <c r="B44" s="1" t="s">
        <v>5541</v>
      </c>
      <c r="C44" s="1" t="s">
        <v>5512</v>
      </c>
      <c r="D44" s="1" t="s">
        <v>5605</v>
      </c>
      <c r="E44" s="55" t="s">
        <v>5560</v>
      </c>
    </row>
    <row r="45" spans="1:5" ht="30" x14ac:dyDescent="0.25">
      <c r="A45" s="1">
        <v>4</v>
      </c>
      <c r="B45" s="1" t="s">
        <v>5541</v>
      </c>
      <c r="C45" s="54" t="s">
        <v>5546</v>
      </c>
      <c r="D45" s="1" t="s">
        <v>5606</v>
      </c>
      <c r="E45" s="55" t="s">
        <v>5637</v>
      </c>
    </row>
    <row r="46" spans="1:5" ht="30" x14ac:dyDescent="0.25">
      <c r="A46" s="1">
        <v>4</v>
      </c>
      <c r="B46" s="1" t="s">
        <v>5541</v>
      </c>
      <c r="C46" s="54" t="s">
        <v>5546</v>
      </c>
      <c r="D46" s="1" t="s">
        <v>5607</v>
      </c>
      <c r="E46" s="55" t="s">
        <v>5638</v>
      </c>
    </row>
    <row r="47" spans="1:5" x14ac:dyDescent="0.25">
      <c r="A47" s="1">
        <v>4</v>
      </c>
      <c r="B47" s="1" t="s">
        <v>5541</v>
      </c>
      <c r="C47" s="54" t="s">
        <v>5546</v>
      </c>
      <c r="D47" s="1" t="s">
        <v>5608</v>
      </c>
      <c r="E47" s="55" t="s">
        <v>5562</v>
      </c>
    </row>
    <row r="48" spans="1:5" ht="45" x14ac:dyDescent="0.25">
      <c r="A48" s="1">
        <v>4</v>
      </c>
      <c r="B48" s="1" t="s">
        <v>5541</v>
      </c>
      <c r="C48" s="54" t="s">
        <v>5546</v>
      </c>
      <c r="D48" s="1" t="s">
        <v>5583</v>
      </c>
      <c r="E48" s="55" t="s">
        <v>5645</v>
      </c>
    </row>
    <row r="49" spans="1:5" x14ac:dyDescent="0.25">
      <c r="A49" s="1">
        <v>4</v>
      </c>
      <c r="B49" s="1" t="s">
        <v>5541</v>
      </c>
      <c r="C49" s="54" t="s">
        <v>5546</v>
      </c>
      <c r="D49" s="1" t="s">
        <v>5609</v>
      </c>
      <c r="E49" s="55" t="s">
        <v>5563</v>
      </c>
    </row>
    <row r="50" spans="1:5" x14ac:dyDescent="0.25">
      <c r="A50" s="1">
        <v>4</v>
      </c>
      <c r="B50" s="1" t="s">
        <v>5541</v>
      </c>
      <c r="C50" s="54" t="s">
        <v>5547</v>
      </c>
      <c r="D50" s="1" t="s">
        <v>5610</v>
      </c>
      <c r="E50" s="55" t="s">
        <v>5639</v>
      </c>
    </row>
    <row r="51" spans="1:5" ht="30" x14ac:dyDescent="0.25">
      <c r="A51" s="1">
        <v>4</v>
      </c>
      <c r="B51" s="1" t="s">
        <v>5541</v>
      </c>
      <c r="C51" s="54" t="s">
        <v>5547</v>
      </c>
      <c r="D51" s="1" t="s">
        <v>5611</v>
      </c>
      <c r="E51" s="55" t="s">
        <v>5640</v>
      </c>
    </row>
    <row r="52" spans="1:5" ht="30" x14ac:dyDescent="0.25">
      <c r="A52" s="1">
        <v>4</v>
      </c>
      <c r="B52" s="1" t="s">
        <v>5541</v>
      </c>
      <c r="C52" s="54" t="s">
        <v>5547</v>
      </c>
      <c r="D52" s="1" t="s">
        <v>5612</v>
      </c>
      <c r="E52" s="55" t="s">
        <v>5641</v>
      </c>
    </row>
    <row r="53" spans="1:5" ht="60" x14ac:dyDescent="0.25">
      <c r="A53" s="1">
        <v>4</v>
      </c>
      <c r="B53" s="1" t="s">
        <v>5541</v>
      </c>
      <c r="C53" s="54" t="s">
        <v>5547</v>
      </c>
      <c r="D53" s="1" t="s">
        <v>5613</v>
      </c>
      <c r="E53" s="55" t="s">
        <v>5642</v>
      </c>
    </row>
    <row r="54" spans="1:5" x14ac:dyDescent="0.25">
      <c r="A54" s="1">
        <v>4</v>
      </c>
      <c r="B54" s="1" t="s">
        <v>5541</v>
      </c>
      <c r="C54" s="54" t="s">
        <v>5548</v>
      </c>
      <c r="D54" s="1" t="s">
        <v>5614</v>
      </c>
      <c r="E54" s="55" t="s">
        <v>5643</v>
      </c>
    </row>
    <row r="55" spans="1:5" x14ac:dyDescent="0.25">
      <c r="A55" s="1">
        <v>4</v>
      </c>
      <c r="B55" s="1" t="s">
        <v>5541</v>
      </c>
      <c r="C55" s="54" t="s">
        <v>5548</v>
      </c>
      <c r="D55" s="1" t="s">
        <v>5615</v>
      </c>
      <c r="E55" s="55" t="s">
        <v>5644</v>
      </c>
    </row>
    <row r="58" spans="1:5" x14ac:dyDescent="0.25">
      <c r="A58" s="6"/>
      <c r="B58" s="56" t="s">
        <v>5531</v>
      </c>
    </row>
    <row r="59" spans="1:5" x14ac:dyDescent="0.25">
      <c r="A59" s="6" t="s">
        <v>2152</v>
      </c>
      <c r="B59" s="6" t="s">
        <v>5514</v>
      </c>
    </row>
    <row r="60" spans="1:5" x14ac:dyDescent="0.25">
      <c r="A60" s="6" t="s">
        <v>2157</v>
      </c>
      <c r="B60" s="6" t="s">
        <v>5518</v>
      </c>
    </row>
    <row r="61" spans="1:5" x14ac:dyDescent="0.25">
      <c r="A61" s="6" t="s">
        <v>2145</v>
      </c>
      <c r="B61" s="6" t="s">
        <v>5519</v>
      </c>
      <c r="C61" t="s">
        <v>5654</v>
      </c>
    </row>
    <row r="62" spans="1:5" ht="30" x14ac:dyDescent="0.25">
      <c r="A62" s="6" t="s">
        <v>2159</v>
      </c>
      <c r="B62" s="6" t="s">
        <v>5520</v>
      </c>
    </row>
    <row r="63" spans="1:5" x14ac:dyDescent="0.25">
      <c r="A63" s="6" t="s">
        <v>5521</v>
      </c>
      <c r="B63" s="6" t="s">
        <v>5522</v>
      </c>
      <c r="C63" t="s">
        <v>5653</v>
      </c>
    </row>
    <row r="64" spans="1:5" x14ac:dyDescent="0.25">
      <c r="A64" s="6" t="s">
        <v>5523</v>
      </c>
      <c r="B64" s="6" t="s">
        <v>5524</v>
      </c>
      <c r="C64" t="s">
        <v>5655</v>
      </c>
    </row>
    <row r="65" spans="1:3" ht="30" x14ac:dyDescent="0.25">
      <c r="A65" s="6" t="s">
        <v>2160</v>
      </c>
      <c r="B65" s="6" t="s">
        <v>5525</v>
      </c>
    </row>
    <row r="66" spans="1:3" x14ac:dyDescent="0.25">
      <c r="A66" s="6" t="s">
        <v>5526</v>
      </c>
      <c r="B66" s="6" t="s">
        <v>5527</v>
      </c>
      <c r="C66" t="s">
        <v>5650</v>
      </c>
    </row>
    <row r="67" spans="1:3" x14ac:dyDescent="0.25">
      <c r="A67" s="6" t="s">
        <v>5528</v>
      </c>
      <c r="B67" s="6" t="s">
        <v>5652</v>
      </c>
      <c r="C67" t="s">
        <v>5651</v>
      </c>
    </row>
    <row r="68" spans="1:3" ht="75" x14ac:dyDescent="0.25">
      <c r="A68" s="6" t="s">
        <v>5529</v>
      </c>
      <c r="B68" s="6" t="s">
        <v>5530</v>
      </c>
    </row>
    <row r="70" spans="1:3" x14ac:dyDescent="0.25">
      <c r="A70" s="53" t="s">
        <v>5533</v>
      </c>
      <c r="B70" s="53" t="s">
        <v>5535</v>
      </c>
    </row>
    <row r="71" spans="1:3" ht="75" x14ac:dyDescent="0.25">
      <c r="A71" s="1" t="s">
        <v>5517</v>
      </c>
      <c r="B71" s="6" t="s">
        <v>5536</v>
      </c>
    </row>
    <row r="72" spans="1:3" ht="90" x14ac:dyDescent="0.25">
      <c r="A72" s="1" t="s">
        <v>5537</v>
      </c>
      <c r="B72" s="6" t="s">
        <v>5538</v>
      </c>
    </row>
    <row r="73" spans="1:3" ht="75" x14ac:dyDescent="0.25">
      <c r="A73" s="1" t="s">
        <v>5539</v>
      </c>
      <c r="B73" s="6" t="s">
        <v>5540</v>
      </c>
    </row>
    <row r="74" spans="1:3" ht="90" x14ac:dyDescent="0.25">
      <c r="A74" s="1" t="s">
        <v>5541</v>
      </c>
      <c r="B74" s="6" t="s">
        <v>5542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6"/>
  <sheetViews>
    <sheetView topLeftCell="A10" zoomScale="145" zoomScaleNormal="145" workbookViewId="0">
      <selection activeCell="A14" sqref="A14"/>
    </sheetView>
  </sheetViews>
  <sheetFormatPr defaultRowHeight="15" x14ac:dyDescent="0.25"/>
  <cols>
    <col min="1" max="1" width="10.140625" customWidth="1"/>
    <col min="2" max="2" width="35.5703125" style="64" customWidth="1"/>
    <col min="3" max="4" width="27.85546875" style="64" customWidth="1"/>
    <col min="5" max="5" width="11.7109375" customWidth="1"/>
  </cols>
  <sheetData>
    <row r="1" spans="2:6" ht="15.75" x14ac:dyDescent="0.25">
      <c r="B1" s="233" t="s">
        <v>6794</v>
      </c>
      <c r="C1" s="233"/>
      <c r="D1" s="233"/>
      <c r="E1" s="233"/>
    </row>
    <row r="2" spans="2:6" x14ac:dyDescent="0.25">
      <c r="B2" s="124" t="s">
        <v>6795</v>
      </c>
      <c r="C2" s="124" t="s">
        <v>4006</v>
      </c>
      <c r="D2" s="124" t="s">
        <v>10198</v>
      </c>
      <c r="E2" s="124" t="s">
        <v>6796</v>
      </c>
    </row>
    <row r="3" spans="2:6" x14ac:dyDescent="0.25">
      <c r="B3" s="37" t="s">
        <v>5480</v>
      </c>
      <c r="C3" s="37" t="s">
        <v>5686</v>
      </c>
      <c r="D3" s="37"/>
      <c r="E3" s="37"/>
    </row>
    <row r="4" spans="2:6" x14ac:dyDescent="0.25">
      <c r="B4" s="37" t="s">
        <v>5481</v>
      </c>
      <c r="C4" s="37"/>
      <c r="D4" s="37"/>
      <c r="E4" s="108" t="s">
        <v>7285</v>
      </c>
    </row>
    <row r="5" spans="2:6" x14ac:dyDescent="0.25">
      <c r="B5" s="37" t="s">
        <v>5482</v>
      </c>
      <c r="C5" s="37" t="s">
        <v>5687</v>
      </c>
      <c r="D5" s="37"/>
      <c r="E5" s="37"/>
    </row>
    <row r="6" spans="2:6" x14ac:dyDescent="0.25">
      <c r="B6" s="37" t="s">
        <v>5483</v>
      </c>
      <c r="C6" s="37"/>
      <c r="D6" s="37"/>
      <c r="E6" s="37" t="s">
        <v>5688</v>
      </c>
    </row>
    <row r="7" spans="2:6" x14ac:dyDescent="0.25">
      <c r="B7" s="37" t="s">
        <v>5484</v>
      </c>
      <c r="C7" s="37"/>
      <c r="D7" s="37"/>
      <c r="E7" s="37" t="s">
        <v>5688</v>
      </c>
    </row>
    <row r="8" spans="2:6" x14ac:dyDescent="0.25">
      <c r="B8" s="37" t="s">
        <v>5485</v>
      </c>
      <c r="C8" s="37" t="s">
        <v>5689</v>
      </c>
      <c r="D8" s="37"/>
      <c r="E8" s="37"/>
    </row>
    <row r="9" spans="2:6" x14ac:dyDescent="0.25">
      <c r="B9" s="37" t="s">
        <v>5486</v>
      </c>
      <c r="C9" s="37"/>
      <c r="D9" s="37"/>
      <c r="E9" s="37" t="s">
        <v>5690</v>
      </c>
    </row>
    <row r="10" spans="2:6" x14ac:dyDescent="0.25">
      <c r="B10" s="37" t="s">
        <v>5487</v>
      </c>
      <c r="C10" s="37"/>
      <c r="D10" s="37"/>
      <c r="E10" s="37"/>
    </row>
    <row r="11" spans="2:6" x14ac:dyDescent="0.25">
      <c r="B11" s="37" t="s">
        <v>5488</v>
      </c>
      <c r="C11" s="63" t="s">
        <v>5839</v>
      </c>
      <c r="D11" s="63"/>
      <c r="E11" s="37"/>
    </row>
    <row r="12" spans="2:6" x14ac:dyDescent="0.25">
      <c r="B12" s="108" t="s">
        <v>5807</v>
      </c>
      <c r="C12" s="37" t="s">
        <v>10173</v>
      </c>
      <c r="D12" s="37"/>
      <c r="E12" s="37" t="s">
        <v>5808</v>
      </c>
      <c r="F12" t="s">
        <v>10171</v>
      </c>
    </row>
    <row r="13" spans="2:6" x14ac:dyDescent="0.25">
      <c r="B13" s="37" t="s">
        <v>10172</v>
      </c>
      <c r="C13" s="37"/>
      <c r="D13" s="37"/>
      <c r="E13" s="37"/>
      <c r="F13" t="s">
        <v>10174</v>
      </c>
    </row>
    <row r="14" spans="2:6" x14ac:dyDescent="0.25">
      <c r="B14" s="37" t="s">
        <v>10175</v>
      </c>
      <c r="C14" s="37"/>
      <c r="D14" s="37"/>
      <c r="E14" s="37" t="s">
        <v>10194</v>
      </c>
    </row>
    <row r="15" spans="2:6" x14ac:dyDescent="0.25">
      <c r="B15" s="37" t="s">
        <v>10176</v>
      </c>
      <c r="C15" s="37"/>
      <c r="D15" s="37"/>
      <c r="E15" s="37" t="s">
        <v>10194</v>
      </c>
    </row>
    <row r="16" spans="2:6" x14ac:dyDescent="0.25">
      <c r="B16" s="37" t="s">
        <v>10177</v>
      </c>
      <c r="C16" s="37"/>
      <c r="D16" s="37"/>
      <c r="E16" s="37" t="s">
        <v>10194</v>
      </c>
    </row>
    <row r="17" spans="2:5" x14ac:dyDescent="0.25">
      <c r="B17" s="37" t="s">
        <v>10178</v>
      </c>
      <c r="C17" s="37"/>
      <c r="D17" s="37"/>
      <c r="E17" s="37" t="s">
        <v>10194</v>
      </c>
    </row>
    <row r="18" spans="2:5" x14ac:dyDescent="0.25">
      <c r="B18" s="37" t="s">
        <v>10179</v>
      </c>
      <c r="C18" s="37" t="s">
        <v>10180</v>
      </c>
      <c r="D18" s="37"/>
      <c r="E18" s="37" t="s">
        <v>10194</v>
      </c>
    </row>
    <row r="19" spans="2:5" x14ac:dyDescent="0.25">
      <c r="B19" s="108" t="s">
        <v>10181</v>
      </c>
      <c r="C19" s="108" t="s">
        <v>10182</v>
      </c>
      <c r="D19" s="108"/>
      <c r="E19" s="37" t="s">
        <v>10194</v>
      </c>
    </row>
    <row r="20" spans="2:5" x14ac:dyDescent="0.25">
      <c r="B20" s="108" t="s">
        <v>10183</v>
      </c>
      <c r="C20" s="108" t="s">
        <v>10184</v>
      </c>
      <c r="D20" s="108"/>
      <c r="E20" s="37" t="s">
        <v>10194</v>
      </c>
    </row>
    <row r="21" spans="2:5" x14ac:dyDescent="0.25">
      <c r="B21" s="108" t="s">
        <v>10195</v>
      </c>
      <c r="C21" s="108" t="s">
        <v>10185</v>
      </c>
      <c r="D21" s="108"/>
      <c r="E21" s="37" t="s">
        <v>10194</v>
      </c>
    </row>
    <row r="22" spans="2:5" x14ac:dyDescent="0.25">
      <c r="B22" s="108" t="s">
        <v>10186</v>
      </c>
      <c r="C22" s="108" t="s">
        <v>10187</v>
      </c>
      <c r="D22" s="108"/>
      <c r="E22" s="37" t="s">
        <v>10194</v>
      </c>
    </row>
    <row r="23" spans="2:5" x14ac:dyDescent="0.25">
      <c r="B23" s="108" t="s">
        <v>10196</v>
      </c>
      <c r="C23" s="108" t="s">
        <v>10188</v>
      </c>
      <c r="D23" s="108"/>
      <c r="E23" s="37" t="s">
        <v>10194</v>
      </c>
    </row>
    <row r="24" spans="2:5" x14ac:dyDescent="0.25">
      <c r="B24" s="108" t="s">
        <v>10197</v>
      </c>
      <c r="C24" s="108" t="s">
        <v>10189</v>
      </c>
      <c r="D24" s="108"/>
      <c r="E24" s="37" t="s">
        <v>10194</v>
      </c>
    </row>
    <row r="25" spans="2:5" x14ac:dyDescent="0.25">
      <c r="B25" s="108" t="s">
        <v>10190</v>
      </c>
      <c r="C25" s="108" t="s">
        <v>10191</v>
      </c>
      <c r="D25" s="108"/>
      <c r="E25" s="37" t="s">
        <v>10194</v>
      </c>
    </row>
    <row r="26" spans="2:5" x14ac:dyDescent="0.25">
      <c r="B26" s="108" t="s">
        <v>10192</v>
      </c>
      <c r="C26" s="108" t="s">
        <v>10193</v>
      </c>
      <c r="D26" s="108"/>
      <c r="E26" s="37" t="s">
        <v>10194</v>
      </c>
    </row>
  </sheetData>
  <mergeCells count="1">
    <mergeCell ref="B1:E1"/>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6"/>
  <sheetViews>
    <sheetView topLeftCell="A10" zoomScale="115" zoomScaleNormal="115" workbookViewId="0">
      <selection activeCell="B46" sqref="B46"/>
    </sheetView>
  </sheetViews>
  <sheetFormatPr defaultRowHeight="15" x14ac:dyDescent="0.25"/>
  <cols>
    <col min="1" max="1" width="19.140625" customWidth="1"/>
    <col min="2" max="2" width="12.5703125" customWidth="1"/>
    <col min="3" max="3" width="16.7109375" customWidth="1"/>
    <col min="4" max="4" width="17" customWidth="1"/>
    <col min="6" max="6" width="15.7109375" customWidth="1"/>
    <col min="7" max="7" width="15.42578125" customWidth="1"/>
    <col min="8" max="8" width="18.7109375" customWidth="1"/>
    <col min="12" max="12" width="20.140625" customWidth="1"/>
  </cols>
  <sheetData>
    <row r="1" spans="1:17" ht="18.75" x14ac:dyDescent="0.3">
      <c r="H1" s="235" t="s">
        <v>5962</v>
      </c>
      <c r="I1" s="235"/>
      <c r="J1" s="235"/>
      <c r="K1" s="236"/>
      <c r="L1" s="235" t="s">
        <v>6364</v>
      </c>
      <c r="M1" s="235"/>
      <c r="N1" s="235"/>
      <c r="O1" s="235"/>
      <c r="Q1" s="60" t="s">
        <v>5983</v>
      </c>
    </row>
    <row r="2" spans="1:17" x14ac:dyDescent="0.25">
      <c r="A2" s="81" t="s">
        <v>6383</v>
      </c>
      <c r="B2" s="81" t="s">
        <v>6381</v>
      </c>
      <c r="C2" s="83" t="s">
        <v>6380</v>
      </c>
      <c r="D2" s="81" t="s">
        <v>6378</v>
      </c>
      <c r="E2" s="81" t="s">
        <v>6377</v>
      </c>
      <c r="F2" s="81" t="s">
        <v>6382</v>
      </c>
      <c r="G2" s="81" t="s">
        <v>6384</v>
      </c>
      <c r="H2" s="74"/>
      <c r="I2" s="28" t="s">
        <v>5966</v>
      </c>
      <c r="J2" s="28" t="s">
        <v>5967</v>
      </c>
      <c r="K2" s="75" t="s">
        <v>5968</v>
      </c>
      <c r="L2" s="28"/>
      <c r="M2" s="28" t="s">
        <v>5966</v>
      </c>
      <c r="N2" s="28" t="s">
        <v>5967</v>
      </c>
      <c r="O2" s="28" t="s">
        <v>5968</v>
      </c>
      <c r="Q2" t="s">
        <v>5984</v>
      </c>
    </row>
    <row r="3" spans="1:17" x14ac:dyDescent="0.25">
      <c r="A3" s="1" t="s">
        <v>5949</v>
      </c>
      <c r="B3" s="71" t="s">
        <v>6161</v>
      </c>
      <c r="C3" s="1" t="s">
        <v>5948</v>
      </c>
      <c r="D3" s="82" t="s">
        <v>5953</v>
      </c>
      <c r="E3" s="1" t="s">
        <v>6147</v>
      </c>
      <c r="F3" s="48" t="s">
        <v>6164</v>
      </c>
      <c r="G3" s="1" t="s">
        <v>6157</v>
      </c>
      <c r="H3" s="1" t="s">
        <v>5949</v>
      </c>
      <c r="I3" s="44">
        <v>0.7</v>
      </c>
      <c r="J3" s="44">
        <v>0.5</v>
      </c>
      <c r="K3" s="44">
        <v>0.2</v>
      </c>
      <c r="L3" s="48" t="s">
        <v>382</v>
      </c>
      <c r="M3" s="1"/>
      <c r="N3" s="1"/>
      <c r="O3" s="1"/>
    </row>
    <row r="4" spans="1:17" x14ac:dyDescent="0.25">
      <c r="A4" s="1" t="s">
        <v>5951</v>
      </c>
      <c r="B4" s="71" t="s">
        <v>5946</v>
      </c>
      <c r="C4" s="1" t="s">
        <v>5952</v>
      </c>
      <c r="D4" s="82" t="s">
        <v>5954</v>
      </c>
      <c r="E4" s="1" t="s">
        <v>6148</v>
      </c>
      <c r="F4" s="48" t="s">
        <v>6165</v>
      </c>
      <c r="G4" s="1" t="s">
        <v>6158</v>
      </c>
      <c r="H4" s="1" t="s">
        <v>5951</v>
      </c>
      <c r="I4" s="44">
        <v>0.3</v>
      </c>
      <c r="J4" s="44">
        <v>0.25</v>
      </c>
      <c r="K4" s="44">
        <v>0.2</v>
      </c>
      <c r="L4" s="48" t="s">
        <v>6365</v>
      </c>
      <c r="M4" s="1"/>
      <c r="N4" s="1"/>
      <c r="O4" s="1"/>
    </row>
    <row r="5" spans="1:17" x14ac:dyDescent="0.25">
      <c r="A5" s="1" t="s">
        <v>5950</v>
      </c>
      <c r="B5" s="71" t="s">
        <v>5947</v>
      </c>
      <c r="C5" s="1" t="s">
        <v>5958</v>
      </c>
      <c r="D5" s="82" t="s">
        <v>5955</v>
      </c>
      <c r="E5" s="1" t="s">
        <v>6160</v>
      </c>
      <c r="F5" s="48" t="s">
        <v>6166</v>
      </c>
      <c r="G5" s="1" t="s">
        <v>6159</v>
      </c>
      <c r="H5" s="1" t="s">
        <v>5950</v>
      </c>
      <c r="I5" s="44">
        <v>0</v>
      </c>
      <c r="J5" s="44">
        <v>0.1</v>
      </c>
      <c r="K5" s="44">
        <v>0.2</v>
      </c>
      <c r="L5" s="48" t="s">
        <v>6366</v>
      </c>
      <c r="M5" s="1"/>
      <c r="N5" s="1"/>
      <c r="O5" s="1"/>
    </row>
    <row r="6" spans="1:17" x14ac:dyDescent="0.25">
      <c r="A6" s="1" t="s">
        <v>5961</v>
      </c>
      <c r="B6" s="71" t="s">
        <v>5948</v>
      </c>
      <c r="C6" s="1" t="s">
        <v>5960</v>
      </c>
      <c r="D6" s="82" t="s">
        <v>5956</v>
      </c>
      <c r="F6" s="48" t="s">
        <v>6143</v>
      </c>
      <c r="H6" s="1" t="s">
        <v>5961</v>
      </c>
      <c r="I6" s="44">
        <v>0</v>
      </c>
      <c r="J6" s="44">
        <v>0.15</v>
      </c>
      <c r="K6" s="44">
        <v>0.25</v>
      </c>
      <c r="L6" s="48" t="s">
        <v>6367</v>
      </c>
      <c r="M6" s="1"/>
      <c r="N6" s="1"/>
      <c r="O6" s="1"/>
    </row>
    <row r="7" spans="1:17" x14ac:dyDescent="0.25">
      <c r="A7" s="1" t="s">
        <v>6379</v>
      </c>
      <c r="B7" s="71" t="s">
        <v>5951</v>
      </c>
      <c r="C7" s="1" t="s">
        <v>6162</v>
      </c>
      <c r="D7" s="82" t="s">
        <v>5976</v>
      </c>
      <c r="H7" s="1" t="s">
        <v>6379</v>
      </c>
      <c r="I7" s="44">
        <v>0</v>
      </c>
      <c r="J7" s="1"/>
      <c r="K7" s="44">
        <v>0.15</v>
      </c>
      <c r="L7" s="48" t="s">
        <v>6368</v>
      </c>
      <c r="M7" s="1"/>
      <c r="N7" s="1"/>
      <c r="O7" s="1"/>
    </row>
    <row r="8" spans="1:17" x14ac:dyDescent="0.25">
      <c r="A8" s="1" t="s">
        <v>5955</v>
      </c>
      <c r="C8" s="1" t="s">
        <v>5959</v>
      </c>
      <c r="D8" s="82" t="s">
        <v>6167</v>
      </c>
      <c r="H8" s="1" t="s">
        <v>5955</v>
      </c>
      <c r="I8" s="44"/>
      <c r="J8" s="1"/>
      <c r="K8" s="44"/>
      <c r="L8" s="48"/>
      <c r="M8" s="1"/>
      <c r="N8" s="1"/>
      <c r="O8" s="1"/>
    </row>
    <row r="9" spans="1:17" x14ac:dyDescent="0.25">
      <c r="A9" s="1" t="s">
        <v>5956</v>
      </c>
      <c r="C9" s="48" t="s">
        <v>5957</v>
      </c>
      <c r="D9" s="82" t="s">
        <v>6163</v>
      </c>
      <c r="H9" s="1" t="s">
        <v>5956</v>
      </c>
      <c r="I9" s="44"/>
      <c r="J9" s="1"/>
      <c r="K9" s="44"/>
      <c r="L9" s="48"/>
      <c r="M9" s="1"/>
      <c r="N9" s="1"/>
      <c r="O9" s="1"/>
    </row>
    <row r="10" spans="1:17" x14ac:dyDescent="0.25">
      <c r="A10" s="1" t="s">
        <v>5976</v>
      </c>
      <c r="D10" s="1"/>
      <c r="H10" s="1" t="s">
        <v>5976</v>
      </c>
      <c r="I10" s="44"/>
      <c r="J10" s="1"/>
      <c r="K10" s="44"/>
      <c r="L10" s="48"/>
      <c r="M10" s="1"/>
      <c r="N10" s="1"/>
      <c r="O10" s="1"/>
    </row>
    <row r="11" spans="1:17" ht="18.75" x14ac:dyDescent="0.3">
      <c r="F11" t="s">
        <v>6375</v>
      </c>
      <c r="H11" s="234" t="s">
        <v>5981</v>
      </c>
      <c r="I11" s="234"/>
      <c r="J11" s="234"/>
      <c r="K11" s="234"/>
      <c r="L11" s="48" t="s">
        <v>6369</v>
      </c>
      <c r="M11" s="1"/>
      <c r="N11" s="1"/>
      <c r="O11" s="1"/>
    </row>
    <row r="12" spans="1:17" x14ac:dyDescent="0.25">
      <c r="F12" t="s">
        <v>6376</v>
      </c>
      <c r="H12" s="28"/>
      <c r="I12" s="28" t="s">
        <v>5966</v>
      </c>
      <c r="J12" s="28" t="s">
        <v>5967</v>
      </c>
      <c r="K12" s="28" t="s">
        <v>5968</v>
      </c>
    </row>
    <row r="13" spans="1:17" x14ac:dyDescent="0.25">
      <c r="B13" s="1" t="s">
        <v>5957</v>
      </c>
      <c r="D13" s="1"/>
      <c r="H13" s="1" t="s">
        <v>5963</v>
      </c>
      <c r="I13" s="1" t="s">
        <v>5970</v>
      </c>
      <c r="J13" s="1" t="s">
        <v>5971</v>
      </c>
      <c r="K13" s="1" t="s">
        <v>6370</v>
      </c>
    </row>
    <row r="14" spans="1:17" x14ac:dyDescent="0.25">
      <c r="B14" s="1" t="s">
        <v>5950</v>
      </c>
      <c r="D14" s="1"/>
      <c r="H14" s="1" t="s">
        <v>5964</v>
      </c>
      <c r="I14" s="1" t="s">
        <v>5969</v>
      </c>
      <c r="J14" s="1" t="s">
        <v>5972</v>
      </c>
      <c r="K14" s="1" t="s">
        <v>6371</v>
      </c>
    </row>
    <row r="15" spans="1:17" x14ac:dyDescent="0.25">
      <c r="D15" s="1"/>
      <c r="H15" s="1" t="s">
        <v>5965</v>
      </c>
      <c r="I15" s="1">
        <v>0</v>
      </c>
      <c r="J15" s="1" t="s">
        <v>5973</v>
      </c>
      <c r="K15" s="1" t="s">
        <v>6372</v>
      </c>
    </row>
    <row r="16" spans="1:17" x14ac:dyDescent="0.25">
      <c r="C16" s="1"/>
      <c r="D16" s="1"/>
      <c r="H16" s="1" t="s">
        <v>5974</v>
      </c>
      <c r="I16" s="1">
        <v>0</v>
      </c>
      <c r="J16" s="1" t="s">
        <v>5973</v>
      </c>
      <c r="K16" s="1" t="s">
        <v>5975</v>
      </c>
    </row>
    <row r="17" spans="3:15" ht="18.75" x14ac:dyDescent="0.3">
      <c r="C17" s="1"/>
      <c r="D17" s="1"/>
      <c r="H17" s="234" t="s">
        <v>5982</v>
      </c>
      <c r="I17" s="234"/>
      <c r="J17" s="234"/>
      <c r="K17" s="234"/>
      <c r="L17" s="234" t="s">
        <v>5980</v>
      </c>
      <c r="M17" s="234"/>
      <c r="N17" s="234"/>
      <c r="O17" s="234"/>
    </row>
    <row r="18" spans="3:15" x14ac:dyDescent="0.25">
      <c r="C18" s="1"/>
      <c r="D18" s="1"/>
      <c r="H18" s="28"/>
      <c r="I18" s="28" t="s">
        <v>5966</v>
      </c>
      <c r="J18" s="28" t="s">
        <v>5967</v>
      </c>
      <c r="K18" s="28" t="s">
        <v>5968</v>
      </c>
      <c r="L18" s="28"/>
      <c r="M18" s="28" t="s">
        <v>5966</v>
      </c>
      <c r="N18" s="28" t="s">
        <v>5967</v>
      </c>
      <c r="O18" s="28" t="s">
        <v>5968</v>
      </c>
    </row>
    <row r="19" spans="3:15" x14ac:dyDescent="0.25">
      <c r="C19" s="1"/>
      <c r="D19" s="1"/>
      <c r="H19" s="1" t="s">
        <v>5979</v>
      </c>
      <c r="I19" s="1"/>
      <c r="J19" s="1"/>
      <c r="K19" s="1"/>
      <c r="L19" s="71" t="s">
        <v>5953</v>
      </c>
      <c r="M19" s="1"/>
      <c r="N19" s="1"/>
      <c r="O19" s="1"/>
    </row>
    <row r="20" spans="3:15" x14ac:dyDescent="0.25">
      <c r="H20" s="1" t="s">
        <v>5958</v>
      </c>
      <c r="I20" s="1"/>
      <c r="J20" s="1"/>
      <c r="K20" s="1"/>
      <c r="L20" s="71" t="s">
        <v>5954</v>
      </c>
      <c r="M20" s="1"/>
      <c r="N20" s="1"/>
      <c r="O20" s="1"/>
    </row>
    <row r="21" spans="3:15" x14ac:dyDescent="0.25">
      <c r="H21" s="1" t="s">
        <v>5960</v>
      </c>
      <c r="I21" s="1"/>
      <c r="J21" s="1"/>
      <c r="K21" s="1"/>
      <c r="L21" t="s">
        <v>6167</v>
      </c>
      <c r="M21" s="1"/>
      <c r="N21" s="1"/>
      <c r="O21" s="1"/>
    </row>
    <row r="22" spans="3:15" x14ac:dyDescent="0.25">
      <c r="H22" s="1" t="s">
        <v>5959</v>
      </c>
      <c r="I22" s="1"/>
      <c r="J22" s="1"/>
      <c r="K22" s="1"/>
      <c r="L22" s="71" t="s">
        <v>5977</v>
      </c>
      <c r="M22" s="1"/>
      <c r="N22" s="1"/>
      <c r="O22" s="1"/>
    </row>
    <row r="23" spans="3:15" x14ac:dyDescent="0.25">
      <c r="H23" s="1" t="s">
        <v>5951</v>
      </c>
      <c r="I23" s="1"/>
      <c r="J23" s="1"/>
      <c r="K23" s="1"/>
      <c r="L23" s="71" t="s">
        <v>5978</v>
      </c>
      <c r="M23" s="1"/>
      <c r="N23" s="1"/>
      <c r="O23" s="1"/>
    </row>
    <row r="24" spans="3:15" x14ac:dyDescent="0.25">
      <c r="H24" s="1" t="s">
        <v>5950</v>
      </c>
      <c r="I24" s="1"/>
      <c r="J24" s="1"/>
      <c r="K24" s="1"/>
      <c r="L24" s="71" t="s">
        <v>5976</v>
      </c>
      <c r="M24" s="1"/>
      <c r="N24" s="1"/>
      <c r="O24" s="1"/>
    </row>
    <row r="25" spans="3:15" ht="18.75" x14ac:dyDescent="0.3">
      <c r="H25" s="235" t="s">
        <v>6146</v>
      </c>
      <c r="I25" s="235"/>
      <c r="J25" s="235"/>
      <c r="K25" s="235"/>
    </row>
    <row r="26" spans="3:15" ht="18.75" x14ac:dyDescent="0.3">
      <c r="H26" s="72"/>
      <c r="I26" s="72" t="s">
        <v>6373</v>
      </c>
      <c r="J26" s="73" t="s">
        <v>6374</v>
      </c>
      <c r="K26" s="72"/>
    </row>
    <row r="27" spans="3:15" x14ac:dyDescent="0.25">
      <c r="H27" s="44">
        <v>0.65</v>
      </c>
      <c r="I27" s="1" t="s">
        <v>382</v>
      </c>
      <c r="J27" s="1" t="s">
        <v>382</v>
      </c>
      <c r="K27" s="1"/>
    </row>
    <row r="28" spans="3:15" x14ac:dyDescent="0.25">
      <c r="H28" s="44">
        <v>0.1</v>
      </c>
      <c r="I28" s="1" t="s">
        <v>6147</v>
      </c>
      <c r="J28" s="1" t="s">
        <v>6152</v>
      </c>
      <c r="K28" s="1"/>
    </row>
    <row r="29" spans="3:15" x14ac:dyDescent="0.25">
      <c r="H29" s="44">
        <v>0.05</v>
      </c>
      <c r="I29" s="1" t="s">
        <v>6148</v>
      </c>
      <c r="J29" s="1" t="s">
        <v>6153</v>
      </c>
      <c r="K29" s="1"/>
    </row>
    <row r="30" spans="3:15" x14ac:dyDescent="0.25">
      <c r="H30" s="44">
        <v>0.05</v>
      </c>
      <c r="I30" s="1" t="s">
        <v>6149</v>
      </c>
      <c r="J30" s="1" t="s">
        <v>6154</v>
      </c>
      <c r="K30" s="1"/>
    </row>
    <row r="31" spans="3:15" x14ac:dyDescent="0.25">
      <c r="H31" s="44">
        <v>0.05</v>
      </c>
      <c r="I31" s="1" t="s">
        <v>6150</v>
      </c>
      <c r="J31" s="1" t="s">
        <v>6154</v>
      </c>
      <c r="K31" s="1"/>
    </row>
    <row r="32" spans="3:15" x14ac:dyDescent="0.25">
      <c r="H32" s="44">
        <v>0.05</v>
      </c>
      <c r="I32" s="1" t="s">
        <v>6151</v>
      </c>
      <c r="J32" s="1" t="s">
        <v>6155</v>
      </c>
      <c r="K32" s="1"/>
    </row>
    <row r="33" spans="1:11" ht="18.75" x14ac:dyDescent="0.3">
      <c r="H33" s="234" t="s">
        <v>6142</v>
      </c>
      <c r="I33" s="234"/>
      <c r="J33" s="234"/>
      <c r="K33" s="234"/>
    </row>
    <row r="34" spans="1:11" ht="15.75" x14ac:dyDescent="0.25">
      <c r="H34" s="76"/>
      <c r="I34" s="76" t="s">
        <v>5966</v>
      </c>
      <c r="J34" s="76" t="s">
        <v>5967</v>
      </c>
      <c r="K34" s="76" t="s">
        <v>5968</v>
      </c>
    </row>
    <row r="35" spans="1:11" x14ac:dyDescent="0.25">
      <c r="H35" s="1" t="s">
        <v>6143</v>
      </c>
      <c r="I35" s="1"/>
      <c r="J35" s="1"/>
      <c r="K35" s="1"/>
    </row>
    <row r="36" spans="1:11" x14ac:dyDescent="0.25">
      <c r="H36" s="1" t="s">
        <v>6144</v>
      </c>
      <c r="I36" s="1"/>
      <c r="J36" s="1"/>
      <c r="K36" s="1"/>
    </row>
    <row r="37" spans="1:11" x14ac:dyDescent="0.25">
      <c r="H37" s="1" t="s">
        <v>6145</v>
      </c>
      <c r="I37" s="1"/>
      <c r="J37" s="1"/>
      <c r="K37" s="1"/>
    </row>
    <row r="38" spans="1:11" ht="18.75" x14ac:dyDescent="0.3">
      <c r="H38" s="235" t="s">
        <v>6156</v>
      </c>
      <c r="I38" s="235"/>
      <c r="J38" s="235"/>
      <c r="K38" s="235"/>
    </row>
    <row r="39" spans="1:11" ht="15.75" x14ac:dyDescent="0.25">
      <c r="H39" s="76"/>
      <c r="I39" s="76" t="s">
        <v>5966</v>
      </c>
      <c r="J39" s="76" t="s">
        <v>5967</v>
      </c>
      <c r="K39" s="76" t="s">
        <v>5968</v>
      </c>
    </row>
    <row r="40" spans="1:11" x14ac:dyDescent="0.25">
      <c r="H40" s="1" t="s">
        <v>382</v>
      </c>
      <c r="I40" s="1"/>
      <c r="J40" s="1"/>
      <c r="K40" s="1"/>
    </row>
    <row r="41" spans="1:11" x14ac:dyDescent="0.25">
      <c r="H41" s="1" t="s">
        <v>6157</v>
      </c>
      <c r="I41" s="1"/>
      <c r="J41" s="1"/>
      <c r="K41" s="1"/>
    </row>
    <row r="42" spans="1:11" x14ac:dyDescent="0.25">
      <c r="H42" s="1" t="s">
        <v>6158</v>
      </c>
      <c r="I42" s="1"/>
      <c r="J42" s="1"/>
      <c r="K42" s="1"/>
    </row>
    <row r="43" spans="1:11" x14ac:dyDescent="0.25">
      <c r="H43" s="1" t="s">
        <v>6159</v>
      </c>
      <c r="I43" s="1"/>
      <c r="J43" s="1"/>
      <c r="K43" s="1"/>
    </row>
    <row r="46" spans="1:11" x14ac:dyDescent="0.25">
      <c r="A46" s="77" t="s">
        <v>6261</v>
      </c>
      <c r="B46" s="84" t="s">
        <v>6168</v>
      </c>
      <c r="C46" s="77" t="s">
        <v>6189</v>
      </c>
      <c r="D46" s="77" t="s">
        <v>6200</v>
      </c>
      <c r="E46" s="77" t="s">
        <v>6211</v>
      </c>
      <c r="F46" s="77" t="s">
        <v>6222</v>
      </c>
      <c r="G46" s="77" t="s">
        <v>6235</v>
      </c>
      <c r="H46" s="77" t="s">
        <v>6248</v>
      </c>
      <c r="I46" s="28"/>
      <c r="J46" s="77" t="s">
        <v>6270</v>
      </c>
      <c r="K46" s="28"/>
    </row>
    <row r="47" spans="1:11" x14ac:dyDescent="0.25">
      <c r="A47" s="78" t="s">
        <v>6262</v>
      </c>
      <c r="B47" s="78" t="s">
        <v>6169</v>
      </c>
      <c r="C47" s="78" t="s">
        <v>6190</v>
      </c>
      <c r="D47" s="78" t="s">
        <v>6201</v>
      </c>
      <c r="E47" s="78" t="s">
        <v>6212</v>
      </c>
      <c r="F47" s="78" t="s">
        <v>6223</v>
      </c>
      <c r="G47" s="78" t="s">
        <v>6236</v>
      </c>
      <c r="H47" s="78" t="s">
        <v>6249</v>
      </c>
      <c r="I47" s="1"/>
      <c r="J47" s="78" t="s">
        <v>6271</v>
      </c>
      <c r="K47" s="1"/>
    </row>
    <row r="48" spans="1:11" x14ac:dyDescent="0.25">
      <c r="A48" s="78" t="s">
        <v>6263</v>
      </c>
      <c r="B48" s="78" t="s">
        <v>6170</v>
      </c>
      <c r="C48" s="78" t="s">
        <v>6191</v>
      </c>
      <c r="D48" s="78" t="s">
        <v>6202</v>
      </c>
      <c r="E48" s="78" t="s">
        <v>6213</v>
      </c>
      <c r="F48" s="78" t="s">
        <v>6224</v>
      </c>
      <c r="G48" s="78" t="s">
        <v>6237</v>
      </c>
      <c r="H48" s="78" t="s">
        <v>6250</v>
      </c>
      <c r="I48" s="1"/>
      <c r="J48" s="78" t="s">
        <v>6272</v>
      </c>
      <c r="K48" s="1"/>
    </row>
    <row r="49" spans="1:11" x14ac:dyDescent="0.25">
      <c r="A49" s="79" t="s">
        <v>6264</v>
      </c>
      <c r="B49" s="78" t="s">
        <v>6171</v>
      </c>
      <c r="C49" s="80" t="s">
        <v>6192</v>
      </c>
      <c r="D49" s="78" t="s">
        <v>6203</v>
      </c>
      <c r="E49" s="78" t="s">
        <v>6214</v>
      </c>
      <c r="F49" s="78" t="s">
        <v>6225</v>
      </c>
      <c r="G49" s="78" t="s">
        <v>6238</v>
      </c>
      <c r="H49" s="78" t="s">
        <v>6251</v>
      </c>
      <c r="I49" s="1"/>
      <c r="J49" s="78" t="s">
        <v>6273</v>
      </c>
      <c r="K49" s="1"/>
    </row>
    <row r="50" spans="1:11" x14ac:dyDescent="0.25">
      <c r="A50" s="79" t="s">
        <v>6265</v>
      </c>
      <c r="B50" s="78" t="s">
        <v>6172</v>
      </c>
      <c r="C50" s="80" t="s">
        <v>6193</v>
      </c>
      <c r="D50" s="78" t="s">
        <v>6204</v>
      </c>
      <c r="E50" s="78" t="s">
        <v>6215</v>
      </c>
      <c r="F50" s="78" t="s">
        <v>6226</v>
      </c>
      <c r="G50" s="78" t="s">
        <v>6239</v>
      </c>
      <c r="H50" s="78" t="s">
        <v>6252</v>
      </c>
      <c r="I50" s="1"/>
      <c r="J50" s="78" t="s">
        <v>6274</v>
      </c>
      <c r="K50" s="1"/>
    </row>
    <row r="51" spans="1:11" x14ac:dyDescent="0.25">
      <c r="A51" s="79" t="s">
        <v>6266</v>
      </c>
      <c r="B51" s="78" t="s">
        <v>6173</v>
      </c>
      <c r="C51" s="80" t="s">
        <v>6194</v>
      </c>
      <c r="D51" s="78" t="s">
        <v>6205</v>
      </c>
      <c r="E51" s="78" t="s">
        <v>6216</v>
      </c>
      <c r="F51" s="78" t="s">
        <v>6227</v>
      </c>
      <c r="G51" s="78" t="s">
        <v>6240</v>
      </c>
      <c r="H51" s="78" t="s">
        <v>6253</v>
      </c>
      <c r="I51" s="1"/>
      <c r="J51" s="78" t="s">
        <v>6275</v>
      </c>
      <c r="K51" s="1"/>
    </row>
    <row r="52" spans="1:11" x14ac:dyDescent="0.25">
      <c r="A52" s="79" t="s">
        <v>6267</v>
      </c>
      <c r="B52" s="78" t="s">
        <v>6174</v>
      </c>
      <c r="C52" s="80" t="s">
        <v>6195</v>
      </c>
      <c r="D52" s="78" t="s">
        <v>6206</v>
      </c>
      <c r="E52" s="78" t="s">
        <v>6217</v>
      </c>
      <c r="F52" s="78" t="s">
        <v>6228</v>
      </c>
      <c r="G52" s="78" t="s">
        <v>6241</v>
      </c>
      <c r="H52" s="78" t="s">
        <v>6254</v>
      </c>
      <c r="I52" s="1"/>
      <c r="J52" s="78" t="s">
        <v>6276</v>
      </c>
      <c r="K52" s="1"/>
    </row>
    <row r="53" spans="1:11" x14ac:dyDescent="0.25">
      <c r="A53" s="79" t="s">
        <v>6268</v>
      </c>
      <c r="B53" s="78" t="s">
        <v>6175</v>
      </c>
      <c r="C53" s="80" t="s">
        <v>6196</v>
      </c>
      <c r="D53" s="78" t="s">
        <v>6207</v>
      </c>
      <c r="E53" s="78" t="s">
        <v>6218</v>
      </c>
      <c r="F53" s="78" t="s">
        <v>6229</v>
      </c>
      <c r="G53" s="78" t="s">
        <v>6242</v>
      </c>
      <c r="H53" s="78" t="s">
        <v>6255</v>
      </c>
      <c r="I53" s="1"/>
      <c r="J53" s="78" t="s">
        <v>6277</v>
      </c>
      <c r="K53" s="1"/>
    </row>
    <row r="54" spans="1:11" x14ac:dyDescent="0.25">
      <c r="A54" s="79" t="s">
        <v>6269</v>
      </c>
      <c r="B54" s="78" t="s">
        <v>6176</v>
      </c>
      <c r="C54" s="80" t="s">
        <v>6197</v>
      </c>
      <c r="D54" s="78" t="s">
        <v>6208</v>
      </c>
      <c r="E54" s="78" t="s">
        <v>6219</v>
      </c>
      <c r="F54" s="78" t="s">
        <v>6230</v>
      </c>
      <c r="G54" s="78" t="s">
        <v>6243</v>
      </c>
      <c r="H54" s="78" t="s">
        <v>6256</v>
      </c>
      <c r="I54" s="1"/>
      <c r="J54" s="78" t="s">
        <v>6278</v>
      </c>
      <c r="K54" s="1"/>
    </row>
    <row r="55" spans="1:11" x14ac:dyDescent="0.25">
      <c r="B55" s="78" t="s">
        <v>6177</v>
      </c>
      <c r="C55" s="80" t="s">
        <v>6198</v>
      </c>
      <c r="D55" s="78" t="s">
        <v>6209</v>
      </c>
      <c r="E55" s="78" t="s">
        <v>6220</v>
      </c>
      <c r="F55" s="78" t="s">
        <v>6231</v>
      </c>
      <c r="G55" s="78" t="s">
        <v>6244</v>
      </c>
      <c r="H55" s="78" t="s">
        <v>6257</v>
      </c>
      <c r="J55" s="78" t="s">
        <v>6279</v>
      </c>
    </row>
    <row r="56" spans="1:11" x14ac:dyDescent="0.25">
      <c r="B56" s="78" t="s">
        <v>6178</v>
      </c>
      <c r="C56" s="80" t="s">
        <v>6199</v>
      </c>
      <c r="D56" s="78" t="s">
        <v>6210</v>
      </c>
      <c r="E56" s="78" t="s">
        <v>6221</v>
      </c>
      <c r="F56" s="78" t="s">
        <v>6232</v>
      </c>
      <c r="G56" s="78" t="s">
        <v>6245</v>
      </c>
      <c r="H56" s="78" t="s">
        <v>6258</v>
      </c>
      <c r="J56" s="78" t="s">
        <v>6280</v>
      </c>
    </row>
    <row r="57" spans="1:11" x14ac:dyDescent="0.25">
      <c r="B57" s="78" t="s">
        <v>6179</v>
      </c>
      <c r="F57" s="78" t="s">
        <v>6233</v>
      </c>
      <c r="G57" s="78" t="s">
        <v>6246</v>
      </c>
      <c r="H57" s="78" t="s">
        <v>6259</v>
      </c>
      <c r="J57" s="78" t="s">
        <v>6281</v>
      </c>
    </row>
    <row r="58" spans="1:11" x14ac:dyDescent="0.25">
      <c r="B58" s="78" t="s">
        <v>6180</v>
      </c>
      <c r="F58" s="78" t="s">
        <v>6234</v>
      </c>
      <c r="G58" s="78" t="s">
        <v>6247</v>
      </c>
      <c r="H58" s="78" t="s">
        <v>6260</v>
      </c>
      <c r="J58" s="78" t="s">
        <v>6282</v>
      </c>
    </row>
    <row r="59" spans="1:11" x14ac:dyDescent="0.25">
      <c r="B59" s="78" t="s">
        <v>6181</v>
      </c>
      <c r="J59" s="78" t="s">
        <v>6283</v>
      </c>
    </row>
    <row r="60" spans="1:11" x14ac:dyDescent="0.25">
      <c r="B60" s="78" t="s">
        <v>6182</v>
      </c>
      <c r="J60" s="78" t="s">
        <v>6284</v>
      </c>
    </row>
    <row r="61" spans="1:11" x14ac:dyDescent="0.25">
      <c r="B61" s="78" t="s">
        <v>6183</v>
      </c>
      <c r="J61" s="78" t="s">
        <v>6285</v>
      </c>
    </row>
    <row r="62" spans="1:11" x14ac:dyDescent="0.25">
      <c r="B62" s="78" t="s">
        <v>6184</v>
      </c>
      <c r="J62" s="78" t="s">
        <v>6286</v>
      </c>
    </row>
    <row r="63" spans="1:11" x14ac:dyDescent="0.25">
      <c r="B63" s="78" t="s">
        <v>6185</v>
      </c>
      <c r="J63" s="78" t="s">
        <v>6287</v>
      </c>
    </row>
    <row r="64" spans="1:11" x14ac:dyDescent="0.25">
      <c r="B64" s="78" t="s">
        <v>6186</v>
      </c>
      <c r="J64" s="78" t="s">
        <v>6288</v>
      </c>
    </row>
    <row r="65" spans="2:10" x14ac:dyDescent="0.25">
      <c r="B65" s="78" t="s">
        <v>6187</v>
      </c>
      <c r="J65" s="78" t="s">
        <v>6289</v>
      </c>
    </row>
    <row r="66" spans="2:10" x14ac:dyDescent="0.25">
      <c r="B66" s="78" t="s">
        <v>6188</v>
      </c>
      <c r="J66" s="78" t="s">
        <v>6290</v>
      </c>
    </row>
  </sheetData>
  <mergeCells count="8">
    <mergeCell ref="H33:K33"/>
    <mergeCell ref="H25:K25"/>
    <mergeCell ref="H38:K38"/>
    <mergeCell ref="H1:K1"/>
    <mergeCell ref="L1:O1"/>
    <mergeCell ref="L17:O17"/>
    <mergeCell ref="H11:K11"/>
    <mergeCell ref="H17:K17"/>
  </mergeCells>
  <hyperlinks>
    <hyperlink ref="Q1"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9"/>
  <sheetViews>
    <sheetView topLeftCell="A10" workbookViewId="0">
      <selection activeCell="J27" sqref="J27"/>
    </sheetView>
  </sheetViews>
  <sheetFormatPr defaultRowHeight="15" x14ac:dyDescent="0.25"/>
  <sheetData>
    <row r="1" spans="1:16" x14ac:dyDescent="0.25">
      <c r="B1" s="52" t="s">
        <v>5489</v>
      </c>
      <c r="C1" t="s">
        <v>5492</v>
      </c>
    </row>
    <row r="2" spans="1:16" x14ac:dyDescent="0.25">
      <c r="A2" t="s">
        <v>10733</v>
      </c>
      <c r="B2" t="s">
        <v>10734</v>
      </c>
      <c r="C2" t="s">
        <v>5493</v>
      </c>
      <c r="D2" t="s">
        <v>5491</v>
      </c>
      <c r="F2" t="s">
        <v>5662</v>
      </c>
      <c r="G2" t="s">
        <v>5663</v>
      </c>
    </row>
    <row r="3" spans="1:16" x14ac:dyDescent="0.25">
      <c r="F3" s="60" t="s">
        <v>5661</v>
      </c>
    </row>
    <row r="5" spans="1:16" x14ac:dyDescent="0.25">
      <c r="A5" s="196"/>
      <c r="B5" s="196"/>
      <c r="C5" s="196"/>
      <c r="D5" s="196"/>
      <c r="E5" s="196"/>
      <c r="F5" s="194" t="s">
        <v>10732</v>
      </c>
      <c r="G5" s="195"/>
      <c r="H5" s="195"/>
      <c r="I5" s="195"/>
      <c r="J5" s="195"/>
      <c r="K5" s="195"/>
      <c r="L5" s="195"/>
      <c r="M5" s="195"/>
      <c r="N5" s="195"/>
      <c r="O5" s="195"/>
      <c r="P5" s="195"/>
    </row>
    <row r="6" spans="1:16" x14ac:dyDescent="0.25">
      <c r="A6" s="196"/>
      <c r="B6" s="196"/>
      <c r="C6" s="196"/>
      <c r="D6" s="196"/>
      <c r="E6" s="196"/>
      <c r="F6" s="195"/>
      <c r="G6" s="195"/>
      <c r="H6" s="195"/>
      <c r="I6" s="195"/>
      <c r="J6" s="195"/>
      <c r="K6" s="195"/>
      <c r="L6" s="195"/>
      <c r="M6" s="195"/>
      <c r="N6" s="195"/>
      <c r="O6" s="195"/>
      <c r="P6" s="195"/>
    </row>
    <row r="7" spans="1:16" x14ac:dyDescent="0.25">
      <c r="A7" s="196"/>
      <c r="B7" s="196"/>
      <c r="C7" s="196"/>
      <c r="D7" s="196"/>
      <c r="E7" s="196"/>
      <c r="F7" s="195"/>
      <c r="G7" s="195"/>
      <c r="H7" s="195"/>
      <c r="I7" s="195"/>
      <c r="J7" s="195"/>
      <c r="K7" s="195"/>
      <c r="L7" s="195"/>
      <c r="M7" s="195"/>
      <c r="N7" s="195"/>
      <c r="O7" s="195"/>
      <c r="P7" s="195"/>
    </row>
    <row r="8" spans="1:16" x14ac:dyDescent="0.25">
      <c r="A8" s="196"/>
      <c r="B8" s="196"/>
      <c r="C8" s="196"/>
      <c r="D8" s="196"/>
      <c r="E8" s="196"/>
      <c r="F8" s="195"/>
      <c r="G8" s="195"/>
      <c r="H8" s="195"/>
      <c r="I8" s="195"/>
      <c r="J8" s="195"/>
      <c r="K8" s="195"/>
      <c r="L8" s="195"/>
      <c r="M8" s="195"/>
      <c r="N8" s="195"/>
      <c r="O8" s="195"/>
      <c r="P8" s="195"/>
    </row>
    <row r="9" spans="1:16" x14ac:dyDescent="0.25">
      <c r="A9" s="196"/>
      <c r="B9" s="196"/>
      <c r="C9" s="196"/>
      <c r="D9" s="196"/>
      <c r="E9" s="196"/>
      <c r="F9" s="195"/>
      <c r="G9" s="195"/>
      <c r="H9" s="195"/>
      <c r="I9" s="195"/>
      <c r="J9" s="195"/>
      <c r="K9" s="195"/>
      <c r="L9" s="195"/>
      <c r="M9" s="195"/>
      <c r="N9" s="195"/>
      <c r="O9" s="195"/>
      <c r="P9" s="195"/>
    </row>
    <row r="10" spans="1:16" x14ac:dyDescent="0.25">
      <c r="A10" s="196"/>
      <c r="B10" s="196"/>
      <c r="C10" s="196"/>
      <c r="D10" s="196"/>
      <c r="E10" s="196"/>
      <c r="F10" s="195"/>
      <c r="G10" s="195"/>
      <c r="H10" s="195"/>
      <c r="I10" s="195"/>
      <c r="J10" s="195"/>
      <c r="K10" s="195"/>
      <c r="L10" s="195"/>
      <c r="M10" s="195"/>
      <c r="N10" s="195"/>
      <c r="O10" s="195"/>
      <c r="P10" s="195"/>
    </row>
    <row r="11" spans="1:16" x14ac:dyDescent="0.25">
      <c r="A11" s="196"/>
      <c r="B11" s="196"/>
      <c r="C11" s="196"/>
      <c r="D11" s="196"/>
      <c r="E11" s="196"/>
      <c r="F11" s="195"/>
      <c r="G11" s="195"/>
      <c r="H11" s="195"/>
      <c r="I11" s="195"/>
      <c r="J11" s="195"/>
      <c r="K11" s="195"/>
      <c r="L11" s="195"/>
      <c r="M11" s="195"/>
      <c r="N11" s="195"/>
      <c r="O11" s="195"/>
      <c r="P11" s="195"/>
    </row>
    <row r="12" spans="1:16" x14ac:dyDescent="0.25">
      <c r="A12" s="196"/>
      <c r="B12" s="196"/>
      <c r="C12" s="196"/>
      <c r="D12" s="196"/>
      <c r="E12" s="196"/>
      <c r="F12" s="195"/>
      <c r="G12" s="195"/>
      <c r="H12" s="195"/>
      <c r="I12" s="195"/>
      <c r="J12" s="195"/>
      <c r="K12" s="195"/>
      <c r="L12" s="195"/>
      <c r="M12" s="195"/>
      <c r="N12" s="195"/>
      <c r="O12" s="195"/>
      <c r="P12" s="195"/>
    </row>
    <row r="13" spans="1:16" x14ac:dyDescent="0.25">
      <c r="A13" s="196"/>
      <c r="B13" s="196"/>
      <c r="C13" s="196"/>
      <c r="D13" s="196"/>
      <c r="E13" s="196"/>
      <c r="F13" s="195"/>
      <c r="G13" s="195"/>
      <c r="H13" s="195"/>
      <c r="I13" s="195"/>
      <c r="J13" s="195"/>
      <c r="K13" s="195"/>
      <c r="L13" s="195"/>
      <c r="M13" s="195"/>
      <c r="N13" s="195"/>
      <c r="O13" s="195"/>
      <c r="P13" s="195"/>
    </row>
    <row r="14" spans="1:16" x14ac:dyDescent="0.25">
      <c r="A14" s="196"/>
      <c r="B14" s="196"/>
      <c r="C14" s="196"/>
      <c r="D14" s="196"/>
      <c r="E14" s="196"/>
      <c r="F14" s="195"/>
      <c r="G14" s="195"/>
      <c r="H14" s="195"/>
      <c r="I14" s="195"/>
      <c r="J14" s="195"/>
      <c r="K14" s="195"/>
      <c r="L14" s="195"/>
      <c r="M14" s="195"/>
      <c r="N14" s="195"/>
      <c r="O14" s="195"/>
      <c r="P14" s="195"/>
    </row>
    <row r="15" spans="1:16" x14ac:dyDescent="0.25">
      <c r="A15" s="196"/>
      <c r="B15" s="196"/>
      <c r="C15" s="196"/>
      <c r="D15" s="196"/>
      <c r="E15" s="196"/>
      <c r="F15" s="195"/>
      <c r="G15" s="195"/>
      <c r="H15" s="195"/>
      <c r="I15" s="195"/>
      <c r="J15" s="195"/>
      <c r="K15" s="195"/>
      <c r="L15" s="195"/>
      <c r="M15" s="195"/>
      <c r="N15" s="195"/>
      <c r="O15" s="195"/>
      <c r="P15" s="195"/>
    </row>
    <row r="16" spans="1:16" x14ac:dyDescent="0.25">
      <c r="A16" s="196"/>
      <c r="B16" s="196"/>
      <c r="C16" s="196"/>
      <c r="D16" s="196"/>
      <c r="E16" s="196"/>
      <c r="F16" s="195"/>
      <c r="G16" s="195"/>
      <c r="H16" s="195"/>
      <c r="I16" s="195"/>
      <c r="J16" s="195"/>
      <c r="K16" s="195"/>
      <c r="L16" s="195"/>
      <c r="M16" s="195"/>
      <c r="N16" s="195"/>
      <c r="O16" s="195"/>
      <c r="P16" s="195"/>
    </row>
    <row r="18" spans="1:16" x14ac:dyDescent="0.25">
      <c r="A18" s="197" t="s">
        <v>6385</v>
      </c>
      <c r="B18" s="198"/>
      <c r="C18" s="198"/>
      <c r="D18" s="198"/>
      <c r="E18" s="198"/>
      <c r="F18" s="198"/>
      <c r="G18" s="198"/>
      <c r="H18" s="198"/>
      <c r="I18" s="198"/>
      <c r="J18" s="198"/>
      <c r="K18" s="198"/>
      <c r="L18" s="198"/>
      <c r="M18" s="198"/>
      <c r="N18" s="198"/>
      <c r="O18" s="198"/>
      <c r="P18" s="198"/>
    </row>
    <row r="19" spans="1:16" x14ac:dyDescent="0.25">
      <c r="A19" s="198"/>
      <c r="B19" s="198"/>
      <c r="C19" s="198"/>
      <c r="D19" s="198"/>
      <c r="E19" s="198"/>
      <c r="F19" s="198"/>
      <c r="G19" s="198"/>
      <c r="H19" s="198"/>
      <c r="I19" s="198"/>
      <c r="J19" s="198"/>
      <c r="K19" s="198"/>
      <c r="L19" s="198"/>
      <c r="M19" s="198"/>
      <c r="N19" s="198"/>
      <c r="O19" s="198"/>
      <c r="P19" s="198"/>
    </row>
    <row r="20" spans="1:16" x14ac:dyDescent="0.25">
      <c r="A20" s="198"/>
      <c r="B20" s="198"/>
      <c r="C20" s="198"/>
      <c r="D20" s="198"/>
      <c r="E20" s="198"/>
      <c r="F20" s="198"/>
      <c r="G20" s="198"/>
      <c r="H20" s="198"/>
      <c r="I20" s="198"/>
      <c r="J20" s="198"/>
      <c r="K20" s="198"/>
      <c r="L20" s="198"/>
      <c r="M20" s="198"/>
      <c r="N20" s="198"/>
      <c r="O20" s="198"/>
      <c r="P20" s="198"/>
    </row>
    <row r="21" spans="1:16" x14ac:dyDescent="0.25">
      <c r="A21" s="198"/>
      <c r="B21" s="198"/>
      <c r="C21" s="198"/>
      <c r="D21" s="198"/>
      <c r="E21" s="198"/>
      <c r="F21" s="198"/>
      <c r="G21" s="198"/>
      <c r="H21" s="198"/>
      <c r="I21" s="198"/>
      <c r="J21" s="198"/>
      <c r="K21" s="198"/>
      <c r="L21" s="198"/>
      <c r="M21" s="198"/>
      <c r="N21" s="198"/>
      <c r="O21" s="198"/>
      <c r="P21" s="198"/>
    </row>
    <row r="22" spans="1:16" x14ac:dyDescent="0.25">
      <c r="A22" s="198"/>
      <c r="B22" s="198"/>
      <c r="C22" s="198"/>
      <c r="D22" s="198"/>
      <c r="E22" s="198"/>
      <c r="F22" s="198"/>
      <c r="G22" s="198"/>
      <c r="H22" s="198"/>
      <c r="I22" s="198"/>
      <c r="J22" s="198"/>
      <c r="K22" s="198"/>
      <c r="L22" s="198"/>
      <c r="M22" s="198"/>
      <c r="N22" s="198"/>
      <c r="O22" s="198"/>
      <c r="P22" s="198"/>
    </row>
    <row r="23" spans="1:16" x14ac:dyDescent="0.25">
      <c r="A23" s="198"/>
      <c r="B23" s="198"/>
      <c r="C23" s="198"/>
      <c r="D23" s="198"/>
      <c r="E23" s="198"/>
      <c r="F23" s="198"/>
      <c r="G23" s="198"/>
      <c r="H23" s="198"/>
      <c r="I23" s="198"/>
      <c r="J23" s="198"/>
      <c r="K23" s="198"/>
      <c r="L23" s="198"/>
      <c r="M23" s="198"/>
      <c r="N23" s="198"/>
      <c r="O23" s="198"/>
      <c r="P23" s="198"/>
    </row>
    <row r="24" spans="1:16" x14ac:dyDescent="0.25">
      <c r="A24" s="198"/>
      <c r="B24" s="198"/>
      <c r="C24" s="198"/>
      <c r="D24" s="198"/>
      <c r="E24" s="198"/>
      <c r="F24" s="198"/>
      <c r="G24" s="198"/>
      <c r="H24" s="198"/>
      <c r="I24" s="198"/>
      <c r="J24" s="198"/>
      <c r="K24" s="198"/>
      <c r="L24" s="198"/>
      <c r="M24" s="198"/>
      <c r="N24" s="198"/>
      <c r="O24" s="198"/>
      <c r="P24" s="198"/>
    </row>
    <row r="25" spans="1:16" x14ac:dyDescent="0.25">
      <c r="A25" s="198"/>
      <c r="B25" s="198"/>
      <c r="C25" s="198"/>
      <c r="D25" s="198"/>
      <c r="E25" s="198"/>
      <c r="F25" s="198"/>
      <c r="G25" s="198"/>
      <c r="H25" s="198"/>
      <c r="I25" s="198"/>
      <c r="J25" s="198"/>
      <c r="K25" s="198"/>
      <c r="L25" s="198"/>
      <c r="M25" s="198"/>
      <c r="N25" s="198"/>
      <c r="O25" s="198"/>
      <c r="P25" s="198"/>
    </row>
    <row r="28" spans="1:16" x14ac:dyDescent="0.25">
      <c r="A28" t="s">
        <v>10735</v>
      </c>
      <c r="B28" t="s">
        <v>10736</v>
      </c>
    </row>
    <row r="29" spans="1:16" x14ac:dyDescent="0.25">
      <c r="A29" t="s">
        <v>10733</v>
      </c>
    </row>
  </sheetData>
  <mergeCells count="3">
    <mergeCell ref="F5:P16"/>
    <mergeCell ref="A5:E16"/>
    <mergeCell ref="A18:P25"/>
  </mergeCells>
  <hyperlinks>
    <hyperlink ref="F3" r:id="rId1"/>
  </hyperlinks>
  <pageMargins left="0.7" right="0.7" top="0.75" bottom="0.75" header="0.3" footer="0.3"/>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3"/>
  <sheetViews>
    <sheetView topLeftCell="A133" zoomScale="115" zoomScaleNormal="115" workbookViewId="0">
      <selection activeCell="B1" sqref="B1"/>
    </sheetView>
  </sheetViews>
  <sheetFormatPr defaultRowHeight="15" x14ac:dyDescent="0.25"/>
  <sheetData>
    <row r="1" spans="1:2" x14ac:dyDescent="0.25">
      <c r="B1" s="184" t="s">
        <v>10756</v>
      </c>
    </row>
    <row r="2" spans="1:2" x14ac:dyDescent="0.25">
      <c r="A2" t="s">
        <v>10754</v>
      </c>
      <c r="B2" t="s">
        <v>5714</v>
      </c>
    </row>
    <row r="3" spans="1:2" x14ac:dyDescent="0.25">
      <c r="A3" t="s">
        <v>10754</v>
      </c>
      <c r="B3" t="s">
        <v>5715</v>
      </c>
    </row>
    <row r="4" spans="1:2" x14ac:dyDescent="0.25">
      <c r="A4" t="s">
        <v>10754</v>
      </c>
      <c r="B4" t="s">
        <v>5716</v>
      </c>
    </row>
    <row r="5" spans="1:2" x14ac:dyDescent="0.25">
      <c r="A5" t="s">
        <v>10754</v>
      </c>
      <c r="B5" t="s">
        <v>5717</v>
      </c>
    </row>
    <row r="6" spans="1:2" x14ac:dyDescent="0.25">
      <c r="A6" t="s">
        <v>10754</v>
      </c>
      <c r="B6" t="s">
        <v>5718</v>
      </c>
    </row>
    <row r="7" spans="1:2" x14ac:dyDescent="0.25">
      <c r="A7" t="s">
        <v>10754</v>
      </c>
      <c r="B7" t="s">
        <v>5719</v>
      </c>
    </row>
    <row r="8" spans="1:2" x14ac:dyDescent="0.25">
      <c r="A8" t="s">
        <v>10754</v>
      </c>
      <c r="B8" t="s">
        <v>5720</v>
      </c>
    </row>
    <row r="9" spans="1:2" x14ac:dyDescent="0.25">
      <c r="A9" t="s">
        <v>10754</v>
      </c>
      <c r="B9" t="s">
        <v>5721</v>
      </c>
    </row>
    <row r="10" spans="1:2" x14ac:dyDescent="0.25">
      <c r="A10" t="s">
        <v>10754</v>
      </c>
      <c r="B10" t="s">
        <v>5722</v>
      </c>
    </row>
    <row r="11" spans="1:2" x14ac:dyDescent="0.25">
      <c r="A11" t="s">
        <v>10754</v>
      </c>
      <c r="B11" t="s">
        <v>5723</v>
      </c>
    </row>
    <row r="12" spans="1:2" x14ac:dyDescent="0.25">
      <c r="A12" t="s">
        <v>10754</v>
      </c>
      <c r="B12" t="s">
        <v>5724</v>
      </c>
    </row>
    <row r="13" spans="1:2" x14ac:dyDescent="0.25">
      <c r="A13" t="s">
        <v>10754</v>
      </c>
      <c r="B13" t="s">
        <v>5725</v>
      </c>
    </row>
    <row r="14" spans="1:2" x14ac:dyDescent="0.25">
      <c r="A14" t="s">
        <v>10754</v>
      </c>
      <c r="B14" t="s">
        <v>5726</v>
      </c>
    </row>
    <row r="15" spans="1:2" x14ac:dyDescent="0.25">
      <c r="A15" t="s">
        <v>10754</v>
      </c>
      <c r="B15" t="s">
        <v>5727</v>
      </c>
    </row>
    <row r="16" spans="1:2" x14ac:dyDescent="0.25">
      <c r="A16" t="s">
        <v>10754</v>
      </c>
      <c r="B16" t="s">
        <v>5728</v>
      </c>
    </row>
    <row r="17" spans="1:2" x14ac:dyDescent="0.25">
      <c r="A17" t="s">
        <v>10754</v>
      </c>
      <c r="B17" t="s">
        <v>5729</v>
      </c>
    </row>
    <row r="18" spans="1:2" x14ac:dyDescent="0.25">
      <c r="A18" t="s">
        <v>10754</v>
      </c>
      <c r="B18" t="s">
        <v>5730</v>
      </c>
    </row>
    <row r="19" spans="1:2" x14ac:dyDescent="0.25">
      <c r="A19" t="s">
        <v>10754</v>
      </c>
      <c r="B19" t="s">
        <v>5731</v>
      </c>
    </row>
    <row r="20" spans="1:2" x14ac:dyDescent="0.25">
      <c r="A20" t="s">
        <v>10754</v>
      </c>
      <c r="B20" t="s">
        <v>5732</v>
      </c>
    </row>
    <row r="21" spans="1:2" x14ac:dyDescent="0.25">
      <c r="A21" t="s">
        <v>10754</v>
      </c>
      <c r="B21" t="s">
        <v>5733</v>
      </c>
    </row>
    <row r="22" spans="1:2" x14ac:dyDescent="0.25">
      <c r="A22" t="s">
        <v>10754</v>
      </c>
      <c r="B22" t="s">
        <v>5734</v>
      </c>
    </row>
    <row r="23" spans="1:2" x14ac:dyDescent="0.25">
      <c r="A23" t="s">
        <v>10754</v>
      </c>
      <c r="B23" t="s">
        <v>5735</v>
      </c>
    </row>
    <row r="24" spans="1:2" x14ac:dyDescent="0.25">
      <c r="A24" t="s">
        <v>10754</v>
      </c>
      <c r="B24" t="s">
        <v>5736</v>
      </c>
    </row>
    <row r="25" spans="1:2" x14ac:dyDescent="0.25">
      <c r="A25" t="s">
        <v>10754</v>
      </c>
      <c r="B25" t="s">
        <v>5737</v>
      </c>
    </row>
    <row r="26" spans="1:2" x14ac:dyDescent="0.25">
      <c r="A26" t="s">
        <v>10754</v>
      </c>
      <c r="B26" t="s">
        <v>5738</v>
      </c>
    </row>
    <row r="27" spans="1:2" x14ac:dyDescent="0.25">
      <c r="A27" t="s">
        <v>10754</v>
      </c>
      <c r="B27" t="s">
        <v>5739</v>
      </c>
    </row>
    <row r="28" spans="1:2" x14ac:dyDescent="0.25">
      <c r="A28" t="s">
        <v>10754</v>
      </c>
      <c r="B28" t="s">
        <v>5740</v>
      </c>
    </row>
    <row r="29" spans="1:2" x14ac:dyDescent="0.25">
      <c r="A29" t="s">
        <v>10754</v>
      </c>
      <c r="B29" t="s">
        <v>5741</v>
      </c>
    </row>
    <row r="30" spans="1:2" x14ac:dyDescent="0.25">
      <c r="A30" t="s">
        <v>10754</v>
      </c>
      <c r="B30" t="s">
        <v>5742</v>
      </c>
    </row>
    <row r="31" spans="1:2" x14ac:dyDescent="0.25">
      <c r="A31" t="s">
        <v>10754</v>
      </c>
      <c r="B31" t="s">
        <v>5743</v>
      </c>
    </row>
    <row r="32" spans="1:2" x14ac:dyDescent="0.25">
      <c r="A32" t="s">
        <v>10754</v>
      </c>
      <c r="B32" t="s">
        <v>5744</v>
      </c>
    </row>
    <row r="33" spans="1:2" x14ac:dyDescent="0.25">
      <c r="A33" t="s">
        <v>10754</v>
      </c>
      <c r="B33" t="s">
        <v>5745</v>
      </c>
    </row>
    <row r="34" spans="1:2" x14ac:dyDescent="0.25">
      <c r="A34" t="s">
        <v>10754</v>
      </c>
      <c r="B34" t="s">
        <v>5746</v>
      </c>
    </row>
    <row r="35" spans="1:2" x14ac:dyDescent="0.25">
      <c r="A35" t="s">
        <v>10754</v>
      </c>
      <c r="B35" t="s">
        <v>5747</v>
      </c>
    </row>
    <row r="36" spans="1:2" x14ac:dyDescent="0.25">
      <c r="A36" t="s">
        <v>10754</v>
      </c>
      <c r="B36" t="s">
        <v>5748</v>
      </c>
    </row>
    <row r="37" spans="1:2" x14ac:dyDescent="0.25">
      <c r="A37" t="s">
        <v>10754</v>
      </c>
      <c r="B37" t="s">
        <v>5749</v>
      </c>
    </row>
    <row r="38" spans="1:2" x14ac:dyDescent="0.25">
      <c r="A38" t="s">
        <v>10754</v>
      </c>
      <c r="B38" t="s">
        <v>5750</v>
      </c>
    </row>
    <row r="39" spans="1:2" x14ac:dyDescent="0.25">
      <c r="A39" t="s">
        <v>10754</v>
      </c>
      <c r="B39" t="s">
        <v>5751</v>
      </c>
    </row>
    <row r="40" spans="1:2" x14ac:dyDescent="0.25">
      <c r="A40" t="s">
        <v>10754</v>
      </c>
      <c r="B40" t="s">
        <v>5752</v>
      </c>
    </row>
    <row r="41" spans="1:2" x14ac:dyDescent="0.25">
      <c r="A41" t="s">
        <v>10754</v>
      </c>
      <c r="B41" t="s">
        <v>5753</v>
      </c>
    </row>
    <row r="42" spans="1:2" x14ac:dyDescent="0.25">
      <c r="A42" t="s">
        <v>10754</v>
      </c>
      <c r="B42" t="s">
        <v>5754</v>
      </c>
    </row>
    <row r="43" spans="1:2" x14ac:dyDescent="0.25">
      <c r="A43" t="s">
        <v>10754</v>
      </c>
      <c r="B43" t="s">
        <v>5755</v>
      </c>
    </row>
    <row r="44" spans="1:2" x14ac:dyDescent="0.25">
      <c r="A44" t="s">
        <v>10754</v>
      </c>
      <c r="B44" t="s">
        <v>5756</v>
      </c>
    </row>
    <row r="45" spans="1:2" x14ac:dyDescent="0.25">
      <c r="A45" t="s">
        <v>10754</v>
      </c>
      <c r="B45" t="s">
        <v>5757</v>
      </c>
    </row>
    <row r="46" spans="1:2" x14ac:dyDescent="0.25">
      <c r="A46" t="s">
        <v>10754</v>
      </c>
      <c r="B46" t="s">
        <v>5758</v>
      </c>
    </row>
    <row r="47" spans="1:2" x14ac:dyDescent="0.25">
      <c r="A47" t="s">
        <v>10754</v>
      </c>
      <c r="B47" t="s">
        <v>5759</v>
      </c>
    </row>
    <row r="48" spans="1:2" x14ac:dyDescent="0.25">
      <c r="A48" t="s">
        <v>10754</v>
      </c>
      <c r="B48" t="s">
        <v>5760</v>
      </c>
    </row>
    <row r="49" spans="1:2" x14ac:dyDescent="0.25">
      <c r="A49" t="s">
        <v>10754</v>
      </c>
      <c r="B49" t="s">
        <v>5761</v>
      </c>
    </row>
    <row r="50" spans="1:2" x14ac:dyDescent="0.25">
      <c r="A50" t="s">
        <v>10754</v>
      </c>
      <c r="B50" t="s">
        <v>5762</v>
      </c>
    </row>
    <row r="51" spans="1:2" x14ac:dyDescent="0.25">
      <c r="A51" t="s">
        <v>10754</v>
      </c>
      <c r="B51" t="s">
        <v>5763</v>
      </c>
    </row>
    <row r="52" spans="1:2" x14ac:dyDescent="0.25">
      <c r="A52" t="s">
        <v>10754</v>
      </c>
      <c r="B52" t="s">
        <v>5764</v>
      </c>
    </row>
    <row r="53" spans="1:2" x14ac:dyDescent="0.25">
      <c r="A53" t="s">
        <v>10754</v>
      </c>
      <c r="B53" t="s">
        <v>5765</v>
      </c>
    </row>
    <row r="54" spans="1:2" x14ac:dyDescent="0.25">
      <c r="A54" t="s">
        <v>10754</v>
      </c>
      <c r="B54" t="s">
        <v>5766</v>
      </c>
    </row>
    <row r="55" spans="1:2" x14ac:dyDescent="0.25">
      <c r="A55" t="s">
        <v>10754</v>
      </c>
      <c r="B55" t="s">
        <v>5777</v>
      </c>
    </row>
    <row r="56" spans="1:2" x14ac:dyDescent="0.25">
      <c r="A56" t="s">
        <v>10754</v>
      </c>
      <c r="B56" t="s">
        <v>5778</v>
      </c>
    </row>
    <row r="57" spans="1:2" x14ac:dyDescent="0.25">
      <c r="A57" t="s">
        <v>10754</v>
      </c>
      <c r="B57" t="s">
        <v>5779</v>
      </c>
    </row>
    <row r="58" spans="1:2" x14ac:dyDescent="0.25">
      <c r="A58" t="s">
        <v>10754</v>
      </c>
      <c r="B58" t="s">
        <v>5787</v>
      </c>
    </row>
    <row r="59" spans="1:2" x14ac:dyDescent="0.25">
      <c r="A59" t="s">
        <v>10754</v>
      </c>
      <c r="B59" t="s">
        <v>5788</v>
      </c>
    </row>
    <row r="60" spans="1:2" x14ac:dyDescent="0.25">
      <c r="A60" t="s">
        <v>10754</v>
      </c>
      <c r="B60" t="s">
        <v>5789</v>
      </c>
    </row>
    <row r="61" spans="1:2" x14ac:dyDescent="0.25">
      <c r="A61" t="s">
        <v>10754</v>
      </c>
      <c r="B61" t="s">
        <v>5790</v>
      </c>
    </row>
    <row r="62" spans="1:2" x14ac:dyDescent="0.25">
      <c r="A62" t="s">
        <v>10754</v>
      </c>
      <c r="B62" t="s">
        <v>10742</v>
      </c>
    </row>
    <row r="63" spans="1:2" x14ac:dyDescent="0.25">
      <c r="A63" t="s">
        <v>10754</v>
      </c>
      <c r="B63" t="s">
        <v>5795</v>
      </c>
    </row>
    <row r="64" spans="1:2" x14ac:dyDescent="0.25">
      <c r="A64" t="s">
        <v>10754</v>
      </c>
      <c r="B64" t="s">
        <v>5796</v>
      </c>
    </row>
    <row r="65" spans="1:2" x14ac:dyDescent="0.25">
      <c r="A65" t="s">
        <v>10754</v>
      </c>
      <c r="B65" t="s">
        <v>5797</v>
      </c>
    </row>
    <row r="66" spans="1:2" x14ac:dyDescent="0.25">
      <c r="A66" t="s">
        <v>10754</v>
      </c>
      <c r="B66" t="s">
        <v>5798</v>
      </c>
    </row>
    <row r="67" spans="1:2" x14ac:dyDescent="0.25">
      <c r="A67" t="s">
        <v>10754</v>
      </c>
      <c r="B67" t="s">
        <v>5799</v>
      </c>
    </row>
    <row r="68" spans="1:2" x14ac:dyDescent="0.25">
      <c r="A68" t="s">
        <v>10754</v>
      </c>
      <c r="B68" t="s">
        <v>5800</v>
      </c>
    </row>
    <row r="69" spans="1:2" x14ac:dyDescent="0.25">
      <c r="A69" t="s">
        <v>10754</v>
      </c>
      <c r="B69" t="s">
        <v>5801</v>
      </c>
    </row>
    <row r="70" spans="1:2" x14ac:dyDescent="0.25">
      <c r="A70" t="s">
        <v>10754</v>
      </c>
      <c r="B70" t="s">
        <v>5802</v>
      </c>
    </row>
    <row r="71" spans="1:2" x14ac:dyDescent="0.25">
      <c r="A71" t="s">
        <v>10754</v>
      </c>
      <c r="B71" t="s">
        <v>5803</v>
      </c>
    </row>
    <row r="72" spans="1:2" x14ac:dyDescent="0.25">
      <c r="A72" t="s">
        <v>10754</v>
      </c>
      <c r="B72" t="s">
        <v>5804</v>
      </c>
    </row>
    <row r="73" spans="1:2" x14ac:dyDescent="0.25">
      <c r="A73" t="s">
        <v>10754</v>
      </c>
      <c r="B73" t="s">
        <v>5805</v>
      </c>
    </row>
    <row r="74" spans="1:2" x14ac:dyDescent="0.25">
      <c r="A74" t="s">
        <v>10754</v>
      </c>
      <c r="B74" t="s">
        <v>5806</v>
      </c>
    </row>
    <row r="75" spans="1:2" x14ac:dyDescent="0.25">
      <c r="A75" t="s">
        <v>10755</v>
      </c>
      <c r="B75" t="s">
        <v>5767</v>
      </c>
    </row>
    <row r="76" spans="1:2" x14ac:dyDescent="0.25">
      <c r="A76" t="s">
        <v>10755</v>
      </c>
      <c r="B76" t="s">
        <v>5768</v>
      </c>
    </row>
    <row r="77" spans="1:2" x14ac:dyDescent="0.25">
      <c r="A77" t="s">
        <v>10755</v>
      </c>
      <c r="B77" t="s">
        <v>5769</v>
      </c>
    </row>
    <row r="78" spans="1:2" x14ac:dyDescent="0.25">
      <c r="A78" t="s">
        <v>10755</v>
      </c>
      <c r="B78" t="s">
        <v>5770</v>
      </c>
    </row>
    <row r="79" spans="1:2" x14ac:dyDescent="0.25">
      <c r="A79" t="s">
        <v>10755</v>
      </c>
      <c r="B79" t="s">
        <v>5771</v>
      </c>
    </row>
    <row r="80" spans="1:2" x14ac:dyDescent="0.25">
      <c r="A80" t="s">
        <v>10755</v>
      </c>
      <c r="B80" t="s">
        <v>5772</v>
      </c>
    </row>
    <row r="81" spans="1:2" x14ac:dyDescent="0.25">
      <c r="A81" t="s">
        <v>10755</v>
      </c>
      <c r="B81" t="s">
        <v>5773</v>
      </c>
    </row>
    <row r="82" spans="1:2" x14ac:dyDescent="0.25">
      <c r="A82" t="s">
        <v>10755</v>
      </c>
      <c r="B82" t="s">
        <v>5774</v>
      </c>
    </row>
    <row r="83" spans="1:2" x14ac:dyDescent="0.25">
      <c r="A83" t="s">
        <v>10755</v>
      </c>
      <c r="B83" t="s">
        <v>5775</v>
      </c>
    </row>
    <row r="84" spans="1:2" x14ac:dyDescent="0.25">
      <c r="A84" t="s">
        <v>10755</v>
      </c>
      <c r="B84" t="s">
        <v>5776</v>
      </c>
    </row>
    <row r="85" spans="1:2" x14ac:dyDescent="0.25">
      <c r="A85" t="s">
        <v>10755</v>
      </c>
      <c r="B85" t="s">
        <v>5780</v>
      </c>
    </row>
    <row r="86" spans="1:2" x14ac:dyDescent="0.25">
      <c r="A86" t="s">
        <v>10755</v>
      </c>
      <c r="B86" t="s">
        <v>5781</v>
      </c>
    </row>
    <row r="87" spans="1:2" x14ac:dyDescent="0.25">
      <c r="A87" t="s">
        <v>10755</v>
      </c>
      <c r="B87" t="s">
        <v>5782</v>
      </c>
    </row>
    <row r="88" spans="1:2" x14ac:dyDescent="0.25">
      <c r="A88" t="s">
        <v>10755</v>
      </c>
      <c r="B88" t="s">
        <v>5783</v>
      </c>
    </row>
    <row r="89" spans="1:2" x14ac:dyDescent="0.25">
      <c r="A89" t="s">
        <v>10755</v>
      </c>
      <c r="B89" t="s">
        <v>5784</v>
      </c>
    </row>
    <row r="90" spans="1:2" x14ac:dyDescent="0.25">
      <c r="A90" t="s">
        <v>10755</v>
      </c>
      <c r="B90" t="s">
        <v>5785</v>
      </c>
    </row>
    <row r="91" spans="1:2" x14ac:dyDescent="0.25">
      <c r="A91" t="s">
        <v>10755</v>
      </c>
      <c r="B91" t="s">
        <v>5786</v>
      </c>
    </row>
    <row r="92" spans="1:2" x14ac:dyDescent="0.25">
      <c r="A92" t="s">
        <v>10755</v>
      </c>
      <c r="B92" t="s">
        <v>5791</v>
      </c>
    </row>
    <row r="93" spans="1:2" x14ac:dyDescent="0.25">
      <c r="A93" t="s">
        <v>10755</v>
      </c>
      <c r="B93" t="s">
        <v>5792</v>
      </c>
    </row>
    <row r="94" spans="1:2" x14ac:dyDescent="0.25">
      <c r="A94" t="s">
        <v>10755</v>
      </c>
      <c r="B94" t="s">
        <v>5793</v>
      </c>
    </row>
    <row r="95" spans="1:2" x14ac:dyDescent="0.25">
      <c r="A95" t="s">
        <v>10755</v>
      </c>
      <c r="B95" t="s">
        <v>5794</v>
      </c>
    </row>
    <row r="97" spans="2:2" x14ac:dyDescent="0.25">
      <c r="B97" t="s">
        <v>5881</v>
      </c>
    </row>
    <row r="98" spans="2:2" x14ac:dyDescent="0.25">
      <c r="B98" t="s">
        <v>5882</v>
      </c>
    </row>
    <row r="99" spans="2:2" x14ac:dyDescent="0.25">
      <c r="B99" t="s">
        <v>5883</v>
      </c>
    </row>
    <row r="100" spans="2:2" x14ac:dyDescent="0.25">
      <c r="B100" t="s">
        <v>10743</v>
      </c>
    </row>
    <row r="101" spans="2:2" x14ac:dyDescent="0.25">
      <c r="B101" t="s">
        <v>5884</v>
      </c>
    </row>
    <row r="102" spans="2:2" x14ac:dyDescent="0.25">
      <c r="B102" t="s">
        <v>5885</v>
      </c>
    </row>
    <row r="103" spans="2:2" x14ac:dyDescent="0.25">
      <c r="B103" t="s">
        <v>5886</v>
      </c>
    </row>
    <row r="104" spans="2:2" x14ac:dyDescent="0.25">
      <c r="B104" t="s">
        <v>10744</v>
      </c>
    </row>
    <row r="105" spans="2:2" x14ac:dyDescent="0.25">
      <c r="B105" t="s">
        <v>5887</v>
      </c>
    </row>
    <row r="106" spans="2:2" x14ac:dyDescent="0.25">
      <c r="B106" t="s">
        <v>5888</v>
      </c>
    </row>
    <row r="107" spans="2:2" x14ac:dyDescent="0.25">
      <c r="B107" t="s">
        <v>10745</v>
      </c>
    </row>
    <row r="108" spans="2:2" x14ac:dyDescent="0.25">
      <c r="B108" t="s">
        <v>5889</v>
      </c>
    </row>
    <row r="109" spans="2:2" x14ac:dyDescent="0.25">
      <c r="B109" t="s">
        <v>5890</v>
      </c>
    </row>
    <row r="110" spans="2:2" x14ac:dyDescent="0.25">
      <c r="B110" t="s">
        <v>10746</v>
      </c>
    </row>
    <row r="111" spans="2:2" x14ac:dyDescent="0.25">
      <c r="B111" t="s">
        <v>5891</v>
      </c>
    </row>
    <row r="112" spans="2:2" x14ac:dyDescent="0.25">
      <c r="B112" t="s">
        <v>5892</v>
      </c>
    </row>
    <row r="113" spans="2:2" x14ac:dyDescent="0.25">
      <c r="B113" t="s">
        <v>5893</v>
      </c>
    </row>
    <row r="114" spans="2:2" x14ac:dyDescent="0.25">
      <c r="B114" t="s">
        <v>10747</v>
      </c>
    </row>
    <row r="115" spans="2:2" x14ac:dyDescent="0.25">
      <c r="B115" t="s">
        <v>5894</v>
      </c>
    </row>
    <row r="116" spans="2:2" x14ac:dyDescent="0.25">
      <c r="B116" t="s">
        <v>5895</v>
      </c>
    </row>
    <row r="117" spans="2:2" x14ac:dyDescent="0.25">
      <c r="B117" t="s">
        <v>10748</v>
      </c>
    </row>
    <row r="118" spans="2:2" x14ac:dyDescent="0.25">
      <c r="B118" t="s">
        <v>5896</v>
      </c>
    </row>
    <row r="119" spans="2:2" x14ac:dyDescent="0.25">
      <c r="B119" t="s">
        <v>5897</v>
      </c>
    </row>
    <row r="120" spans="2:2" x14ac:dyDescent="0.25">
      <c r="B120" t="s">
        <v>5898</v>
      </c>
    </row>
    <row r="124" spans="2:2" x14ac:dyDescent="0.25">
      <c r="B124" t="s">
        <v>10749</v>
      </c>
    </row>
    <row r="125" spans="2:2" x14ac:dyDescent="0.25">
      <c r="B125" t="s">
        <v>5902</v>
      </c>
    </row>
    <row r="126" spans="2:2" x14ac:dyDescent="0.25">
      <c r="B126" t="s">
        <v>5903</v>
      </c>
    </row>
    <row r="127" spans="2:2" x14ac:dyDescent="0.25">
      <c r="B127" t="s">
        <v>5904</v>
      </c>
    </row>
    <row r="128" spans="2:2" x14ac:dyDescent="0.25">
      <c r="B128" t="s">
        <v>10750</v>
      </c>
    </row>
    <row r="129" spans="2:3" x14ac:dyDescent="0.25">
      <c r="B129" t="s">
        <v>5905</v>
      </c>
    </row>
    <row r="130" spans="2:3" x14ac:dyDescent="0.25">
      <c r="B130" t="s">
        <v>5906</v>
      </c>
    </row>
    <row r="131" spans="2:3" x14ac:dyDescent="0.25">
      <c r="B131" t="s">
        <v>10751</v>
      </c>
    </row>
    <row r="132" spans="2:3" x14ac:dyDescent="0.25">
      <c r="B132" t="s">
        <v>5907</v>
      </c>
    </row>
    <row r="133" spans="2:3" x14ac:dyDescent="0.25">
      <c r="B133" t="s">
        <v>5908</v>
      </c>
    </row>
    <row r="134" spans="2:3" x14ac:dyDescent="0.25">
      <c r="B134" t="s">
        <v>10752</v>
      </c>
    </row>
    <row r="135" spans="2:3" x14ac:dyDescent="0.25">
      <c r="B135" t="s">
        <v>5909</v>
      </c>
    </row>
    <row r="136" spans="2:3" x14ac:dyDescent="0.25">
      <c r="B136" t="s">
        <v>5910</v>
      </c>
    </row>
    <row r="137" spans="2:3" x14ac:dyDescent="0.25">
      <c r="B137" t="s">
        <v>10753</v>
      </c>
    </row>
    <row r="138" spans="2:3" x14ac:dyDescent="0.25">
      <c r="B138" t="s">
        <v>5911</v>
      </c>
    </row>
    <row r="139" spans="2:3" x14ac:dyDescent="0.25">
      <c r="B139" t="s">
        <v>5912</v>
      </c>
    </row>
    <row r="140" spans="2:3" x14ac:dyDescent="0.25">
      <c r="B140" t="s">
        <v>5913</v>
      </c>
    </row>
    <row r="141" spans="2:3" x14ac:dyDescent="0.25">
      <c r="C141" t="s">
        <v>5899</v>
      </c>
    </row>
    <row r="142" spans="2:3" x14ac:dyDescent="0.25">
      <c r="C142" t="s">
        <v>5900</v>
      </c>
    </row>
    <row r="143" spans="2:3" x14ac:dyDescent="0.25">
      <c r="C143" t="s">
        <v>5901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2840"/>
  <sheetViews>
    <sheetView workbookViewId="0">
      <selection activeCell="B1" sqref="B1:R2840"/>
    </sheetView>
  </sheetViews>
  <sheetFormatPr defaultRowHeight="15" x14ac:dyDescent="0.25"/>
  <cols>
    <col min="2" max="2" width="48" customWidth="1"/>
  </cols>
  <sheetData>
    <row r="4" spans="1:1" x14ac:dyDescent="0.25">
      <c r="A4" t="s">
        <v>7407</v>
      </c>
    </row>
    <row r="5" spans="1:1" x14ac:dyDescent="0.25">
      <c r="A5" t="s">
        <v>7407</v>
      </c>
    </row>
    <row r="6" spans="1:1" x14ac:dyDescent="0.25">
      <c r="A6" t="s">
        <v>7407</v>
      </c>
    </row>
    <row r="7" spans="1:1" x14ac:dyDescent="0.25">
      <c r="A7" t="s">
        <v>7407</v>
      </c>
    </row>
    <row r="8" spans="1:1" x14ac:dyDescent="0.25">
      <c r="A8" t="s">
        <v>7407</v>
      </c>
    </row>
    <row r="9" spans="1:1" x14ac:dyDescent="0.25">
      <c r="A9" t="s">
        <v>7407</v>
      </c>
    </row>
    <row r="10" spans="1:1" x14ac:dyDescent="0.25">
      <c r="A10" t="s">
        <v>7407</v>
      </c>
    </row>
    <row r="11" spans="1:1" x14ac:dyDescent="0.25">
      <c r="A11" t="s">
        <v>7407</v>
      </c>
    </row>
    <row r="12" spans="1:1" x14ac:dyDescent="0.25">
      <c r="A12" t="s">
        <v>7407</v>
      </c>
    </row>
    <row r="13" spans="1:1" x14ac:dyDescent="0.25">
      <c r="A13" t="s">
        <v>7407</v>
      </c>
    </row>
    <row r="14" spans="1:1" x14ac:dyDescent="0.25">
      <c r="A14" t="s">
        <v>7407</v>
      </c>
    </row>
    <row r="15" spans="1:1" x14ac:dyDescent="0.25">
      <c r="A15" t="s">
        <v>7407</v>
      </c>
    </row>
    <row r="16" spans="1:1" x14ac:dyDescent="0.25">
      <c r="A16" t="s">
        <v>7407</v>
      </c>
    </row>
    <row r="17" spans="1:1" x14ac:dyDescent="0.25">
      <c r="A17" t="s">
        <v>7407</v>
      </c>
    </row>
    <row r="18" spans="1:1" x14ac:dyDescent="0.25">
      <c r="A18" t="s">
        <v>7407</v>
      </c>
    </row>
    <row r="19" spans="1:1" x14ac:dyDescent="0.25">
      <c r="A19" t="s">
        <v>7407</v>
      </c>
    </row>
    <row r="20" spans="1:1" x14ac:dyDescent="0.25">
      <c r="A20" t="s">
        <v>7407</v>
      </c>
    </row>
    <row r="21" spans="1:1" x14ac:dyDescent="0.25">
      <c r="A21" t="s">
        <v>7407</v>
      </c>
    </row>
    <row r="22" spans="1:1" x14ac:dyDescent="0.25">
      <c r="A22" t="s">
        <v>7407</v>
      </c>
    </row>
    <row r="23" spans="1:1" x14ac:dyDescent="0.25">
      <c r="A23" t="s">
        <v>7407</v>
      </c>
    </row>
    <row r="24" spans="1:1" x14ac:dyDescent="0.25">
      <c r="A24" t="s">
        <v>7407</v>
      </c>
    </row>
    <row r="25" spans="1:1" x14ac:dyDescent="0.25">
      <c r="A25" t="s">
        <v>7407</v>
      </c>
    </row>
    <row r="26" spans="1:1" x14ac:dyDescent="0.25">
      <c r="A26" t="s">
        <v>7407</v>
      </c>
    </row>
    <row r="27" spans="1:1" x14ac:dyDescent="0.25">
      <c r="A27" t="s">
        <v>7407</v>
      </c>
    </row>
    <row r="28" spans="1:1" x14ac:dyDescent="0.25">
      <c r="A28" t="s">
        <v>7407</v>
      </c>
    </row>
    <row r="29" spans="1:1" x14ac:dyDescent="0.25">
      <c r="A29" t="s">
        <v>7407</v>
      </c>
    </row>
    <row r="30" spans="1:1" x14ac:dyDescent="0.25">
      <c r="A30" t="s">
        <v>7407</v>
      </c>
    </row>
    <row r="31" spans="1:1" x14ac:dyDescent="0.25">
      <c r="A31" t="s">
        <v>7407</v>
      </c>
    </row>
    <row r="32" spans="1:1" x14ac:dyDescent="0.25">
      <c r="A32" t="s">
        <v>7407</v>
      </c>
    </row>
    <row r="33" spans="1:1" x14ac:dyDescent="0.25">
      <c r="A33" t="s">
        <v>7407</v>
      </c>
    </row>
    <row r="34" spans="1:1" x14ac:dyDescent="0.25">
      <c r="A34" t="s">
        <v>7407</v>
      </c>
    </row>
    <row r="35" spans="1:1" x14ac:dyDescent="0.25">
      <c r="A35" t="s">
        <v>7407</v>
      </c>
    </row>
    <row r="36" spans="1:1" x14ac:dyDescent="0.25">
      <c r="A36" t="s">
        <v>7407</v>
      </c>
    </row>
    <row r="37" spans="1:1" x14ac:dyDescent="0.25">
      <c r="A37" t="s">
        <v>7407</v>
      </c>
    </row>
    <row r="39" spans="1:1" x14ac:dyDescent="0.25">
      <c r="A39" t="s">
        <v>7456</v>
      </c>
    </row>
    <row r="40" spans="1:1" x14ac:dyDescent="0.25">
      <c r="A40" t="s">
        <v>7456</v>
      </c>
    </row>
    <row r="41" spans="1:1" x14ac:dyDescent="0.25">
      <c r="A41" t="s">
        <v>7456</v>
      </c>
    </row>
    <row r="42" spans="1:1" x14ac:dyDescent="0.25">
      <c r="A42" t="s">
        <v>7456</v>
      </c>
    </row>
    <row r="43" spans="1:1" x14ac:dyDescent="0.25">
      <c r="A43" t="s">
        <v>7456</v>
      </c>
    </row>
    <row r="44" spans="1:1" x14ac:dyDescent="0.25">
      <c r="A44" t="s">
        <v>7456</v>
      </c>
    </row>
    <row r="45" spans="1:1" x14ac:dyDescent="0.25">
      <c r="A45" t="s">
        <v>7456</v>
      </c>
    </row>
    <row r="46" spans="1:1" x14ac:dyDescent="0.25">
      <c r="A46" t="s">
        <v>7456</v>
      </c>
    </row>
    <row r="47" spans="1:1" x14ac:dyDescent="0.25">
      <c r="A47" t="s">
        <v>7456</v>
      </c>
    </row>
    <row r="48" spans="1:1" x14ac:dyDescent="0.25">
      <c r="A48" t="s">
        <v>7456</v>
      </c>
    </row>
    <row r="49" spans="1:1" x14ac:dyDescent="0.25">
      <c r="A49" t="s">
        <v>7456</v>
      </c>
    </row>
    <row r="50" spans="1:1" x14ac:dyDescent="0.25">
      <c r="A50" t="s">
        <v>7456</v>
      </c>
    </row>
    <row r="51" spans="1:1" x14ac:dyDescent="0.25">
      <c r="A51" t="s">
        <v>7456</v>
      </c>
    </row>
    <row r="52" spans="1:1" x14ac:dyDescent="0.25">
      <c r="A52" t="s">
        <v>7456</v>
      </c>
    </row>
    <row r="53" spans="1:1" x14ac:dyDescent="0.25">
      <c r="A53" t="s">
        <v>7456</v>
      </c>
    </row>
    <row r="54" spans="1:1" x14ac:dyDescent="0.25">
      <c r="A54" t="s">
        <v>7456</v>
      </c>
    </row>
    <row r="55" spans="1:1" x14ac:dyDescent="0.25">
      <c r="A55" t="s">
        <v>7456</v>
      </c>
    </row>
    <row r="56" spans="1:1" x14ac:dyDescent="0.25">
      <c r="A56" t="s">
        <v>7456</v>
      </c>
    </row>
    <row r="57" spans="1:1" x14ac:dyDescent="0.25">
      <c r="A57" t="s">
        <v>7456</v>
      </c>
    </row>
    <row r="58" spans="1:1" x14ac:dyDescent="0.25">
      <c r="A58" t="s">
        <v>7456</v>
      </c>
    </row>
    <row r="59" spans="1:1" x14ac:dyDescent="0.25">
      <c r="A59" t="s">
        <v>7456</v>
      </c>
    </row>
    <row r="60" spans="1:1" x14ac:dyDescent="0.25">
      <c r="A60" t="s">
        <v>7456</v>
      </c>
    </row>
    <row r="61" spans="1:1" x14ac:dyDescent="0.25">
      <c r="A61" t="s">
        <v>7456</v>
      </c>
    </row>
    <row r="62" spans="1:1" x14ac:dyDescent="0.25">
      <c r="A62" t="s">
        <v>7456</v>
      </c>
    </row>
    <row r="63" spans="1:1" x14ac:dyDescent="0.25">
      <c r="A63" t="s">
        <v>7456</v>
      </c>
    </row>
    <row r="64" spans="1:1" x14ac:dyDescent="0.25">
      <c r="A64" t="s">
        <v>7456</v>
      </c>
    </row>
    <row r="65" spans="1:1" x14ac:dyDescent="0.25">
      <c r="A65" t="s">
        <v>7456</v>
      </c>
    </row>
    <row r="66" spans="1:1" x14ac:dyDescent="0.25">
      <c r="A66" t="s">
        <v>7456</v>
      </c>
    </row>
    <row r="67" spans="1:1" x14ac:dyDescent="0.25">
      <c r="A67" t="s">
        <v>7456</v>
      </c>
    </row>
    <row r="68" spans="1:1" x14ac:dyDescent="0.25">
      <c r="A68" t="s">
        <v>7456</v>
      </c>
    </row>
    <row r="69" spans="1:1" x14ac:dyDescent="0.25">
      <c r="A69" t="s">
        <v>7456</v>
      </c>
    </row>
    <row r="70" spans="1:1" x14ac:dyDescent="0.25">
      <c r="A70" t="s">
        <v>7456</v>
      </c>
    </row>
    <row r="71" spans="1:1" x14ac:dyDescent="0.25">
      <c r="A71" t="s">
        <v>7456</v>
      </c>
    </row>
    <row r="72" spans="1:1" x14ac:dyDescent="0.25">
      <c r="A72" t="s">
        <v>7456</v>
      </c>
    </row>
    <row r="73" spans="1:1" x14ac:dyDescent="0.25">
      <c r="A73" t="s">
        <v>7456</v>
      </c>
    </row>
    <row r="74" spans="1:1" x14ac:dyDescent="0.25">
      <c r="A74" t="s">
        <v>7456</v>
      </c>
    </row>
    <row r="75" spans="1:1" x14ac:dyDescent="0.25">
      <c r="A75" t="s">
        <v>7456</v>
      </c>
    </row>
    <row r="76" spans="1:1" x14ac:dyDescent="0.25">
      <c r="A76" t="s">
        <v>7456</v>
      </c>
    </row>
    <row r="77" spans="1:1" x14ac:dyDescent="0.25">
      <c r="A77" t="s">
        <v>7456</v>
      </c>
    </row>
    <row r="78" spans="1:1" x14ac:dyDescent="0.25">
      <c r="A78" t="s">
        <v>7456</v>
      </c>
    </row>
    <row r="79" spans="1:1" x14ac:dyDescent="0.25">
      <c r="A79" t="s">
        <v>7456</v>
      </c>
    </row>
    <row r="80" spans="1:1" x14ac:dyDescent="0.25">
      <c r="A80" t="s">
        <v>7456</v>
      </c>
    </row>
    <row r="81" spans="1:1" x14ac:dyDescent="0.25">
      <c r="A81" t="s">
        <v>7456</v>
      </c>
    </row>
    <row r="82" spans="1:1" x14ac:dyDescent="0.25">
      <c r="A82" t="s">
        <v>7456</v>
      </c>
    </row>
    <row r="83" spans="1:1" x14ac:dyDescent="0.25">
      <c r="A83" t="s">
        <v>7456</v>
      </c>
    </row>
    <row r="84" spans="1:1" x14ac:dyDescent="0.25">
      <c r="A84" t="s">
        <v>7456</v>
      </c>
    </row>
    <row r="85" spans="1:1" x14ac:dyDescent="0.25">
      <c r="A85" t="s">
        <v>7456</v>
      </c>
    </row>
    <row r="86" spans="1:1" x14ac:dyDescent="0.25">
      <c r="A86" t="s">
        <v>7502</v>
      </c>
    </row>
    <row r="87" spans="1:1" x14ac:dyDescent="0.25">
      <c r="A87" t="s">
        <v>7502</v>
      </c>
    </row>
    <row r="88" spans="1:1" x14ac:dyDescent="0.25">
      <c r="A88" t="s">
        <v>7502</v>
      </c>
    </row>
    <row r="89" spans="1:1" x14ac:dyDescent="0.25">
      <c r="A89" t="s">
        <v>7502</v>
      </c>
    </row>
    <row r="90" spans="1:1" x14ac:dyDescent="0.25">
      <c r="A90" t="s">
        <v>7502</v>
      </c>
    </row>
    <row r="91" spans="1:1" x14ac:dyDescent="0.25">
      <c r="A91" t="s">
        <v>7502</v>
      </c>
    </row>
    <row r="92" spans="1:1" x14ac:dyDescent="0.25">
      <c r="A92" t="s">
        <v>7502</v>
      </c>
    </row>
    <row r="93" spans="1:1" x14ac:dyDescent="0.25">
      <c r="A93" t="s">
        <v>7502</v>
      </c>
    </row>
    <row r="94" spans="1:1" x14ac:dyDescent="0.25">
      <c r="A94" t="s">
        <v>7502</v>
      </c>
    </row>
    <row r="95" spans="1:1" x14ac:dyDescent="0.25">
      <c r="A95" t="s">
        <v>7502</v>
      </c>
    </row>
    <row r="96" spans="1:1" x14ac:dyDescent="0.25">
      <c r="A96" t="s">
        <v>7502</v>
      </c>
    </row>
    <row r="97" spans="1:1" x14ac:dyDescent="0.25">
      <c r="A97" t="s">
        <v>7502</v>
      </c>
    </row>
    <row r="98" spans="1:1" x14ac:dyDescent="0.25">
      <c r="A98" t="s">
        <v>7502</v>
      </c>
    </row>
    <row r="99" spans="1:1" x14ac:dyDescent="0.25">
      <c r="A99" t="s">
        <v>7502</v>
      </c>
    </row>
    <row r="100" spans="1:1" x14ac:dyDescent="0.25">
      <c r="A100" t="s">
        <v>7502</v>
      </c>
    </row>
    <row r="101" spans="1:1" x14ac:dyDescent="0.25">
      <c r="A101" t="s">
        <v>7502</v>
      </c>
    </row>
    <row r="102" spans="1:1" x14ac:dyDescent="0.25">
      <c r="A102" t="s">
        <v>7502</v>
      </c>
    </row>
    <row r="103" spans="1:1" x14ac:dyDescent="0.25">
      <c r="A103" t="s">
        <v>7502</v>
      </c>
    </row>
    <row r="104" spans="1:1" x14ac:dyDescent="0.25">
      <c r="A104" t="s">
        <v>7502</v>
      </c>
    </row>
    <row r="105" spans="1:1" x14ac:dyDescent="0.25">
      <c r="A105" t="s">
        <v>7502</v>
      </c>
    </row>
    <row r="106" spans="1:1" x14ac:dyDescent="0.25">
      <c r="A106" t="s">
        <v>7502</v>
      </c>
    </row>
    <row r="107" spans="1:1" x14ac:dyDescent="0.25">
      <c r="A107" t="s">
        <v>7502</v>
      </c>
    </row>
    <row r="108" spans="1:1" x14ac:dyDescent="0.25">
      <c r="A108" t="s">
        <v>7502</v>
      </c>
    </row>
    <row r="109" spans="1:1" x14ac:dyDescent="0.25">
      <c r="A109" t="s">
        <v>7502</v>
      </c>
    </row>
    <row r="110" spans="1:1" x14ac:dyDescent="0.25">
      <c r="A110" t="s">
        <v>7502</v>
      </c>
    </row>
    <row r="111" spans="1:1" x14ac:dyDescent="0.25">
      <c r="A111" t="s">
        <v>7502</v>
      </c>
    </row>
    <row r="112" spans="1:1" x14ac:dyDescent="0.25">
      <c r="A112" t="s">
        <v>7502</v>
      </c>
    </row>
    <row r="113" spans="1:1" x14ac:dyDescent="0.25">
      <c r="A113" t="s">
        <v>7502</v>
      </c>
    </row>
    <row r="114" spans="1:1" x14ac:dyDescent="0.25">
      <c r="A114" t="s">
        <v>7502</v>
      </c>
    </row>
    <row r="115" spans="1:1" x14ac:dyDescent="0.25">
      <c r="A115" t="s">
        <v>7502</v>
      </c>
    </row>
    <row r="116" spans="1:1" x14ac:dyDescent="0.25">
      <c r="A116" t="s">
        <v>7502</v>
      </c>
    </row>
    <row r="117" spans="1:1" x14ac:dyDescent="0.25">
      <c r="A117" t="s">
        <v>7502</v>
      </c>
    </row>
    <row r="118" spans="1:1" x14ac:dyDescent="0.25">
      <c r="A118" t="s">
        <v>7502</v>
      </c>
    </row>
    <row r="119" spans="1:1" x14ac:dyDescent="0.25">
      <c r="A119" t="s">
        <v>7502</v>
      </c>
    </row>
    <row r="120" spans="1:1" x14ac:dyDescent="0.25">
      <c r="A120" t="s">
        <v>7502</v>
      </c>
    </row>
    <row r="121" spans="1:1" x14ac:dyDescent="0.25">
      <c r="A121" t="s">
        <v>7502</v>
      </c>
    </row>
    <row r="122" spans="1:1" x14ac:dyDescent="0.25">
      <c r="A122" t="s">
        <v>7502</v>
      </c>
    </row>
    <row r="123" spans="1:1" x14ac:dyDescent="0.25">
      <c r="A123" t="s">
        <v>7502</v>
      </c>
    </row>
    <row r="124" spans="1:1" x14ac:dyDescent="0.25">
      <c r="A124" t="s">
        <v>7502</v>
      </c>
    </row>
    <row r="125" spans="1:1" x14ac:dyDescent="0.25">
      <c r="A125" t="s">
        <v>7502</v>
      </c>
    </row>
    <row r="126" spans="1:1" x14ac:dyDescent="0.25">
      <c r="A126" t="s">
        <v>7502</v>
      </c>
    </row>
    <row r="127" spans="1:1" x14ac:dyDescent="0.25">
      <c r="A127" t="s">
        <v>7502</v>
      </c>
    </row>
    <row r="128" spans="1:1" x14ac:dyDescent="0.25">
      <c r="A128" t="s">
        <v>7502</v>
      </c>
    </row>
    <row r="129" spans="1:1" x14ac:dyDescent="0.25">
      <c r="A129" t="s">
        <v>7502</v>
      </c>
    </row>
    <row r="130" spans="1:1" x14ac:dyDescent="0.25">
      <c r="A130" t="s">
        <v>7502</v>
      </c>
    </row>
    <row r="131" spans="1:1" x14ac:dyDescent="0.25">
      <c r="A131" t="s">
        <v>7502</v>
      </c>
    </row>
    <row r="132" spans="1:1" x14ac:dyDescent="0.25">
      <c r="A132" t="s">
        <v>7502</v>
      </c>
    </row>
    <row r="133" spans="1:1" x14ac:dyDescent="0.25">
      <c r="A133" t="s">
        <v>7502</v>
      </c>
    </row>
    <row r="134" spans="1:1" x14ac:dyDescent="0.25">
      <c r="A134" t="s">
        <v>7502</v>
      </c>
    </row>
    <row r="135" spans="1:1" x14ac:dyDescent="0.25">
      <c r="A135" t="s">
        <v>7502</v>
      </c>
    </row>
    <row r="136" spans="1:1" x14ac:dyDescent="0.25">
      <c r="A136" t="s">
        <v>7502</v>
      </c>
    </row>
    <row r="137" spans="1:1" x14ac:dyDescent="0.25">
      <c r="A137" t="s">
        <v>7502</v>
      </c>
    </row>
    <row r="138" spans="1:1" x14ac:dyDescent="0.25">
      <c r="A138" t="s">
        <v>7502</v>
      </c>
    </row>
    <row r="139" spans="1:1" x14ac:dyDescent="0.25">
      <c r="A139" t="s">
        <v>7502</v>
      </c>
    </row>
    <row r="140" spans="1:1" x14ac:dyDescent="0.25">
      <c r="A140" t="s">
        <v>7502</v>
      </c>
    </row>
    <row r="141" spans="1:1" x14ac:dyDescent="0.25">
      <c r="A141" t="s">
        <v>7502</v>
      </c>
    </row>
    <row r="142" spans="1:1" x14ac:dyDescent="0.25">
      <c r="A142" t="s">
        <v>7502</v>
      </c>
    </row>
    <row r="143" spans="1:1" x14ac:dyDescent="0.25">
      <c r="A143" t="s">
        <v>7502</v>
      </c>
    </row>
    <row r="144" spans="1:1" x14ac:dyDescent="0.25">
      <c r="A144" t="s">
        <v>7502</v>
      </c>
    </row>
    <row r="145" spans="1:1" x14ac:dyDescent="0.25">
      <c r="A145" t="s">
        <v>7502</v>
      </c>
    </row>
    <row r="146" spans="1:1" x14ac:dyDescent="0.25">
      <c r="A146" t="s">
        <v>7502</v>
      </c>
    </row>
    <row r="147" spans="1:1" x14ac:dyDescent="0.25">
      <c r="A147" t="s">
        <v>7502</v>
      </c>
    </row>
    <row r="148" spans="1:1" x14ac:dyDescent="0.25">
      <c r="A148" t="s">
        <v>7502</v>
      </c>
    </row>
    <row r="149" spans="1:1" x14ac:dyDescent="0.25">
      <c r="A149" t="s">
        <v>7502</v>
      </c>
    </row>
    <row r="150" spans="1:1" x14ac:dyDescent="0.25">
      <c r="A150" t="s">
        <v>7502</v>
      </c>
    </row>
    <row r="151" spans="1:1" x14ac:dyDescent="0.25">
      <c r="A151" t="s">
        <v>7502</v>
      </c>
    </row>
    <row r="152" spans="1:1" x14ac:dyDescent="0.25">
      <c r="A152" t="s">
        <v>7502</v>
      </c>
    </row>
    <row r="153" spans="1:1" x14ac:dyDescent="0.25">
      <c r="A153" t="s">
        <v>7502</v>
      </c>
    </row>
    <row r="154" spans="1:1" x14ac:dyDescent="0.25">
      <c r="A154" t="s">
        <v>7502</v>
      </c>
    </row>
    <row r="155" spans="1:1" x14ac:dyDescent="0.25">
      <c r="A155" t="s">
        <v>7502</v>
      </c>
    </row>
    <row r="156" spans="1:1" x14ac:dyDescent="0.25">
      <c r="A156" t="s">
        <v>7502</v>
      </c>
    </row>
    <row r="157" spans="1:1" x14ac:dyDescent="0.25">
      <c r="A157" t="s">
        <v>7502</v>
      </c>
    </row>
    <row r="158" spans="1:1" x14ac:dyDescent="0.25">
      <c r="A158" t="s">
        <v>7502</v>
      </c>
    </row>
    <row r="159" spans="1:1" x14ac:dyDescent="0.25">
      <c r="A159" t="s">
        <v>7502</v>
      </c>
    </row>
    <row r="160" spans="1:1" x14ac:dyDescent="0.25">
      <c r="A160" t="s">
        <v>7502</v>
      </c>
    </row>
    <row r="161" spans="1:1" x14ac:dyDescent="0.25">
      <c r="A161" t="s">
        <v>7502</v>
      </c>
    </row>
    <row r="162" spans="1:1" x14ac:dyDescent="0.25">
      <c r="A162" t="s">
        <v>7502</v>
      </c>
    </row>
    <row r="163" spans="1:1" x14ac:dyDescent="0.25">
      <c r="A163" t="s">
        <v>7502</v>
      </c>
    </row>
    <row r="164" spans="1:1" x14ac:dyDescent="0.25">
      <c r="A164" t="s">
        <v>7502</v>
      </c>
    </row>
    <row r="165" spans="1:1" x14ac:dyDescent="0.25">
      <c r="A165" t="s">
        <v>7502</v>
      </c>
    </row>
    <row r="166" spans="1:1" x14ac:dyDescent="0.25">
      <c r="A166" t="s">
        <v>7502</v>
      </c>
    </row>
    <row r="167" spans="1:1" x14ac:dyDescent="0.25">
      <c r="A167" t="s">
        <v>7502</v>
      </c>
    </row>
    <row r="168" spans="1:1" x14ac:dyDescent="0.25">
      <c r="A168" t="s">
        <v>7502</v>
      </c>
    </row>
    <row r="169" spans="1:1" x14ac:dyDescent="0.25">
      <c r="A169" t="s">
        <v>7502</v>
      </c>
    </row>
    <row r="170" spans="1:1" x14ac:dyDescent="0.25">
      <c r="A170" t="s">
        <v>7502</v>
      </c>
    </row>
    <row r="171" spans="1:1" x14ac:dyDescent="0.25">
      <c r="A171" t="s">
        <v>7502</v>
      </c>
    </row>
    <row r="172" spans="1:1" x14ac:dyDescent="0.25">
      <c r="A172" t="s">
        <v>7502</v>
      </c>
    </row>
    <row r="173" spans="1:1" x14ac:dyDescent="0.25">
      <c r="A173" t="s">
        <v>7502</v>
      </c>
    </row>
    <row r="174" spans="1:1" x14ac:dyDescent="0.25">
      <c r="A174" t="s">
        <v>7502</v>
      </c>
    </row>
    <row r="175" spans="1:1" x14ac:dyDescent="0.25">
      <c r="A175" t="s">
        <v>7502</v>
      </c>
    </row>
    <row r="176" spans="1:1" x14ac:dyDescent="0.25">
      <c r="A176" t="s">
        <v>7502</v>
      </c>
    </row>
    <row r="177" spans="1:1" x14ac:dyDescent="0.25">
      <c r="A177" t="s">
        <v>7502</v>
      </c>
    </row>
    <row r="178" spans="1:1" x14ac:dyDescent="0.25">
      <c r="A178" t="s">
        <v>7502</v>
      </c>
    </row>
    <row r="179" spans="1:1" x14ac:dyDescent="0.25">
      <c r="A179" t="s">
        <v>7502</v>
      </c>
    </row>
    <row r="180" spans="1:1" x14ac:dyDescent="0.25">
      <c r="A180" t="s">
        <v>7502</v>
      </c>
    </row>
    <row r="181" spans="1:1" x14ac:dyDescent="0.25">
      <c r="A181" t="s">
        <v>7502</v>
      </c>
    </row>
    <row r="182" spans="1:1" x14ac:dyDescent="0.25">
      <c r="A182" t="s">
        <v>7502</v>
      </c>
    </row>
    <row r="183" spans="1:1" x14ac:dyDescent="0.25">
      <c r="A183" t="s">
        <v>7502</v>
      </c>
    </row>
    <row r="184" spans="1:1" x14ac:dyDescent="0.25">
      <c r="A184" t="s">
        <v>7502</v>
      </c>
    </row>
    <row r="185" spans="1:1" x14ac:dyDescent="0.25">
      <c r="A185" t="s">
        <v>7502</v>
      </c>
    </row>
    <row r="186" spans="1:1" x14ac:dyDescent="0.25">
      <c r="A186" t="s">
        <v>7502</v>
      </c>
    </row>
    <row r="187" spans="1:1" x14ac:dyDescent="0.25">
      <c r="A187" t="s">
        <v>7502</v>
      </c>
    </row>
    <row r="188" spans="1:1" x14ac:dyDescent="0.25">
      <c r="A188" t="s">
        <v>7502</v>
      </c>
    </row>
    <row r="189" spans="1:1" x14ac:dyDescent="0.25">
      <c r="A189" t="s">
        <v>7502</v>
      </c>
    </row>
    <row r="190" spans="1:1" x14ac:dyDescent="0.25">
      <c r="A190" t="s">
        <v>7502</v>
      </c>
    </row>
    <row r="191" spans="1:1" x14ac:dyDescent="0.25">
      <c r="A191" t="s">
        <v>7502</v>
      </c>
    </row>
    <row r="192" spans="1:1" x14ac:dyDescent="0.25">
      <c r="A192" t="s">
        <v>7502</v>
      </c>
    </row>
    <row r="193" spans="1:1" x14ac:dyDescent="0.25">
      <c r="A193" t="s">
        <v>7502</v>
      </c>
    </row>
    <row r="194" spans="1:1" x14ac:dyDescent="0.25">
      <c r="A194" t="s">
        <v>7502</v>
      </c>
    </row>
    <row r="195" spans="1:1" x14ac:dyDescent="0.25">
      <c r="A195" t="s">
        <v>7502</v>
      </c>
    </row>
    <row r="196" spans="1:1" x14ac:dyDescent="0.25">
      <c r="A196" t="s">
        <v>7502</v>
      </c>
    </row>
    <row r="197" spans="1:1" x14ac:dyDescent="0.25">
      <c r="A197" t="s">
        <v>7502</v>
      </c>
    </row>
    <row r="198" spans="1:1" x14ac:dyDescent="0.25">
      <c r="A198" t="s">
        <v>7502</v>
      </c>
    </row>
    <row r="199" spans="1:1" x14ac:dyDescent="0.25">
      <c r="A199" t="s">
        <v>7502</v>
      </c>
    </row>
    <row r="200" spans="1:1" x14ac:dyDescent="0.25">
      <c r="A200" t="s">
        <v>7502</v>
      </c>
    </row>
    <row r="201" spans="1:1" x14ac:dyDescent="0.25">
      <c r="A201" t="s">
        <v>7502</v>
      </c>
    </row>
    <row r="202" spans="1:1" x14ac:dyDescent="0.25">
      <c r="A202" t="s">
        <v>7502</v>
      </c>
    </row>
    <row r="203" spans="1:1" x14ac:dyDescent="0.25">
      <c r="A203" t="s">
        <v>7502</v>
      </c>
    </row>
    <row r="204" spans="1:1" x14ac:dyDescent="0.25">
      <c r="A204" t="s">
        <v>7502</v>
      </c>
    </row>
    <row r="205" spans="1:1" x14ac:dyDescent="0.25">
      <c r="A205" t="s">
        <v>7502</v>
      </c>
    </row>
    <row r="206" spans="1:1" x14ac:dyDescent="0.25">
      <c r="A206" t="s">
        <v>7502</v>
      </c>
    </row>
    <row r="207" spans="1:1" x14ac:dyDescent="0.25">
      <c r="A207" t="s">
        <v>7502</v>
      </c>
    </row>
    <row r="208" spans="1:1" x14ac:dyDescent="0.25">
      <c r="A208" t="s">
        <v>7502</v>
      </c>
    </row>
    <row r="209" spans="1:1" x14ac:dyDescent="0.25">
      <c r="A209" t="s">
        <v>7502</v>
      </c>
    </row>
    <row r="210" spans="1:1" x14ac:dyDescent="0.25">
      <c r="A210" t="s">
        <v>7502</v>
      </c>
    </row>
    <row r="211" spans="1:1" x14ac:dyDescent="0.25">
      <c r="A211" t="s">
        <v>7502</v>
      </c>
    </row>
    <row r="212" spans="1:1" x14ac:dyDescent="0.25">
      <c r="A212" t="s">
        <v>7502</v>
      </c>
    </row>
    <row r="213" spans="1:1" x14ac:dyDescent="0.25">
      <c r="A213" t="s">
        <v>7502</v>
      </c>
    </row>
    <row r="214" spans="1:1" x14ac:dyDescent="0.25">
      <c r="A214" t="s">
        <v>7502</v>
      </c>
    </row>
    <row r="215" spans="1:1" x14ac:dyDescent="0.25">
      <c r="A215" t="s">
        <v>7502</v>
      </c>
    </row>
    <row r="216" spans="1:1" x14ac:dyDescent="0.25">
      <c r="A216" t="s">
        <v>7502</v>
      </c>
    </row>
    <row r="217" spans="1:1" x14ac:dyDescent="0.25">
      <c r="A217" t="s">
        <v>7502</v>
      </c>
    </row>
    <row r="218" spans="1:1" x14ac:dyDescent="0.25">
      <c r="A218" t="s">
        <v>7502</v>
      </c>
    </row>
    <row r="219" spans="1:1" x14ac:dyDescent="0.25">
      <c r="A219" t="s">
        <v>7502</v>
      </c>
    </row>
    <row r="220" spans="1:1" x14ac:dyDescent="0.25">
      <c r="A220" t="s">
        <v>7502</v>
      </c>
    </row>
    <row r="221" spans="1:1" x14ac:dyDescent="0.25">
      <c r="A221" t="s">
        <v>7502</v>
      </c>
    </row>
    <row r="222" spans="1:1" x14ac:dyDescent="0.25">
      <c r="A222" t="s">
        <v>7502</v>
      </c>
    </row>
    <row r="223" spans="1:1" x14ac:dyDescent="0.25">
      <c r="A223" t="s">
        <v>7502</v>
      </c>
    </row>
    <row r="224" spans="1:1" x14ac:dyDescent="0.25">
      <c r="A224" t="s">
        <v>7502</v>
      </c>
    </row>
    <row r="225" spans="1:1" x14ac:dyDescent="0.25">
      <c r="A225" t="s">
        <v>7502</v>
      </c>
    </row>
    <row r="226" spans="1:1" x14ac:dyDescent="0.25">
      <c r="A226" t="s">
        <v>7502</v>
      </c>
    </row>
    <row r="227" spans="1:1" x14ac:dyDescent="0.25">
      <c r="A227" t="s">
        <v>7502</v>
      </c>
    </row>
    <row r="228" spans="1:1" x14ac:dyDescent="0.25">
      <c r="A228" t="s">
        <v>7502</v>
      </c>
    </row>
    <row r="229" spans="1:1" x14ac:dyDescent="0.25">
      <c r="A229" t="s">
        <v>7502</v>
      </c>
    </row>
    <row r="230" spans="1:1" x14ac:dyDescent="0.25">
      <c r="A230" t="s">
        <v>7502</v>
      </c>
    </row>
    <row r="231" spans="1:1" x14ac:dyDescent="0.25">
      <c r="A231" t="s">
        <v>7502</v>
      </c>
    </row>
    <row r="232" spans="1:1" x14ac:dyDescent="0.25">
      <c r="A232" t="s">
        <v>7502</v>
      </c>
    </row>
    <row r="233" spans="1:1" x14ac:dyDescent="0.25">
      <c r="A233" t="s">
        <v>7502</v>
      </c>
    </row>
    <row r="234" spans="1:1" x14ac:dyDescent="0.25">
      <c r="A234" t="s">
        <v>7502</v>
      </c>
    </row>
    <row r="235" spans="1:1" x14ac:dyDescent="0.25">
      <c r="A235" t="s">
        <v>7502</v>
      </c>
    </row>
    <row r="236" spans="1:1" x14ac:dyDescent="0.25">
      <c r="A236" t="s">
        <v>7502</v>
      </c>
    </row>
    <row r="237" spans="1:1" x14ac:dyDescent="0.25">
      <c r="A237" t="s">
        <v>7502</v>
      </c>
    </row>
    <row r="238" spans="1:1" x14ac:dyDescent="0.25">
      <c r="A238" t="s">
        <v>7502</v>
      </c>
    </row>
    <row r="239" spans="1:1" x14ac:dyDescent="0.25">
      <c r="A239" t="s">
        <v>7502</v>
      </c>
    </row>
    <row r="240" spans="1:1" x14ac:dyDescent="0.25">
      <c r="A240" t="s">
        <v>7502</v>
      </c>
    </row>
    <row r="241" spans="1:1" x14ac:dyDescent="0.25">
      <c r="A241" t="s">
        <v>7502</v>
      </c>
    </row>
    <row r="242" spans="1:1" x14ac:dyDescent="0.25">
      <c r="A242" t="s">
        <v>7502</v>
      </c>
    </row>
    <row r="243" spans="1:1" x14ac:dyDescent="0.25">
      <c r="A243" t="s">
        <v>7502</v>
      </c>
    </row>
    <row r="244" spans="1:1" x14ac:dyDescent="0.25">
      <c r="A244" t="s">
        <v>7502</v>
      </c>
    </row>
    <row r="245" spans="1:1" x14ac:dyDescent="0.25">
      <c r="A245" t="s">
        <v>7502</v>
      </c>
    </row>
    <row r="246" spans="1:1" x14ac:dyDescent="0.25">
      <c r="A246" t="s">
        <v>7660</v>
      </c>
    </row>
    <row r="247" spans="1:1" x14ac:dyDescent="0.25">
      <c r="A247" t="s">
        <v>7660</v>
      </c>
    </row>
    <row r="248" spans="1:1" x14ac:dyDescent="0.25">
      <c r="A248" t="s">
        <v>7660</v>
      </c>
    </row>
    <row r="249" spans="1:1" x14ac:dyDescent="0.25">
      <c r="A249" t="s">
        <v>7660</v>
      </c>
    </row>
    <row r="250" spans="1:1" x14ac:dyDescent="0.25">
      <c r="A250" t="s">
        <v>7660</v>
      </c>
    </row>
    <row r="251" spans="1:1" x14ac:dyDescent="0.25">
      <c r="A251" t="s">
        <v>7660</v>
      </c>
    </row>
    <row r="252" spans="1:1" x14ac:dyDescent="0.25">
      <c r="A252" t="s">
        <v>7660</v>
      </c>
    </row>
    <row r="253" spans="1:1" x14ac:dyDescent="0.25">
      <c r="A253" t="s">
        <v>7660</v>
      </c>
    </row>
    <row r="254" spans="1:1" x14ac:dyDescent="0.25">
      <c r="A254" t="s">
        <v>7660</v>
      </c>
    </row>
    <row r="255" spans="1:1" x14ac:dyDescent="0.25">
      <c r="A255" t="s">
        <v>7660</v>
      </c>
    </row>
    <row r="256" spans="1:1" x14ac:dyDescent="0.25">
      <c r="A256" t="s">
        <v>7660</v>
      </c>
    </row>
    <row r="257" spans="1:1" x14ac:dyDescent="0.25">
      <c r="A257" t="s">
        <v>7660</v>
      </c>
    </row>
    <row r="258" spans="1:1" x14ac:dyDescent="0.25">
      <c r="A258" t="s">
        <v>7660</v>
      </c>
    </row>
    <row r="259" spans="1:1" x14ac:dyDescent="0.25">
      <c r="A259" t="s">
        <v>7660</v>
      </c>
    </row>
    <row r="260" spans="1:1" x14ac:dyDescent="0.25">
      <c r="A260" t="s">
        <v>7660</v>
      </c>
    </row>
    <row r="261" spans="1:1" x14ac:dyDescent="0.25">
      <c r="A261" t="s">
        <v>7660</v>
      </c>
    </row>
    <row r="262" spans="1:1" x14ac:dyDescent="0.25">
      <c r="A262" t="s">
        <v>7660</v>
      </c>
    </row>
    <row r="263" spans="1:1" x14ac:dyDescent="0.25">
      <c r="A263" t="s">
        <v>7660</v>
      </c>
    </row>
    <row r="264" spans="1:1" x14ac:dyDescent="0.25">
      <c r="A264" t="s">
        <v>7660</v>
      </c>
    </row>
    <row r="265" spans="1:1" x14ac:dyDescent="0.25">
      <c r="A265" t="s">
        <v>7660</v>
      </c>
    </row>
    <row r="266" spans="1:1" x14ac:dyDescent="0.25">
      <c r="A266" t="s">
        <v>7660</v>
      </c>
    </row>
    <row r="267" spans="1:1" x14ac:dyDescent="0.25">
      <c r="A267" t="s">
        <v>7660</v>
      </c>
    </row>
    <row r="268" spans="1:1" x14ac:dyDescent="0.25">
      <c r="A268" t="s">
        <v>7660</v>
      </c>
    </row>
    <row r="269" spans="1:1" x14ac:dyDescent="0.25">
      <c r="A269" t="s">
        <v>7660</v>
      </c>
    </row>
    <row r="270" spans="1:1" x14ac:dyDescent="0.25">
      <c r="A270" t="s">
        <v>7660</v>
      </c>
    </row>
    <row r="271" spans="1:1" x14ac:dyDescent="0.25">
      <c r="A271" t="s">
        <v>7660</v>
      </c>
    </row>
    <row r="272" spans="1:1" x14ac:dyDescent="0.25">
      <c r="A272" t="s">
        <v>7660</v>
      </c>
    </row>
    <row r="273" spans="1:1" x14ac:dyDescent="0.25">
      <c r="A273" t="s">
        <v>7660</v>
      </c>
    </row>
    <row r="274" spans="1:1" x14ac:dyDescent="0.25">
      <c r="A274" t="s">
        <v>7660</v>
      </c>
    </row>
    <row r="275" spans="1:1" x14ac:dyDescent="0.25">
      <c r="A275" t="s">
        <v>7660</v>
      </c>
    </row>
    <row r="276" spans="1:1" x14ac:dyDescent="0.25">
      <c r="A276" t="s">
        <v>7660</v>
      </c>
    </row>
    <row r="277" spans="1:1" x14ac:dyDescent="0.25">
      <c r="A277" t="s">
        <v>7660</v>
      </c>
    </row>
    <row r="278" spans="1:1" x14ac:dyDescent="0.25">
      <c r="A278" t="s">
        <v>7660</v>
      </c>
    </row>
    <row r="279" spans="1:1" x14ac:dyDescent="0.25">
      <c r="A279" t="s">
        <v>7660</v>
      </c>
    </row>
    <row r="280" spans="1:1" x14ac:dyDescent="0.25">
      <c r="A280" t="s">
        <v>7660</v>
      </c>
    </row>
    <row r="281" spans="1:1" x14ac:dyDescent="0.25">
      <c r="A281" t="s">
        <v>7660</v>
      </c>
    </row>
    <row r="282" spans="1:1" x14ac:dyDescent="0.25">
      <c r="A282" t="s">
        <v>7660</v>
      </c>
    </row>
    <row r="283" spans="1:1" x14ac:dyDescent="0.25">
      <c r="A283" t="s">
        <v>7660</v>
      </c>
    </row>
    <row r="284" spans="1:1" x14ac:dyDescent="0.25">
      <c r="A284" t="s">
        <v>7660</v>
      </c>
    </row>
    <row r="285" spans="1:1" x14ac:dyDescent="0.25">
      <c r="A285" t="s">
        <v>7660</v>
      </c>
    </row>
    <row r="286" spans="1:1" x14ac:dyDescent="0.25">
      <c r="A286" t="s">
        <v>7660</v>
      </c>
    </row>
    <row r="287" spans="1:1" x14ac:dyDescent="0.25">
      <c r="A287" t="s">
        <v>7660</v>
      </c>
    </row>
    <row r="288" spans="1:1" x14ac:dyDescent="0.25">
      <c r="A288" t="s">
        <v>7660</v>
      </c>
    </row>
    <row r="289" spans="1:1" x14ac:dyDescent="0.25">
      <c r="A289" t="s">
        <v>7660</v>
      </c>
    </row>
    <row r="290" spans="1:1" x14ac:dyDescent="0.25">
      <c r="A290" t="s">
        <v>7660</v>
      </c>
    </row>
    <row r="291" spans="1:1" x14ac:dyDescent="0.25">
      <c r="A291" t="s">
        <v>7660</v>
      </c>
    </row>
    <row r="292" spans="1:1" x14ac:dyDescent="0.25">
      <c r="A292" t="s">
        <v>7660</v>
      </c>
    </row>
    <row r="293" spans="1:1" x14ac:dyDescent="0.25">
      <c r="A293" t="s">
        <v>7660</v>
      </c>
    </row>
    <row r="294" spans="1:1" x14ac:dyDescent="0.25">
      <c r="A294" t="s">
        <v>7660</v>
      </c>
    </row>
    <row r="295" spans="1:1" x14ac:dyDescent="0.25">
      <c r="A295" t="s">
        <v>7660</v>
      </c>
    </row>
    <row r="296" spans="1:1" x14ac:dyDescent="0.25">
      <c r="A296" t="s">
        <v>7660</v>
      </c>
    </row>
    <row r="297" spans="1:1" x14ac:dyDescent="0.25">
      <c r="A297" t="s">
        <v>7660</v>
      </c>
    </row>
    <row r="298" spans="1:1" x14ac:dyDescent="0.25">
      <c r="A298" t="s">
        <v>7660</v>
      </c>
    </row>
    <row r="299" spans="1:1" x14ac:dyDescent="0.25">
      <c r="A299" t="s">
        <v>7660</v>
      </c>
    </row>
    <row r="300" spans="1:1" x14ac:dyDescent="0.25">
      <c r="A300" t="s">
        <v>7660</v>
      </c>
    </row>
    <row r="301" spans="1:1" x14ac:dyDescent="0.25">
      <c r="A301" t="s">
        <v>7660</v>
      </c>
    </row>
    <row r="302" spans="1:1" x14ac:dyDescent="0.25">
      <c r="A302" t="s">
        <v>7660</v>
      </c>
    </row>
    <row r="303" spans="1:1" x14ac:dyDescent="0.25">
      <c r="A303" t="s">
        <v>7660</v>
      </c>
    </row>
    <row r="304" spans="1:1" x14ac:dyDescent="0.25">
      <c r="A304" t="s">
        <v>7660</v>
      </c>
    </row>
    <row r="305" spans="1:1" x14ac:dyDescent="0.25">
      <c r="A305" t="s">
        <v>7660</v>
      </c>
    </row>
    <row r="306" spans="1:1" x14ac:dyDescent="0.25">
      <c r="A306" t="s">
        <v>7660</v>
      </c>
    </row>
    <row r="307" spans="1:1" x14ac:dyDescent="0.25">
      <c r="A307" t="s">
        <v>7660</v>
      </c>
    </row>
    <row r="308" spans="1:1" x14ac:dyDescent="0.25">
      <c r="A308" t="s">
        <v>7660</v>
      </c>
    </row>
    <row r="309" spans="1:1" x14ac:dyDescent="0.25">
      <c r="A309" t="s">
        <v>7660</v>
      </c>
    </row>
    <row r="310" spans="1:1" x14ac:dyDescent="0.25">
      <c r="A310" t="s">
        <v>7660</v>
      </c>
    </row>
    <row r="311" spans="1:1" x14ac:dyDescent="0.25">
      <c r="A311" t="s">
        <v>7660</v>
      </c>
    </row>
    <row r="312" spans="1:1" x14ac:dyDescent="0.25">
      <c r="A312" t="s">
        <v>7660</v>
      </c>
    </row>
    <row r="313" spans="1:1" x14ac:dyDescent="0.25">
      <c r="A313" t="s">
        <v>7660</v>
      </c>
    </row>
    <row r="314" spans="1:1" x14ac:dyDescent="0.25">
      <c r="A314" t="s">
        <v>7660</v>
      </c>
    </row>
    <row r="315" spans="1:1" x14ac:dyDescent="0.25">
      <c r="A315" s="1" t="s">
        <v>7730</v>
      </c>
    </row>
    <row r="316" spans="1:1" x14ac:dyDescent="0.25">
      <c r="A316" t="s">
        <v>7731</v>
      </c>
    </row>
    <row r="317" spans="1:1" x14ac:dyDescent="0.25">
      <c r="A317" t="s">
        <v>7731</v>
      </c>
    </row>
    <row r="318" spans="1:1" x14ac:dyDescent="0.25">
      <c r="A318" t="s">
        <v>7731</v>
      </c>
    </row>
    <row r="319" spans="1:1" x14ac:dyDescent="0.25">
      <c r="A319" t="s">
        <v>7731</v>
      </c>
    </row>
    <row r="320" spans="1:1" x14ac:dyDescent="0.25">
      <c r="A320" t="s">
        <v>7731</v>
      </c>
    </row>
    <row r="321" spans="1:1" x14ac:dyDescent="0.25">
      <c r="A321" t="s">
        <v>7731</v>
      </c>
    </row>
    <row r="322" spans="1:1" x14ac:dyDescent="0.25">
      <c r="A322" t="s">
        <v>7731</v>
      </c>
    </row>
    <row r="323" spans="1:1" x14ac:dyDescent="0.25">
      <c r="A323" t="s">
        <v>7731</v>
      </c>
    </row>
    <row r="324" spans="1:1" x14ac:dyDescent="0.25">
      <c r="A324" t="s">
        <v>7731</v>
      </c>
    </row>
    <row r="325" spans="1:1" x14ac:dyDescent="0.25">
      <c r="A325" t="s">
        <v>7731</v>
      </c>
    </row>
    <row r="326" spans="1:1" x14ac:dyDescent="0.25">
      <c r="A326" t="s">
        <v>7731</v>
      </c>
    </row>
    <row r="327" spans="1:1" x14ac:dyDescent="0.25">
      <c r="A327" t="s">
        <v>7731</v>
      </c>
    </row>
    <row r="328" spans="1:1" x14ac:dyDescent="0.25">
      <c r="A328" t="s">
        <v>7731</v>
      </c>
    </row>
    <row r="329" spans="1:1" x14ac:dyDescent="0.25">
      <c r="A329" t="s">
        <v>7731</v>
      </c>
    </row>
    <row r="330" spans="1:1" x14ac:dyDescent="0.25">
      <c r="A330" t="s">
        <v>7731</v>
      </c>
    </row>
    <row r="331" spans="1:1" x14ac:dyDescent="0.25">
      <c r="A331" t="s">
        <v>7731</v>
      </c>
    </row>
    <row r="332" spans="1:1" x14ac:dyDescent="0.25">
      <c r="A332" t="s">
        <v>7731</v>
      </c>
    </row>
    <row r="333" spans="1:1" x14ac:dyDescent="0.25">
      <c r="A333" t="s">
        <v>7731</v>
      </c>
    </row>
    <row r="334" spans="1:1" x14ac:dyDescent="0.25">
      <c r="A334" t="s">
        <v>7731</v>
      </c>
    </row>
    <row r="335" spans="1:1" x14ac:dyDescent="0.25">
      <c r="A335" t="s">
        <v>7731</v>
      </c>
    </row>
    <row r="336" spans="1:1" x14ac:dyDescent="0.25">
      <c r="A336" t="s">
        <v>7731</v>
      </c>
    </row>
    <row r="337" spans="1:1" x14ac:dyDescent="0.25">
      <c r="A337" t="s">
        <v>7731</v>
      </c>
    </row>
    <row r="338" spans="1:1" x14ac:dyDescent="0.25">
      <c r="A338" t="s">
        <v>7731</v>
      </c>
    </row>
    <row r="339" spans="1:1" x14ac:dyDescent="0.25">
      <c r="A339" t="s">
        <v>7731</v>
      </c>
    </row>
    <row r="340" spans="1:1" x14ac:dyDescent="0.25">
      <c r="A340" t="s">
        <v>7731</v>
      </c>
    </row>
    <row r="341" spans="1:1" x14ac:dyDescent="0.25">
      <c r="A341" t="s">
        <v>7731</v>
      </c>
    </row>
    <row r="342" spans="1:1" x14ac:dyDescent="0.25">
      <c r="A342" t="s">
        <v>7731</v>
      </c>
    </row>
    <row r="343" spans="1:1" x14ac:dyDescent="0.25">
      <c r="A343" t="s">
        <v>7731</v>
      </c>
    </row>
    <row r="344" spans="1:1" x14ac:dyDescent="0.25">
      <c r="A344" t="s">
        <v>7731</v>
      </c>
    </row>
    <row r="345" spans="1:1" x14ac:dyDescent="0.25">
      <c r="A345" t="s">
        <v>7731</v>
      </c>
    </row>
    <row r="346" spans="1:1" x14ac:dyDescent="0.25">
      <c r="A346" t="s">
        <v>7731</v>
      </c>
    </row>
    <row r="347" spans="1:1" x14ac:dyDescent="0.25">
      <c r="A347" t="s">
        <v>7731</v>
      </c>
    </row>
    <row r="348" spans="1:1" x14ac:dyDescent="0.25">
      <c r="A348" t="s">
        <v>7731</v>
      </c>
    </row>
    <row r="349" spans="1:1" x14ac:dyDescent="0.25">
      <c r="A349" t="s">
        <v>7731</v>
      </c>
    </row>
    <row r="350" spans="1:1" x14ac:dyDescent="0.25">
      <c r="A350" t="s">
        <v>7731</v>
      </c>
    </row>
    <row r="351" spans="1:1" x14ac:dyDescent="0.25">
      <c r="A351" t="s">
        <v>7731</v>
      </c>
    </row>
    <row r="352" spans="1:1" x14ac:dyDescent="0.25">
      <c r="A352" t="s">
        <v>7731</v>
      </c>
    </row>
    <row r="353" spans="1:1" x14ac:dyDescent="0.25">
      <c r="A353" t="s">
        <v>7731</v>
      </c>
    </row>
    <row r="354" spans="1:1" x14ac:dyDescent="0.25">
      <c r="A354" t="s">
        <v>7731</v>
      </c>
    </row>
    <row r="355" spans="1:1" x14ac:dyDescent="0.25">
      <c r="A355" t="s">
        <v>7731</v>
      </c>
    </row>
    <row r="356" spans="1:1" x14ac:dyDescent="0.25">
      <c r="A356" t="s">
        <v>7731</v>
      </c>
    </row>
    <row r="357" spans="1:1" x14ac:dyDescent="0.25">
      <c r="A357" t="s">
        <v>7731</v>
      </c>
    </row>
    <row r="358" spans="1:1" x14ac:dyDescent="0.25">
      <c r="A358" t="s">
        <v>7731</v>
      </c>
    </row>
    <row r="359" spans="1:1" x14ac:dyDescent="0.25">
      <c r="A359" t="s">
        <v>7731</v>
      </c>
    </row>
    <row r="360" spans="1:1" x14ac:dyDescent="0.25">
      <c r="A360" t="s">
        <v>7731</v>
      </c>
    </row>
    <row r="361" spans="1:1" x14ac:dyDescent="0.25">
      <c r="A361" t="s">
        <v>7731</v>
      </c>
    </row>
    <row r="362" spans="1:1" x14ac:dyDescent="0.25">
      <c r="A362" t="s">
        <v>7731</v>
      </c>
    </row>
    <row r="363" spans="1:1" x14ac:dyDescent="0.25">
      <c r="A363" t="s">
        <v>7731</v>
      </c>
    </row>
    <row r="364" spans="1:1" x14ac:dyDescent="0.25">
      <c r="A364" t="s">
        <v>7731</v>
      </c>
    </row>
    <row r="365" spans="1:1" x14ac:dyDescent="0.25">
      <c r="A365" t="s">
        <v>7731</v>
      </c>
    </row>
    <row r="366" spans="1:1" x14ac:dyDescent="0.25">
      <c r="A366" t="s">
        <v>7731</v>
      </c>
    </row>
    <row r="367" spans="1:1" x14ac:dyDescent="0.25">
      <c r="A367" t="s">
        <v>7731</v>
      </c>
    </row>
    <row r="368" spans="1:1" x14ac:dyDescent="0.25">
      <c r="A368" t="s">
        <v>7731</v>
      </c>
    </row>
    <row r="369" spans="1:1" x14ac:dyDescent="0.25">
      <c r="A369" t="s">
        <v>7731</v>
      </c>
    </row>
    <row r="370" spans="1:1" x14ac:dyDescent="0.25">
      <c r="A370" t="s">
        <v>7731</v>
      </c>
    </row>
    <row r="371" spans="1:1" x14ac:dyDescent="0.25">
      <c r="A371" t="s">
        <v>7731</v>
      </c>
    </row>
    <row r="372" spans="1:1" x14ac:dyDescent="0.25">
      <c r="A372" t="s">
        <v>7731</v>
      </c>
    </row>
    <row r="373" spans="1:1" x14ac:dyDescent="0.25">
      <c r="A373" t="s">
        <v>7731</v>
      </c>
    </row>
    <row r="374" spans="1:1" x14ac:dyDescent="0.25">
      <c r="A374" t="s">
        <v>7731</v>
      </c>
    </row>
    <row r="375" spans="1:1" x14ac:dyDescent="0.25">
      <c r="A375" t="s">
        <v>7731</v>
      </c>
    </row>
    <row r="376" spans="1:1" x14ac:dyDescent="0.25">
      <c r="A376" t="s">
        <v>7731</v>
      </c>
    </row>
    <row r="377" spans="1:1" x14ac:dyDescent="0.25">
      <c r="A377" t="s">
        <v>7731</v>
      </c>
    </row>
    <row r="378" spans="1:1" x14ac:dyDescent="0.25">
      <c r="A378" t="s">
        <v>7731</v>
      </c>
    </row>
    <row r="379" spans="1:1" x14ac:dyDescent="0.25">
      <c r="A379" t="s">
        <v>7731</v>
      </c>
    </row>
    <row r="380" spans="1:1" x14ac:dyDescent="0.25">
      <c r="A380" t="s">
        <v>7731</v>
      </c>
    </row>
    <row r="381" spans="1:1" x14ac:dyDescent="0.25">
      <c r="A381" t="s">
        <v>7731</v>
      </c>
    </row>
    <row r="382" spans="1:1" x14ac:dyDescent="0.25">
      <c r="A382" t="s">
        <v>7731</v>
      </c>
    </row>
    <row r="383" spans="1:1" x14ac:dyDescent="0.25">
      <c r="A383" t="s">
        <v>7822</v>
      </c>
    </row>
    <row r="384" spans="1:1" x14ac:dyDescent="0.25">
      <c r="A384" t="s">
        <v>7822</v>
      </c>
    </row>
    <row r="385" spans="1:1" x14ac:dyDescent="0.25">
      <c r="A385" t="s">
        <v>7822</v>
      </c>
    </row>
    <row r="386" spans="1:1" x14ac:dyDescent="0.25">
      <c r="A386" t="s">
        <v>7822</v>
      </c>
    </row>
    <row r="387" spans="1:1" x14ac:dyDescent="0.25">
      <c r="A387" t="s">
        <v>7822</v>
      </c>
    </row>
    <row r="388" spans="1:1" x14ac:dyDescent="0.25">
      <c r="A388" t="s">
        <v>7822</v>
      </c>
    </row>
    <row r="389" spans="1:1" x14ac:dyDescent="0.25">
      <c r="A389" t="s">
        <v>7822</v>
      </c>
    </row>
    <row r="390" spans="1:1" x14ac:dyDescent="0.25">
      <c r="A390" t="s">
        <v>7822</v>
      </c>
    </row>
    <row r="391" spans="1:1" x14ac:dyDescent="0.25">
      <c r="A391" t="s">
        <v>7822</v>
      </c>
    </row>
    <row r="392" spans="1:1" x14ac:dyDescent="0.25">
      <c r="A392" t="s">
        <v>7822</v>
      </c>
    </row>
    <row r="393" spans="1:1" x14ac:dyDescent="0.25">
      <c r="A393" t="s">
        <v>7822</v>
      </c>
    </row>
    <row r="394" spans="1:1" x14ac:dyDescent="0.25">
      <c r="A394" t="s">
        <v>7822</v>
      </c>
    </row>
    <row r="395" spans="1:1" x14ac:dyDescent="0.25">
      <c r="A395" t="s">
        <v>7822</v>
      </c>
    </row>
    <row r="396" spans="1:1" x14ac:dyDescent="0.25">
      <c r="A396" t="s">
        <v>7822</v>
      </c>
    </row>
    <row r="397" spans="1:1" x14ac:dyDescent="0.25">
      <c r="A397" t="s">
        <v>7822</v>
      </c>
    </row>
    <row r="398" spans="1:1" x14ac:dyDescent="0.25">
      <c r="A398" t="s">
        <v>7822</v>
      </c>
    </row>
    <row r="399" spans="1:1" x14ac:dyDescent="0.25">
      <c r="A399" t="s">
        <v>7822</v>
      </c>
    </row>
    <row r="400" spans="1:1" x14ac:dyDescent="0.25">
      <c r="A400" t="s">
        <v>7822</v>
      </c>
    </row>
    <row r="401" spans="1:1" x14ac:dyDescent="0.25">
      <c r="A401" t="s">
        <v>7822</v>
      </c>
    </row>
    <row r="402" spans="1:1" x14ac:dyDescent="0.25">
      <c r="A402" t="s">
        <v>7822</v>
      </c>
    </row>
    <row r="403" spans="1:1" x14ac:dyDescent="0.25">
      <c r="A403" t="s">
        <v>7822</v>
      </c>
    </row>
    <row r="404" spans="1:1" x14ac:dyDescent="0.25">
      <c r="A404" t="s">
        <v>7822</v>
      </c>
    </row>
    <row r="405" spans="1:1" x14ac:dyDescent="0.25">
      <c r="A405" t="s">
        <v>7822</v>
      </c>
    </row>
    <row r="406" spans="1:1" x14ac:dyDescent="0.25">
      <c r="A406" t="s">
        <v>7822</v>
      </c>
    </row>
    <row r="407" spans="1:1" x14ac:dyDescent="0.25">
      <c r="A407" t="s">
        <v>7822</v>
      </c>
    </row>
    <row r="408" spans="1:1" x14ac:dyDescent="0.25">
      <c r="A408" t="s">
        <v>7822</v>
      </c>
    </row>
    <row r="409" spans="1:1" x14ac:dyDescent="0.25">
      <c r="A409" t="s">
        <v>7822</v>
      </c>
    </row>
    <row r="410" spans="1:1" x14ac:dyDescent="0.25">
      <c r="A410" t="s">
        <v>7822</v>
      </c>
    </row>
    <row r="411" spans="1:1" x14ac:dyDescent="0.25">
      <c r="A411" t="s">
        <v>7822</v>
      </c>
    </row>
    <row r="412" spans="1:1" x14ac:dyDescent="0.25">
      <c r="A412" t="s">
        <v>7822</v>
      </c>
    </row>
    <row r="413" spans="1:1" x14ac:dyDescent="0.25">
      <c r="A413" t="s">
        <v>7860</v>
      </c>
    </row>
    <row r="414" spans="1:1" x14ac:dyDescent="0.25">
      <c r="A414" t="s">
        <v>7860</v>
      </c>
    </row>
    <row r="415" spans="1:1" x14ac:dyDescent="0.25">
      <c r="A415" t="s">
        <v>7860</v>
      </c>
    </row>
    <row r="416" spans="1:1" x14ac:dyDescent="0.25">
      <c r="A416" t="s">
        <v>7860</v>
      </c>
    </row>
    <row r="417" spans="1:1" x14ac:dyDescent="0.25">
      <c r="A417" t="s">
        <v>7860</v>
      </c>
    </row>
    <row r="418" spans="1:1" x14ac:dyDescent="0.25">
      <c r="A418" t="s">
        <v>7860</v>
      </c>
    </row>
    <row r="419" spans="1:1" x14ac:dyDescent="0.25">
      <c r="A419" t="s">
        <v>7860</v>
      </c>
    </row>
    <row r="420" spans="1:1" x14ac:dyDescent="0.25">
      <c r="A420" t="s">
        <v>7860</v>
      </c>
    </row>
    <row r="421" spans="1:1" x14ac:dyDescent="0.25">
      <c r="A421" t="s">
        <v>7860</v>
      </c>
    </row>
    <row r="422" spans="1:1" x14ac:dyDescent="0.25">
      <c r="A422" t="s">
        <v>7860</v>
      </c>
    </row>
    <row r="423" spans="1:1" x14ac:dyDescent="0.25">
      <c r="A423" t="s">
        <v>7860</v>
      </c>
    </row>
    <row r="424" spans="1:1" x14ac:dyDescent="0.25">
      <c r="A424" t="s">
        <v>7860</v>
      </c>
    </row>
    <row r="425" spans="1:1" x14ac:dyDescent="0.25">
      <c r="A425" t="s">
        <v>7860</v>
      </c>
    </row>
    <row r="426" spans="1:1" x14ac:dyDescent="0.25">
      <c r="A426" t="s">
        <v>7860</v>
      </c>
    </row>
    <row r="427" spans="1:1" x14ac:dyDescent="0.25">
      <c r="A427" t="s">
        <v>7860</v>
      </c>
    </row>
    <row r="428" spans="1:1" x14ac:dyDescent="0.25">
      <c r="A428" t="s">
        <v>7860</v>
      </c>
    </row>
    <row r="429" spans="1:1" x14ac:dyDescent="0.25">
      <c r="A429" t="s">
        <v>7860</v>
      </c>
    </row>
    <row r="430" spans="1:1" x14ac:dyDescent="0.25">
      <c r="A430" t="s">
        <v>7860</v>
      </c>
    </row>
    <row r="431" spans="1:1" x14ac:dyDescent="0.25">
      <c r="A431" t="s">
        <v>7860</v>
      </c>
    </row>
    <row r="432" spans="1:1" x14ac:dyDescent="0.25">
      <c r="A432" t="s">
        <v>7860</v>
      </c>
    </row>
    <row r="433" spans="1:1" x14ac:dyDescent="0.25">
      <c r="A433" t="s">
        <v>7860</v>
      </c>
    </row>
    <row r="434" spans="1:1" x14ac:dyDescent="0.25">
      <c r="A434" t="s">
        <v>7860</v>
      </c>
    </row>
    <row r="435" spans="1:1" x14ac:dyDescent="0.25">
      <c r="A435" t="s">
        <v>7860</v>
      </c>
    </row>
    <row r="436" spans="1:1" x14ac:dyDescent="0.25">
      <c r="A436" t="s">
        <v>7860</v>
      </c>
    </row>
    <row r="437" spans="1:1" x14ac:dyDescent="0.25">
      <c r="A437" t="s">
        <v>7860</v>
      </c>
    </row>
    <row r="438" spans="1:1" x14ac:dyDescent="0.25">
      <c r="A438" t="s">
        <v>7860</v>
      </c>
    </row>
    <row r="439" spans="1:1" x14ac:dyDescent="0.25">
      <c r="A439" t="s">
        <v>7860</v>
      </c>
    </row>
    <row r="440" spans="1:1" x14ac:dyDescent="0.25">
      <c r="A440" t="s">
        <v>7860</v>
      </c>
    </row>
    <row r="441" spans="1:1" x14ac:dyDescent="0.25">
      <c r="A441" t="s">
        <v>7860</v>
      </c>
    </row>
    <row r="442" spans="1:1" x14ac:dyDescent="0.25">
      <c r="A442" t="s">
        <v>7860</v>
      </c>
    </row>
    <row r="443" spans="1:1" x14ac:dyDescent="0.25">
      <c r="A443" t="s">
        <v>7860</v>
      </c>
    </row>
    <row r="444" spans="1:1" x14ac:dyDescent="0.25">
      <c r="A444" t="s">
        <v>7860</v>
      </c>
    </row>
    <row r="445" spans="1:1" x14ac:dyDescent="0.25">
      <c r="A445" t="s">
        <v>7860</v>
      </c>
    </row>
    <row r="446" spans="1:1" x14ac:dyDescent="0.25">
      <c r="A446" t="s">
        <v>7860</v>
      </c>
    </row>
    <row r="447" spans="1:1" x14ac:dyDescent="0.25">
      <c r="A447" t="s">
        <v>7860</v>
      </c>
    </row>
    <row r="448" spans="1:1" x14ac:dyDescent="0.25">
      <c r="A448" t="s">
        <v>7860</v>
      </c>
    </row>
    <row r="449" spans="1:1" x14ac:dyDescent="0.25">
      <c r="A449" t="s">
        <v>7860</v>
      </c>
    </row>
    <row r="450" spans="1:1" x14ac:dyDescent="0.25">
      <c r="A450" t="s">
        <v>7860</v>
      </c>
    </row>
    <row r="451" spans="1:1" x14ac:dyDescent="0.25">
      <c r="A451" t="s">
        <v>7860</v>
      </c>
    </row>
    <row r="452" spans="1:1" x14ac:dyDescent="0.25">
      <c r="A452" t="s">
        <v>7860</v>
      </c>
    </row>
    <row r="453" spans="1:1" x14ac:dyDescent="0.25">
      <c r="A453" t="s">
        <v>7860</v>
      </c>
    </row>
    <row r="454" spans="1:1" x14ac:dyDescent="0.25">
      <c r="A454" t="s">
        <v>7860</v>
      </c>
    </row>
    <row r="455" spans="1:1" x14ac:dyDescent="0.25">
      <c r="A455" t="s">
        <v>7860</v>
      </c>
    </row>
    <row r="456" spans="1:1" x14ac:dyDescent="0.25">
      <c r="A456" t="s">
        <v>7860</v>
      </c>
    </row>
    <row r="457" spans="1:1" x14ac:dyDescent="0.25">
      <c r="A457" t="s">
        <v>7860</v>
      </c>
    </row>
    <row r="458" spans="1:1" x14ac:dyDescent="0.25">
      <c r="A458" t="s">
        <v>7860</v>
      </c>
    </row>
    <row r="459" spans="1:1" x14ac:dyDescent="0.25">
      <c r="A459" t="s">
        <v>7860</v>
      </c>
    </row>
    <row r="460" spans="1:1" x14ac:dyDescent="0.25">
      <c r="A460" t="s">
        <v>7860</v>
      </c>
    </row>
    <row r="461" spans="1:1" x14ac:dyDescent="0.25">
      <c r="A461" t="s">
        <v>7860</v>
      </c>
    </row>
    <row r="462" spans="1:1" x14ac:dyDescent="0.25">
      <c r="A462" t="s">
        <v>7860</v>
      </c>
    </row>
    <row r="463" spans="1:1" x14ac:dyDescent="0.25">
      <c r="A463" t="s">
        <v>7917</v>
      </c>
    </row>
    <row r="464" spans="1:1" x14ac:dyDescent="0.25">
      <c r="A464" t="s">
        <v>7917</v>
      </c>
    </row>
    <row r="465" spans="1:1" x14ac:dyDescent="0.25">
      <c r="A465" t="s">
        <v>7917</v>
      </c>
    </row>
    <row r="466" spans="1:1" x14ac:dyDescent="0.25">
      <c r="A466" t="s">
        <v>7917</v>
      </c>
    </row>
    <row r="467" spans="1:1" x14ac:dyDescent="0.25">
      <c r="A467" t="s">
        <v>7917</v>
      </c>
    </row>
    <row r="468" spans="1:1" x14ac:dyDescent="0.25">
      <c r="A468" t="s">
        <v>7917</v>
      </c>
    </row>
    <row r="469" spans="1:1" x14ac:dyDescent="0.25">
      <c r="A469" t="s">
        <v>7917</v>
      </c>
    </row>
    <row r="470" spans="1:1" x14ac:dyDescent="0.25">
      <c r="A470" t="s">
        <v>7917</v>
      </c>
    </row>
    <row r="471" spans="1:1" x14ac:dyDescent="0.25">
      <c r="A471" t="s">
        <v>7917</v>
      </c>
    </row>
    <row r="472" spans="1:1" x14ac:dyDescent="0.25">
      <c r="A472" t="s">
        <v>7917</v>
      </c>
    </row>
    <row r="473" spans="1:1" x14ac:dyDescent="0.25">
      <c r="A473" t="s">
        <v>7917</v>
      </c>
    </row>
    <row r="474" spans="1:1" x14ac:dyDescent="0.25">
      <c r="A474" t="s">
        <v>7917</v>
      </c>
    </row>
    <row r="475" spans="1:1" x14ac:dyDescent="0.25">
      <c r="A475" t="s">
        <v>7917</v>
      </c>
    </row>
    <row r="476" spans="1:1" x14ac:dyDescent="0.25">
      <c r="A476" t="s">
        <v>7917</v>
      </c>
    </row>
    <row r="477" spans="1:1" x14ac:dyDescent="0.25">
      <c r="A477" t="s">
        <v>7917</v>
      </c>
    </row>
    <row r="478" spans="1:1" x14ac:dyDescent="0.25">
      <c r="A478" t="s">
        <v>7917</v>
      </c>
    </row>
    <row r="479" spans="1:1" x14ac:dyDescent="0.25">
      <c r="A479" t="s">
        <v>7917</v>
      </c>
    </row>
    <row r="480" spans="1:1" x14ac:dyDescent="0.25">
      <c r="A480" t="s">
        <v>7917</v>
      </c>
    </row>
    <row r="481" spans="1:1" x14ac:dyDescent="0.25">
      <c r="A481" t="s">
        <v>7917</v>
      </c>
    </row>
    <row r="482" spans="1:1" x14ac:dyDescent="0.25">
      <c r="A482" t="s">
        <v>7917</v>
      </c>
    </row>
    <row r="483" spans="1:1" x14ac:dyDescent="0.25">
      <c r="A483" t="s">
        <v>7917</v>
      </c>
    </row>
    <row r="484" spans="1:1" x14ac:dyDescent="0.25">
      <c r="A484" t="s">
        <v>7917</v>
      </c>
    </row>
    <row r="485" spans="1:1" x14ac:dyDescent="0.25">
      <c r="A485" t="s">
        <v>7917</v>
      </c>
    </row>
    <row r="486" spans="1:1" x14ac:dyDescent="0.25">
      <c r="A486" t="s">
        <v>7917</v>
      </c>
    </row>
    <row r="487" spans="1:1" x14ac:dyDescent="0.25">
      <c r="A487" t="s">
        <v>7917</v>
      </c>
    </row>
    <row r="488" spans="1:1" x14ac:dyDescent="0.25">
      <c r="A488" t="s">
        <v>7917</v>
      </c>
    </row>
    <row r="489" spans="1:1" x14ac:dyDescent="0.25">
      <c r="A489" t="s">
        <v>7917</v>
      </c>
    </row>
    <row r="490" spans="1:1" x14ac:dyDescent="0.25">
      <c r="A490" t="s">
        <v>7917</v>
      </c>
    </row>
    <row r="491" spans="1:1" x14ac:dyDescent="0.25">
      <c r="A491" t="s">
        <v>7917</v>
      </c>
    </row>
    <row r="492" spans="1:1" x14ac:dyDescent="0.25">
      <c r="A492" t="s">
        <v>7917</v>
      </c>
    </row>
    <row r="493" spans="1:1" x14ac:dyDescent="0.25">
      <c r="A493" t="s">
        <v>7917</v>
      </c>
    </row>
    <row r="494" spans="1:1" x14ac:dyDescent="0.25">
      <c r="A494" t="s">
        <v>7917</v>
      </c>
    </row>
    <row r="495" spans="1:1" x14ac:dyDescent="0.25">
      <c r="A495" t="s">
        <v>7660</v>
      </c>
    </row>
    <row r="496" spans="1:1" x14ac:dyDescent="0.25">
      <c r="A496" t="s">
        <v>7660</v>
      </c>
    </row>
    <row r="497" spans="1:1" x14ac:dyDescent="0.25">
      <c r="A497" t="s">
        <v>7660</v>
      </c>
    </row>
    <row r="498" spans="1:1" x14ac:dyDescent="0.25">
      <c r="A498" t="s">
        <v>7660</v>
      </c>
    </row>
    <row r="499" spans="1:1" x14ac:dyDescent="0.25">
      <c r="A499" t="s">
        <v>7660</v>
      </c>
    </row>
    <row r="500" spans="1:1" x14ac:dyDescent="0.25">
      <c r="A500" t="s">
        <v>7660</v>
      </c>
    </row>
    <row r="501" spans="1:1" x14ac:dyDescent="0.25">
      <c r="A501" t="s">
        <v>7660</v>
      </c>
    </row>
    <row r="502" spans="1:1" x14ac:dyDescent="0.25">
      <c r="A502" t="s">
        <v>7660</v>
      </c>
    </row>
    <row r="503" spans="1:1" x14ac:dyDescent="0.25">
      <c r="A503" t="s">
        <v>7660</v>
      </c>
    </row>
    <row r="504" spans="1:1" x14ac:dyDescent="0.25">
      <c r="A504" t="s">
        <v>7660</v>
      </c>
    </row>
    <row r="505" spans="1:1" x14ac:dyDescent="0.25">
      <c r="A505" t="s">
        <v>7660</v>
      </c>
    </row>
    <row r="506" spans="1:1" x14ac:dyDescent="0.25">
      <c r="A506" t="s">
        <v>7660</v>
      </c>
    </row>
    <row r="507" spans="1:1" x14ac:dyDescent="0.25">
      <c r="A507" t="s">
        <v>7660</v>
      </c>
    </row>
    <row r="508" spans="1:1" x14ac:dyDescent="0.25">
      <c r="A508" t="s">
        <v>7660</v>
      </c>
    </row>
    <row r="509" spans="1:1" x14ac:dyDescent="0.25">
      <c r="A509" t="s">
        <v>7660</v>
      </c>
    </row>
    <row r="510" spans="1:1" x14ac:dyDescent="0.25">
      <c r="A510" t="s">
        <v>7660</v>
      </c>
    </row>
    <row r="511" spans="1:1" x14ac:dyDescent="0.25">
      <c r="A511" t="s">
        <v>7660</v>
      </c>
    </row>
    <row r="512" spans="1:1" x14ac:dyDescent="0.25">
      <c r="A512" t="s">
        <v>7660</v>
      </c>
    </row>
    <row r="513" spans="1:1" x14ac:dyDescent="0.25">
      <c r="A513" t="s">
        <v>7660</v>
      </c>
    </row>
    <row r="514" spans="1:1" x14ac:dyDescent="0.25">
      <c r="A514" t="s">
        <v>7660</v>
      </c>
    </row>
    <row r="515" spans="1:1" x14ac:dyDescent="0.25">
      <c r="A515" t="s">
        <v>7660</v>
      </c>
    </row>
    <row r="516" spans="1:1" x14ac:dyDescent="0.25">
      <c r="A516" t="s">
        <v>7660</v>
      </c>
    </row>
    <row r="517" spans="1:1" x14ac:dyDescent="0.25">
      <c r="A517" t="s">
        <v>7660</v>
      </c>
    </row>
    <row r="518" spans="1:1" x14ac:dyDescent="0.25">
      <c r="A518" t="s">
        <v>7660</v>
      </c>
    </row>
    <row r="519" spans="1:1" x14ac:dyDescent="0.25">
      <c r="A519" t="s">
        <v>7660</v>
      </c>
    </row>
    <row r="520" spans="1:1" x14ac:dyDescent="0.25">
      <c r="A520" t="s">
        <v>7660</v>
      </c>
    </row>
    <row r="521" spans="1:1" x14ac:dyDescent="0.25">
      <c r="A521" t="s">
        <v>7660</v>
      </c>
    </row>
    <row r="522" spans="1:1" x14ac:dyDescent="0.25">
      <c r="A522" t="s">
        <v>7660</v>
      </c>
    </row>
    <row r="523" spans="1:1" x14ac:dyDescent="0.25">
      <c r="A523" t="s">
        <v>7660</v>
      </c>
    </row>
    <row r="524" spans="1:1" x14ac:dyDescent="0.25">
      <c r="A524" t="s">
        <v>7660</v>
      </c>
    </row>
    <row r="525" spans="1:1" x14ac:dyDescent="0.25">
      <c r="A525" t="s">
        <v>7660</v>
      </c>
    </row>
    <row r="526" spans="1:1" x14ac:dyDescent="0.25">
      <c r="A526" t="s">
        <v>7660</v>
      </c>
    </row>
    <row r="527" spans="1:1" x14ac:dyDescent="0.25">
      <c r="A527" t="s">
        <v>7660</v>
      </c>
    </row>
    <row r="528" spans="1:1" x14ac:dyDescent="0.25">
      <c r="A528" t="s">
        <v>7660</v>
      </c>
    </row>
    <row r="529" spans="1:1" x14ac:dyDescent="0.25">
      <c r="A529" t="s">
        <v>7660</v>
      </c>
    </row>
    <row r="530" spans="1:1" x14ac:dyDescent="0.25">
      <c r="A530" t="s">
        <v>7660</v>
      </c>
    </row>
    <row r="531" spans="1:1" x14ac:dyDescent="0.25">
      <c r="A531" t="s">
        <v>7660</v>
      </c>
    </row>
    <row r="532" spans="1:1" x14ac:dyDescent="0.25">
      <c r="A532" t="s">
        <v>7660</v>
      </c>
    </row>
    <row r="533" spans="1:1" x14ac:dyDescent="0.25">
      <c r="A533" t="s">
        <v>7660</v>
      </c>
    </row>
    <row r="534" spans="1:1" x14ac:dyDescent="0.25">
      <c r="A534" t="s">
        <v>7660</v>
      </c>
    </row>
    <row r="535" spans="1:1" x14ac:dyDescent="0.25">
      <c r="A535" t="s">
        <v>7660</v>
      </c>
    </row>
    <row r="536" spans="1:1" x14ac:dyDescent="0.25">
      <c r="A536" t="s">
        <v>7660</v>
      </c>
    </row>
    <row r="537" spans="1:1" x14ac:dyDescent="0.25">
      <c r="A537" t="s">
        <v>7660</v>
      </c>
    </row>
    <row r="538" spans="1:1" x14ac:dyDescent="0.25">
      <c r="A538" t="s">
        <v>7660</v>
      </c>
    </row>
    <row r="539" spans="1:1" x14ac:dyDescent="0.25">
      <c r="A539" t="s">
        <v>7660</v>
      </c>
    </row>
    <row r="540" spans="1:1" x14ac:dyDescent="0.25">
      <c r="A540" t="s">
        <v>7660</v>
      </c>
    </row>
    <row r="541" spans="1:1" x14ac:dyDescent="0.25">
      <c r="A541" t="s">
        <v>7660</v>
      </c>
    </row>
    <row r="542" spans="1:1" x14ac:dyDescent="0.25">
      <c r="A542" t="s">
        <v>7660</v>
      </c>
    </row>
    <row r="543" spans="1:1" x14ac:dyDescent="0.25">
      <c r="A543" t="s">
        <v>7660</v>
      </c>
    </row>
    <row r="544" spans="1:1" x14ac:dyDescent="0.25">
      <c r="A544" t="s">
        <v>7660</v>
      </c>
    </row>
    <row r="545" spans="1:1" x14ac:dyDescent="0.25">
      <c r="A545" t="s">
        <v>7660</v>
      </c>
    </row>
    <row r="546" spans="1:1" x14ac:dyDescent="0.25">
      <c r="A546" t="s">
        <v>7660</v>
      </c>
    </row>
    <row r="547" spans="1:1" x14ac:dyDescent="0.25">
      <c r="A547" t="s">
        <v>7660</v>
      </c>
    </row>
    <row r="548" spans="1:1" x14ac:dyDescent="0.25">
      <c r="A548" t="s">
        <v>7660</v>
      </c>
    </row>
    <row r="549" spans="1:1" x14ac:dyDescent="0.25">
      <c r="A549" t="s">
        <v>7660</v>
      </c>
    </row>
    <row r="550" spans="1:1" x14ac:dyDescent="0.25">
      <c r="A550" t="s">
        <v>7660</v>
      </c>
    </row>
    <row r="551" spans="1:1" x14ac:dyDescent="0.25">
      <c r="A551" t="s">
        <v>7660</v>
      </c>
    </row>
    <row r="552" spans="1:1" x14ac:dyDescent="0.25">
      <c r="A552" t="s">
        <v>7660</v>
      </c>
    </row>
    <row r="553" spans="1:1" x14ac:dyDescent="0.25">
      <c r="A553" t="s">
        <v>7660</v>
      </c>
    </row>
    <row r="554" spans="1:1" x14ac:dyDescent="0.25">
      <c r="A554" t="s">
        <v>7660</v>
      </c>
    </row>
    <row r="555" spans="1:1" x14ac:dyDescent="0.25">
      <c r="A555" t="s">
        <v>7660</v>
      </c>
    </row>
    <row r="556" spans="1:1" x14ac:dyDescent="0.25">
      <c r="A556" t="s">
        <v>7660</v>
      </c>
    </row>
    <row r="557" spans="1:1" x14ac:dyDescent="0.25">
      <c r="A557" t="s">
        <v>7660</v>
      </c>
    </row>
    <row r="558" spans="1:1" x14ac:dyDescent="0.25">
      <c r="A558" t="s">
        <v>7660</v>
      </c>
    </row>
    <row r="559" spans="1:1" x14ac:dyDescent="0.25">
      <c r="A559" t="s">
        <v>7660</v>
      </c>
    </row>
    <row r="560" spans="1:1" x14ac:dyDescent="0.25">
      <c r="A560" t="s">
        <v>7660</v>
      </c>
    </row>
    <row r="561" spans="1:1" x14ac:dyDescent="0.25">
      <c r="A561" t="s">
        <v>7660</v>
      </c>
    </row>
    <row r="562" spans="1:1" x14ac:dyDescent="0.25">
      <c r="A562" t="s">
        <v>7660</v>
      </c>
    </row>
    <row r="563" spans="1:1" x14ac:dyDescent="0.25">
      <c r="A563" t="s">
        <v>7660</v>
      </c>
    </row>
    <row r="564" spans="1:1" x14ac:dyDescent="0.25">
      <c r="A564" t="s">
        <v>7730</v>
      </c>
    </row>
    <row r="565" spans="1:1" x14ac:dyDescent="0.25">
      <c r="A565" t="s">
        <v>7731</v>
      </c>
    </row>
    <row r="566" spans="1:1" x14ac:dyDescent="0.25">
      <c r="A566" t="s">
        <v>7731</v>
      </c>
    </row>
    <row r="567" spans="1:1" x14ac:dyDescent="0.25">
      <c r="A567" t="s">
        <v>7731</v>
      </c>
    </row>
    <row r="568" spans="1:1" x14ac:dyDescent="0.25">
      <c r="A568" t="s">
        <v>7731</v>
      </c>
    </row>
    <row r="569" spans="1:1" x14ac:dyDescent="0.25">
      <c r="A569" t="s">
        <v>7731</v>
      </c>
    </row>
    <row r="570" spans="1:1" x14ac:dyDescent="0.25">
      <c r="A570" t="s">
        <v>7731</v>
      </c>
    </row>
    <row r="571" spans="1:1" x14ac:dyDescent="0.25">
      <c r="A571" t="s">
        <v>7731</v>
      </c>
    </row>
    <row r="572" spans="1:1" x14ac:dyDescent="0.25">
      <c r="A572" t="s">
        <v>7731</v>
      </c>
    </row>
    <row r="573" spans="1:1" x14ac:dyDescent="0.25">
      <c r="A573" t="s">
        <v>7731</v>
      </c>
    </row>
    <row r="574" spans="1:1" x14ac:dyDescent="0.25">
      <c r="A574" t="s">
        <v>7731</v>
      </c>
    </row>
    <row r="575" spans="1:1" x14ac:dyDescent="0.25">
      <c r="A575" t="s">
        <v>7731</v>
      </c>
    </row>
    <row r="576" spans="1:1" x14ac:dyDescent="0.25">
      <c r="A576" t="s">
        <v>7731</v>
      </c>
    </row>
    <row r="577" spans="1:1" x14ac:dyDescent="0.25">
      <c r="A577" t="s">
        <v>7731</v>
      </c>
    </row>
    <row r="578" spans="1:1" x14ac:dyDescent="0.25">
      <c r="A578" t="s">
        <v>7731</v>
      </c>
    </row>
    <row r="579" spans="1:1" x14ac:dyDescent="0.25">
      <c r="A579" t="s">
        <v>7731</v>
      </c>
    </row>
    <row r="580" spans="1:1" x14ac:dyDescent="0.25">
      <c r="A580" t="s">
        <v>7731</v>
      </c>
    </row>
    <row r="581" spans="1:1" x14ac:dyDescent="0.25">
      <c r="A581" t="s">
        <v>7731</v>
      </c>
    </row>
    <row r="582" spans="1:1" x14ac:dyDescent="0.25">
      <c r="A582" t="s">
        <v>7731</v>
      </c>
    </row>
    <row r="583" spans="1:1" x14ac:dyDescent="0.25">
      <c r="A583" t="s">
        <v>7731</v>
      </c>
    </row>
    <row r="584" spans="1:1" x14ac:dyDescent="0.25">
      <c r="A584" t="s">
        <v>7731</v>
      </c>
    </row>
    <row r="585" spans="1:1" x14ac:dyDescent="0.25">
      <c r="A585" t="s">
        <v>7731</v>
      </c>
    </row>
    <row r="586" spans="1:1" x14ac:dyDescent="0.25">
      <c r="A586" t="s">
        <v>7731</v>
      </c>
    </row>
    <row r="587" spans="1:1" x14ac:dyDescent="0.25">
      <c r="A587" t="s">
        <v>7731</v>
      </c>
    </row>
    <row r="588" spans="1:1" x14ac:dyDescent="0.25">
      <c r="A588" t="s">
        <v>7731</v>
      </c>
    </row>
    <row r="589" spans="1:1" x14ac:dyDescent="0.25">
      <c r="A589" t="s">
        <v>7731</v>
      </c>
    </row>
    <row r="590" spans="1:1" x14ac:dyDescent="0.25">
      <c r="A590" t="s">
        <v>7731</v>
      </c>
    </row>
    <row r="591" spans="1:1" x14ac:dyDescent="0.25">
      <c r="A591" t="s">
        <v>7731</v>
      </c>
    </row>
    <row r="592" spans="1:1" x14ac:dyDescent="0.25">
      <c r="A592" t="s">
        <v>7731</v>
      </c>
    </row>
    <row r="593" spans="1:1" x14ac:dyDescent="0.25">
      <c r="A593" t="s">
        <v>7731</v>
      </c>
    </row>
    <row r="594" spans="1:1" x14ac:dyDescent="0.25">
      <c r="A594" t="s">
        <v>7731</v>
      </c>
    </row>
    <row r="595" spans="1:1" x14ac:dyDescent="0.25">
      <c r="A595" t="s">
        <v>7731</v>
      </c>
    </row>
    <row r="596" spans="1:1" x14ac:dyDescent="0.25">
      <c r="A596" t="s">
        <v>7731</v>
      </c>
    </row>
    <row r="597" spans="1:1" x14ac:dyDescent="0.25">
      <c r="A597" t="s">
        <v>7779</v>
      </c>
    </row>
    <row r="598" spans="1:1" x14ac:dyDescent="0.25">
      <c r="A598" t="s">
        <v>7779</v>
      </c>
    </row>
    <row r="599" spans="1:1" x14ac:dyDescent="0.25">
      <c r="A599" t="s">
        <v>7779</v>
      </c>
    </row>
    <row r="600" spans="1:1" x14ac:dyDescent="0.25">
      <c r="A600" t="s">
        <v>7779</v>
      </c>
    </row>
    <row r="601" spans="1:1" x14ac:dyDescent="0.25">
      <c r="A601" t="s">
        <v>7779</v>
      </c>
    </row>
    <row r="602" spans="1:1" x14ac:dyDescent="0.25">
      <c r="A602" t="s">
        <v>7779</v>
      </c>
    </row>
    <row r="603" spans="1:1" x14ac:dyDescent="0.25">
      <c r="A603" t="s">
        <v>7779</v>
      </c>
    </row>
    <row r="604" spans="1:1" x14ac:dyDescent="0.25">
      <c r="A604" t="s">
        <v>7788</v>
      </c>
    </row>
    <row r="605" spans="1:1" x14ac:dyDescent="0.25">
      <c r="A605" t="s">
        <v>7788</v>
      </c>
    </row>
    <row r="606" spans="1:1" x14ac:dyDescent="0.25">
      <c r="A606" t="s">
        <v>7788</v>
      </c>
    </row>
    <row r="607" spans="1:1" x14ac:dyDescent="0.25">
      <c r="A607" t="s">
        <v>7788</v>
      </c>
    </row>
    <row r="608" spans="1:1" x14ac:dyDescent="0.25">
      <c r="A608" t="s">
        <v>7788</v>
      </c>
    </row>
    <row r="609" spans="1:1" x14ac:dyDescent="0.25">
      <c r="A609" t="s">
        <v>7788</v>
      </c>
    </row>
    <row r="610" spans="1:1" x14ac:dyDescent="0.25">
      <c r="A610" t="s">
        <v>7788</v>
      </c>
    </row>
    <row r="611" spans="1:1" x14ac:dyDescent="0.25">
      <c r="A611" t="s">
        <v>7788</v>
      </c>
    </row>
    <row r="612" spans="1:1" x14ac:dyDescent="0.25">
      <c r="A612" t="s">
        <v>7788</v>
      </c>
    </row>
    <row r="613" spans="1:1" x14ac:dyDescent="0.25">
      <c r="A613" t="s">
        <v>7788</v>
      </c>
    </row>
    <row r="614" spans="1:1" x14ac:dyDescent="0.25">
      <c r="A614" t="s">
        <v>7788</v>
      </c>
    </row>
    <row r="615" spans="1:1" x14ac:dyDescent="0.25">
      <c r="A615" t="s">
        <v>7788</v>
      </c>
    </row>
    <row r="616" spans="1:1" x14ac:dyDescent="0.25">
      <c r="A616" t="s">
        <v>7788</v>
      </c>
    </row>
    <row r="617" spans="1:1" x14ac:dyDescent="0.25">
      <c r="A617" t="s">
        <v>7788</v>
      </c>
    </row>
    <row r="618" spans="1:1" x14ac:dyDescent="0.25">
      <c r="A618" t="s">
        <v>7788</v>
      </c>
    </row>
    <row r="619" spans="1:1" x14ac:dyDescent="0.25">
      <c r="A619" t="s">
        <v>7788</v>
      </c>
    </row>
    <row r="620" spans="1:1" x14ac:dyDescent="0.25">
      <c r="A620" t="s">
        <v>7788</v>
      </c>
    </row>
    <row r="621" spans="1:1" x14ac:dyDescent="0.25">
      <c r="A621" t="s">
        <v>7788</v>
      </c>
    </row>
    <row r="622" spans="1:1" x14ac:dyDescent="0.25">
      <c r="A622" t="s">
        <v>7788</v>
      </c>
    </row>
    <row r="623" spans="1:1" x14ac:dyDescent="0.25">
      <c r="A623" t="s">
        <v>7788</v>
      </c>
    </row>
    <row r="624" spans="1:1" x14ac:dyDescent="0.25">
      <c r="A624" t="s">
        <v>7788</v>
      </c>
    </row>
    <row r="625" spans="1:1" x14ac:dyDescent="0.25">
      <c r="A625" t="s">
        <v>7788</v>
      </c>
    </row>
    <row r="626" spans="1:1" x14ac:dyDescent="0.25">
      <c r="A626" t="s">
        <v>7788</v>
      </c>
    </row>
    <row r="627" spans="1:1" x14ac:dyDescent="0.25">
      <c r="A627" t="s">
        <v>7788</v>
      </c>
    </row>
    <row r="628" spans="1:1" x14ac:dyDescent="0.25">
      <c r="A628" t="s">
        <v>7788</v>
      </c>
    </row>
    <row r="629" spans="1:1" x14ac:dyDescent="0.25">
      <c r="A629" t="s">
        <v>7788</v>
      </c>
    </row>
    <row r="630" spans="1:1" x14ac:dyDescent="0.25">
      <c r="A630" t="s">
        <v>7788</v>
      </c>
    </row>
    <row r="631" spans="1:1" x14ac:dyDescent="0.25">
      <c r="A631" t="s">
        <v>7788</v>
      </c>
    </row>
    <row r="632" spans="1:1" x14ac:dyDescent="0.25">
      <c r="A632" t="s">
        <v>7822</v>
      </c>
    </row>
    <row r="633" spans="1:1" x14ac:dyDescent="0.25">
      <c r="A633" t="s">
        <v>7822</v>
      </c>
    </row>
    <row r="634" spans="1:1" x14ac:dyDescent="0.25">
      <c r="A634" t="s">
        <v>7822</v>
      </c>
    </row>
    <row r="635" spans="1:1" x14ac:dyDescent="0.25">
      <c r="A635" t="s">
        <v>7822</v>
      </c>
    </row>
    <row r="636" spans="1:1" x14ac:dyDescent="0.25">
      <c r="A636" t="s">
        <v>7822</v>
      </c>
    </row>
    <row r="637" spans="1:1" x14ac:dyDescent="0.25">
      <c r="A637" t="s">
        <v>7822</v>
      </c>
    </row>
    <row r="638" spans="1:1" x14ac:dyDescent="0.25">
      <c r="A638" t="s">
        <v>7822</v>
      </c>
    </row>
    <row r="639" spans="1:1" x14ac:dyDescent="0.25">
      <c r="A639" t="s">
        <v>7822</v>
      </c>
    </row>
    <row r="640" spans="1:1" x14ac:dyDescent="0.25">
      <c r="A640" t="s">
        <v>7822</v>
      </c>
    </row>
    <row r="641" spans="1:1" x14ac:dyDescent="0.25">
      <c r="A641" t="s">
        <v>7822</v>
      </c>
    </row>
    <row r="642" spans="1:1" x14ac:dyDescent="0.25">
      <c r="A642" t="s">
        <v>7822</v>
      </c>
    </row>
    <row r="643" spans="1:1" x14ac:dyDescent="0.25">
      <c r="A643" t="s">
        <v>7822</v>
      </c>
    </row>
    <row r="644" spans="1:1" x14ac:dyDescent="0.25">
      <c r="A644" t="s">
        <v>7822</v>
      </c>
    </row>
    <row r="645" spans="1:1" x14ac:dyDescent="0.25">
      <c r="A645" t="s">
        <v>7822</v>
      </c>
    </row>
    <row r="646" spans="1:1" x14ac:dyDescent="0.25">
      <c r="A646" t="s">
        <v>7822</v>
      </c>
    </row>
    <row r="647" spans="1:1" x14ac:dyDescent="0.25">
      <c r="A647" t="s">
        <v>7822</v>
      </c>
    </row>
    <row r="648" spans="1:1" x14ac:dyDescent="0.25">
      <c r="A648" t="s">
        <v>7822</v>
      </c>
    </row>
    <row r="649" spans="1:1" x14ac:dyDescent="0.25">
      <c r="A649" t="s">
        <v>7822</v>
      </c>
    </row>
    <row r="650" spans="1:1" x14ac:dyDescent="0.25">
      <c r="A650" t="s">
        <v>7822</v>
      </c>
    </row>
    <row r="651" spans="1:1" x14ac:dyDescent="0.25">
      <c r="A651" t="s">
        <v>7822</v>
      </c>
    </row>
    <row r="652" spans="1:1" x14ac:dyDescent="0.25">
      <c r="A652" t="s">
        <v>7822</v>
      </c>
    </row>
    <row r="653" spans="1:1" x14ac:dyDescent="0.25">
      <c r="A653" t="s">
        <v>7822</v>
      </c>
    </row>
    <row r="654" spans="1:1" x14ac:dyDescent="0.25">
      <c r="A654" t="s">
        <v>7822</v>
      </c>
    </row>
    <row r="655" spans="1:1" x14ac:dyDescent="0.25">
      <c r="A655" t="s">
        <v>7822</v>
      </c>
    </row>
    <row r="656" spans="1:1" x14ac:dyDescent="0.25">
      <c r="A656" t="s">
        <v>7822</v>
      </c>
    </row>
    <row r="657" spans="1:1" x14ac:dyDescent="0.25">
      <c r="A657" t="s">
        <v>7822</v>
      </c>
    </row>
    <row r="658" spans="1:1" x14ac:dyDescent="0.25">
      <c r="A658" t="s">
        <v>7822</v>
      </c>
    </row>
    <row r="659" spans="1:1" x14ac:dyDescent="0.25">
      <c r="A659" t="s">
        <v>7822</v>
      </c>
    </row>
    <row r="660" spans="1:1" x14ac:dyDescent="0.25">
      <c r="A660" t="s">
        <v>7822</v>
      </c>
    </row>
    <row r="661" spans="1:1" x14ac:dyDescent="0.25">
      <c r="A661" t="s">
        <v>7822</v>
      </c>
    </row>
    <row r="662" spans="1:1" x14ac:dyDescent="0.25">
      <c r="A662" t="s">
        <v>7860</v>
      </c>
    </row>
    <row r="663" spans="1:1" x14ac:dyDescent="0.25">
      <c r="A663" t="s">
        <v>7860</v>
      </c>
    </row>
    <row r="664" spans="1:1" x14ac:dyDescent="0.25">
      <c r="A664" t="s">
        <v>7860</v>
      </c>
    </row>
    <row r="665" spans="1:1" x14ac:dyDescent="0.25">
      <c r="A665" t="s">
        <v>7860</v>
      </c>
    </row>
    <row r="666" spans="1:1" x14ac:dyDescent="0.25">
      <c r="A666" t="s">
        <v>7860</v>
      </c>
    </row>
    <row r="667" spans="1:1" x14ac:dyDescent="0.25">
      <c r="A667" t="s">
        <v>7860</v>
      </c>
    </row>
    <row r="668" spans="1:1" x14ac:dyDescent="0.25">
      <c r="A668" t="s">
        <v>7860</v>
      </c>
    </row>
    <row r="669" spans="1:1" x14ac:dyDescent="0.25">
      <c r="A669" t="s">
        <v>7860</v>
      </c>
    </row>
    <row r="670" spans="1:1" x14ac:dyDescent="0.25">
      <c r="A670" t="s">
        <v>7860</v>
      </c>
    </row>
    <row r="671" spans="1:1" x14ac:dyDescent="0.25">
      <c r="A671" t="s">
        <v>7860</v>
      </c>
    </row>
    <row r="672" spans="1:1" x14ac:dyDescent="0.25">
      <c r="A672" t="s">
        <v>7860</v>
      </c>
    </row>
    <row r="673" spans="1:1" x14ac:dyDescent="0.25">
      <c r="A673" t="s">
        <v>7860</v>
      </c>
    </row>
    <row r="674" spans="1:1" x14ac:dyDescent="0.25">
      <c r="A674" t="s">
        <v>7860</v>
      </c>
    </row>
    <row r="675" spans="1:1" x14ac:dyDescent="0.25">
      <c r="A675" t="s">
        <v>7860</v>
      </c>
    </row>
    <row r="676" spans="1:1" x14ac:dyDescent="0.25">
      <c r="A676" t="s">
        <v>7860</v>
      </c>
    </row>
    <row r="677" spans="1:1" x14ac:dyDescent="0.25">
      <c r="A677" t="s">
        <v>7860</v>
      </c>
    </row>
    <row r="678" spans="1:1" x14ac:dyDescent="0.25">
      <c r="A678" t="s">
        <v>7860</v>
      </c>
    </row>
    <row r="679" spans="1:1" x14ac:dyDescent="0.25">
      <c r="A679" t="s">
        <v>7860</v>
      </c>
    </row>
    <row r="680" spans="1:1" x14ac:dyDescent="0.25">
      <c r="A680" t="s">
        <v>7860</v>
      </c>
    </row>
    <row r="681" spans="1:1" x14ac:dyDescent="0.25">
      <c r="A681" t="s">
        <v>7860</v>
      </c>
    </row>
    <row r="682" spans="1:1" x14ac:dyDescent="0.25">
      <c r="A682" t="s">
        <v>7860</v>
      </c>
    </row>
    <row r="683" spans="1:1" x14ac:dyDescent="0.25">
      <c r="A683" t="s">
        <v>7860</v>
      </c>
    </row>
    <row r="684" spans="1:1" x14ac:dyDescent="0.25">
      <c r="A684" t="s">
        <v>7860</v>
      </c>
    </row>
    <row r="685" spans="1:1" x14ac:dyDescent="0.25">
      <c r="A685" t="s">
        <v>7860</v>
      </c>
    </row>
    <row r="686" spans="1:1" x14ac:dyDescent="0.25">
      <c r="A686" t="s">
        <v>7860</v>
      </c>
    </row>
    <row r="687" spans="1:1" x14ac:dyDescent="0.25">
      <c r="A687" t="s">
        <v>7860</v>
      </c>
    </row>
    <row r="688" spans="1:1" x14ac:dyDescent="0.25">
      <c r="A688" t="s">
        <v>7860</v>
      </c>
    </row>
    <row r="689" spans="1:1" x14ac:dyDescent="0.25">
      <c r="A689" t="s">
        <v>7860</v>
      </c>
    </row>
    <row r="690" spans="1:1" x14ac:dyDescent="0.25">
      <c r="A690" t="s">
        <v>7860</v>
      </c>
    </row>
    <row r="691" spans="1:1" x14ac:dyDescent="0.25">
      <c r="A691" t="s">
        <v>7860</v>
      </c>
    </row>
    <row r="692" spans="1:1" x14ac:dyDescent="0.25">
      <c r="A692" t="s">
        <v>7860</v>
      </c>
    </row>
    <row r="693" spans="1:1" x14ac:dyDescent="0.25">
      <c r="A693" t="s">
        <v>7860</v>
      </c>
    </row>
    <row r="694" spans="1:1" x14ac:dyDescent="0.25">
      <c r="A694" t="s">
        <v>7860</v>
      </c>
    </row>
    <row r="695" spans="1:1" x14ac:dyDescent="0.25">
      <c r="A695" t="s">
        <v>7860</v>
      </c>
    </row>
    <row r="696" spans="1:1" x14ac:dyDescent="0.25">
      <c r="A696" t="s">
        <v>7860</v>
      </c>
    </row>
    <row r="697" spans="1:1" x14ac:dyDescent="0.25">
      <c r="A697" t="s">
        <v>7860</v>
      </c>
    </row>
    <row r="698" spans="1:1" x14ac:dyDescent="0.25">
      <c r="A698" t="s">
        <v>7860</v>
      </c>
    </row>
    <row r="699" spans="1:1" x14ac:dyDescent="0.25">
      <c r="A699" t="s">
        <v>7860</v>
      </c>
    </row>
    <row r="700" spans="1:1" x14ac:dyDescent="0.25">
      <c r="A700" t="s">
        <v>7860</v>
      </c>
    </row>
    <row r="701" spans="1:1" x14ac:dyDescent="0.25">
      <c r="A701" t="s">
        <v>7860</v>
      </c>
    </row>
    <row r="702" spans="1:1" x14ac:dyDescent="0.25">
      <c r="A702" t="s">
        <v>7860</v>
      </c>
    </row>
    <row r="703" spans="1:1" x14ac:dyDescent="0.25">
      <c r="A703" t="s">
        <v>7860</v>
      </c>
    </row>
    <row r="704" spans="1:1" x14ac:dyDescent="0.25">
      <c r="A704" t="s">
        <v>7860</v>
      </c>
    </row>
    <row r="705" spans="1:1" x14ac:dyDescent="0.25">
      <c r="A705" t="s">
        <v>7860</v>
      </c>
    </row>
    <row r="706" spans="1:1" x14ac:dyDescent="0.25">
      <c r="A706" t="s">
        <v>7860</v>
      </c>
    </row>
    <row r="707" spans="1:1" x14ac:dyDescent="0.25">
      <c r="A707" t="s">
        <v>7860</v>
      </c>
    </row>
    <row r="708" spans="1:1" x14ac:dyDescent="0.25">
      <c r="A708" t="s">
        <v>7860</v>
      </c>
    </row>
    <row r="709" spans="1:1" x14ac:dyDescent="0.25">
      <c r="A709" t="s">
        <v>7860</v>
      </c>
    </row>
    <row r="710" spans="1:1" x14ac:dyDescent="0.25">
      <c r="A710" t="s">
        <v>7860</v>
      </c>
    </row>
    <row r="711" spans="1:1" x14ac:dyDescent="0.25">
      <c r="A711" t="s">
        <v>7860</v>
      </c>
    </row>
    <row r="712" spans="1:1" x14ac:dyDescent="0.25">
      <c r="A712" t="s">
        <v>7917</v>
      </c>
    </row>
    <row r="713" spans="1:1" x14ac:dyDescent="0.25">
      <c r="A713" t="s">
        <v>7917</v>
      </c>
    </row>
    <row r="714" spans="1:1" x14ac:dyDescent="0.25">
      <c r="A714" t="s">
        <v>7917</v>
      </c>
    </row>
    <row r="715" spans="1:1" x14ac:dyDescent="0.25">
      <c r="A715" t="s">
        <v>7917</v>
      </c>
    </row>
    <row r="716" spans="1:1" x14ac:dyDescent="0.25">
      <c r="A716" t="s">
        <v>7917</v>
      </c>
    </row>
    <row r="717" spans="1:1" x14ac:dyDescent="0.25">
      <c r="A717" t="s">
        <v>7917</v>
      </c>
    </row>
    <row r="718" spans="1:1" x14ac:dyDescent="0.25">
      <c r="A718" t="s">
        <v>7917</v>
      </c>
    </row>
    <row r="719" spans="1:1" x14ac:dyDescent="0.25">
      <c r="A719" t="s">
        <v>7917</v>
      </c>
    </row>
    <row r="720" spans="1:1" x14ac:dyDescent="0.25">
      <c r="A720" t="s">
        <v>7917</v>
      </c>
    </row>
    <row r="721" spans="1:1" x14ac:dyDescent="0.25">
      <c r="A721" t="s">
        <v>7917</v>
      </c>
    </row>
    <row r="722" spans="1:1" x14ac:dyDescent="0.25">
      <c r="A722" t="s">
        <v>7917</v>
      </c>
    </row>
    <row r="723" spans="1:1" x14ac:dyDescent="0.25">
      <c r="A723" t="s">
        <v>7917</v>
      </c>
    </row>
    <row r="724" spans="1:1" x14ac:dyDescent="0.25">
      <c r="A724" t="s">
        <v>7917</v>
      </c>
    </row>
    <row r="725" spans="1:1" x14ac:dyDescent="0.25">
      <c r="A725" t="s">
        <v>7917</v>
      </c>
    </row>
    <row r="726" spans="1:1" x14ac:dyDescent="0.25">
      <c r="A726" t="s">
        <v>7917</v>
      </c>
    </row>
    <row r="727" spans="1:1" x14ac:dyDescent="0.25">
      <c r="A727" t="s">
        <v>7917</v>
      </c>
    </row>
    <row r="728" spans="1:1" x14ac:dyDescent="0.25">
      <c r="A728" t="s">
        <v>7917</v>
      </c>
    </row>
    <row r="729" spans="1:1" x14ac:dyDescent="0.25">
      <c r="A729" t="s">
        <v>7917</v>
      </c>
    </row>
    <row r="730" spans="1:1" x14ac:dyDescent="0.25">
      <c r="A730" t="s">
        <v>7917</v>
      </c>
    </row>
    <row r="731" spans="1:1" x14ac:dyDescent="0.25">
      <c r="A731" t="s">
        <v>7917</v>
      </c>
    </row>
    <row r="732" spans="1:1" x14ac:dyDescent="0.25">
      <c r="A732" t="s">
        <v>7917</v>
      </c>
    </row>
    <row r="733" spans="1:1" x14ac:dyDescent="0.25">
      <c r="A733" t="s">
        <v>7917</v>
      </c>
    </row>
    <row r="734" spans="1:1" x14ac:dyDescent="0.25">
      <c r="A734" t="s">
        <v>7917</v>
      </c>
    </row>
    <row r="735" spans="1:1" x14ac:dyDescent="0.25">
      <c r="A735" t="s">
        <v>7917</v>
      </c>
    </row>
    <row r="736" spans="1:1" x14ac:dyDescent="0.25">
      <c r="A736" t="s">
        <v>7917</v>
      </c>
    </row>
    <row r="737" spans="1:1" x14ac:dyDescent="0.25">
      <c r="A737" t="s">
        <v>7917</v>
      </c>
    </row>
    <row r="738" spans="1:1" x14ac:dyDescent="0.25">
      <c r="A738" t="s">
        <v>7917</v>
      </c>
    </row>
    <row r="739" spans="1:1" x14ac:dyDescent="0.25">
      <c r="A739" t="s">
        <v>7917</v>
      </c>
    </row>
    <row r="740" spans="1:1" x14ac:dyDescent="0.25">
      <c r="A740" t="s">
        <v>7917</v>
      </c>
    </row>
    <row r="741" spans="1:1" x14ac:dyDescent="0.25">
      <c r="A741" t="s">
        <v>7917</v>
      </c>
    </row>
    <row r="742" spans="1:1" x14ac:dyDescent="0.25">
      <c r="A742" t="s">
        <v>7917</v>
      </c>
    </row>
    <row r="743" spans="1:1" x14ac:dyDescent="0.25">
      <c r="A743" t="s">
        <v>7953</v>
      </c>
    </row>
    <row r="744" spans="1:1" x14ac:dyDescent="0.25">
      <c r="A744" t="s">
        <v>7953</v>
      </c>
    </row>
    <row r="745" spans="1:1" x14ac:dyDescent="0.25">
      <c r="A745" t="s">
        <v>7953</v>
      </c>
    </row>
    <row r="746" spans="1:1" x14ac:dyDescent="0.25">
      <c r="A746" t="s">
        <v>7953</v>
      </c>
    </row>
    <row r="747" spans="1:1" x14ac:dyDescent="0.25">
      <c r="A747" t="s">
        <v>7953</v>
      </c>
    </row>
    <row r="748" spans="1:1" x14ac:dyDescent="0.25">
      <c r="A748" t="s">
        <v>7953</v>
      </c>
    </row>
    <row r="749" spans="1:1" x14ac:dyDescent="0.25">
      <c r="A749" t="s">
        <v>7953</v>
      </c>
    </row>
    <row r="750" spans="1:1" x14ac:dyDescent="0.25">
      <c r="A750" t="s">
        <v>7953</v>
      </c>
    </row>
    <row r="751" spans="1:1" x14ac:dyDescent="0.25">
      <c r="A751" t="s">
        <v>7953</v>
      </c>
    </row>
    <row r="752" spans="1:1" x14ac:dyDescent="0.25">
      <c r="A752" t="s">
        <v>7953</v>
      </c>
    </row>
    <row r="753" spans="1:1" x14ac:dyDescent="0.25">
      <c r="A753" t="s">
        <v>7953</v>
      </c>
    </row>
    <row r="754" spans="1:1" x14ac:dyDescent="0.25">
      <c r="A754" t="s">
        <v>7953</v>
      </c>
    </row>
    <row r="755" spans="1:1" x14ac:dyDescent="0.25">
      <c r="A755" t="s">
        <v>7953</v>
      </c>
    </row>
    <row r="756" spans="1:1" x14ac:dyDescent="0.25">
      <c r="A756" t="s">
        <v>7953</v>
      </c>
    </row>
    <row r="757" spans="1:1" x14ac:dyDescent="0.25">
      <c r="A757" t="s">
        <v>7953</v>
      </c>
    </row>
    <row r="758" spans="1:1" x14ac:dyDescent="0.25">
      <c r="A758" t="s">
        <v>7953</v>
      </c>
    </row>
    <row r="759" spans="1:1" x14ac:dyDescent="0.25">
      <c r="A759" t="s">
        <v>7953</v>
      </c>
    </row>
    <row r="760" spans="1:1" x14ac:dyDescent="0.25">
      <c r="A760" t="s">
        <v>7953</v>
      </c>
    </row>
    <row r="761" spans="1:1" x14ac:dyDescent="0.25">
      <c r="A761" t="s">
        <v>7953</v>
      </c>
    </row>
    <row r="762" spans="1:1" x14ac:dyDescent="0.25">
      <c r="A762" t="s">
        <v>7953</v>
      </c>
    </row>
    <row r="763" spans="1:1" x14ac:dyDescent="0.25">
      <c r="A763" t="s">
        <v>7953</v>
      </c>
    </row>
    <row r="764" spans="1:1" x14ac:dyDescent="0.25">
      <c r="A764" t="s">
        <v>7953</v>
      </c>
    </row>
    <row r="765" spans="1:1" x14ac:dyDescent="0.25">
      <c r="A765" t="s">
        <v>7953</v>
      </c>
    </row>
    <row r="766" spans="1:1" x14ac:dyDescent="0.25">
      <c r="A766" t="s">
        <v>7953</v>
      </c>
    </row>
    <row r="767" spans="1:1" x14ac:dyDescent="0.25">
      <c r="A767" t="s">
        <v>7953</v>
      </c>
    </row>
    <row r="768" spans="1:1" x14ac:dyDescent="0.25">
      <c r="A768" t="s">
        <v>7953</v>
      </c>
    </row>
    <row r="769" spans="1:1" x14ac:dyDescent="0.25">
      <c r="A769" t="s">
        <v>7953</v>
      </c>
    </row>
    <row r="770" spans="1:1" x14ac:dyDescent="0.25">
      <c r="A770" t="s">
        <v>7953</v>
      </c>
    </row>
    <row r="771" spans="1:1" x14ac:dyDescent="0.25">
      <c r="A771" t="s">
        <v>7953</v>
      </c>
    </row>
    <row r="772" spans="1:1" x14ac:dyDescent="0.25">
      <c r="A772" t="s">
        <v>7953</v>
      </c>
    </row>
    <row r="773" spans="1:1" x14ac:dyDescent="0.25">
      <c r="A773" t="s">
        <v>7953</v>
      </c>
    </row>
    <row r="774" spans="1:1" x14ac:dyDescent="0.25">
      <c r="A774" t="s">
        <v>7953</v>
      </c>
    </row>
    <row r="775" spans="1:1" x14ac:dyDescent="0.25">
      <c r="A775" t="s">
        <v>7953</v>
      </c>
    </row>
    <row r="776" spans="1:1" x14ac:dyDescent="0.25">
      <c r="A776" t="s">
        <v>7953</v>
      </c>
    </row>
    <row r="777" spans="1:1" x14ac:dyDescent="0.25">
      <c r="A777" t="s">
        <v>7953</v>
      </c>
    </row>
    <row r="778" spans="1:1" x14ac:dyDescent="0.25">
      <c r="A778" t="s">
        <v>7953</v>
      </c>
    </row>
    <row r="779" spans="1:1" x14ac:dyDescent="0.25">
      <c r="A779" t="s">
        <v>7953</v>
      </c>
    </row>
    <row r="780" spans="1:1" x14ac:dyDescent="0.25">
      <c r="A780" t="s">
        <v>7953</v>
      </c>
    </row>
    <row r="781" spans="1:1" x14ac:dyDescent="0.25">
      <c r="A781" t="s">
        <v>7953</v>
      </c>
    </row>
    <row r="782" spans="1:1" x14ac:dyDescent="0.25">
      <c r="A782" t="s">
        <v>7953</v>
      </c>
    </row>
    <row r="783" spans="1:1" x14ac:dyDescent="0.25">
      <c r="A783" t="s">
        <v>7953</v>
      </c>
    </row>
    <row r="784" spans="1:1" x14ac:dyDescent="0.25">
      <c r="A784" t="s">
        <v>7953</v>
      </c>
    </row>
    <row r="785" spans="1:1" x14ac:dyDescent="0.25">
      <c r="A785" t="s">
        <v>7953</v>
      </c>
    </row>
    <row r="786" spans="1:1" x14ac:dyDescent="0.25">
      <c r="A786" t="s">
        <v>7953</v>
      </c>
    </row>
    <row r="787" spans="1:1" x14ac:dyDescent="0.25">
      <c r="A787" t="s">
        <v>7953</v>
      </c>
    </row>
    <row r="788" spans="1:1" x14ac:dyDescent="0.25">
      <c r="A788" t="s">
        <v>7953</v>
      </c>
    </row>
    <row r="789" spans="1:1" x14ac:dyDescent="0.25">
      <c r="A789" t="s">
        <v>7953</v>
      </c>
    </row>
    <row r="790" spans="1:1" x14ac:dyDescent="0.25">
      <c r="A790" t="s">
        <v>7953</v>
      </c>
    </row>
    <row r="791" spans="1:1" x14ac:dyDescent="0.25">
      <c r="A791" t="s">
        <v>7953</v>
      </c>
    </row>
    <row r="792" spans="1:1" x14ac:dyDescent="0.25">
      <c r="A792" t="s">
        <v>7953</v>
      </c>
    </row>
    <row r="793" spans="1:1" x14ac:dyDescent="0.25">
      <c r="A793" t="s">
        <v>7953</v>
      </c>
    </row>
    <row r="794" spans="1:1" x14ac:dyDescent="0.25">
      <c r="A794" t="s">
        <v>7953</v>
      </c>
    </row>
    <row r="795" spans="1:1" x14ac:dyDescent="0.25">
      <c r="A795" t="s">
        <v>7953</v>
      </c>
    </row>
    <row r="796" spans="1:1" x14ac:dyDescent="0.25">
      <c r="A796" t="s">
        <v>7953</v>
      </c>
    </row>
    <row r="797" spans="1:1" x14ac:dyDescent="0.25">
      <c r="A797" t="s">
        <v>7953</v>
      </c>
    </row>
    <row r="798" spans="1:1" x14ac:dyDescent="0.25">
      <c r="A798" t="s">
        <v>7953</v>
      </c>
    </row>
    <row r="799" spans="1:1" x14ac:dyDescent="0.25">
      <c r="A799" t="s">
        <v>7953</v>
      </c>
    </row>
    <row r="800" spans="1:1" x14ac:dyDescent="0.25">
      <c r="A800" t="s">
        <v>7953</v>
      </c>
    </row>
    <row r="801" spans="1:1" x14ac:dyDescent="0.25">
      <c r="A801" t="s">
        <v>7953</v>
      </c>
    </row>
    <row r="802" spans="1:1" x14ac:dyDescent="0.25">
      <c r="A802" t="s">
        <v>7953</v>
      </c>
    </row>
    <row r="803" spans="1:1" x14ac:dyDescent="0.25">
      <c r="A803" t="s">
        <v>7953</v>
      </c>
    </row>
    <row r="804" spans="1:1" x14ac:dyDescent="0.25">
      <c r="A804" t="s">
        <v>7953</v>
      </c>
    </row>
    <row r="805" spans="1:1" x14ac:dyDescent="0.25">
      <c r="A805" t="s">
        <v>7953</v>
      </c>
    </row>
    <row r="806" spans="1:1" x14ac:dyDescent="0.25">
      <c r="A806" t="s">
        <v>7953</v>
      </c>
    </row>
    <row r="807" spans="1:1" x14ac:dyDescent="0.25">
      <c r="A807" t="s">
        <v>7953</v>
      </c>
    </row>
    <row r="808" spans="1:1" x14ac:dyDescent="0.25">
      <c r="A808" t="s">
        <v>7953</v>
      </c>
    </row>
    <row r="809" spans="1:1" x14ac:dyDescent="0.25">
      <c r="A809" t="s">
        <v>7953</v>
      </c>
    </row>
    <row r="810" spans="1:1" x14ac:dyDescent="0.25">
      <c r="A810" t="s">
        <v>7953</v>
      </c>
    </row>
    <row r="811" spans="1:1" x14ac:dyDescent="0.25">
      <c r="A811" t="s">
        <v>7953</v>
      </c>
    </row>
    <row r="812" spans="1:1" x14ac:dyDescent="0.25">
      <c r="A812" t="s">
        <v>7953</v>
      </c>
    </row>
    <row r="813" spans="1:1" x14ac:dyDescent="0.25">
      <c r="A813" t="s">
        <v>7953</v>
      </c>
    </row>
    <row r="814" spans="1:1" x14ac:dyDescent="0.25">
      <c r="A814" t="s">
        <v>7953</v>
      </c>
    </row>
    <row r="815" spans="1:1" x14ac:dyDescent="0.25">
      <c r="A815" t="s">
        <v>7953</v>
      </c>
    </row>
    <row r="816" spans="1:1" x14ac:dyDescent="0.25">
      <c r="A816" t="s">
        <v>7953</v>
      </c>
    </row>
    <row r="817" spans="1:1" x14ac:dyDescent="0.25">
      <c r="A817" t="s">
        <v>7953</v>
      </c>
    </row>
    <row r="818" spans="1:1" x14ac:dyDescent="0.25">
      <c r="A818" t="s">
        <v>7953</v>
      </c>
    </row>
    <row r="819" spans="1:1" x14ac:dyDescent="0.25">
      <c r="A819" t="s">
        <v>7953</v>
      </c>
    </row>
    <row r="820" spans="1:1" x14ac:dyDescent="0.25">
      <c r="A820" t="s">
        <v>7953</v>
      </c>
    </row>
    <row r="821" spans="1:1" x14ac:dyDescent="0.25">
      <c r="A821" t="s">
        <v>7953</v>
      </c>
    </row>
    <row r="822" spans="1:1" x14ac:dyDescent="0.25">
      <c r="A822" t="s">
        <v>7953</v>
      </c>
    </row>
    <row r="823" spans="1:1" x14ac:dyDescent="0.25">
      <c r="A823" t="s">
        <v>7953</v>
      </c>
    </row>
    <row r="824" spans="1:1" x14ac:dyDescent="0.25">
      <c r="A824" t="s">
        <v>7953</v>
      </c>
    </row>
    <row r="825" spans="1:1" x14ac:dyDescent="0.25">
      <c r="A825" t="s">
        <v>7953</v>
      </c>
    </row>
    <row r="826" spans="1:1" x14ac:dyDescent="0.25">
      <c r="A826" t="s">
        <v>7953</v>
      </c>
    </row>
    <row r="827" spans="1:1" x14ac:dyDescent="0.25">
      <c r="A827" t="s">
        <v>7953</v>
      </c>
    </row>
    <row r="828" spans="1:1" x14ac:dyDescent="0.25">
      <c r="A828" t="s">
        <v>7953</v>
      </c>
    </row>
    <row r="829" spans="1:1" x14ac:dyDescent="0.25">
      <c r="A829" t="s">
        <v>7953</v>
      </c>
    </row>
    <row r="830" spans="1:1" x14ac:dyDescent="0.25">
      <c r="A830" t="s">
        <v>7953</v>
      </c>
    </row>
    <row r="831" spans="1:1" x14ac:dyDescent="0.25">
      <c r="A831" t="s">
        <v>7953</v>
      </c>
    </row>
    <row r="832" spans="1:1" x14ac:dyDescent="0.25">
      <c r="A832" t="s">
        <v>7953</v>
      </c>
    </row>
    <row r="833" spans="1:1" x14ac:dyDescent="0.25">
      <c r="A833" t="s">
        <v>7953</v>
      </c>
    </row>
    <row r="834" spans="1:1" x14ac:dyDescent="0.25">
      <c r="A834" t="s">
        <v>7953</v>
      </c>
    </row>
    <row r="835" spans="1:1" x14ac:dyDescent="0.25">
      <c r="A835" t="s">
        <v>7953</v>
      </c>
    </row>
    <row r="836" spans="1:1" x14ac:dyDescent="0.25">
      <c r="A836" t="s">
        <v>7953</v>
      </c>
    </row>
    <row r="837" spans="1:1" x14ac:dyDescent="0.25">
      <c r="A837" t="s">
        <v>7953</v>
      </c>
    </row>
    <row r="838" spans="1:1" x14ac:dyDescent="0.25">
      <c r="A838" t="s">
        <v>7953</v>
      </c>
    </row>
    <row r="839" spans="1:1" x14ac:dyDescent="0.25">
      <c r="A839" t="s">
        <v>7953</v>
      </c>
    </row>
    <row r="840" spans="1:1" x14ac:dyDescent="0.25">
      <c r="A840" t="s">
        <v>7953</v>
      </c>
    </row>
    <row r="841" spans="1:1" x14ac:dyDescent="0.25">
      <c r="A841" t="s">
        <v>7953</v>
      </c>
    </row>
    <row r="842" spans="1:1" x14ac:dyDescent="0.25">
      <c r="A842" t="s">
        <v>7953</v>
      </c>
    </row>
    <row r="843" spans="1:1" x14ac:dyDescent="0.25">
      <c r="A843" t="s">
        <v>7953</v>
      </c>
    </row>
    <row r="844" spans="1:1" x14ac:dyDescent="0.25">
      <c r="A844" t="s">
        <v>7953</v>
      </c>
    </row>
    <row r="845" spans="1:1" x14ac:dyDescent="0.25">
      <c r="A845" t="s">
        <v>7953</v>
      </c>
    </row>
    <row r="846" spans="1:1" x14ac:dyDescent="0.25">
      <c r="A846" t="s">
        <v>7953</v>
      </c>
    </row>
    <row r="847" spans="1:1" x14ac:dyDescent="0.25">
      <c r="A847" t="s">
        <v>7953</v>
      </c>
    </row>
    <row r="848" spans="1:1" x14ac:dyDescent="0.25">
      <c r="A848" t="s">
        <v>7953</v>
      </c>
    </row>
    <row r="849" spans="1:1" x14ac:dyDescent="0.25">
      <c r="A849" t="s">
        <v>7953</v>
      </c>
    </row>
    <row r="850" spans="1:1" x14ac:dyDescent="0.25">
      <c r="A850" t="s">
        <v>7953</v>
      </c>
    </row>
    <row r="851" spans="1:1" x14ac:dyDescent="0.25">
      <c r="A851" t="s">
        <v>7953</v>
      </c>
    </row>
    <row r="852" spans="1:1" x14ac:dyDescent="0.25">
      <c r="A852" t="s">
        <v>7953</v>
      </c>
    </row>
    <row r="853" spans="1:1" x14ac:dyDescent="0.25">
      <c r="A853" t="s">
        <v>7953</v>
      </c>
    </row>
    <row r="854" spans="1:1" x14ac:dyDescent="0.25">
      <c r="A854" t="s">
        <v>7953</v>
      </c>
    </row>
    <row r="855" spans="1:1" x14ac:dyDescent="0.25">
      <c r="A855" t="s">
        <v>7953</v>
      </c>
    </row>
    <row r="856" spans="1:1" x14ac:dyDescent="0.25">
      <c r="A856" t="s">
        <v>7953</v>
      </c>
    </row>
    <row r="857" spans="1:1" x14ac:dyDescent="0.25">
      <c r="A857" t="s">
        <v>7953</v>
      </c>
    </row>
    <row r="858" spans="1:1" x14ac:dyDescent="0.25">
      <c r="A858" t="s">
        <v>7953</v>
      </c>
    </row>
    <row r="859" spans="1:1" x14ac:dyDescent="0.25">
      <c r="A859" t="s">
        <v>7953</v>
      </c>
    </row>
    <row r="860" spans="1:1" x14ac:dyDescent="0.25">
      <c r="A860" t="s">
        <v>7953</v>
      </c>
    </row>
    <row r="861" spans="1:1" x14ac:dyDescent="0.25">
      <c r="A861" t="s">
        <v>7953</v>
      </c>
    </row>
    <row r="862" spans="1:1" x14ac:dyDescent="0.25">
      <c r="A862" t="s">
        <v>7953</v>
      </c>
    </row>
    <row r="863" spans="1:1" x14ac:dyDescent="0.25">
      <c r="A863" t="s">
        <v>7953</v>
      </c>
    </row>
    <row r="864" spans="1:1" x14ac:dyDescent="0.25">
      <c r="A864" t="s">
        <v>7953</v>
      </c>
    </row>
    <row r="865" spans="1:1" x14ac:dyDescent="0.25">
      <c r="A865" t="s">
        <v>7953</v>
      </c>
    </row>
    <row r="866" spans="1:1" x14ac:dyDescent="0.25">
      <c r="A866" t="s">
        <v>7953</v>
      </c>
    </row>
    <row r="867" spans="1:1" x14ac:dyDescent="0.25">
      <c r="A867" t="s">
        <v>7731</v>
      </c>
    </row>
    <row r="868" spans="1:1" x14ac:dyDescent="0.25">
      <c r="A868" t="s">
        <v>7731</v>
      </c>
    </row>
    <row r="869" spans="1:1" x14ac:dyDescent="0.25">
      <c r="A869" t="s">
        <v>7731</v>
      </c>
    </row>
    <row r="870" spans="1:1" x14ac:dyDescent="0.25">
      <c r="A870" t="s">
        <v>7731</v>
      </c>
    </row>
    <row r="871" spans="1:1" x14ac:dyDescent="0.25">
      <c r="A871" t="s">
        <v>7731</v>
      </c>
    </row>
    <row r="872" spans="1:1" x14ac:dyDescent="0.25">
      <c r="A872" t="s">
        <v>7731</v>
      </c>
    </row>
    <row r="873" spans="1:1" x14ac:dyDescent="0.25">
      <c r="A873" t="s">
        <v>7731</v>
      </c>
    </row>
    <row r="874" spans="1:1" x14ac:dyDescent="0.25">
      <c r="A874" t="s">
        <v>7731</v>
      </c>
    </row>
    <row r="875" spans="1:1" x14ac:dyDescent="0.25">
      <c r="A875" t="s">
        <v>7731</v>
      </c>
    </row>
    <row r="876" spans="1:1" x14ac:dyDescent="0.25">
      <c r="A876" t="s">
        <v>7731</v>
      </c>
    </row>
    <row r="877" spans="1:1" x14ac:dyDescent="0.25">
      <c r="A877" t="s">
        <v>7731</v>
      </c>
    </row>
    <row r="878" spans="1:1" x14ac:dyDescent="0.25">
      <c r="A878" t="s">
        <v>7731</v>
      </c>
    </row>
    <row r="879" spans="1:1" x14ac:dyDescent="0.25">
      <c r="A879" t="s">
        <v>7731</v>
      </c>
    </row>
    <row r="880" spans="1:1" x14ac:dyDescent="0.25">
      <c r="A880" t="s">
        <v>7731</v>
      </c>
    </row>
    <row r="881" spans="1:1" x14ac:dyDescent="0.25">
      <c r="A881" t="s">
        <v>7731</v>
      </c>
    </row>
    <row r="882" spans="1:1" x14ac:dyDescent="0.25">
      <c r="A882" t="s">
        <v>7731</v>
      </c>
    </row>
    <row r="883" spans="1:1" x14ac:dyDescent="0.25">
      <c r="A883" t="s">
        <v>7731</v>
      </c>
    </row>
    <row r="884" spans="1:1" x14ac:dyDescent="0.25">
      <c r="A884" t="s">
        <v>7731</v>
      </c>
    </row>
    <row r="885" spans="1:1" x14ac:dyDescent="0.25">
      <c r="A885" t="s">
        <v>7731</v>
      </c>
    </row>
    <row r="886" spans="1:1" x14ac:dyDescent="0.25">
      <c r="A886" t="s">
        <v>7731</v>
      </c>
    </row>
    <row r="887" spans="1:1" x14ac:dyDescent="0.25">
      <c r="A887" t="s">
        <v>7731</v>
      </c>
    </row>
    <row r="888" spans="1:1" x14ac:dyDescent="0.25">
      <c r="A888" t="s">
        <v>7731</v>
      </c>
    </row>
    <row r="889" spans="1:1" x14ac:dyDescent="0.25">
      <c r="A889" t="s">
        <v>7731</v>
      </c>
    </row>
    <row r="890" spans="1:1" x14ac:dyDescent="0.25">
      <c r="A890" t="s">
        <v>7731</v>
      </c>
    </row>
    <row r="891" spans="1:1" x14ac:dyDescent="0.25">
      <c r="A891" t="s">
        <v>7731</v>
      </c>
    </row>
    <row r="892" spans="1:1" x14ac:dyDescent="0.25">
      <c r="A892" t="s">
        <v>7731</v>
      </c>
    </row>
    <row r="893" spans="1:1" x14ac:dyDescent="0.25">
      <c r="A893" t="s">
        <v>7731</v>
      </c>
    </row>
    <row r="894" spans="1:1" x14ac:dyDescent="0.25">
      <c r="A894" t="s">
        <v>7731</v>
      </c>
    </row>
    <row r="895" spans="1:1" x14ac:dyDescent="0.25">
      <c r="A895" t="s">
        <v>7731</v>
      </c>
    </row>
    <row r="896" spans="1:1" x14ac:dyDescent="0.25">
      <c r="A896" t="s">
        <v>7731</v>
      </c>
    </row>
    <row r="897" spans="1:1" x14ac:dyDescent="0.25">
      <c r="A897" t="s">
        <v>7731</v>
      </c>
    </row>
    <row r="898" spans="1:1" x14ac:dyDescent="0.25">
      <c r="A898" t="s">
        <v>7788</v>
      </c>
    </row>
    <row r="899" spans="1:1" x14ac:dyDescent="0.25">
      <c r="A899" t="s">
        <v>7788</v>
      </c>
    </row>
    <row r="900" spans="1:1" x14ac:dyDescent="0.25">
      <c r="A900" t="s">
        <v>7788</v>
      </c>
    </row>
    <row r="901" spans="1:1" x14ac:dyDescent="0.25">
      <c r="A901" t="s">
        <v>7788</v>
      </c>
    </row>
    <row r="902" spans="1:1" x14ac:dyDescent="0.25">
      <c r="A902" t="s">
        <v>7788</v>
      </c>
    </row>
    <row r="903" spans="1:1" x14ac:dyDescent="0.25">
      <c r="A903" t="s">
        <v>7788</v>
      </c>
    </row>
    <row r="904" spans="1:1" x14ac:dyDescent="0.25">
      <c r="A904" t="s">
        <v>7788</v>
      </c>
    </row>
    <row r="905" spans="1:1" x14ac:dyDescent="0.25">
      <c r="A905" t="s">
        <v>7788</v>
      </c>
    </row>
    <row r="906" spans="1:1" x14ac:dyDescent="0.25">
      <c r="A906" t="s">
        <v>7788</v>
      </c>
    </row>
    <row r="907" spans="1:1" x14ac:dyDescent="0.25">
      <c r="A907" t="s">
        <v>7788</v>
      </c>
    </row>
    <row r="908" spans="1:1" x14ac:dyDescent="0.25">
      <c r="A908" t="s">
        <v>7788</v>
      </c>
    </row>
    <row r="909" spans="1:1" x14ac:dyDescent="0.25">
      <c r="A909" t="s">
        <v>7788</v>
      </c>
    </row>
    <row r="910" spans="1:1" x14ac:dyDescent="0.25">
      <c r="A910" t="s">
        <v>7788</v>
      </c>
    </row>
    <row r="911" spans="1:1" x14ac:dyDescent="0.25">
      <c r="A911" t="s">
        <v>7788</v>
      </c>
    </row>
    <row r="912" spans="1:1" x14ac:dyDescent="0.25">
      <c r="A912" t="s">
        <v>7788</v>
      </c>
    </row>
    <row r="913" spans="1:1" x14ac:dyDescent="0.25">
      <c r="A913" t="s">
        <v>7788</v>
      </c>
    </row>
    <row r="914" spans="1:1" x14ac:dyDescent="0.25">
      <c r="A914" t="s">
        <v>7788</v>
      </c>
    </row>
    <row r="915" spans="1:1" x14ac:dyDescent="0.25">
      <c r="A915" t="s">
        <v>7788</v>
      </c>
    </row>
    <row r="916" spans="1:1" x14ac:dyDescent="0.25">
      <c r="A916" t="s">
        <v>7788</v>
      </c>
    </row>
    <row r="917" spans="1:1" x14ac:dyDescent="0.25">
      <c r="A917" t="s">
        <v>7788</v>
      </c>
    </row>
    <row r="918" spans="1:1" x14ac:dyDescent="0.25">
      <c r="A918" t="s">
        <v>7788</v>
      </c>
    </row>
    <row r="919" spans="1:1" x14ac:dyDescent="0.25">
      <c r="A919" t="s">
        <v>7788</v>
      </c>
    </row>
    <row r="920" spans="1:1" x14ac:dyDescent="0.25">
      <c r="A920" t="s">
        <v>7788</v>
      </c>
    </row>
    <row r="921" spans="1:1" x14ac:dyDescent="0.25">
      <c r="A921" t="s">
        <v>7788</v>
      </c>
    </row>
    <row r="922" spans="1:1" x14ac:dyDescent="0.25">
      <c r="A922" t="s">
        <v>7788</v>
      </c>
    </row>
    <row r="923" spans="1:1" x14ac:dyDescent="0.25">
      <c r="A923" t="s">
        <v>7788</v>
      </c>
    </row>
    <row r="924" spans="1:1" x14ac:dyDescent="0.25">
      <c r="A924" t="s">
        <v>7788</v>
      </c>
    </row>
    <row r="925" spans="1:1" x14ac:dyDescent="0.25">
      <c r="A925" t="s">
        <v>7788</v>
      </c>
    </row>
    <row r="926" spans="1:1" x14ac:dyDescent="0.25">
      <c r="A926" t="s">
        <v>7788</v>
      </c>
    </row>
    <row r="927" spans="1:1" x14ac:dyDescent="0.25">
      <c r="A927" t="s">
        <v>7788</v>
      </c>
    </row>
    <row r="928" spans="1:1" x14ac:dyDescent="0.25">
      <c r="A928" t="s">
        <v>7788</v>
      </c>
    </row>
    <row r="929" spans="1:1" x14ac:dyDescent="0.25">
      <c r="A929" t="s">
        <v>7788</v>
      </c>
    </row>
    <row r="930" spans="1:1" x14ac:dyDescent="0.25">
      <c r="A930" t="s">
        <v>7788</v>
      </c>
    </row>
    <row r="931" spans="1:1" x14ac:dyDescent="0.25">
      <c r="A931" t="s">
        <v>7788</v>
      </c>
    </row>
    <row r="932" spans="1:1" x14ac:dyDescent="0.25">
      <c r="A932" t="s">
        <v>7788</v>
      </c>
    </row>
    <row r="933" spans="1:1" x14ac:dyDescent="0.25">
      <c r="A933" t="s">
        <v>7788</v>
      </c>
    </row>
    <row r="934" spans="1:1" x14ac:dyDescent="0.25">
      <c r="A934" t="s">
        <v>7788</v>
      </c>
    </row>
    <row r="935" spans="1:1" x14ac:dyDescent="0.25">
      <c r="A935" t="s">
        <v>7788</v>
      </c>
    </row>
    <row r="936" spans="1:1" x14ac:dyDescent="0.25">
      <c r="A936" t="s">
        <v>7788</v>
      </c>
    </row>
    <row r="937" spans="1:1" x14ac:dyDescent="0.25">
      <c r="A937" t="s">
        <v>7788</v>
      </c>
    </row>
    <row r="938" spans="1:1" x14ac:dyDescent="0.25">
      <c r="A938" t="s">
        <v>7788</v>
      </c>
    </row>
    <row r="939" spans="1:1" x14ac:dyDescent="0.25">
      <c r="A939" t="s">
        <v>7788</v>
      </c>
    </row>
    <row r="940" spans="1:1" x14ac:dyDescent="0.25">
      <c r="A940" t="s">
        <v>7788</v>
      </c>
    </row>
    <row r="941" spans="1:1" x14ac:dyDescent="0.25">
      <c r="A941" t="s">
        <v>7788</v>
      </c>
    </row>
    <row r="942" spans="1:1" x14ac:dyDescent="0.25">
      <c r="A942" t="s">
        <v>7788</v>
      </c>
    </row>
    <row r="943" spans="1:1" x14ac:dyDescent="0.25">
      <c r="A943" t="s">
        <v>7788</v>
      </c>
    </row>
    <row r="944" spans="1:1" x14ac:dyDescent="0.25">
      <c r="A944" t="s">
        <v>7788</v>
      </c>
    </row>
    <row r="945" spans="1:1" x14ac:dyDescent="0.25">
      <c r="A945" t="s">
        <v>7788</v>
      </c>
    </row>
    <row r="946" spans="1:1" x14ac:dyDescent="0.25">
      <c r="A946" t="s">
        <v>7788</v>
      </c>
    </row>
    <row r="947" spans="1:1" x14ac:dyDescent="0.25">
      <c r="A947" t="s">
        <v>7788</v>
      </c>
    </row>
    <row r="948" spans="1:1" x14ac:dyDescent="0.25">
      <c r="A948" t="s">
        <v>7788</v>
      </c>
    </row>
    <row r="949" spans="1:1" x14ac:dyDescent="0.25">
      <c r="A949" t="s">
        <v>7788</v>
      </c>
    </row>
    <row r="950" spans="1:1" x14ac:dyDescent="0.25">
      <c r="A950" t="s">
        <v>7822</v>
      </c>
    </row>
    <row r="951" spans="1:1" x14ac:dyDescent="0.25">
      <c r="A951" t="s">
        <v>7822</v>
      </c>
    </row>
    <row r="952" spans="1:1" x14ac:dyDescent="0.25">
      <c r="A952" t="s">
        <v>7822</v>
      </c>
    </row>
    <row r="953" spans="1:1" x14ac:dyDescent="0.25">
      <c r="A953" t="s">
        <v>7822</v>
      </c>
    </row>
    <row r="954" spans="1:1" x14ac:dyDescent="0.25">
      <c r="A954" t="s">
        <v>7822</v>
      </c>
    </row>
    <row r="955" spans="1:1" x14ac:dyDescent="0.25">
      <c r="A955" t="s">
        <v>7822</v>
      </c>
    </row>
    <row r="956" spans="1:1" x14ac:dyDescent="0.25">
      <c r="A956" t="s">
        <v>7822</v>
      </c>
    </row>
    <row r="957" spans="1:1" x14ac:dyDescent="0.25">
      <c r="A957" t="s">
        <v>7822</v>
      </c>
    </row>
    <row r="958" spans="1:1" x14ac:dyDescent="0.25">
      <c r="A958" t="s">
        <v>7822</v>
      </c>
    </row>
    <row r="959" spans="1:1" x14ac:dyDescent="0.25">
      <c r="A959" t="s">
        <v>7822</v>
      </c>
    </row>
    <row r="960" spans="1:1" x14ac:dyDescent="0.25">
      <c r="A960" t="s">
        <v>7822</v>
      </c>
    </row>
    <row r="961" spans="1:1" x14ac:dyDescent="0.25">
      <c r="A961" t="s">
        <v>7822</v>
      </c>
    </row>
    <row r="962" spans="1:1" x14ac:dyDescent="0.25">
      <c r="A962" t="s">
        <v>7822</v>
      </c>
    </row>
    <row r="963" spans="1:1" x14ac:dyDescent="0.25">
      <c r="A963" t="s">
        <v>7822</v>
      </c>
    </row>
    <row r="964" spans="1:1" x14ac:dyDescent="0.25">
      <c r="A964" t="s">
        <v>7822</v>
      </c>
    </row>
    <row r="965" spans="1:1" x14ac:dyDescent="0.25">
      <c r="A965" t="s">
        <v>7822</v>
      </c>
    </row>
    <row r="966" spans="1:1" x14ac:dyDescent="0.25">
      <c r="A966" t="s">
        <v>7822</v>
      </c>
    </row>
    <row r="967" spans="1:1" x14ac:dyDescent="0.25">
      <c r="A967" t="s">
        <v>7822</v>
      </c>
    </row>
    <row r="968" spans="1:1" x14ac:dyDescent="0.25">
      <c r="A968" t="s">
        <v>7822</v>
      </c>
    </row>
    <row r="969" spans="1:1" x14ac:dyDescent="0.25">
      <c r="A969" t="s">
        <v>7822</v>
      </c>
    </row>
    <row r="970" spans="1:1" x14ac:dyDescent="0.25">
      <c r="A970" t="s">
        <v>7822</v>
      </c>
    </row>
    <row r="971" spans="1:1" x14ac:dyDescent="0.25">
      <c r="A971" t="s">
        <v>7822</v>
      </c>
    </row>
    <row r="972" spans="1:1" x14ac:dyDescent="0.25">
      <c r="A972" t="s">
        <v>7822</v>
      </c>
    </row>
    <row r="973" spans="1:1" x14ac:dyDescent="0.25">
      <c r="A973" t="s">
        <v>7822</v>
      </c>
    </row>
    <row r="974" spans="1:1" x14ac:dyDescent="0.25">
      <c r="A974" t="s">
        <v>7822</v>
      </c>
    </row>
    <row r="975" spans="1:1" x14ac:dyDescent="0.25">
      <c r="A975" t="s">
        <v>7822</v>
      </c>
    </row>
    <row r="976" spans="1:1" x14ac:dyDescent="0.25">
      <c r="A976" t="s">
        <v>7822</v>
      </c>
    </row>
    <row r="977" spans="1:1" x14ac:dyDescent="0.25">
      <c r="A977" t="s">
        <v>7822</v>
      </c>
    </row>
    <row r="978" spans="1:1" x14ac:dyDescent="0.25">
      <c r="A978" t="s">
        <v>7822</v>
      </c>
    </row>
    <row r="979" spans="1:1" x14ac:dyDescent="0.25">
      <c r="A979" t="s">
        <v>7822</v>
      </c>
    </row>
    <row r="980" spans="1:1" x14ac:dyDescent="0.25">
      <c r="A980" t="s">
        <v>7822</v>
      </c>
    </row>
    <row r="981" spans="1:1" x14ac:dyDescent="0.25">
      <c r="A981" t="s">
        <v>7822</v>
      </c>
    </row>
    <row r="982" spans="1:1" x14ac:dyDescent="0.25">
      <c r="A982" t="s">
        <v>7822</v>
      </c>
    </row>
    <row r="983" spans="1:1" x14ac:dyDescent="0.25">
      <c r="A983" t="s">
        <v>7822</v>
      </c>
    </row>
    <row r="984" spans="1:1" x14ac:dyDescent="0.25">
      <c r="A984" t="s">
        <v>7822</v>
      </c>
    </row>
    <row r="985" spans="1:1" x14ac:dyDescent="0.25">
      <c r="A985" t="s">
        <v>7822</v>
      </c>
    </row>
    <row r="986" spans="1:1" x14ac:dyDescent="0.25">
      <c r="A986" t="s">
        <v>7822</v>
      </c>
    </row>
    <row r="987" spans="1:1" x14ac:dyDescent="0.25">
      <c r="A987" t="s">
        <v>7822</v>
      </c>
    </row>
    <row r="988" spans="1:1" x14ac:dyDescent="0.25">
      <c r="A988" t="s">
        <v>7822</v>
      </c>
    </row>
    <row r="989" spans="1:1" x14ac:dyDescent="0.25">
      <c r="A989" t="s">
        <v>7822</v>
      </c>
    </row>
    <row r="990" spans="1:1" x14ac:dyDescent="0.25">
      <c r="A990" t="s">
        <v>7822</v>
      </c>
    </row>
    <row r="991" spans="1:1" x14ac:dyDescent="0.25">
      <c r="A991" t="s">
        <v>7822</v>
      </c>
    </row>
    <row r="992" spans="1:1" x14ac:dyDescent="0.25">
      <c r="A992" t="s">
        <v>7822</v>
      </c>
    </row>
    <row r="993" spans="1:1" x14ac:dyDescent="0.25">
      <c r="A993" t="s">
        <v>8205</v>
      </c>
    </row>
    <row r="994" spans="1:1" x14ac:dyDescent="0.25">
      <c r="A994" t="s">
        <v>8205</v>
      </c>
    </row>
    <row r="995" spans="1:1" x14ac:dyDescent="0.25">
      <c r="A995" t="s">
        <v>8205</v>
      </c>
    </row>
    <row r="996" spans="1:1" x14ac:dyDescent="0.25">
      <c r="A996" t="s">
        <v>8205</v>
      </c>
    </row>
    <row r="997" spans="1:1" x14ac:dyDescent="0.25">
      <c r="A997" t="s">
        <v>8205</v>
      </c>
    </row>
    <row r="998" spans="1:1" x14ac:dyDescent="0.25">
      <c r="A998" t="s">
        <v>8205</v>
      </c>
    </row>
    <row r="999" spans="1:1" x14ac:dyDescent="0.25">
      <c r="A999" t="s">
        <v>8205</v>
      </c>
    </row>
    <row r="1000" spans="1:1" x14ac:dyDescent="0.25">
      <c r="A1000" t="s">
        <v>8205</v>
      </c>
    </row>
    <row r="1001" spans="1:1" x14ac:dyDescent="0.25">
      <c r="A1001" t="s">
        <v>8205</v>
      </c>
    </row>
    <row r="1002" spans="1:1" x14ac:dyDescent="0.25">
      <c r="A1002" t="s">
        <v>8205</v>
      </c>
    </row>
    <row r="1003" spans="1:1" x14ac:dyDescent="0.25">
      <c r="A1003" t="s">
        <v>8205</v>
      </c>
    </row>
    <row r="1004" spans="1:1" x14ac:dyDescent="0.25">
      <c r="A1004" t="s">
        <v>8205</v>
      </c>
    </row>
    <row r="1005" spans="1:1" x14ac:dyDescent="0.25">
      <c r="A1005" t="s">
        <v>8205</v>
      </c>
    </row>
    <row r="1006" spans="1:1" x14ac:dyDescent="0.25">
      <c r="A1006" t="s">
        <v>8205</v>
      </c>
    </row>
    <row r="1007" spans="1:1" x14ac:dyDescent="0.25">
      <c r="A1007" t="s">
        <v>8205</v>
      </c>
    </row>
    <row r="1008" spans="1:1" x14ac:dyDescent="0.25">
      <c r="A1008" t="s">
        <v>8205</v>
      </c>
    </row>
    <row r="1009" spans="1:1" x14ac:dyDescent="0.25">
      <c r="A1009" t="s">
        <v>8205</v>
      </c>
    </row>
    <row r="1010" spans="1:1" x14ac:dyDescent="0.25">
      <c r="A1010" t="s">
        <v>8205</v>
      </c>
    </row>
    <row r="1011" spans="1:1" x14ac:dyDescent="0.25">
      <c r="A1011" t="s">
        <v>8205</v>
      </c>
    </row>
    <row r="1012" spans="1:1" x14ac:dyDescent="0.25">
      <c r="A1012" t="s">
        <v>8205</v>
      </c>
    </row>
    <row r="1013" spans="1:1" x14ac:dyDescent="0.25">
      <c r="A1013" t="s">
        <v>8205</v>
      </c>
    </row>
    <row r="1014" spans="1:1" x14ac:dyDescent="0.25">
      <c r="A1014" t="s">
        <v>8205</v>
      </c>
    </row>
    <row r="1015" spans="1:1" x14ac:dyDescent="0.25">
      <c r="A1015" t="s">
        <v>8205</v>
      </c>
    </row>
    <row r="1016" spans="1:1" x14ac:dyDescent="0.25">
      <c r="A1016" t="s">
        <v>8205</v>
      </c>
    </row>
    <row r="1017" spans="1:1" x14ac:dyDescent="0.25">
      <c r="A1017" t="s">
        <v>8205</v>
      </c>
    </row>
    <row r="1018" spans="1:1" x14ac:dyDescent="0.25">
      <c r="A1018" t="s">
        <v>8205</v>
      </c>
    </row>
    <row r="1019" spans="1:1" x14ac:dyDescent="0.25">
      <c r="A1019" t="s">
        <v>8205</v>
      </c>
    </row>
    <row r="1020" spans="1:1" x14ac:dyDescent="0.25">
      <c r="A1020" t="s">
        <v>8205</v>
      </c>
    </row>
    <row r="1021" spans="1:1" x14ac:dyDescent="0.25">
      <c r="A1021" t="s">
        <v>8205</v>
      </c>
    </row>
    <row r="1022" spans="1:1" x14ac:dyDescent="0.25">
      <c r="A1022" t="s">
        <v>8205</v>
      </c>
    </row>
    <row r="1023" spans="1:1" x14ac:dyDescent="0.25">
      <c r="A1023" t="s">
        <v>8205</v>
      </c>
    </row>
    <row r="1024" spans="1:1" x14ac:dyDescent="0.25">
      <c r="A1024" t="s">
        <v>8205</v>
      </c>
    </row>
    <row r="1025" spans="1:1" x14ac:dyDescent="0.25">
      <c r="A1025" t="s">
        <v>8205</v>
      </c>
    </row>
    <row r="1026" spans="1:1" x14ac:dyDescent="0.25">
      <c r="A1026" t="s">
        <v>8205</v>
      </c>
    </row>
    <row r="1027" spans="1:1" x14ac:dyDescent="0.25">
      <c r="A1027" t="s">
        <v>8205</v>
      </c>
    </row>
    <row r="1028" spans="1:1" x14ac:dyDescent="0.25">
      <c r="A1028" t="s">
        <v>8205</v>
      </c>
    </row>
    <row r="1029" spans="1:1" x14ac:dyDescent="0.25">
      <c r="A1029" t="s">
        <v>8205</v>
      </c>
    </row>
    <row r="1030" spans="1:1" x14ac:dyDescent="0.25">
      <c r="A1030" t="s">
        <v>8205</v>
      </c>
    </row>
    <row r="1031" spans="1:1" x14ac:dyDescent="0.25">
      <c r="A1031" t="s">
        <v>8205</v>
      </c>
    </row>
    <row r="1032" spans="1:1" x14ac:dyDescent="0.25">
      <c r="A1032" t="s">
        <v>8205</v>
      </c>
    </row>
    <row r="1033" spans="1:1" x14ac:dyDescent="0.25">
      <c r="A1033" t="s">
        <v>8205</v>
      </c>
    </row>
    <row r="1034" spans="1:1" x14ac:dyDescent="0.25">
      <c r="A1034" t="s">
        <v>8205</v>
      </c>
    </row>
    <row r="1035" spans="1:1" x14ac:dyDescent="0.25">
      <c r="A1035" t="s">
        <v>8205</v>
      </c>
    </row>
    <row r="1036" spans="1:1" x14ac:dyDescent="0.25">
      <c r="A1036" t="s">
        <v>8205</v>
      </c>
    </row>
    <row r="1037" spans="1:1" x14ac:dyDescent="0.25">
      <c r="A1037" t="s">
        <v>8205</v>
      </c>
    </row>
    <row r="1038" spans="1:1" x14ac:dyDescent="0.25">
      <c r="A1038" t="s">
        <v>8205</v>
      </c>
    </row>
    <row r="1039" spans="1:1" x14ac:dyDescent="0.25">
      <c r="A1039" t="s">
        <v>8205</v>
      </c>
    </row>
    <row r="1040" spans="1:1" x14ac:dyDescent="0.25">
      <c r="A1040" t="s">
        <v>8205</v>
      </c>
    </row>
    <row r="1041" spans="1:1" x14ac:dyDescent="0.25">
      <c r="A1041" t="s">
        <v>8205</v>
      </c>
    </row>
    <row r="1042" spans="1:1" x14ac:dyDescent="0.25">
      <c r="A1042" t="s">
        <v>8205</v>
      </c>
    </row>
    <row r="1043" spans="1:1" x14ac:dyDescent="0.25">
      <c r="A1043" t="s">
        <v>8205</v>
      </c>
    </row>
    <row r="1044" spans="1:1" x14ac:dyDescent="0.25">
      <c r="A1044" t="s">
        <v>8205</v>
      </c>
    </row>
    <row r="1045" spans="1:1" x14ac:dyDescent="0.25">
      <c r="A1045" t="s">
        <v>8205</v>
      </c>
    </row>
    <row r="1046" spans="1:1" x14ac:dyDescent="0.25">
      <c r="A1046" t="s">
        <v>8205</v>
      </c>
    </row>
    <row r="1047" spans="1:1" x14ac:dyDescent="0.25">
      <c r="A1047" t="s">
        <v>8205</v>
      </c>
    </row>
    <row r="1048" spans="1:1" x14ac:dyDescent="0.25">
      <c r="A1048" t="s">
        <v>8205</v>
      </c>
    </row>
    <row r="1049" spans="1:1" x14ac:dyDescent="0.25">
      <c r="A1049" t="s">
        <v>8205</v>
      </c>
    </row>
    <row r="1050" spans="1:1" x14ac:dyDescent="0.25">
      <c r="A1050" t="s">
        <v>8205</v>
      </c>
    </row>
    <row r="1051" spans="1:1" x14ac:dyDescent="0.25">
      <c r="A1051" t="s">
        <v>8205</v>
      </c>
    </row>
    <row r="1052" spans="1:1" x14ac:dyDescent="0.25">
      <c r="A1052" t="s">
        <v>8205</v>
      </c>
    </row>
    <row r="1053" spans="1:1" x14ac:dyDescent="0.25">
      <c r="A1053" t="s">
        <v>8205</v>
      </c>
    </row>
    <row r="1054" spans="1:1" x14ac:dyDescent="0.25">
      <c r="A1054" t="s">
        <v>8205</v>
      </c>
    </row>
    <row r="1055" spans="1:1" x14ac:dyDescent="0.25">
      <c r="A1055" t="s">
        <v>8205</v>
      </c>
    </row>
    <row r="1056" spans="1:1" x14ac:dyDescent="0.25">
      <c r="A1056" t="s">
        <v>8205</v>
      </c>
    </row>
    <row r="1057" spans="1:1" x14ac:dyDescent="0.25">
      <c r="A1057" t="s">
        <v>8205</v>
      </c>
    </row>
    <row r="1058" spans="1:1" x14ac:dyDescent="0.25">
      <c r="A1058" t="s">
        <v>8205</v>
      </c>
    </row>
    <row r="1059" spans="1:1" x14ac:dyDescent="0.25">
      <c r="A1059" t="s">
        <v>8205</v>
      </c>
    </row>
    <row r="1060" spans="1:1" x14ac:dyDescent="0.25">
      <c r="A1060" t="s">
        <v>8205</v>
      </c>
    </row>
    <row r="1061" spans="1:1" x14ac:dyDescent="0.25">
      <c r="A1061" t="s">
        <v>8205</v>
      </c>
    </row>
    <row r="1062" spans="1:1" x14ac:dyDescent="0.25">
      <c r="A1062" t="s">
        <v>8205</v>
      </c>
    </row>
    <row r="1063" spans="1:1" x14ac:dyDescent="0.25">
      <c r="A1063" t="s">
        <v>8280</v>
      </c>
    </row>
    <row r="1064" spans="1:1" x14ac:dyDescent="0.25">
      <c r="A1064" t="s">
        <v>8281</v>
      </c>
    </row>
    <row r="1065" spans="1:1" x14ac:dyDescent="0.25">
      <c r="A1065" t="s">
        <v>8281</v>
      </c>
    </row>
    <row r="1066" spans="1:1" x14ac:dyDescent="0.25">
      <c r="A1066" t="s">
        <v>8281</v>
      </c>
    </row>
    <row r="1067" spans="1:1" x14ac:dyDescent="0.25">
      <c r="A1067" t="s">
        <v>8281</v>
      </c>
    </row>
    <row r="1068" spans="1:1" x14ac:dyDescent="0.25">
      <c r="A1068" t="s">
        <v>8281</v>
      </c>
    </row>
    <row r="1069" spans="1:1" x14ac:dyDescent="0.25">
      <c r="A1069" t="s">
        <v>8281</v>
      </c>
    </row>
    <row r="1070" spans="1:1" x14ac:dyDescent="0.25">
      <c r="A1070" t="s">
        <v>8281</v>
      </c>
    </row>
    <row r="1071" spans="1:1" x14ac:dyDescent="0.25">
      <c r="A1071" t="s">
        <v>8281</v>
      </c>
    </row>
    <row r="1072" spans="1:1" x14ac:dyDescent="0.25">
      <c r="A1072" t="s">
        <v>8281</v>
      </c>
    </row>
    <row r="1073" spans="1:1" x14ac:dyDescent="0.25">
      <c r="A1073" t="s">
        <v>8281</v>
      </c>
    </row>
    <row r="1074" spans="1:1" x14ac:dyDescent="0.25">
      <c r="A1074" t="s">
        <v>8281</v>
      </c>
    </row>
    <row r="1075" spans="1:1" x14ac:dyDescent="0.25">
      <c r="A1075" t="s">
        <v>8281</v>
      </c>
    </row>
    <row r="1076" spans="1:1" x14ac:dyDescent="0.25">
      <c r="A1076" t="s">
        <v>8281</v>
      </c>
    </row>
    <row r="1077" spans="1:1" x14ac:dyDescent="0.25">
      <c r="A1077" t="s">
        <v>8281</v>
      </c>
    </row>
    <row r="1078" spans="1:1" x14ac:dyDescent="0.25">
      <c r="A1078" t="s">
        <v>8281</v>
      </c>
    </row>
    <row r="1079" spans="1:1" x14ac:dyDescent="0.25">
      <c r="A1079" t="s">
        <v>8281</v>
      </c>
    </row>
    <row r="1080" spans="1:1" x14ac:dyDescent="0.25">
      <c r="A1080" t="s">
        <v>8281</v>
      </c>
    </row>
    <row r="1081" spans="1:1" x14ac:dyDescent="0.25">
      <c r="A1081" t="s">
        <v>8281</v>
      </c>
    </row>
    <row r="1082" spans="1:1" x14ac:dyDescent="0.25">
      <c r="A1082" t="s">
        <v>8281</v>
      </c>
    </row>
    <row r="1083" spans="1:1" x14ac:dyDescent="0.25">
      <c r="A1083" t="s">
        <v>8281</v>
      </c>
    </row>
    <row r="1084" spans="1:1" x14ac:dyDescent="0.25">
      <c r="A1084" t="s">
        <v>8281</v>
      </c>
    </row>
    <row r="1085" spans="1:1" x14ac:dyDescent="0.25">
      <c r="A1085" t="s">
        <v>8281</v>
      </c>
    </row>
    <row r="1086" spans="1:1" x14ac:dyDescent="0.25">
      <c r="A1086" t="s">
        <v>8281</v>
      </c>
    </row>
    <row r="1087" spans="1:1" x14ac:dyDescent="0.25">
      <c r="A1087" t="s">
        <v>8281</v>
      </c>
    </row>
    <row r="1088" spans="1:1" x14ac:dyDescent="0.25">
      <c r="A1088" t="s">
        <v>8281</v>
      </c>
    </row>
    <row r="1089" spans="1:1" x14ac:dyDescent="0.25">
      <c r="A1089" t="s">
        <v>8281</v>
      </c>
    </row>
    <row r="1090" spans="1:1" x14ac:dyDescent="0.25">
      <c r="A1090" t="s">
        <v>8281</v>
      </c>
    </row>
    <row r="1091" spans="1:1" x14ac:dyDescent="0.25">
      <c r="A1091" t="s">
        <v>8281</v>
      </c>
    </row>
    <row r="1092" spans="1:1" x14ac:dyDescent="0.25">
      <c r="A1092" t="s">
        <v>8281</v>
      </c>
    </row>
    <row r="1093" spans="1:1" x14ac:dyDescent="0.25">
      <c r="A1093" t="s">
        <v>8281</v>
      </c>
    </row>
    <row r="1094" spans="1:1" x14ac:dyDescent="0.25">
      <c r="A1094" t="s">
        <v>8281</v>
      </c>
    </row>
    <row r="1095" spans="1:1" x14ac:dyDescent="0.25">
      <c r="A1095" t="s">
        <v>8281</v>
      </c>
    </row>
    <row r="1096" spans="1:1" x14ac:dyDescent="0.25">
      <c r="A1096" t="s">
        <v>8281</v>
      </c>
    </row>
    <row r="1097" spans="1:1" x14ac:dyDescent="0.25">
      <c r="A1097" t="s">
        <v>8281</v>
      </c>
    </row>
    <row r="1098" spans="1:1" x14ac:dyDescent="0.25">
      <c r="A1098" t="s">
        <v>8281</v>
      </c>
    </row>
    <row r="1099" spans="1:1" x14ac:dyDescent="0.25">
      <c r="A1099" t="s">
        <v>8281</v>
      </c>
    </row>
    <row r="1100" spans="1:1" x14ac:dyDescent="0.25">
      <c r="A1100" t="s">
        <v>8281</v>
      </c>
    </row>
    <row r="1101" spans="1:1" x14ac:dyDescent="0.25">
      <c r="A1101" t="s">
        <v>8281</v>
      </c>
    </row>
    <row r="1102" spans="1:1" x14ac:dyDescent="0.25">
      <c r="A1102" t="s">
        <v>8281</v>
      </c>
    </row>
    <row r="1103" spans="1:1" x14ac:dyDescent="0.25">
      <c r="A1103" t="s">
        <v>8281</v>
      </c>
    </row>
    <row r="1104" spans="1:1" x14ac:dyDescent="0.25">
      <c r="A1104" t="s">
        <v>8281</v>
      </c>
    </row>
    <row r="1105" spans="1:1" x14ac:dyDescent="0.25">
      <c r="A1105" t="s">
        <v>8281</v>
      </c>
    </row>
    <row r="1106" spans="1:1" x14ac:dyDescent="0.25">
      <c r="A1106" t="s">
        <v>8281</v>
      </c>
    </row>
    <row r="1107" spans="1:1" x14ac:dyDescent="0.25">
      <c r="A1107" t="s">
        <v>8326</v>
      </c>
    </row>
    <row r="1108" spans="1:1" x14ac:dyDescent="0.25">
      <c r="A1108" t="s">
        <v>8326</v>
      </c>
    </row>
    <row r="1109" spans="1:1" x14ac:dyDescent="0.25">
      <c r="A1109" t="s">
        <v>8326</v>
      </c>
    </row>
    <row r="1110" spans="1:1" x14ac:dyDescent="0.25">
      <c r="A1110" t="s">
        <v>8326</v>
      </c>
    </row>
    <row r="1111" spans="1:1" x14ac:dyDescent="0.25">
      <c r="A1111" t="s">
        <v>8326</v>
      </c>
    </row>
    <row r="1112" spans="1:1" x14ac:dyDescent="0.25">
      <c r="A1112" t="s">
        <v>8326</v>
      </c>
    </row>
    <row r="1113" spans="1:1" x14ac:dyDescent="0.25">
      <c r="A1113" t="s">
        <v>8326</v>
      </c>
    </row>
    <row r="1114" spans="1:1" x14ac:dyDescent="0.25">
      <c r="A1114" t="s">
        <v>8326</v>
      </c>
    </row>
    <row r="1115" spans="1:1" x14ac:dyDescent="0.25">
      <c r="A1115" t="s">
        <v>8326</v>
      </c>
    </row>
    <row r="1116" spans="1:1" x14ac:dyDescent="0.25">
      <c r="A1116" t="s">
        <v>8326</v>
      </c>
    </row>
    <row r="1117" spans="1:1" x14ac:dyDescent="0.25">
      <c r="A1117" t="s">
        <v>8326</v>
      </c>
    </row>
    <row r="1118" spans="1:1" x14ac:dyDescent="0.25">
      <c r="A1118" t="s">
        <v>8326</v>
      </c>
    </row>
    <row r="1119" spans="1:1" x14ac:dyDescent="0.25">
      <c r="A1119" t="s">
        <v>8326</v>
      </c>
    </row>
    <row r="1120" spans="1:1" x14ac:dyDescent="0.25">
      <c r="A1120" t="s">
        <v>8326</v>
      </c>
    </row>
    <row r="1121" spans="1:1" x14ac:dyDescent="0.25">
      <c r="A1121" t="s">
        <v>8326</v>
      </c>
    </row>
    <row r="1122" spans="1:1" x14ac:dyDescent="0.25">
      <c r="A1122" t="s">
        <v>8326</v>
      </c>
    </row>
    <row r="1123" spans="1:1" x14ac:dyDescent="0.25">
      <c r="A1123" t="s">
        <v>8326</v>
      </c>
    </row>
    <row r="1124" spans="1:1" x14ac:dyDescent="0.25">
      <c r="A1124" t="s">
        <v>8326</v>
      </c>
    </row>
    <row r="1125" spans="1:1" x14ac:dyDescent="0.25">
      <c r="A1125" t="s">
        <v>8326</v>
      </c>
    </row>
    <row r="1126" spans="1:1" x14ac:dyDescent="0.25">
      <c r="A1126" t="s">
        <v>8326</v>
      </c>
    </row>
    <row r="1127" spans="1:1" x14ac:dyDescent="0.25">
      <c r="A1127" t="s">
        <v>8326</v>
      </c>
    </row>
    <row r="1128" spans="1:1" x14ac:dyDescent="0.25">
      <c r="A1128" t="s">
        <v>8326</v>
      </c>
    </row>
    <row r="1129" spans="1:1" x14ac:dyDescent="0.25">
      <c r="A1129" t="s">
        <v>8326</v>
      </c>
    </row>
    <row r="1130" spans="1:1" x14ac:dyDescent="0.25">
      <c r="A1130" t="s">
        <v>8326</v>
      </c>
    </row>
    <row r="1131" spans="1:1" x14ac:dyDescent="0.25">
      <c r="A1131" t="s">
        <v>8326</v>
      </c>
    </row>
    <row r="1132" spans="1:1" x14ac:dyDescent="0.25">
      <c r="A1132" t="s">
        <v>8326</v>
      </c>
    </row>
    <row r="1133" spans="1:1" x14ac:dyDescent="0.25">
      <c r="A1133" t="s">
        <v>8326</v>
      </c>
    </row>
    <row r="1134" spans="1:1" x14ac:dyDescent="0.25">
      <c r="A1134" t="s">
        <v>8326</v>
      </c>
    </row>
    <row r="1135" spans="1:1" x14ac:dyDescent="0.25">
      <c r="A1135" t="s">
        <v>8326</v>
      </c>
    </row>
    <row r="1136" spans="1:1" x14ac:dyDescent="0.25">
      <c r="A1136" t="s">
        <v>8326</v>
      </c>
    </row>
    <row r="1137" spans="1:1" x14ac:dyDescent="0.25">
      <c r="A1137" t="s">
        <v>8326</v>
      </c>
    </row>
    <row r="1138" spans="1:1" x14ac:dyDescent="0.25">
      <c r="A1138" t="s">
        <v>8326</v>
      </c>
    </row>
    <row r="1139" spans="1:1" x14ac:dyDescent="0.25">
      <c r="A1139" t="s">
        <v>8326</v>
      </c>
    </row>
    <row r="1140" spans="1:1" x14ac:dyDescent="0.25">
      <c r="A1140" t="s">
        <v>8326</v>
      </c>
    </row>
    <row r="1141" spans="1:1" x14ac:dyDescent="0.25">
      <c r="A1141" t="s">
        <v>8326</v>
      </c>
    </row>
    <row r="1142" spans="1:1" x14ac:dyDescent="0.25">
      <c r="A1142" t="s">
        <v>8326</v>
      </c>
    </row>
    <row r="1143" spans="1:1" x14ac:dyDescent="0.25">
      <c r="A1143" t="s">
        <v>8326</v>
      </c>
    </row>
    <row r="1144" spans="1:1" x14ac:dyDescent="0.25">
      <c r="A1144" t="s">
        <v>8326</v>
      </c>
    </row>
    <row r="1145" spans="1:1" x14ac:dyDescent="0.25">
      <c r="A1145" t="s">
        <v>8326</v>
      </c>
    </row>
    <row r="1146" spans="1:1" x14ac:dyDescent="0.25">
      <c r="A1146" t="s">
        <v>8326</v>
      </c>
    </row>
    <row r="1147" spans="1:1" x14ac:dyDescent="0.25">
      <c r="A1147" t="s">
        <v>8326</v>
      </c>
    </row>
    <row r="1148" spans="1:1" x14ac:dyDescent="0.25">
      <c r="A1148" t="s">
        <v>8326</v>
      </c>
    </row>
    <row r="1149" spans="1:1" x14ac:dyDescent="0.25">
      <c r="A1149" t="s">
        <v>8326</v>
      </c>
    </row>
    <row r="1150" spans="1:1" x14ac:dyDescent="0.25">
      <c r="A1150" t="s">
        <v>8326</v>
      </c>
    </row>
    <row r="1151" spans="1:1" x14ac:dyDescent="0.25">
      <c r="A1151" t="s">
        <v>8326</v>
      </c>
    </row>
    <row r="1152" spans="1:1" x14ac:dyDescent="0.25">
      <c r="A1152" t="s">
        <v>8326</v>
      </c>
    </row>
    <row r="1153" spans="1:1" x14ac:dyDescent="0.25">
      <c r="A1153" t="s">
        <v>8326</v>
      </c>
    </row>
    <row r="1154" spans="1:1" x14ac:dyDescent="0.25">
      <c r="A1154" t="s">
        <v>8326</v>
      </c>
    </row>
    <row r="1155" spans="1:1" x14ac:dyDescent="0.25">
      <c r="A1155" t="s">
        <v>8326</v>
      </c>
    </row>
    <row r="1156" spans="1:1" x14ac:dyDescent="0.25">
      <c r="A1156" t="s">
        <v>8326</v>
      </c>
    </row>
    <row r="1157" spans="1:1" x14ac:dyDescent="0.25">
      <c r="A1157" t="s">
        <v>8326</v>
      </c>
    </row>
    <row r="1158" spans="1:1" x14ac:dyDescent="0.25">
      <c r="A1158" t="s">
        <v>8326</v>
      </c>
    </row>
    <row r="1159" spans="1:1" x14ac:dyDescent="0.25">
      <c r="A1159" t="s">
        <v>8326</v>
      </c>
    </row>
    <row r="1160" spans="1:1" x14ac:dyDescent="0.25">
      <c r="A1160" t="s">
        <v>8326</v>
      </c>
    </row>
    <row r="1161" spans="1:1" x14ac:dyDescent="0.25">
      <c r="A1161" t="s">
        <v>8326</v>
      </c>
    </row>
    <row r="1162" spans="1:1" x14ac:dyDescent="0.25">
      <c r="A1162" t="s">
        <v>8326</v>
      </c>
    </row>
    <row r="1163" spans="1:1" x14ac:dyDescent="0.25">
      <c r="A1163" t="s">
        <v>8326</v>
      </c>
    </row>
    <row r="1164" spans="1:1" x14ac:dyDescent="0.25">
      <c r="A1164" t="s">
        <v>8326</v>
      </c>
    </row>
    <row r="1165" spans="1:1" x14ac:dyDescent="0.25">
      <c r="A1165" t="s">
        <v>8326</v>
      </c>
    </row>
    <row r="1166" spans="1:1" x14ac:dyDescent="0.25">
      <c r="A1166" t="s">
        <v>8326</v>
      </c>
    </row>
    <row r="1167" spans="1:1" x14ac:dyDescent="0.25">
      <c r="A1167" t="s">
        <v>8326</v>
      </c>
    </row>
    <row r="1168" spans="1:1" x14ac:dyDescent="0.25">
      <c r="A1168" t="s">
        <v>8326</v>
      </c>
    </row>
    <row r="1169" spans="1:1" x14ac:dyDescent="0.25">
      <c r="A1169" t="s">
        <v>8326</v>
      </c>
    </row>
    <row r="1170" spans="1:1" x14ac:dyDescent="0.25">
      <c r="A1170" t="s">
        <v>8326</v>
      </c>
    </row>
    <row r="1171" spans="1:1" x14ac:dyDescent="0.25">
      <c r="A1171" t="s">
        <v>8326</v>
      </c>
    </row>
    <row r="1172" spans="1:1" x14ac:dyDescent="0.25">
      <c r="A1172" t="s">
        <v>8326</v>
      </c>
    </row>
    <row r="1173" spans="1:1" x14ac:dyDescent="0.25">
      <c r="A1173" t="s">
        <v>8326</v>
      </c>
    </row>
    <row r="1174" spans="1:1" x14ac:dyDescent="0.25">
      <c r="A1174" t="s">
        <v>8326</v>
      </c>
    </row>
    <row r="1175" spans="1:1" x14ac:dyDescent="0.25">
      <c r="A1175" t="s">
        <v>8326</v>
      </c>
    </row>
    <row r="1176" spans="1:1" x14ac:dyDescent="0.25">
      <c r="A1176" t="s">
        <v>8326</v>
      </c>
    </row>
    <row r="1177" spans="1:1" x14ac:dyDescent="0.25">
      <c r="A1177" t="s">
        <v>8326</v>
      </c>
    </row>
    <row r="1178" spans="1:1" x14ac:dyDescent="0.25">
      <c r="A1178" t="s">
        <v>8326</v>
      </c>
    </row>
    <row r="1179" spans="1:1" x14ac:dyDescent="0.25">
      <c r="A1179" t="s">
        <v>8326</v>
      </c>
    </row>
    <row r="1180" spans="1:1" x14ac:dyDescent="0.25">
      <c r="A1180" t="s">
        <v>8326</v>
      </c>
    </row>
    <row r="1181" spans="1:1" x14ac:dyDescent="0.25">
      <c r="A1181" t="s">
        <v>8326</v>
      </c>
    </row>
    <row r="1182" spans="1:1" x14ac:dyDescent="0.25">
      <c r="A1182" t="s">
        <v>8326</v>
      </c>
    </row>
    <row r="1183" spans="1:1" x14ac:dyDescent="0.25">
      <c r="A1183" t="s">
        <v>8326</v>
      </c>
    </row>
    <row r="1184" spans="1:1" x14ac:dyDescent="0.25">
      <c r="A1184" t="s">
        <v>8326</v>
      </c>
    </row>
    <row r="1185" spans="1:1" x14ac:dyDescent="0.25">
      <c r="A1185" t="s">
        <v>8326</v>
      </c>
    </row>
    <row r="1186" spans="1:1" x14ac:dyDescent="0.25">
      <c r="A1186" t="s">
        <v>8326</v>
      </c>
    </row>
    <row r="1187" spans="1:1" x14ac:dyDescent="0.25">
      <c r="A1187" t="s">
        <v>8326</v>
      </c>
    </row>
    <row r="1188" spans="1:1" x14ac:dyDescent="0.25">
      <c r="A1188" t="s">
        <v>8326</v>
      </c>
    </row>
    <row r="1189" spans="1:1" x14ac:dyDescent="0.25">
      <c r="A1189" t="s">
        <v>8326</v>
      </c>
    </row>
    <row r="1190" spans="1:1" x14ac:dyDescent="0.25">
      <c r="A1190" t="s">
        <v>8326</v>
      </c>
    </row>
    <row r="1191" spans="1:1" x14ac:dyDescent="0.25">
      <c r="A1191" t="s">
        <v>8326</v>
      </c>
    </row>
    <row r="1192" spans="1:1" x14ac:dyDescent="0.25">
      <c r="A1192" t="s">
        <v>8326</v>
      </c>
    </row>
    <row r="1193" spans="1:1" x14ac:dyDescent="0.25">
      <c r="A1193" t="s">
        <v>8326</v>
      </c>
    </row>
    <row r="1194" spans="1:1" x14ac:dyDescent="0.25">
      <c r="A1194" t="s">
        <v>8326</v>
      </c>
    </row>
    <row r="1195" spans="1:1" x14ac:dyDescent="0.25">
      <c r="A1195" t="s">
        <v>8326</v>
      </c>
    </row>
    <row r="1196" spans="1:1" x14ac:dyDescent="0.25">
      <c r="A1196" t="s">
        <v>8326</v>
      </c>
    </row>
    <row r="1197" spans="1:1" x14ac:dyDescent="0.25">
      <c r="A1197" t="s">
        <v>8326</v>
      </c>
    </row>
    <row r="1198" spans="1:1" x14ac:dyDescent="0.25">
      <c r="A1198" t="s">
        <v>8326</v>
      </c>
    </row>
    <row r="1199" spans="1:1" x14ac:dyDescent="0.25">
      <c r="A1199" t="s">
        <v>8326</v>
      </c>
    </row>
    <row r="1200" spans="1:1" x14ac:dyDescent="0.25">
      <c r="A1200" t="s">
        <v>8326</v>
      </c>
    </row>
    <row r="1201" spans="1:1" x14ac:dyDescent="0.25">
      <c r="A1201" t="s">
        <v>8326</v>
      </c>
    </row>
    <row r="1202" spans="1:1" x14ac:dyDescent="0.25">
      <c r="A1202" t="s">
        <v>8326</v>
      </c>
    </row>
    <row r="1203" spans="1:1" x14ac:dyDescent="0.25">
      <c r="A1203" t="s">
        <v>8326</v>
      </c>
    </row>
    <row r="1204" spans="1:1" x14ac:dyDescent="0.25">
      <c r="A1204" t="s">
        <v>8326</v>
      </c>
    </row>
    <row r="1205" spans="1:1" x14ac:dyDescent="0.25">
      <c r="A1205" t="s">
        <v>8326</v>
      </c>
    </row>
    <row r="1206" spans="1:1" x14ac:dyDescent="0.25">
      <c r="A1206" t="s">
        <v>8326</v>
      </c>
    </row>
    <row r="1207" spans="1:1" x14ac:dyDescent="0.25">
      <c r="A1207" t="s">
        <v>8326</v>
      </c>
    </row>
    <row r="1208" spans="1:1" x14ac:dyDescent="0.25">
      <c r="A1208" t="s">
        <v>8326</v>
      </c>
    </row>
    <row r="1209" spans="1:1" x14ac:dyDescent="0.25">
      <c r="A1209" t="s">
        <v>8326</v>
      </c>
    </row>
    <row r="1210" spans="1:1" x14ac:dyDescent="0.25">
      <c r="A1210" t="s">
        <v>8326</v>
      </c>
    </row>
    <row r="1211" spans="1:1" x14ac:dyDescent="0.25">
      <c r="A1211" t="s">
        <v>8326</v>
      </c>
    </row>
    <row r="1212" spans="1:1" x14ac:dyDescent="0.25">
      <c r="A1212" t="s">
        <v>8326</v>
      </c>
    </row>
    <row r="1213" spans="1:1" x14ac:dyDescent="0.25">
      <c r="A1213" t="s">
        <v>8326</v>
      </c>
    </row>
    <row r="1214" spans="1:1" x14ac:dyDescent="0.25">
      <c r="A1214" t="s">
        <v>8326</v>
      </c>
    </row>
    <row r="1215" spans="1:1" x14ac:dyDescent="0.25">
      <c r="A1215" t="s">
        <v>8326</v>
      </c>
    </row>
    <row r="1216" spans="1:1" x14ac:dyDescent="0.25">
      <c r="A1216" t="s">
        <v>8326</v>
      </c>
    </row>
    <row r="1217" spans="1:1" x14ac:dyDescent="0.25">
      <c r="A1217" t="s">
        <v>8326</v>
      </c>
    </row>
    <row r="1218" spans="1:1" x14ac:dyDescent="0.25">
      <c r="A1218" t="s">
        <v>8326</v>
      </c>
    </row>
    <row r="1219" spans="1:1" x14ac:dyDescent="0.25">
      <c r="A1219" t="s">
        <v>8326</v>
      </c>
    </row>
    <row r="1220" spans="1:1" x14ac:dyDescent="0.25">
      <c r="A1220" t="s">
        <v>8326</v>
      </c>
    </row>
    <row r="1221" spans="1:1" x14ac:dyDescent="0.25">
      <c r="A1221" t="s">
        <v>8326</v>
      </c>
    </row>
    <row r="1222" spans="1:1" x14ac:dyDescent="0.25">
      <c r="A1222" t="s">
        <v>8326</v>
      </c>
    </row>
    <row r="1223" spans="1:1" x14ac:dyDescent="0.25">
      <c r="A1223" t="s">
        <v>8326</v>
      </c>
    </row>
    <row r="1224" spans="1:1" x14ac:dyDescent="0.25">
      <c r="A1224" t="s">
        <v>8326</v>
      </c>
    </row>
    <row r="1225" spans="1:1" x14ac:dyDescent="0.25">
      <c r="A1225" t="s">
        <v>8326</v>
      </c>
    </row>
    <row r="1226" spans="1:1" x14ac:dyDescent="0.25">
      <c r="A1226" t="s">
        <v>8326</v>
      </c>
    </row>
    <row r="1227" spans="1:1" x14ac:dyDescent="0.25">
      <c r="A1227" t="s">
        <v>8326</v>
      </c>
    </row>
    <row r="1228" spans="1:1" x14ac:dyDescent="0.25">
      <c r="A1228" t="s">
        <v>8326</v>
      </c>
    </row>
    <row r="1229" spans="1:1" x14ac:dyDescent="0.25">
      <c r="A1229" t="s">
        <v>8326</v>
      </c>
    </row>
    <row r="1230" spans="1:1" x14ac:dyDescent="0.25">
      <c r="A1230" t="s">
        <v>8326</v>
      </c>
    </row>
    <row r="1231" spans="1:1" x14ac:dyDescent="0.25">
      <c r="A1231" t="s">
        <v>8326</v>
      </c>
    </row>
    <row r="1232" spans="1:1" x14ac:dyDescent="0.25">
      <c r="A1232" t="s">
        <v>8326</v>
      </c>
    </row>
    <row r="1233" spans="1:1" x14ac:dyDescent="0.25">
      <c r="A1233" t="s">
        <v>8326</v>
      </c>
    </row>
    <row r="1234" spans="1:1" x14ac:dyDescent="0.25">
      <c r="A1234" t="s">
        <v>8326</v>
      </c>
    </row>
    <row r="1235" spans="1:1" x14ac:dyDescent="0.25">
      <c r="A1235" t="s">
        <v>8326</v>
      </c>
    </row>
    <row r="1236" spans="1:1" x14ac:dyDescent="0.25">
      <c r="A1236" t="s">
        <v>8326</v>
      </c>
    </row>
    <row r="1237" spans="1:1" x14ac:dyDescent="0.25">
      <c r="A1237" t="s">
        <v>8326</v>
      </c>
    </row>
    <row r="1238" spans="1:1" x14ac:dyDescent="0.25">
      <c r="A1238" t="s">
        <v>8326</v>
      </c>
    </row>
    <row r="1239" spans="1:1" x14ac:dyDescent="0.25">
      <c r="A1239" t="s">
        <v>8326</v>
      </c>
    </row>
    <row r="1240" spans="1:1" x14ac:dyDescent="0.25">
      <c r="A1240" t="s">
        <v>8326</v>
      </c>
    </row>
    <row r="1241" spans="1:1" x14ac:dyDescent="0.25">
      <c r="A1241" t="s">
        <v>8326</v>
      </c>
    </row>
    <row r="1242" spans="1:1" x14ac:dyDescent="0.25">
      <c r="A1242" t="s">
        <v>8326</v>
      </c>
    </row>
    <row r="1243" spans="1:1" x14ac:dyDescent="0.25">
      <c r="A1243" t="s">
        <v>8326</v>
      </c>
    </row>
    <row r="1244" spans="1:1" x14ac:dyDescent="0.25">
      <c r="A1244" t="s">
        <v>8326</v>
      </c>
    </row>
    <row r="1245" spans="1:1" x14ac:dyDescent="0.25">
      <c r="A1245" t="s">
        <v>8326</v>
      </c>
    </row>
    <row r="1246" spans="1:1" x14ac:dyDescent="0.25">
      <c r="A1246" t="s">
        <v>8326</v>
      </c>
    </row>
    <row r="1247" spans="1:1" x14ac:dyDescent="0.25">
      <c r="A1247" t="s">
        <v>8326</v>
      </c>
    </row>
    <row r="1248" spans="1:1" x14ac:dyDescent="0.25">
      <c r="A1248" t="s">
        <v>8326</v>
      </c>
    </row>
    <row r="1249" spans="1:1" x14ac:dyDescent="0.25">
      <c r="A1249" t="s">
        <v>8326</v>
      </c>
    </row>
    <row r="1250" spans="1:1" x14ac:dyDescent="0.25">
      <c r="A1250" t="s">
        <v>8326</v>
      </c>
    </row>
    <row r="1251" spans="1:1" x14ac:dyDescent="0.25">
      <c r="A1251" t="s">
        <v>8326</v>
      </c>
    </row>
    <row r="1252" spans="1:1" x14ac:dyDescent="0.25">
      <c r="A1252" t="s">
        <v>8480</v>
      </c>
    </row>
    <row r="1253" spans="1:1" x14ac:dyDescent="0.25">
      <c r="A1253" t="s">
        <v>8480</v>
      </c>
    </row>
    <row r="1254" spans="1:1" x14ac:dyDescent="0.25">
      <c r="A1254" t="s">
        <v>8480</v>
      </c>
    </row>
    <row r="1255" spans="1:1" x14ac:dyDescent="0.25">
      <c r="A1255" t="s">
        <v>8480</v>
      </c>
    </row>
    <row r="1256" spans="1:1" x14ac:dyDescent="0.25">
      <c r="A1256" t="s">
        <v>8480</v>
      </c>
    </row>
    <row r="1257" spans="1:1" x14ac:dyDescent="0.25">
      <c r="A1257" t="s">
        <v>8480</v>
      </c>
    </row>
    <row r="1258" spans="1:1" x14ac:dyDescent="0.25">
      <c r="A1258" t="s">
        <v>8480</v>
      </c>
    </row>
    <row r="1259" spans="1:1" x14ac:dyDescent="0.25">
      <c r="A1259" t="s">
        <v>8480</v>
      </c>
    </row>
    <row r="1260" spans="1:1" x14ac:dyDescent="0.25">
      <c r="A1260" t="s">
        <v>8480</v>
      </c>
    </row>
    <row r="1261" spans="1:1" x14ac:dyDescent="0.25">
      <c r="A1261" t="s">
        <v>8480</v>
      </c>
    </row>
    <row r="1262" spans="1:1" x14ac:dyDescent="0.25">
      <c r="A1262" t="s">
        <v>8480</v>
      </c>
    </row>
    <row r="1263" spans="1:1" x14ac:dyDescent="0.25">
      <c r="A1263" t="s">
        <v>8480</v>
      </c>
    </row>
    <row r="1264" spans="1:1" x14ac:dyDescent="0.25">
      <c r="A1264" t="s">
        <v>8480</v>
      </c>
    </row>
    <row r="1265" spans="1:1" x14ac:dyDescent="0.25">
      <c r="A1265" t="s">
        <v>8480</v>
      </c>
    </row>
    <row r="1266" spans="1:1" x14ac:dyDescent="0.25">
      <c r="A1266" t="s">
        <v>8480</v>
      </c>
    </row>
    <row r="1267" spans="1:1" x14ac:dyDescent="0.25">
      <c r="A1267" t="s">
        <v>8480</v>
      </c>
    </row>
    <row r="1268" spans="1:1" x14ac:dyDescent="0.25">
      <c r="A1268" t="s">
        <v>8480</v>
      </c>
    </row>
    <row r="1269" spans="1:1" x14ac:dyDescent="0.25">
      <c r="A1269" t="s">
        <v>8480</v>
      </c>
    </row>
    <row r="1270" spans="1:1" x14ac:dyDescent="0.25">
      <c r="A1270" t="s">
        <v>8480</v>
      </c>
    </row>
    <row r="1271" spans="1:1" x14ac:dyDescent="0.25">
      <c r="A1271" t="s">
        <v>8480</v>
      </c>
    </row>
    <row r="1272" spans="1:1" x14ac:dyDescent="0.25">
      <c r="A1272" t="s">
        <v>8480</v>
      </c>
    </row>
    <row r="1273" spans="1:1" x14ac:dyDescent="0.25">
      <c r="A1273" t="s">
        <v>8480</v>
      </c>
    </row>
    <row r="1274" spans="1:1" x14ac:dyDescent="0.25">
      <c r="A1274" t="s">
        <v>8480</v>
      </c>
    </row>
    <row r="1275" spans="1:1" x14ac:dyDescent="0.25">
      <c r="A1275" t="s">
        <v>8480</v>
      </c>
    </row>
    <row r="1276" spans="1:1" x14ac:dyDescent="0.25">
      <c r="A1276" t="s">
        <v>8480</v>
      </c>
    </row>
    <row r="1277" spans="1:1" x14ac:dyDescent="0.25">
      <c r="A1277" t="s">
        <v>8480</v>
      </c>
    </row>
    <row r="1278" spans="1:1" x14ac:dyDescent="0.25">
      <c r="A1278" t="s">
        <v>8480</v>
      </c>
    </row>
    <row r="1279" spans="1:1" x14ac:dyDescent="0.25">
      <c r="A1279" t="s">
        <v>8480</v>
      </c>
    </row>
    <row r="1280" spans="1:1" x14ac:dyDescent="0.25">
      <c r="A1280" t="s">
        <v>8480</v>
      </c>
    </row>
    <row r="1281" spans="1:1" x14ac:dyDescent="0.25">
      <c r="A1281" t="s">
        <v>8480</v>
      </c>
    </row>
    <row r="1282" spans="1:1" x14ac:dyDescent="0.25">
      <c r="A1282" t="s">
        <v>8480</v>
      </c>
    </row>
    <row r="1283" spans="1:1" x14ac:dyDescent="0.25">
      <c r="A1283" t="s">
        <v>8480</v>
      </c>
    </row>
    <row r="1284" spans="1:1" x14ac:dyDescent="0.25">
      <c r="A1284" t="s">
        <v>8480</v>
      </c>
    </row>
    <row r="1285" spans="1:1" x14ac:dyDescent="0.25">
      <c r="A1285" t="s">
        <v>8480</v>
      </c>
    </row>
    <row r="1286" spans="1:1" x14ac:dyDescent="0.25">
      <c r="A1286" t="s">
        <v>8480</v>
      </c>
    </row>
    <row r="1287" spans="1:1" x14ac:dyDescent="0.25">
      <c r="A1287" t="s">
        <v>8480</v>
      </c>
    </row>
    <row r="1288" spans="1:1" x14ac:dyDescent="0.25">
      <c r="A1288" t="s">
        <v>8480</v>
      </c>
    </row>
    <row r="1289" spans="1:1" x14ac:dyDescent="0.25">
      <c r="A1289" t="s">
        <v>8480</v>
      </c>
    </row>
    <row r="1290" spans="1:1" x14ac:dyDescent="0.25">
      <c r="A1290" t="s">
        <v>8480</v>
      </c>
    </row>
    <row r="1291" spans="1:1" x14ac:dyDescent="0.25">
      <c r="A1291" t="s">
        <v>8480</v>
      </c>
    </row>
    <row r="1292" spans="1:1" x14ac:dyDescent="0.25">
      <c r="A1292" t="s">
        <v>8480</v>
      </c>
    </row>
    <row r="1293" spans="1:1" x14ac:dyDescent="0.25">
      <c r="A1293" t="s">
        <v>8480</v>
      </c>
    </row>
    <row r="1294" spans="1:1" x14ac:dyDescent="0.25">
      <c r="A1294" t="s">
        <v>8480</v>
      </c>
    </row>
    <row r="1295" spans="1:1" x14ac:dyDescent="0.25">
      <c r="A1295" t="s">
        <v>8480</v>
      </c>
    </row>
    <row r="1296" spans="1:1" x14ac:dyDescent="0.25">
      <c r="A1296" t="s">
        <v>8480</v>
      </c>
    </row>
    <row r="1297" spans="1:1" x14ac:dyDescent="0.25">
      <c r="A1297" t="s">
        <v>8480</v>
      </c>
    </row>
    <row r="1298" spans="1:1" x14ac:dyDescent="0.25">
      <c r="A1298" t="s">
        <v>8480</v>
      </c>
    </row>
    <row r="1299" spans="1:1" x14ac:dyDescent="0.25">
      <c r="A1299" t="s">
        <v>8480</v>
      </c>
    </row>
    <row r="1300" spans="1:1" x14ac:dyDescent="0.25">
      <c r="A1300" t="s">
        <v>8480</v>
      </c>
    </row>
    <row r="1301" spans="1:1" x14ac:dyDescent="0.25">
      <c r="A1301" t="s">
        <v>8480</v>
      </c>
    </row>
    <row r="1302" spans="1:1" x14ac:dyDescent="0.25">
      <c r="A1302" t="s">
        <v>8480</v>
      </c>
    </row>
    <row r="1303" spans="1:1" x14ac:dyDescent="0.25">
      <c r="A1303" t="s">
        <v>8480</v>
      </c>
    </row>
    <row r="1304" spans="1:1" x14ac:dyDescent="0.25">
      <c r="A1304" t="s">
        <v>8480</v>
      </c>
    </row>
    <row r="1305" spans="1:1" x14ac:dyDescent="0.25">
      <c r="A1305" t="s">
        <v>8480</v>
      </c>
    </row>
    <row r="1306" spans="1:1" x14ac:dyDescent="0.25">
      <c r="A1306" t="s">
        <v>8480</v>
      </c>
    </row>
    <row r="1307" spans="1:1" x14ac:dyDescent="0.25">
      <c r="A1307" t="s">
        <v>8480</v>
      </c>
    </row>
    <row r="1308" spans="1:1" x14ac:dyDescent="0.25">
      <c r="A1308" t="s">
        <v>8480</v>
      </c>
    </row>
    <row r="1309" spans="1:1" x14ac:dyDescent="0.25">
      <c r="A1309" t="s">
        <v>8480</v>
      </c>
    </row>
    <row r="1310" spans="1:1" x14ac:dyDescent="0.25">
      <c r="A1310" t="s">
        <v>8480</v>
      </c>
    </row>
    <row r="1311" spans="1:1" x14ac:dyDescent="0.25">
      <c r="A1311" t="s">
        <v>8480</v>
      </c>
    </row>
    <row r="1312" spans="1:1" x14ac:dyDescent="0.25">
      <c r="A1312" t="s">
        <v>8480</v>
      </c>
    </row>
    <row r="1313" spans="1:1" x14ac:dyDescent="0.25">
      <c r="A1313" t="s">
        <v>8480</v>
      </c>
    </row>
    <row r="1314" spans="1:1" x14ac:dyDescent="0.25">
      <c r="A1314" t="s">
        <v>8480</v>
      </c>
    </row>
    <row r="1315" spans="1:1" x14ac:dyDescent="0.25">
      <c r="A1315" t="s">
        <v>8480</v>
      </c>
    </row>
    <row r="1316" spans="1:1" x14ac:dyDescent="0.25">
      <c r="A1316" t="s">
        <v>8480</v>
      </c>
    </row>
    <row r="1317" spans="1:1" x14ac:dyDescent="0.25">
      <c r="A1317" t="s">
        <v>8480</v>
      </c>
    </row>
    <row r="1318" spans="1:1" x14ac:dyDescent="0.25">
      <c r="A1318" t="s">
        <v>8480</v>
      </c>
    </row>
    <row r="1319" spans="1:1" x14ac:dyDescent="0.25">
      <c r="A1319" t="s">
        <v>8480</v>
      </c>
    </row>
    <row r="1320" spans="1:1" x14ac:dyDescent="0.25">
      <c r="A1320" t="s">
        <v>8480</v>
      </c>
    </row>
    <row r="1321" spans="1:1" x14ac:dyDescent="0.25">
      <c r="A1321" t="s">
        <v>8480</v>
      </c>
    </row>
    <row r="1322" spans="1:1" x14ac:dyDescent="0.25">
      <c r="A1322" t="s">
        <v>8480</v>
      </c>
    </row>
    <row r="1337" spans="1:1" x14ac:dyDescent="0.25">
      <c r="A1337" t="s">
        <v>8562</v>
      </c>
    </row>
    <row r="1338" spans="1:1" x14ac:dyDescent="0.25">
      <c r="A1338" t="s">
        <v>8562</v>
      </c>
    </row>
    <row r="1339" spans="1:1" x14ac:dyDescent="0.25">
      <c r="A1339" t="s">
        <v>8562</v>
      </c>
    </row>
    <row r="1340" spans="1:1" x14ac:dyDescent="0.25">
      <c r="A1340" t="s">
        <v>8562</v>
      </c>
    </row>
    <row r="1341" spans="1:1" x14ac:dyDescent="0.25">
      <c r="A1341" t="s">
        <v>8562</v>
      </c>
    </row>
    <row r="1342" spans="1:1" x14ac:dyDescent="0.25">
      <c r="A1342" t="s">
        <v>8562</v>
      </c>
    </row>
    <row r="1343" spans="1:1" x14ac:dyDescent="0.25">
      <c r="A1343" t="s">
        <v>8562</v>
      </c>
    </row>
    <row r="1344" spans="1:1" x14ac:dyDescent="0.25">
      <c r="A1344" t="s">
        <v>8562</v>
      </c>
    </row>
    <row r="1345" spans="1:1" x14ac:dyDescent="0.25">
      <c r="A1345" t="s">
        <v>8562</v>
      </c>
    </row>
    <row r="1346" spans="1:1" x14ac:dyDescent="0.25">
      <c r="A1346" t="s">
        <v>8562</v>
      </c>
    </row>
    <row r="1347" spans="1:1" x14ac:dyDescent="0.25">
      <c r="A1347" t="s">
        <v>8562</v>
      </c>
    </row>
    <row r="1348" spans="1:1" x14ac:dyDescent="0.25">
      <c r="A1348" t="s">
        <v>8562</v>
      </c>
    </row>
    <row r="1349" spans="1:1" x14ac:dyDescent="0.25">
      <c r="A1349" t="s">
        <v>8562</v>
      </c>
    </row>
    <row r="1350" spans="1:1" x14ac:dyDescent="0.25">
      <c r="A1350" t="s">
        <v>8562</v>
      </c>
    </row>
    <row r="1351" spans="1:1" x14ac:dyDescent="0.25">
      <c r="A1351" t="s">
        <v>8562</v>
      </c>
    </row>
    <row r="1352" spans="1:1" x14ac:dyDescent="0.25">
      <c r="A1352" t="s">
        <v>8562</v>
      </c>
    </row>
    <row r="1353" spans="1:1" x14ac:dyDescent="0.25">
      <c r="A1353" t="s">
        <v>8562</v>
      </c>
    </row>
    <row r="1354" spans="1:1" x14ac:dyDescent="0.25">
      <c r="A1354" t="s">
        <v>8562</v>
      </c>
    </row>
    <row r="1355" spans="1:1" x14ac:dyDescent="0.25">
      <c r="A1355" t="s">
        <v>8562</v>
      </c>
    </row>
    <row r="1356" spans="1:1" x14ac:dyDescent="0.25">
      <c r="A1356" t="s">
        <v>8562</v>
      </c>
    </row>
    <row r="1357" spans="1:1" x14ac:dyDescent="0.25">
      <c r="A1357" t="s">
        <v>8562</v>
      </c>
    </row>
    <row r="1358" spans="1:1" x14ac:dyDescent="0.25">
      <c r="A1358" t="s">
        <v>8562</v>
      </c>
    </row>
    <row r="1359" spans="1:1" x14ac:dyDescent="0.25">
      <c r="A1359" t="s">
        <v>8562</v>
      </c>
    </row>
    <row r="1360" spans="1:1" x14ac:dyDescent="0.25">
      <c r="A1360" t="s">
        <v>8562</v>
      </c>
    </row>
    <row r="1361" spans="1:1" x14ac:dyDescent="0.25">
      <c r="A1361" t="s">
        <v>8562</v>
      </c>
    </row>
    <row r="1362" spans="1:1" x14ac:dyDescent="0.25">
      <c r="A1362" t="s">
        <v>8562</v>
      </c>
    </row>
    <row r="1363" spans="1:1" x14ac:dyDescent="0.25">
      <c r="A1363" t="s">
        <v>8562</v>
      </c>
    </row>
    <row r="1364" spans="1:1" x14ac:dyDescent="0.25">
      <c r="A1364" t="s">
        <v>8562</v>
      </c>
    </row>
    <row r="1365" spans="1:1" x14ac:dyDescent="0.25">
      <c r="A1365" t="s">
        <v>8562</v>
      </c>
    </row>
    <row r="1366" spans="1:1" x14ac:dyDescent="0.25">
      <c r="A1366" t="s">
        <v>8562</v>
      </c>
    </row>
    <row r="1367" spans="1:1" x14ac:dyDescent="0.25">
      <c r="A1367" t="s">
        <v>8562</v>
      </c>
    </row>
    <row r="1368" spans="1:1" x14ac:dyDescent="0.25">
      <c r="A1368" t="s">
        <v>8562</v>
      </c>
    </row>
    <row r="1369" spans="1:1" x14ac:dyDescent="0.25">
      <c r="A1369" t="s">
        <v>8562</v>
      </c>
    </row>
    <row r="1370" spans="1:1" x14ac:dyDescent="0.25">
      <c r="A1370" t="s">
        <v>8562</v>
      </c>
    </row>
    <row r="1371" spans="1:1" x14ac:dyDescent="0.25">
      <c r="A1371" t="s">
        <v>8562</v>
      </c>
    </row>
    <row r="1372" spans="1:1" x14ac:dyDescent="0.25">
      <c r="A1372" t="s">
        <v>8562</v>
      </c>
    </row>
    <row r="1373" spans="1:1" x14ac:dyDescent="0.25">
      <c r="A1373" t="s">
        <v>8562</v>
      </c>
    </row>
    <row r="1374" spans="1:1" x14ac:dyDescent="0.25">
      <c r="A1374" t="s">
        <v>8562</v>
      </c>
    </row>
    <row r="1375" spans="1:1" x14ac:dyDescent="0.25">
      <c r="A1375" t="s">
        <v>8562</v>
      </c>
    </row>
    <row r="1376" spans="1:1" x14ac:dyDescent="0.25">
      <c r="A1376" t="s">
        <v>8562</v>
      </c>
    </row>
    <row r="1377" spans="1:1" x14ac:dyDescent="0.25">
      <c r="A1377" t="s">
        <v>8562</v>
      </c>
    </row>
    <row r="1378" spans="1:1" x14ac:dyDescent="0.25">
      <c r="A1378" t="s">
        <v>8562</v>
      </c>
    </row>
    <row r="1379" spans="1:1" x14ac:dyDescent="0.25">
      <c r="A1379" t="s">
        <v>8562</v>
      </c>
    </row>
    <row r="1380" spans="1:1" x14ac:dyDescent="0.25">
      <c r="A1380" t="s">
        <v>8562</v>
      </c>
    </row>
    <row r="1381" spans="1:1" x14ac:dyDescent="0.25">
      <c r="A1381" t="s">
        <v>8562</v>
      </c>
    </row>
    <row r="1382" spans="1:1" x14ac:dyDescent="0.25">
      <c r="A1382" t="s">
        <v>8562</v>
      </c>
    </row>
    <row r="1383" spans="1:1" x14ac:dyDescent="0.25">
      <c r="A1383" t="s">
        <v>8562</v>
      </c>
    </row>
    <row r="1384" spans="1:1" x14ac:dyDescent="0.25">
      <c r="A1384" t="s">
        <v>8562</v>
      </c>
    </row>
    <row r="1385" spans="1:1" x14ac:dyDescent="0.25">
      <c r="A1385" t="s">
        <v>8562</v>
      </c>
    </row>
    <row r="1386" spans="1:1" x14ac:dyDescent="0.25">
      <c r="A1386" t="s">
        <v>8562</v>
      </c>
    </row>
    <row r="1387" spans="1:1" x14ac:dyDescent="0.25">
      <c r="A1387" t="s">
        <v>8562</v>
      </c>
    </row>
    <row r="1388" spans="1:1" x14ac:dyDescent="0.25">
      <c r="A1388" t="s">
        <v>8562</v>
      </c>
    </row>
    <row r="1389" spans="1:1" x14ac:dyDescent="0.25">
      <c r="A1389" t="s">
        <v>8562</v>
      </c>
    </row>
    <row r="1390" spans="1:1" x14ac:dyDescent="0.25">
      <c r="A1390" t="s">
        <v>8562</v>
      </c>
    </row>
    <row r="1391" spans="1:1" x14ac:dyDescent="0.25">
      <c r="A1391" t="s">
        <v>8562</v>
      </c>
    </row>
    <row r="1392" spans="1:1" x14ac:dyDescent="0.25">
      <c r="A1392" t="s">
        <v>8562</v>
      </c>
    </row>
    <row r="1393" spans="1:1" x14ac:dyDescent="0.25">
      <c r="A1393" t="s">
        <v>8562</v>
      </c>
    </row>
    <row r="1394" spans="1:1" x14ac:dyDescent="0.25">
      <c r="A1394" t="s">
        <v>8562</v>
      </c>
    </row>
    <row r="1395" spans="1:1" x14ac:dyDescent="0.25">
      <c r="A1395" t="s">
        <v>8562</v>
      </c>
    </row>
    <row r="1396" spans="1:1" x14ac:dyDescent="0.25">
      <c r="A1396" t="s">
        <v>8562</v>
      </c>
    </row>
    <row r="1397" spans="1:1" x14ac:dyDescent="0.25">
      <c r="A1397" t="s">
        <v>8562</v>
      </c>
    </row>
    <row r="1398" spans="1:1" x14ac:dyDescent="0.25">
      <c r="A1398" t="s">
        <v>8562</v>
      </c>
    </row>
    <row r="1399" spans="1:1" x14ac:dyDescent="0.25">
      <c r="A1399" t="s">
        <v>8562</v>
      </c>
    </row>
    <row r="1400" spans="1:1" x14ac:dyDescent="0.25">
      <c r="A1400" t="s">
        <v>8562</v>
      </c>
    </row>
    <row r="1401" spans="1:1" x14ac:dyDescent="0.25">
      <c r="A1401" t="s">
        <v>8562</v>
      </c>
    </row>
    <row r="1402" spans="1:1" x14ac:dyDescent="0.25">
      <c r="A1402" t="s">
        <v>8562</v>
      </c>
    </row>
    <row r="1403" spans="1:1" x14ac:dyDescent="0.25">
      <c r="A1403" t="s">
        <v>8562</v>
      </c>
    </row>
    <row r="1404" spans="1:1" x14ac:dyDescent="0.25">
      <c r="A1404" t="s">
        <v>8562</v>
      </c>
    </row>
    <row r="1405" spans="1:1" x14ac:dyDescent="0.25">
      <c r="A1405" t="s">
        <v>8562</v>
      </c>
    </row>
    <row r="1406" spans="1:1" x14ac:dyDescent="0.25">
      <c r="A1406" t="s">
        <v>8562</v>
      </c>
    </row>
    <row r="1407" spans="1:1" x14ac:dyDescent="0.25">
      <c r="A1407" t="s">
        <v>8562</v>
      </c>
    </row>
    <row r="1408" spans="1:1" x14ac:dyDescent="0.25">
      <c r="A1408" t="s">
        <v>8562</v>
      </c>
    </row>
    <row r="1409" spans="1:1" x14ac:dyDescent="0.25">
      <c r="A1409" t="s">
        <v>8562</v>
      </c>
    </row>
    <row r="1410" spans="1:1" x14ac:dyDescent="0.25">
      <c r="A1410" t="s">
        <v>8562</v>
      </c>
    </row>
    <row r="1411" spans="1:1" x14ac:dyDescent="0.25">
      <c r="A1411" t="s">
        <v>8562</v>
      </c>
    </row>
    <row r="1412" spans="1:1" x14ac:dyDescent="0.25">
      <c r="A1412" t="s">
        <v>8562</v>
      </c>
    </row>
    <row r="1413" spans="1:1" x14ac:dyDescent="0.25">
      <c r="A1413" t="s">
        <v>8562</v>
      </c>
    </row>
    <row r="1414" spans="1:1" x14ac:dyDescent="0.25">
      <c r="A1414" t="s">
        <v>8562</v>
      </c>
    </row>
    <row r="1415" spans="1:1" x14ac:dyDescent="0.25">
      <c r="A1415" t="s">
        <v>8562</v>
      </c>
    </row>
    <row r="1416" spans="1:1" x14ac:dyDescent="0.25">
      <c r="A1416" t="s">
        <v>8562</v>
      </c>
    </row>
    <row r="1417" spans="1:1" x14ac:dyDescent="0.25">
      <c r="A1417" t="s">
        <v>8562</v>
      </c>
    </row>
    <row r="1418" spans="1:1" x14ac:dyDescent="0.25">
      <c r="A1418" t="s">
        <v>8562</v>
      </c>
    </row>
    <row r="1419" spans="1:1" x14ac:dyDescent="0.25">
      <c r="A1419" t="s">
        <v>8562</v>
      </c>
    </row>
    <row r="1420" spans="1:1" x14ac:dyDescent="0.25">
      <c r="A1420" t="s">
        <v>8562</v>
      </c>
    </row>
    <row r="1421" spans="1:1" x14ac:dyDescent="0.25">
      <c r="A1421" t="s">
        <v>8562</v>
      </c>
    </row>
    <row r="1422" spans="1:1" x14ac:dyDescent="0.25">
      <c r="A1422" t="s">
        <v>8562</v>
      </c>
    </row>
    <row r="1423" spans="1:1" x14ac:dyDescent="0.25">
      <c r="A1423" t="s">
        <v>8562</v>
      </c>
    </row>
    <row r="1424" spans="1:1" x14ac:dyDescent="0.25">
      <c r="A1424" t="s">
        <v>8562</v>
      </c>
    </row>
    <row r="1425" spans="1:1" x14ac:dyDescent="0.25">
      <c r="A1425" t="s">
        <v>8562</v>
      </c>
    </row>
    <row r="1426" spans="1:1" x14ac:dyDescent="0.25">
      <c r="A1426" t="s">
        <v>8562</v>
      </c>
    </row>
    <row r="1427" spans="1:1" x14ac:dyDescent="0.25">
      <c r="A1427" t="s">
        <v>8562</v>
      </c>
    </row>
    <row r="1428" spans="1:1" x14ac:dyDescent="0.25">
      <c r="A1428" t="s">
        <v>8562</v>
      </c>
    </row>
    <row r="1429" spans="1:1" x14ac:dyDescent="0.25">
      <c r="A1429" t="s">
        <v>8562</v>
      </c>
    </row>
    <row r="1430" spans="1:1" x14ac:dyDescent="0.25">
      <c r="A1430" t="s">
        <v>8562</v>
      </c>
    </row>
    <row r="1431" spans="1:1" x14ac:dyDescent="0.25">
      <c r="A1431" t="s">
        <v>8562</v>
      </c>
    </row>
    <row r="1432" spans="1:1" x14ac:dyDescent="0.25">
      <c r="A1432" t="s">
        <v>8562</v>
      </c>
    </row>
    <row r="1433" spans="1:1" x14ac:dyDescent="0.25">
      <c r="A1433" t="s">
        <v>8562</v>
      </c>
    </row>
    <row r="1434" spans="1:1" x14ac:dyDescent="0.25">
      <c r="A1434" t="s">
        <v>8562</v>
      </c>
    </row>
    <row r="1435" spans="1:1" x14ac:dyDescent="0.25">
      <c r="A1435" t="s">
        <v>8562</v>
      </c>
    </row>
    <row r="1436" spans="1:1" x14ac:dyDescent="0.25">
      <c r="A1436" t="s">
        <v>8562</v>
      </c>
    </row>
    <row r="1437" spans="1:1" x14ac:dyDescent="0.25">
      <c r="A1437" t="s">
        <v>8562</v>
      </c>
    </row>
    <row r="1438" spans="1:1" x14ac:dyDescent="0.25">
      <c r="A1438" t="s">
        <v>8562</v>
      </c>
    </row>
    <row r="1439" spans="1:1" x14ac:dyDescent="0.25">
      <c r="A1439" t="s">
        <v>8562</v>
      </c>
    </row>
    <row r="1440" spans="1:1" x14ac:dyDescent="0.25">
      <c r="A1440" t="s">
        <v>8562</v>
      </c>
    </row>
    <row r="1441" spans="1:1" x14ac:dyDescent="0.25">
      <c r="A1441" t="s">
        <v>8562</v>
      </c>
    </row>
    <row r="1442" spans="1:1" x14ac:dyDescent="0.25">
      <c r="A1442" t="s">
        <v>8562</v>
      </c>
    </row>
    <row r="1443" spans="1:1" x14ac:dyDescent="0.25">
      <c r="A1443" t="s">
        <v>8562</v>
      </c>
    </row>
    <row r="1444" spans="1:1" x14ac:dyDescent="0.25">
      <c r="A1444" t="s">
        <v>8562</v>
      </c>
    </row>
    <row r="1445" spans="1:1" x14ac:dyDescent="0.25">
      <c r="A1445" t="s">
        <v>8562</v>
      </c>
    </row>
    <row r="1446" spans="1:1" x14ac:dyDescent="0.25">
      <c r="A1446" t="s">
        <v>8562</v>
      </c>
    </row>
    <row r="1447" spans="1:1" x14ac:dyDescent="0.25">
      <c r="A1447" t="s">
        <v>8562</v>
      </c>
    </row>
    <row r="1448" spans="1:1" x14ac:dyDescent="0.25">
      <c r="A1448" t="s">
        <v>8562</v>
      </c>
    </row>
    <row r="1449" spans="1:1" x14ac:dyDescent="0.25">
      <c r="A1449" t="s">
        <v>8562</v>
      </c>
    </row>
    <row r="1450" spans="1:1" x14ac:dyDescent="0.25">
      <c r="A1450" t="s">
        <v>8562</v>
      </c>
    </row>
    <row r="1451" spans="1:1" x14ac:dyDescent="0.25">
      <c r="A1451" t="s">
        <v>8562</v>
      </c>
    </row>
    <row r="1452" spans="1:1" x14ac:dyDescent="0.25">
      <c r="A1452" t="s">
        <v>8562</v>
      </c>
    </row>
    <row r="1453" spans="1:1" x14ac:dyDescent="0.25">
      <c r="A1453" t="s">
        <v>8562</v>
      </c>
    </row>
    <row r="1454" spans="1:1" x14ac:dyDescent="0.25">
      <c r="A1454" t="s">
        <v>8562</v>
      </c>
    </row>
    <row r="1455" spans="1:1" x14ac:dyDescent="0.25">
      <c r="A1455" t="s">
        <v>8562</v>
      </c>
    </row>
    <row r="1456" spans="1:1" x14ac:dyDescent="0.25">
      <c r="A1456" t="s">
        <v>8562</v>
      </c>
    </row>
    <row r="1457" spans="1:1" x14ac:dyDescent="0.25">
      <c r="A1457" t="s">
        <v>8562</v>
      </c>
    </row>
    <row r="1458" spans="1:1" x14ac:dyDescent="0.25">
      <c r="A1458" t="s">
        <v>8562</v>
      </c>
    </row>
    <row r="1459" spans="1:1" x14ac:dyDescent="0.25">
      <c r="A1459" t="s">
        <v>8562</v>
      </c>
    </row>
    <row r="1460" spans="1:1" x14ac:dyDescent="0.25">
      <c r="A1460" t="s">
        <v>8562</v>
      </c>
    </row>
    <row r="1461" spans="1:1" x14ac:dyDescent="0.25">
      <c r="A1461" t="s">
        <v>8562</v>
      </c>
    </row>
    <row r="1462" spans="1:1" x14ac:dyDescent="0.25">
      <c r="A1462" t="s">
        <v>8562</v>
      </c>
    </row>
    <row r="1463" spans="1:1" x14ac:dyDescent="0.25">
      <c r="A1463" t="s">
        <v>8562</v>
      </c>
    </row>
    <row r="1464" spans="1:1" x14ac:dyDescent="0.25">
      <c r="A1464" t="s">
        <v>8562</v>
      </c>
    </row>
    <row r="1465" spans="1:1" x14ac:dyDescent="0.25">
      <c r="A1465" t="s">
        <v>8562</v>
      </c>
    </row>
    <row r="1466" spans="1:1" x14ac:dyDescent="0.25">
      <c r="A1466" t="s">
        <v>8562</v>
      </c>
    </row>
    <row r="1467" spans="1:1" x14ac:dyDescent="0.25">
      <c r="A1467" t="s">
        <v>8562</v>
      </c>
    </row>
    <row r="1468" spans="1:1" x14ac:dyDescent="0.25">
      <c r="A1468" t="s">
        <v>8562</v>
      </c>
    </row>
    <row r="1469" spans="1:1" x14ac:dyDescent="0.25">
      <c r="A1469" t="s">
        <v>8562</v>
      </c>
    </row>
    <row r="1470" spans="1:1" x14ac:dyDescent="0.25">
      <c r="A1470" t="s">
        <v>8562</v>
      </c>
    </row>
    <row r="1471" spans="1:1" x14ac:dyDescent="0.25">
      <c r="A1471" t="s">
        <v>8562</v>
      </c>
    </row>
    <row r="1472" spans="1:1" x14ac:dyDescent="0.25">
      <c r="A1472" t="s">
        <v>8562</v>
      </c>
    </row>
    <row r="1473" spans="1:1" x14ac:dyDescent="0.25">
      <c r="A1473" t="s">
        <v>8562</v>
      </c>
    </row>
    <row r="1474" spans="1:1" x14ac:dyDescent="0.25">
      <c r="A1474" t="s">
        <v>8562</v>
      </c>
    </row>
    <row r="1475" spans="1:1" x14ac:dyDescent="0.25">
      <c r="A1475" t="s">
        <v>8562</v>
      </c>
    </row>
    <row r="1476" spans="1:1" x14ac:dyDescent="0.25">
      <c r="A1476" t="s">
        <v>8562</v>
      </c>
    </row>
    <row r="1477" spans="1:1" x14ac:dyDescent="0.25">
      <c r="A1477" t="s">
        <v>8562</v>
      </c>
    </row>
    <row r="1478" spans="1:1" x14ac:dyDescent="0.25">
      <c r="A1478" t="s">
        <v>8562</v>
      </c>
    </row>
    <row r="1479" spans="1:1" x14ac:dyDescent="0.25">
      <c r="A1479" t="s">
        <v>8562</v>
      </c>
    </row>
    <row r="1480" spans="1:1" x14ac:dyDescent="0.25">
      <c r="A1480" t="s">
        <v>8562</v>
      </c>
    </row>
    <row r="1481" spans="1:1" x14ac:dyDescent="0.25">
      <c r="A1481" t="s">
        <v>8562</v>
      </c>
    </row>
    <row r="1482" spans="1:1" x14ac:dyDescent="0.25">
      <c r="A1482" t="s">
        <v>8562</v>
      </c>
    </row>
    <row r="1483" spans="1:1" x14ac:dyDescent="0.25">
      <c r="A1483" t="s">
        <v>8562</v>
      </c>
    </row>
    <row r="1484" spans="1:1" x14ac:dyDescent="0.25">
      <c r="A1484" t="s">
        <v>8562</v>
      </c>
    </row>
    <row r="1485" spans="1:1" x14ac:dyDescent="0.25">
      <c r="A1485" t="s">
        <v>8562</v>
      </c>
    </row>
    <row r="1486" spans="1:1" x14ac:dyDescent="0.25">
      <c r="A1486" t="s">
        <v>8562</v>
      </c>
    </row>
    <row r="1487" spans="1:1" x14ac:dyDescent="0.25">
      <c r="A1487" t="s">
        <v>8562</v>
      </c>
    </row>
    <row r="1488" spans="1:1" x14ac:dyDescent="0.25">
      <c r="A1488" t="s">
        <v>8562</v>
      </c>
    </row>
    <row r="1489" spans="1:1" x14ac:dyDescent="0.25">
      <c r="A1489" t="s">
        <v>8562</v>
      </c>
    </row>
    <row r="1490" spans="1:1" x14ac:dyDescent="0.25">
      <c r="A1490" t="s">
        <v>8562</v>
      </c>
    </row>
    <row r="1491" spans="1:1" x14ac:dyDescent="0.25">
      <c r="A1491" t="s">
        <v>8562</v>
      </c>
    </row>
    <row r="1492" spans="1:1" x14ac:dyDescent="0.25">
      <c r="A1492" t="s">
        <v>8562</v>
      </c>
    </row>
    <row r="1493" spans="1:1" x14ac:dyDescent="0.25">
      <c r="A1493" t="s">
        <v>8562</v>
      </c>
    </row>
    <row r="1494" spans="1:1" x14ac:dyDescent="0.25">
      <c r="A1494" t="s">
        <v>8562</v>
      </c>
    </row>
    <row r="1495" spans="1:1" x14ac:dyDescent="0.25">
      <c r="A1495" t="s">
        <v>8562</v>
      </c>
    </row>
    <row r="1496" spans="1:1" x14ac:dyDescent="0.25">
      <c r="A1496" t="s">
        <v>8562</v>
      </c>
    </row>
    <row r="1497" spans="1:1" x14ac:dyDescent="0.25">
      <c r="A1497" t="s">
        <v>8562</v>
      </c>
    </row>
    <row r="1498" spans="1:1" x14ac:dyDescent="0.25">
      <c r="A1498" t="s">
        <v>8562</v>
      </c>
    </row>
    <row r="1499" spans="1:1" x14ac:dyDescent="0.25">
      <c r="A1499" t="s">
        <v>8562</v>
      </c>
    </row>
    <row r="1500" spans="1:1" x14ac:dyDescent="0.25">
      <c r="A1500" t="s">
        <v>8562</v>
      </c>
    </row>
    <row r="1501" spans="1:1" x14ac:dyDescent="0.25">
      <c r="A1501" t="s">
        <v>8562</v>
      </c>
    </row>
    <row r="1502" spans="1:1" x14ac:dyDescent="0.25">
      <c r="A1502" t="s">
        <v>8562</v>
      </c>
    </row>
    <row r="1503" spans="1:1" x14ac:dyDescent="0.25">
      <c r="A1503" t="s">
        <v>8562</v>
      </c>
    </row>
    <row r="1504" spans="1:1" x14ac:dyDescent="0.25">
      <c r="A1504" t="s">
        <v>8562</v>
      </c>
    </row>
    <row r="1505" spans="1:1" x14ac:dyDescent="0.25">
      <c r="A1505" t="s">
        <v>8562</v>
      </c>
    </row>
    <row r="1506" spans="1:1" x14ac:dyDescent="0.25">
      <c r="A1506" t="s">
        <v>8562</v>
      </c>
    </row>
    <row r="1507" spans="1:1" x14ac:dyDescent="0.25">
      <c r="A1507" t="s">
        <v>8562</v>
      </c>
    </row>
    <row r="1508" spans="1:1" x14ac:dyDescent="0.25">
      <c r="A1508" t="s">
        <v>8562</v>
      </c>
    </row>
    <row r="1509" spans="1:1" x14ac:dyDescent="0.25">
      <c r="A1509" t="s">
        <v>8562</v>
      </c>
    </row>
    <row r="1510" spans="1:1" x14ac:dyDescent="0.25">
      <c r="A1510" t="s">
        <v>8562</v>
      </c>
    </row>
    <row r="1511" spans="1:1" x14ac:dyDescent="0.25">
      <c r="A1511" t="s">
        <v>8562</v>
      </c>
    </row>
    <row r="1512" spans="1:1" x14ac:dyDescent="0.25">
      <c r="A1512" t="s">
        <v>8562</v>
      </c>
    </row>
    <row r="1513" spans="1:1" x14ac:dyDescent="0.25">
      <c r="A1513" t="s">
        <v>8562</v>
      </c>
    </row>
    <row r="1514" spans="1:1" x14ac:dyDescent="0.25">
      <c r="A1514" t="s">
        <v>8562</v>
      </c>
    </row>
    <row r="1515" spans="1:1" x14ac:dyDescent="0.25">
      <c r="A1515" t="s">
        <v>8562</v>
      </c>
    </row>
    <row r="1516" spans="1:1" x14ac:dyDescent="0.25">
      <c r="A1516" t="s">
        <v>8562</v>
      </c>
    </row>
    <row r="1517" spans="1:1" x14ac:dyDescent="0.25">
      <c r="A1517" t="s">
        <v>8562</v>
      </c>
    </row>
    <row r="1518" spans="1:1" x14ac:dyDescent="0.25">
      <c r="A1518" t="s">
        <v>8562</v>
      </c>
    </row>
    <row r="1519" spans="1:1" x14ac:dyDescent="0.25">
      <c r="A1519" t="s">
        <v>8562</v>
      </c>
    </row>
    <row r="1520" spans="1:1" x14ac:dyDescent="0.25">
      <c r="A1520" t="s">
        <v>8562</v>
      </c>
    </row>
    <row r="1521" spans="1:1" x14ac:dyDescent="0.25">
      <c r="A1521" t="s">
        <v>8562</v>
      </c>
    </row>
    <row r="1522" spans="1:1" x14ac:dyDescent="0.25">
      <c r="A1522" t="s">
        <v>8562</v>
      </c>
    </row>
    <row r="1523" spans="1:1" x14ac:dyDescent="0.25">
      <c r="A1523" t="s">
        <v>8562</v>
      </c>
    </row>
    <row r="1524" spans="1:1" x14ac:dyDescent="0.25">
      <c r="A1524" t="s">
        <v>8562</v>
      </c>
    </row>
    <row r="1525" spans="1:1" x14ac:dyDescent="0.25">
      <c r="A1525" t="s">
        <v>8562</v>
      </c>
    </row>
    <row r="1526" spans="1:1" x14ac:dyDescent="0.25">
      <c r="A1526" t="s">
        <v>8562</v>
      </c>
    </row>
    <row r="1527" spans="1:1" x14ac:dyDescent="0.25">
      <c r="A1527" t="s">
        <v>8562</v>
      </c>
    </row>
    <row r="1528" spans="1:1" x14ac:dyDescent="0.25">
      <c r="A1528" t="s">
        <v>8562</v>
      </c>
    </row>
    <row r="1529" spans="1:1" x14ac:dyDescent="0.25">
      <c r="A1529" t="s">
        <v>8562</v>
      </c>
    </row>
    <row r="1530" spans="1:1" x14ac:dyDescent="0.25">
      <c r="A1530" t="s">
        <v>8562</v>
      </c>
    </row>
    <row r="1531" spans="1:1" x14ac:dyDescent="0.25">
      <c r="A1531" t="s">
        <v>8562</v>
      </c>
    </row>
    <row r="1532" spans="1:1" x14ac:dyDescent="0.25">
      <c r="A1532" t="s">
        <v>8562</v>
      </c>
    </row>
    <row r="1533" spans="1:1" x14ac:dyDescent="0.25">
      <c r="A1533" t="s">
        <v>8562</v>
      </c>
    </row>
    <row r="1534" spans="1:1" x14ac:dyDescent="0.25">
      <c r="A1534" t="s">
        <v>8562</v>
      </c>
    </row>
    <row r="1535" spans="1:1" x14ac:dyDescent="0.25">
      <c r="A1535" t="s">
        <v>8562</v>
      </c>
    </row>
    <row r="1536" spans="1:1" x14ac:dyDescent="0.25">
      <c r="A1536" t="s">
        <v>8562</v>
      </c>
    </row>
    <row r="1537" spans="1:1" x14ac:dyDescent="0.25">
      <c r="A1537" t="s">
        <v>8562</v>
      </c>
    </row>
    <row r="1538" spans="1:1" x14ac:dyDescent="0.25">
      <c r="A1538" t="s">
        <v>8562</v>
      </c>
    </row>
    <row r="1539" spans="1:1" x14ac:dyDescent="0.25">
      <c r="A1539" t="s">
        <v>8562</v>
      </c>
    </row>
    <row r="1540" spans="1:1" x14ac:dyDescent="0.25">
      <c r="A1540" t="s">
        <v>8562</v>
      </c>
    </row>
    <row r="1541" spans="1:1" x14ac:dyDescent="0.25">
      <c r="A1541" t="s">
        <v>8562</v>
      </c>
    </row>
    <row r="1542" spans="1:1" x14ac:dyDescent="0.25">
      <c r="A1542" t="s">
        <v>8562</v>
      </c>
    </row>
    <row r="1543" spans="1:1" x14ac:dyDescent="0.25">
      <c r="A1543" t="s">
        <v>8562</v>
      </c>
    </row>
    <row r="1544" spans="1:1" x14ac:dyDescent="0.25">
      <c r="A1544" t="s">
        <v>8562</v>
      </c>
    </row>
    <row r="1545" spans="1:1" x14ac:dyDescent="0.25">
      <c r="A1545" t="s">
        <v>8562</v>
      </c>
    </row>
    <row r="1546" spans="1:1" x14ac:dyDescent="0.25">
      <c r="A1546" t="s">
        <v>8562</v>
      </c>
    </row>
    <row r="1547" spans="1:1" x14ac:dyDescent="0.25">
      <c r="A1547" t="s">
        <v>8562</v>
      </c>
    </row>
    <row r="1548" spans="1:1" x14ac:dyDescent="0.25">
      <c r="A1548" t="s">
        <v>8562</v>
      </c>
    </row>
    <row r="1549" spans="1:1" x14ac:dyDescent="0.25">
      <c r="A1549" t="s">
        <v>8562</v>
      </c>
    </row>
    <row r="1550" spans="1:1" x14ac:dyDescent="0.25">
      <c r="A1550" t="s">
        <v>8562</v>
      </c>
    </row>
    <row r="1551" spans="1:1" x14ac:dyDescent="0.25">
      <c r="A1551" t="s">
        <v>8562</v>
      </c>
    </row>
    <row r="1552" spans="1:1" x14ac:dyDescent="0.25">
      <c r="A1552" t="s">
        <v>8562</v>
      </c>
    </row>
    <row r="1553" spans="1:1" x14ac:dyDescent="0.25">
      <c r="A1553" t="s">
        <v>8562</v>
      </c>
    </row>
    <row r="1554" spans="1:1" x14ac:dyDescent="0.25">
      <c r="A1554" t="s">
        <v>8562</v>
      </c>
    </row>
    <row r="1555" spans="1:1" x14ac:dyDescent="0.25">
      <c r="A1555" t="s">
        <v>8562</v>
      </c>
    </row>
    <row r="1556" spans="1:1" x14ac:dyDescent="0.25">
      <c r="A1556" t="s">
        <v>8562</v>
      </c>
    </row>
    <row r="1557" spans="1:1" x14ac:dyDescent="0.25">
      <c r="A1557" t="s">
        <v>8562</v>
      </c>
    </row>
    <row r="1558" spans="1:1" x14ac:dyDescent="0.25">
      <c r="A1558" t="s">
        <v>8562</v>
      </c>
    </row>
    <row r="1559" spans="1:1" x14ac:dyDescent="0.25">
      <c r="A1559" t="s">
        <v>8562</v>
      </c>
    </row>
    <row r="1560" spans="1:1" x14ac:dyDescent="0.25">
      <c r="A1560" t="s">
        <v>8562</v>
      </c>
    </row>
    <row r="1561" spans="1:1" x14ac:dyDescent="0.25">
      <c r="A1561" t="s">
        <v>8562</v>
      </c>
    </row>
    <row r="1562" spans="1:1" x14ac:dyDescent="0.25">
      <c r="A1562" t="s">
        <v>8562</v>
      </c>
    </row>
    <row r="1563" spans="1:1" x14ac:dyDescent="0.25">
      <c r="A1563" t="s">
        <v>8562</v>
      </c>
    </row>
    <row r="1564" spans="1:1" x14ac:dyDescent="0.25">
      <c r="A1564" t="s">
        <v>8562</v>
      </c>
    </row>
    <row r="1565" spans="1:1" x14ac:dyDescent="0.25">
      <c r="A1565" t="s">
        <v>8562</v>
      </c>
    </row>
    <row r="1566" spans="1:1" x14ac:dyDescent="0.25">
      <c r="A1566" t="s">
        <v>8562</v>
      </c>
    </row>
    <row r="1567" spans="1:1" x14ac:dyDescent="0.25">
      <c r="A1567" t="s">
        <v>8562</v>
      </c>
    </row>
    <row r="1568" spans="1:1" x14ac:dyDescent="0.25">
      <c r="A1568" t="s">
        <v>8562</v>
      </c>
    </row>
    <row r="1569" spans="1:1" x14ac:dyDescent="0.25">
      <c r="A1569" t="s">
        <v>8562</v>
      </c>
    </row>
    <row r="1570" spans="1:1" x14ac:dyDescent="0.25">
      <c r="A1570" t="s">
        <v>8562</v>
      </c>
    </row>
    <row r="1571" spans="1:1" x14ac:dyDescent="0.25">
      <c r="A1571" t="s">
        <v>8562</v>
      </c>
    </row>
    <row r="1572" spans="1:1" x14ac:dyDescent="0.25">
      <c r="A1572" t="s">
        <v>8562</v>
      </c>
    </row>
    <row r="1573" spans="1:1" x14ac:dyDescent="0.25">
      <c r="A1573" t="s">
        <v>8562</v>
      </c>
    </row>
    <row r="1574" spans="1:1" x14ac:dyDescent="0.25">
      <c r="A1574" t="s">
        <v>8562</v>
      </c>
    </row>
    <row r="1575" spans="1:1" x14ac:dyDescent="0.25">
      <c r="A1575" t="s">
        <v>8562</v>
      </c>
    </row>
    <row r="1576" spans="1:1" x14ac:dyDescent="0.25">
      <c r="A1576" t="s">
        <v>8562</v>
      </c>
    </row>
    <row r="1577" spans="1:1" x14ac:dyDescent="0.25">
      <c r="A1577" t="s">
        <v>8562</v>
      </c>
    </row>
    <row r="1578" spans="1:1" x14ac:dyDescent="0.25">
      <c r="A1578" t="s">
        <v>8562</v>
      </c>
    </row>
    <row r="1579" spans="1:1" x14ac:dyDescent="0.25">
      <c r="A1579" t="s">
        <v>8562</v>
      </c>
    </row>
    <row r="1580" spans="1:1" x14ac:dyDescent="0.25">
      <c r="A1580" t="s">
        <v>8562</v>
      </c>
    </row>
    <row r="1581" spans="1:1" x14ac:dyDescent="0.25">
      <c r="A1581" t="s">
        <v>8562</v>
      </c>
    </row>
    <row r="1582" spans="1:1" x14ac:dyDescent="0.25">
      <c r="A1582" t="s">
        <v>8562</v>
      </c>
    </row>
    <row r="1583" spans="1:1" x14ac:dyDescent="0.25">
      <c r="A1583" t="s">
        <v>8562</v>
      </c>
    </row>
    <row r="1584" spans="1:1" x14ac:dyDescent="0.25">
      <c r="A1584" t="s">
        <v>8562</v>
      </c>
    </row>
    <row r="1585" spans="1:1" x14ac:dyDescent="0.25">
      <c r="A1585" t="s">
        <v>8562</v>
      </c>
    </row>
    <row r="1586" spans="1:1" x14ac:dyDescent="0.25">
      <c r="A1586" t="s">
        <v>8562</v>
      </c>
    </row>
    <row r="1587" spans="1:1" x14ac:dyDescent="0.25">
      <c r="A1587" t="s">
        <v>8562</v>
      </c>
    </row>
    <row r="1588" spans="1:1" x14ac:dyDescent="0.25">
      <c r="A1588" t="s">
        <v>8562</v>
      </c>
    </row>
    <row r="1589" spans="1:1" x14ac:dyDescent="0.25">
      <c r="A1589" t="s">
        <v>8562</v>
      </c>
    </row>
    <row r="1590" spans="1:1" x14ac:dyDescent="0.25">
      <c r="A1590" t="s">
        <v>8562</v>
      </c>
    </row>
    <row r="1591" spans="1:1" x14ac:dyDescent="0.25">
      <c r="A1591" t="s">
        <v>8562</v>
      </c>
    </row>
    <row r="1592" spans="1:1" x14ac:dyDescent="0.25">
      <c r="A1592" t="s">
        <v>8562</v>
      </c>
    </row>
    <row r="1593" spans="1:1" x14ac:dyDescent="0.25">
      <c r="A1593" t="s">
        <v>8562</v>
      </c>
    </row>
    <row r="1594" spans="1:1" x14ac:dyDescent="0.25">
      <c r="A1594" t="s">
        <v>8562</v>
      </c>
    </row>
    <row r="1595" spans="1:1" x14ac:dyDescent="0.25">
      <c r="A1595" t="s">
        <v>8562</v>
      </c>
    </row>
    <row r="1596" spans="1:1" x14ac:dyDescent="0.25">
      <c r="A1596" t="s">
        <v>8562</v>
      </c>
    </row>
    <row r="1597" spans="1:1" x14ac:dyDescent="0.25">
      <c r="A1597" t="s">
        <v>8562</v>
      </c>
    </row>
    <row r="1598" spans="1:1" x14ac:dyDescent="0.25">
      <c r="A1598" t="s">
        <v>8562</v>
      </c>
    </row>
    <row r="1599" spans="1:1" x14ac:dyDescent="0.25">
      <c r="A1599" t="s">
        <v>8562</v>
      </c>
    </row>
    <row r="1600" spans="1:1" x14ac:dyDescent="0.25">
      <c r="A1600" t="s">
        <v>8562</v>
      </c>
    </row>
    <row r="1601" spans="1:1" x14ac:dyDescent="0.25">
      <c r="A1601" t="s">
        <v>8562</v>
      </c>
    </row>
    <row r="1602" spans="1:1" x14ac:dyDescent="0.25">
      <c r="A1602" t="s">
        <v>8562</v>
      </c>
    </row>
    <row r="1603" spans="1:1" x14ac:dyDescent="0.25">
      <c r="A1603" t="s">
        <v>8562</v>
      </c>
    </row>
    <row r="1604" spans="1:1" x14ac:dyDescent="0.25">
      <c r="A1604" t="s">
        <v>8562</v>
      </c>
    </row>
    <row r="1605" spans="1:1" x14ac:dyDescent="0.25">
      <c r="A1605" t="s">
        <v>8562</v>
      </c>
    </row>
    <row r="1606" spans="1:1" x14ac:dyDescent="0.25">
      <c r="A1606" t="s">
        <v>8562</v>
      </c>
    </row>
    <row r="1607" spans="1:1" x14ac:dyDescent="0.25">
      <c r="A1607" t="s">
        <v>8562</v>
      </c>
    </row>
    <row r="1608" spans="1:1" x14ac:dyDescent="0.25">
      <c r="A1608" t="s">
        <v>8562</v>
      </c>
    </row>
    <row r="1609" spans="1:1" x14ac:dyDescent="0.25">
      <c r="A1609" t="s">
        <v>8562</v>
      </c>
    </row>
    <row r="1610" spans="1:1" x14ac:dyDescent="0.25">
      <c r="A1610" t="s">
        <v>8562</v>
      </c>
    </row>
    <row r="1611" spans="1:1" x14ac:dyDescent="0.25">
      <c r="A1611" t="s">
        <v>8562</v>
      </c>
    </row>
    <row r="1612" spans="1:1" x14ac:dyDescent="0.25">
      <c r="A1612" t="s">
        <v>8562</v>
      </c>
    </row>
    <row r="1613" spans="1:1" x14ac:dyDescent="0.25">
      <c r="A1613" t="s">
        <v>8562</v>
      </c>
    </row>
    <row r="1614" spans="1:1" x14ac:dyDescent="0.25">
      <c r="A1614" t="s">
        <v>8562</v>
      </c>
    </row>
    <row r="1615" spans="1:1" x14ac:dyDescent="0.25">
      <c r="A1615" t="s">
        <v>8562</v>
      </c>
    </row>
    <row r="1616" spans="1:1" x14ac:dyDescent="0.25">
      <c r="A1616" t="s">
        <v>8562</v>
      </c>
    </row>
    <row r="1617" spans="1:1" x14ac:dyDescent="0.25">
      <c r="A1617" t="s">
        <v>8562</v>
      </c>
    </row>
    <row r="1618" spans="1:1" x14ac:dyDescent="0.25">
      <c r="A1618" t="s">
        <v>8562</v>
      </c>
    </row>
    <row r="1619" spans="1:1" x14ac:dyDescent="0.25">
      <c r="A1619" t="s">
        <v>8562</v>
      </c>
    </row>
    <row r="1620" spans="1:1" x14ac:dyDescent="0.25">
      <c r="A1620" t="s">
        <v>8562</v>
      </c>
    </row>
    <row r="1621" spans="1:1" x14ac:dyDescent="0.25">
      <c r="A1621" t="s">
        <v>8562</v>
      </c>
    </row>
    <row r="1622" spans="1:1" x14ac:dyDescent="0.25">
      <c r="A1622" t="s">
        <v>8562</v>
      </c>
    </row>
    <row r="1623" spans="1:1" x14ac:dyDescent="0.25">
      <c r="A1623" t="s">
        <v>8562</v>
      </c>
    </row>
    <row r="1624" spans="1:1" x14ac:dyDescent="0.25">
      <c r="A1624" t="s">
        <v>8562</v>
      </c>
    </row>
    <row r="1625" spans="1:1" x14ac:dyDescent="0.25">
      <c r="A1625" t="s">
        <v>8562</v>
      </c>
    </row>
    <row r="1626" spans="1:1" x14ac:dyDescent="0.25">
      <c r="A1626" t="s">
        <v>8562</v>
      </c>
    </row>
    <row r="1627" spans="1:1" x14ac:dyDescent="0.25">
      <c r="A1627" t="s">
        <v>8562</v>
      </c>
    </row>
    <row r="1628" spans="1:1" x14ac:dyDescent="0.25">
      <c r="A1628" t="s">
        <v>8562</v>
      </c>
    </row>
    <row r="1629" spans="1:1" x14ac:dyDescent="0.25">
      <c r="A1629" t="s">
        <v>8562</v>
      </c>
    </row>
    <row r="1630" spans="1:1" x14ac:dyDescent="0.25">
      <c r="A1630" t="s">
        <v>8562</v>
      </c>
    </row>
    <row r="1631" spans="1:1" x14ac:dyDescent="0.25">
      <c r="A1631" t="s">
        <v>8562</v>
      </c>
    </row>
    <row r="1632" spans="1:1" x14ac:dyDescent="0.25">
      <c r="A1632" t="s">
        <v>8562</v>
      </c>
    </row>
    <row r="1633" spans="1:1" x14ac:dyDescent="0.25">
      <c r="A1633" t="s">
        <v>8562</v>
      </c>
    </row>
    <row r="1634" spans="1:1" x14ac:dyDescent="0.25">
      <c r="A1634" t="s">
        <v>8562</v>
      </c>
    </row>
    <row r="1635" spans="1:1" x14ac:dyDescent="0.25">
      <c r="A1635" t="s">
        <v>8562</v>
      </c>
    </row>
    <row r="1636" spans="1:1" x14ac:dyDescent="0.25">
      <c r="A1636" t="s">
        <v>8562</v>
      </c>
    </row>
    <row r="1637" spans="1:1" x14ac:dyDescent="0.25">
      <c r="A1637" t="s">
        <v>8562</v>
      </c>
    </row>
    <row r="1638" spans="1:1" x14ac:dyDescent="0.25">
      <c r="A1638" t="s">
        <v>8562</v>
      </c>
    </row>
    <row r="1639" spans="1:1" x14ac:dyDescent="0.25">
      <c r="A1639" t="s">
        <v>8562</v>
      </c>
    </row>
    <row r="1640" spans="1:1" x14ac:dyDescent="0.25">
      <c r="A1640" t="s">
        <v>8562</v>
      </c>
    </row>
    <row r="1641" spans="1:1" x14ac:dyDescent="0.25">
      <c r="A1641" t="s">
        <v>8562</v>
      </c>
    </row>
    <row r="1642" spans="1:1" x14ac:dyDescent="0.25">
      <c r="A1642" t="s">
        <v>8562</v>
      </c>
    </row>
    <row r="1643" spans="1:1" x14ac:dyDescent="0.25">
      <c r="A1643" t="s">
        <v>8562</v>
      </c>
    </row>
    <row r="1644" spans="1:1" x14ac:dyDescent="0.25">
      <c r="A1644" t="s">
        <v>8562</v>
      </c>
    </row>
    <row r="1645" spans="1:1" x14ac:dyDescent="0.25">
      <c r="A1645" t="s">
        <v>8562</v>
      </c>
    </row>
    <row r="1646" spans="1:1" x14ac:dyDescent="0.25">
      <c r="A1646" t="s">
        <v>8562</v>
      </c>
    </row>
    <row r="1647" spans="1:1" x14ac:dyDescent="0.25">
      <c r="A1647" t="s">
        <v>8562</v>
      </c>
    </row>
    <row r="1648" spans="1:1" x14ac:dyDescent="0.25">
      <c r="A1648" t="s">
        <v>8562</v>
      </c>
    </row>
    <row r="1649" spans="1:1" x14ac:dyDescent="0.25">
      <c r="A1649" t="s">
        <v>8562</v>
      </c>
    </row>
    <row r="1650" spans="1:1" x14ac:dyDescent="0.25">
      <c r="A1650" t="s">
        <v>8562</v>
      </c>
    </row>
    <row r="1651" spans="1:1" x14ac:dyDescent="0.25">
      <c r="A1651" t="s">
        <v>8562</v>
      </c>
    </row>
    <row r="1652" spans="1:1" x14ac:dyDescent="0.25">
      <c r="A1652" t="s">
        <v>8562</v>
      </c>
    </row>
    <row r="1653" spans="1:1" x14ac:dyDescent="0.25">
      <c r="A1653" t="s">
        <v>8562</v>
      </c>
    </row>
    <row r="1654" spans="1:1" x14ac:dyDescent="0.25">
      <c r="A1654" t="s">
        <v>8562</v>
      </c>
    </row>
    <row r="1655" spans="1:1" x14ac:dyDescent="0.25">
      <c r="A1655" t="s">
        <v>8562</v>
      </c>
    </row>
    <row r="1656" spans="1:1" x14ac:dyDescent="0.25">
      <c r="A1656" t="s">
        <v>8562</v>
      </c>
    </row>
    <row r="1657" spans="1:1" x14ac:dyDescent="0.25">
      <c r="A1657" t="s">
        <v>8562</v>
      </c>
    </row>
    <row r="1658" spans="1:1" x14ac:dyDescent="0.25">
      <c r="A1658" t="s">
        <v>8562</v>
      </c>
    </row>
    <row r="1659" spans="1:1" x14ac:dyDescent="0.25">
      <c r="A1659" t="s">
        <v>8562</v>
      </c>
    </row>
    <row r="1660" spans="1:1" x14ac:dyDescent="0.25">
      <c r="A1660" t="s">
        <v>8562</v>
      </c>
    </row>
    <row r="1661" spans="1:1" x14ac:dyDescent="0.25">
      <c r="A1661" t="s">
        <v>8562</v>
      </c>
    </row>
    <row r="1662" spans="1:1" x14ac:dyDescent="0.25">
      <c r="A1662" t="s">
        <v>8562</v>
      </c>
    </row>
    <row r="1663" spans="1:1" x14ac:dyDescent="0.25">
      <c r="A1663" t="s">
        <v>8562</v>
      </c>
    </row>
    <row r="1664" spans="1:1" x14ac:dyDescent="0.25">
      <c r="A1664" t="s">
        <v>8562</v>
      </c>
    </row>
    <row r="1665" spans="1:1" x14ac:dyDescent="0.25">
      <c r="A1665" t="s">
        <v>8562</v>
      </c>
    </row>
    <row r="1666" spans="1:1" x14ac:dyDescent="0.25">
      <c r="A1666" t="s">
        <v>8562</v>
      </c>
    </row>
    <row r="1667" spans="1:1" x14ac:dyDescent="0.25">
      <c r="A1667" t="s">
        <v>8562</v>
      </c>
    </row>
    <row r="1668" spans="1:1" x14ac:dyDescent="0.25">
      <c r="A1668" t="s">
        <v>8562</v>
      </c>
    </row>
    <row r="1669" spans="1:1" x14ac:dyDescent="0.25">
      <c r="A1669" t="s">
        <v>8562</v>
      </c>
    </row>
    <row r="1670" spans="1:1" x14ac:dyDescent="0.25">
      <c r="A1670" t="s">
        <v>8562</v>
      </c>
    </row>
    <row r="1671" spans="1:1" x14ac:dyDescent="0.25">
      <c r="A1671" t="s">
        <v>8562</v>
      </c>
    </row>
    <row r="1672" spans="1:1" x14ac:dyDescent="0.25">
      <c r="A1672" t="s">
        <v>8562</v>
      </c>
    </row>
    <row r="1673" spans="1:1" x14ac:dyDescent="0.25">
      <c r="A1673" t="s">
        <v>8562</v>
      </c>
    </row>
    <row r="1674" spans="1:1" x14ac:dyDescent="0.25">
      <c r="A1674" t="s">
        <v>8562</v>
      </c>
    </row>
    <row r="1675" spans="1:1" x14ac:dyDescent="0.25">
      <c r="A1675" t="s">
        <v>8562</v>
      </c>
    </row>
    <row r="1676" spans="1:1" x14ac:dyDescent="0.25">
      <c r="A1676" t="s">
        <v>8562</v>
      </c>
    </row>
    <row r="1677" spans="1:1" x14ac:dyDescent="0.25">
      <c r="A1677" t="s">
        <v>8562</v>
      </c>
    </row>
    <row r="1678" spans="1:1" x14ac:dyDescent="0.25">
      <c r="A1678" t="s">
        <v>8562</v>
      </c>
    </row>
    <row r="1679" spans="1:1" x14ac:dyDescent="0.25">
      <c r="A1679" t="s">
        <v>8562</v>
      </c>
    </row>
    <row r="1680" spans="1:1" x14ac:dyDescent="0.25">
      <c r="A1680" t="s">
        <v>8562</v>
      </c>
    </row>
    <row r="1681" spans="1:1" x14ac:dyDescent="0.25">
      <c r="A1681" t="s">
        <v>8562</v>
      </c>
    </row>
    <row r="1682" spans="1:1" x14ac:dyDescent="0.25">
      <c r="A1682" t="s">
        <v>8562</v>
      </c>
    </row>
    <row r="1683" spans="1:1" x14ac:dyDescent="0.25">
      <c r="A1683" t="s">
        <v>8562</v>
      </c>
    </row>
    <row r="1684" spans="1:1" x14ac:dyDescent="0.25">
      <c r="A1684" t="s">
        <v>8562</v>
      </c>
    </row>
    <row r="1685" spans="1:1" x14ac:dyDescent="0.25">
      <c r="A1685" t="s">
        <v>8562</v>
      </c>
    </row>
    <row r="1686" spans="1:1" x14ac:dyDescent="0.25">
      <c r="A1686" t="s">
        <v>8562</v>
      </c>
    </row>
    <row r="1687" spans="1:1" x14ac:dyDescent="0.25">
      <c r="A1687" t="s">
        <v>8562</v>
      </c>
    </row>
    <row r="1688" spans="1:1" x14ac:dyDescent="0.25">
      <c r="A1688" t="s">
        <v>8562</v>
      </c>
    </row>
    <row r="1689" spans="1:1" x14ac:dyDescent="0.25">
      <c r="A1689" t="s">
        <v>8562</v>
      </c>
    </row>
    <row r="1690" spans="1:1" x14ac:dyDescent="0.25">
      <c r="A1690" t="s">
        <v>8562</v>
      </c>
    </row>
    <row r="1691" spans="1:1" x14ac:dyDescent="0.25">
      <c r="A1691" t="s">
        <v>8562</v>
      </c>
    </row>
    <row r="1692" spans="1:1" x14ac:dyDescent="0.25">
      <c r="A1692" t="s">
        <v>8562</v>
      </c>
    </row>
    <row r="1693" spans="1:1" x14ac:dyDescent="0.25">
      <c r="A1693" t="s">
        <v>8562</v>
      </c>
    </row>
    <row r="1694" spans="1:1" x14ac:dyDescent="0.25">
      <c r="A1694" t="s">
        <v>8562</v>
      </c>
    </row>
    <row r="1695" spans="1:1" x14ac:dyDescent="0.25">
      <c r="A1695" t="s">
        <v>8562</v>
      </c>
    </row>
    <row r="1696" spans="1:1" x14ac:dyDescent="0.25">
      <c r="A1696" t="s">
        <v>8562</v>
      </c>
    </row>
    <row r="1697" spans="1:1" x14ac:dyDescent="0.25">
      <c r="A1697" t="s">
        <v>8562</v>
      </c>
    </row>
    <row r="1698" spans="1:1" x14ac:dyDescent="0.25">
      <c r="A1698" t="s">
        <v>8562</v>
      </c>
    </row>
    <row r="1699" spans="1:1" x14ac:dyDescent="0.25">
      <c r="A1699" t="s">
        <v>8562</v>
      </c>
    </row>
    <row r="1700" spans="1:1" x14ac:dyDescent="0.25">
      <c r="A1700" t="s">
        <v>8562</v>
      </c>
    </row>
    <row r="1701" spans="1:1" x14ac:dyDescent="0.25">
      <c r="A1701" t="s">
        <v>8562</v>
      </c>
    </row>
    <row r="1702" spans="1:1" x14ac:dyDescent="0.25">
      <c r="A1702" t="s">
        <v>8562</v>
      </c>
    </row>
    <row r="1703" spans="1:1" x14ac:dyDescent="0.25">
      <c r="A1703" t="s">
        <v>8562</v>
      </c>
    </row>
    <row r="1704" spans="1:1" x14ac:dyDescent="0.25">
      <c r="A1704" t="s">
        <v>8562</v>
      </c>
    </row>
    <row r="1705" spans="1:1" x14ac:dyDescent="0.25">
      <c r="A1705" t="s">
        <v>8562</v>
      </c>
    </row>
    <row r="1706" spans="1:1" x14ac:dyDescent="0.25">
      <c r="A1706" t="s">
        <v>8562</v>
      </c>
    </row>
    <row r="1707" spans="1:1" x14ac:dyDescent="0.25">
      <c r="A1707" t="s">
        <v>8562</v>
      </c>
    </row>
    <row r="1708" spans="1:1" x14ac:dyDescent="0.25">
      <c r="A1708" t="s">
        <v>8562</v>
      </c>
    </row>
    <row r="1709" spans="1:1" x14ac:dyDescent="0.25">
      <c r="A1709" t="s">
        <v>8562</v>
      </c>
    </row>
    <row r="1710" spans="1:1" x14ac:dyDescent="0.25">
      <c r="A1710" t="s">
        <v>8562</v>
      </c>
    </row>
    <row r="1711" spans="1:1" x14ac:dyDescent="0.25">
      <c r="A1711" t="s">
        <v>8562</v>
      </c>
    </row>
    <row r="1712" spans="1:1" x14ac:dyDescent="0.25">
      <c r="A1712" t="s">
        <v>8562</v>
      </c>
    </row>
    <row r="1713" spans="1:1" x14ac:dyDescent="0.25">
      <c r="A1713" t="s">
        <v>8562</v>
      </c>
    </row>
    <row r="1714" spans="1:1" x14ac:dyDescent="0.25">
      <c r="A1714" t="s">
        <v>8562</v>
      </c>
    </row>
    <row r="1715" spans="1:1" x14ac:dyDescent="0.25">
      <c r="A1715" t="s">
        <v>8562</v>
      </c>
    </row>
    <row r="1716" spans="1:1" x14ac:dyDescent="0.25">
      <c r="A1716" t="s">
        <v>8562</v>
      </c>
    </row>
    <row r="1717" spans="1:1" x14ac:dyDescent="0.25">
      <c r="A1717" t="s">
        <v>8562</v>
      </c>
    </row>
    <row r="1718" spans="1:1" x14ac:dyDescent="0.25">
      <c r="A1718" t="s">
        <v>8562</v>
      </c>
    </row>
    <row r="1719" spans="1:1" x14ac:dyDescent="0.25">
      <c r="A1719" t="s">
        <v>8562</v>
      </c>
    </row>
    <row r="1720" spans="1:1" x14ac:dyDescent="0.25">
      <c r="A1720" t="s">
        <v>8562</v>
      </c>
    </row>
    <row r="1721" spans="1:1" x14ac:dyDescent="0.25">
      <c r="A1721" t="s">
        <v>8562</v>
      </c>
    </row>
    <row r="1722" spans="1:1" x14ac:dyDescent="0.25">
      <c r="A1722" t="s">
        <v>8562</v>
      </c>
    </row>
    <row r="1723" spans="1:1" x14ac:dyDescent="0.25">
      <c r="A1723" t="s">
        <v>8562</v>
      </c>
    </row>
    <row r="1724" spans="1:1" x14ac:dyDescent="0.25">
      <c r="A1724" t="s">
        <v>8562</v>
      </c>
    </row>
    <row r="1725" spans="1:1" x14ac:dyDescent="0.25">
      <c r="A1725" t="s">
        <v>8562</v>
      </c>
    </row>
    <row r="1726" spans="1:1" x14ac:dyDescent="0.25">
      <c r="A1726" t="s">
        <v>8562</v>
      </c>
    </row>
    <row r="1727" spans="1:1" x14ac:dyDescent="0.25">
      <c r="A1727" t="s">
        <v>8562</v>
      </c>
    </row>
    <row r="1728" spans="1:1" x14ac:dyDescent="0.25">
      <c r="A1728" t="s">
        <v>8562</v>
      </c>
    </row>
    <row r="1729" spans="1:1" x14ac:dyDescent="0.25">
      <c r="A1729" t="s">
        <v>8562</v>
      </c>
    </row>
    <row r="1730" spans="1:1" x14ac:dyDescent="0.25">
      <c r="A1730" t="s">
        <v>8562</v>
      </c>
    </row>
    <row r="1731" spans="1:1" x14ac:dyDescent="0.25">
      <c r="A1731" t="s">
        <v>8562</v>
      </c>
    </row>
    <row r="1732" spans="1:1" x14ac:dyDescent="0.25">
      <c r="A1732" t="s">
        <v>8562</v>
      </c>
    </row>
    <row r="1733" spans="1:1" x14ac:dyDescent="0.25">
      <c r="A1733" t="s">
        <v>8562</v>
      </c>
    </row>
    <row r="1734" spans="1:1" x14ac:dyDescent="0.25">
      <c r="A1734" t="s">
        <v>8562</v>
      </c>
    </row>
    <row r="1735" spans="1:1" x14ac:dyDescent="0.25">
      <c r="A1735" t="s">
        <v>8562</v>
      </c>
    </row>
    <row r="1736" spans="1:1" x14ac:dyDescent="0.25">
      <c r="A1736" t="s">
        <v>8562</v>
      </c>
    </row>
    <row r="1737" spans="1:1" x14ac:dyDescent="0.25">
      <c r="A1737" t="s">
        <v>8562</v>
      </c>
    </row>
    <row r="1738" spans="1:1" x14ac:dyDescent="0.25">
      <c r="A1738" t="s">
        <v>8562</v>
      </c>
    </row>
    <row r="1739" spans="1:1" x14ac:dyDescent="0.25">
      <c r="A1739" t="s">
        <v>8562</v>
      </c>
    </row>
    <row r="1740" spans="1:1" x14ac:dyDescent="0.25">
      <c r="A1740" t="s">
        <v>8562</v>
      </c>
    </row>
    <row r="1741" spans="1:1" x14ac:dyDescent="0.25">
      <c r="A1741" t="s">
        <v>8562</v>
      </c>
    </row>
    <row r="1742" spans="1:1" x14ac:dyDescent="0.25">
      <c r="A1742" t="s">
        <v>8562</v>
      </c>
    </row>
    <row r="1743" spans="1:1" x14ac:dyDescent="0.25">
      <c r="A1743" t="s">
        <v>8562</v>
      </c>
    </row>
    <row r="1744" spans="1:1" x14ac:dyDescent="0.25">
      <c r="A1744" t="s">
        <v>8562</v>
      </c>
    </row>
    <row r="1745" spans="1:1" x14ac:dyDescent="0.25">
      <c r="A1745" t="s">
        <v>8562</v>
      </c>
    </row>
    <row r="1746" spans="1:1" x14ac:dyDescent="0.25">
      <c r="A1746" t="s">
        <v>8562</v>
      </c>
    </row>
    <row r="1747" spans="1:1" x14ac:dyDescent="0.25">
      <c r="A1747" t="s">
        <v>8562</v>
      </c>
    </row>
    <row r="1748" spans="1:1" x14ac:dyDescent="0.25">
      <c r="A1748" t="s">
        <v>8562</v>
      </c>
    </row>
    <row r="1749" spans="1:1" x14ac:dyDescent="0.25">
      <c r="A1749" t="s">
        <v>8562</v>
      </c>
    </row>
    <row r="1750" spans="1:1" x14ac:dyDescent="0.25">
      <c r="A1750" t="s">
        <v>8562</v>
      </c>
    </row>
    <row r="1751" spans="1:1" x14ac:dyDescent="0.25">
      <c r="A1751" t="s">
        <v>8562</v>
      </c>
    </row>
    <row r="1752" spans="1:1" x14ac:dyDescent="0.25">
      <c r="A1752" t="s">
        <v>8562</v>
      </c>
    </row>
    <row r="1753" spans="1:1" x14ac:dyDescent="0.25">
      <c r="A1753" t="s">
        <v>8562</v>
      </c>
    </row>
    <row r="1754" spans="1:1" x14ac:dyDescent="0.25">
      <c r="A1754" t="s">
        <v>8562</v>
      </c>
    </row>
    <row r="1755" spans="1:1" x14ac:dyDescent="0.25">
      <c r="A1755" t="s">
        <v>8562</v>
      </c>
    </row>
    <row r="1756" spans="1:1" x14ac:dyDescent="0.25">
      <c r="A1756" t="s">
        <v>8562</v>
      </c>
    </row>
    <row r="1757" spans="1:1" x14ac:dyDescent="0.25">
      <c r="A1757" t="s">
        <v>8562</v>
      </c>
    </row>
    <row r="1758" spans="1:1" x14ac:dyDescent="0.25">
      <c r="A1758" t="s">
        <v>8562</v>
      </c>
    </row>
    <row r="1759" spans="1:1" x14ac:dyDescent="0.25">
      <c r="A1759" t="s">
        <v>8562</v>
      </c>
    </row>
    <row r="1760" spans="1:1" x14ac:dyDescent="0.25">
      <c r="A1760" t="s">
        <v>8562</v>
      </c>
    </row>
    <row r="1761" spans="1:1" x14ac:dyDescent="0.25">
      <c r="A1761" t="s">
        <v>8562</v>
      </c>
    </row>
    <row r="1762" spans="1:1" x14ac:dyDescent="0.25">
      <c r="A1762" t="s">
        <v>8562</v>
      </c>
    </row>
    <row r="1763" spans="1:1" x14ac:dyDescent="0.25">
      <c r="A1763" t="s">
        <v>8562</v>
      </c>
    </row>
    <row r="1764" spans="1:1" x14ac:dyDescent="0.25">
      <c r="A1764" t="s">
        <v>8562</v>
      </c>
    </row>
    <row r="1765" spans="1:1" x14ac:dyDescent="0.25">
      <c r="A1765" t="s">
        <v>8562</v>
      </c>
    </row>
    <row r="1766" spans="1:1" x14ac:dyDescent="0.25">
      <c r="A1766" t="s">
        <v>8562</v>
      </c>
    </row>
    <row r="1767" spans="1:1" x14ac:dyDescent="0.25">
      <c r="A1767" t="s">
        <v>8562</v>
      </c>
    </row>
    <row r="1768" spans="1:1" x14ac:dyDescent="0.25">
      <c r="A1768" t="s">
        <v>8562</v>
      </c>
    </row>
    <row r="1769" spans="1:1" x14ac:dyDescent="0.25">
      <c r="A1769" t="s">
        <v>8562</v>
      </c>
    </row>
    <row r="1770" spans="1:1" x14ac:dyDescent="0.25">
      <c r="A1770" t="s">
        <v>8562</v>
      </c>
    </row>
    <row r="1771" spans="1:1" x14ac:dyDescent="0.25">
      <c r="A1771" t="s">
        <v>8997</v>
      </c>
    </row>
    <row r="1772" spans="1:1" x14ac:dyDescent="0.25">
      <c r="A1772" t="s">
        <v>8997</v>
      </c>
    </row>
    <row r="1773" spans="1:1" x14ac:dyDescent="0.25">
      <c r="A1773" t="s">
        <v>8997</v>
      </c>
    </row>
    <row r="1774" spans="1:1" x14ac:dyDescent="0.25">
      <c r="A1774" t="s">
        <v>8997</v>
      </c>
    </row>
    <row r="1775" spans="1:1" x14ac:dyDescent="0.25">
      <c r="A1775" t="s">
        <v>8997</v>
      </c>
    </row>
    <row r="1776" spans="1:1" x14ac:dyDescent="0.25">
      <c r="A1776" t="s">
        <v>8997</v>
      </c>
    </row>
    <row r="1777" spans="1:1" x14ac:dyDescent="0.25">
      <c r="A1777" t="s">
        <v>8997</v>
      </c>
    </row>
    <row r="1778" spans="1:1" x14ac:dyDescent="0.25">
      <c r="A1778" t="s">
        <v>8997</v>
      </c>
    </row>
    <row r="1779" spans="1:1" x14ac:dyDescent="0.25">
      <c r="A1779" t="s">
        <v>8997</v>
      </c>
    </row>
    <row r="1780" spans="1:1" x14ac:dyDescent="0.25">
      <c r="A1780" t="s">
        <v>8997</v>
      </c>
    </row>
    <row r="1781" spans="1:1" x14ac:dyDescent="0.25">
      <c r="A1781" t="s">
        <v>8997</v>
      </c>
    </row>
    <row r="1782" spans="1:1" x14ac:dyDescent="0.25">
      <c r="A1782" t="s">
        <v>8997</v>
      </c>
    </row>
    <row r="1783" spans="1:1" x14ac:dyDescent="0.25">
      <c r="A1783" t="s">
        <v>8997</v>
      </c>
    </row>
    <row r="1784" spans="1:1" x14ac:dyDescent="0.25">
      <c r="A1784" t="s">
        <v>8997</v>
      </c>
    </row>
    <row r="1785" spans="1:1" x14ac:dyDescent="0.25">
      <c r="A1785" t="s">
        <v>8997</v>
      </c>
    </row>
    <row r="1786" spans="1:1" x14ac:dyDescent="0.25">
      <c r="A1786" t="s">
        <v>8997</v>
      </c>
    </row>
    <row r="1787" spans="1:1" x14ac:dyDescent="0.25">
      <c r="A1787" t="s">
        <v>8997</v>
      </c>
    </row>
    <row r="1788" spans="1:1" x14ac:dyDescent="0.25">
      <c r="A1788" t="s">
        <v>8997</v>
      </c>
    </row>
    <row r="1789" spans="1:1" x14ac:dyDescent="0.25">
      <c r="A1789" t="s">
        <v>8997</v>
      </c>
    </row>
    <row r="1790" spans="1:1" x14ac:dyDescent="0.25">
      <c r="A1790" t="s">
        <v>8997</v>
      </c>
    </row>
    <row r="1791" spans="1:1" x14ac:dyDescent="0.25">
      <c r="A1791" t="s">
        <v>8997</v>
      </c>
    </row>
    <row r="1792" spans="1:1" x14ac:dyDescent="0.25">
      <c r="A1792" t="s">
        <v>8997</v>
      </c>
    </row>
    <row r="1793" spans="1:1" x14ac:dyDescent="0.25">
      <c r="A1793" t="s">
        <v>8997</v>
      </c>
    </row>
    <row r="1794" spans="1:1" x14ac:dyDescent="0.25">
      <c r="A1794" t="s">
        <v>8997</v>
      </c>
    </row>
    <row r="1795" spans="1:1" x14ac:dyDescent="0.25">
      <c r="A1795" t="s">
        <v>8997</v>
      </c>
    </row>
    <row r="1796" spans="1:1" x14ac:dyDescent="0.25">
      <c r="A1796" t="s">
        <v>8997</v>
      </c>
    </row>
    <row r="1797" spans="1:1" x14ac:dyDescent="0.25">
      <c r="A1797" t="s">
        <v>8997</v>
      </c>
    </row>
    <row r="1798" spans="1:1" x14ac:dyDescent="0.25">
      <c r="A1798" t="s">
        <v>8997</v>
      </c>
    </row>
    <row r="1799" spans="1:1" x14ac:dyDescent="0.25">
      <c r="A1799" t="s">
        <v>8997</v>
      </c>
    </row>
    <row r="1800" spans="1:1" x14ac:dyDescent="0.25">
      <c r="A1800" t="s">
        <v>8997</v>
      </c>
    </row>
    <row r="1801" spans="1:1" x14ac:dyDescent="0.25">
      <c r="A1801" t="s">
        <v>8997</v>
      </c>
    </row>
    <row r="1802" spans="1:1" x14ac:dyDescent="0.25">
      <c r="A1802" t="s">
        <v>8997</v>
      </c>
    </row>
    <row r="1803" spans="1:1" x14ac:dyDescent="0.25">
      <c r="A1803" t="s">
        <v>8997</v>
      </c>
    </row>
    <row r="1804" spans="1:1" x14ac:dyDescent="0.25">
      <c r="A1804" t="s">
        <v>8997</v>
      </c>
    </row>
    <row r="1805" spans="1:1" x14ac:dyDescent="0.25">
      <c r="A1805" t="s">
        <v>8997</v>
      </c>
    </row>
    <row r="1806" spans="1:1" x14ac:dyDescent="0.25">
      <c r="A1806" t="s">
        <v>8997</v>
      </c>
    </row>
    <row r="1807" spans="1:1" x14ac:dyDescent="0.25">
      <c r="A1807" t="s">
        <v>8997</v>
      </c>
    </row>
    <row r="1808" spans="1:1" x14ac:dyDescent="0.25">
      <c r="A1808" t="s">
        <v>8997</v>
      </c>
    </row>
    <row r="1809" spans="1:1" x14ac:dyDescent="0.25">
      <c r="A1809" t="s">
        <v>8997</v>
      </c>
    </row>
    <row r="1810" spans="1:1" x14ac:dyDescent="0.25">
      <c r="A1810" t="s">
        <v>8997</v>
      </c>
    </row>
    <row r="1811" spans="1:1" x14ac:dyDescent="0.25">
      <c r="A1811" t="s">
        <v>8997</v>
      </c>
    </row>
    <row r="1812" spans="1:1" x14ac:dyDescent="0.25">
      <c r="A1812" t="s">
        <v>8997</v>
      </c>
    </row>
    <row r="1813" spans="1:1" x14ac:dyDescent="0.25">
      <c r="A1813" t="s">
        <v>8997</v>
      </c>
    </row>
    <row r="1814" spans="1:1" x14ac:dyDescent="0.25">
      <c r="A1814" t="s">
        <v>8997</v>
      </c>
    </row>
    <row r="1815" spans="1:1" x14ac:dyDescent="0.25">
      <c r="A1815" t="s">
        <v>8997</v>
      </c>
    </row>
    <row r="1816" spans="1:1" x14ac:dyDescent="0.25">
      <c r="A1816" t="s">
        <v>8997</v>
      </c>
    </row>
    <row r="1817" spans="1:1" x14ac:dyDescent="0.25">
      <c r="A1817" t="s">
        <v>8997</v>
      </c>
    </row>
    <row r="1818" spans="1:1" x14ac:dyDescent="0.25">
      <c r="A1818" t="s">
        <v>8997</v>
      </c>
    </row>
    <row r="1819" spans="1:1" x14ac:dyDescent="0.25">
      <c r="A1819" t="s">
        <v>8997</v>
      </c>
    </row>
    <row r="1820" spans="1:1" x14ac:dyDescent="0.25">
      <c r="A1820" t="s">
        <v>8997</v>
      </c>
    </row>
    <row r="1821" spans="1:1" x14ac:dyDescent="0.25">
      <c r="A1821" t="s">
        <v>8997</v>
      </c>
    </row>
    <row r="1822" spans="1:1" x14ac:dyDescent="0.25">
      <c r="A1822" t="s">
        <v>8997</v>
      </c>
    </row>
    <row r="1823" spans="1:1" x14ac:dyDescent="0.25">
      <c r="A1823" t="s">
        <v>8997</v>
      </c>
    </row>
    <row r="1824" spans="1:1" x14ac:dyDescent="0.25">
      <c r="A1824" t="s">
        <v>8997</v>
      </c>
    </row>
    <row r="1825" spans="1:1" x14ac:dyDescent="0.25">
      <c r="A1825" t="s">
        <v>8997</v>
      </c>
    </row>
    <row r="1826" spans="1:1" x14ac:dyDescent="0.25">
      <c r="A1826" t="s">
        <v>8997</v>
      </c>
    </row>
    <row r="1827" spans="1:1" x14ac:dyDescent="0.25">
      <c r="A1827" t="s">
        <v>8997</v>
      </c>
    </row>
    <row r="1828" spans="1:1" x14ac:dyDescent="0.25">
      <c r="A1828" t="s">
        <v>8997</v>
      </c>
    </row>
    <row r="1829" spans="1:1" x14ac:dyDescent="0.25">
      <c r="A1829" t="s">
        <v>8997</v>
      </c>
    </row>
    <row r="1830" spans="1:1" x14ac:dyDescent="0.25">
      <c r="A1830" t="s">
        <v>8997</v>
      </c>
    </row>
    <row r="1831" spans="1:1" x14ac:dyDescent="0.25">
      <c r="A1831" t="s">
        <v>8997</v>
      </c>
    </row>
    <row r="1832" spans="1:1" x14ac:dyDescent="0.25">
      <c r="A1832" t="s">
        <v>8997</v>
      </c>
    </row>
    <row r="1833" spans="1:1" x14ac:dyDescent="0.25">
      <c r="A1833" t="s">
        <v>8997</v>
      </c>
    </row>
    <row r="1834" spans="1:1" x14ac:dyDescent="0.25">
      <c r="A1834" t="s">
        <v>8997</v>
      </c>
    </row>
    <row r="1835" spans="1:1" x14ac:dyDescent="0.25">
      <c r="A1835" t="s">
        <v>8997</v>
      </c>
    </row>
    <row r="1836" spans="1:1" x14ac:dyDescent="0.25">
      <c r="A1836" t="s">
        <v>8997</v>
      </c>
    </row>
    <row r="1837" spans="1:1" x14ac:dyDescent="0.25">
      <c r="A1837" t="s">
        <v>8997</v>
      </c>
    </row>
    <row r="1838" spans="1:1" x14ac:dyDescent="0.25">
      <c r="A1838" t="s">
        <v>8997</v>
      </c>
    </row>
    <row r="1839" spans="1:1" x14ac:dyDescent="0.25">
      <c r="A1839" t="s">
        <v>8997</v>
      </c>
    </row>
    <row r="1840" spans="1:1" x14ac:dyDescent="0.25">
      <c r="A1840" t="s">
        <v>8997</v>
      </c>
    </row>
    <row r="1841" spans="1:1" x14ac:dyDescent="0.25">
      <c r="A1841" t="s">
        <v>8997</v>
      </c>
    </row>
    <row r="1842" spans="1:1" x14ac:dyDescent="0.25">
      <c r="A1842" t="s">
        <v>8997</v>
      </c>
    </row>
    <row r="1843" spans="1:1" x14ac:dyDescent="0.25">
      <c r="A1843" t="s">
        <v>8997</v>
      </c>
    </row>
    <row r="1844" spans="1:1" x14ac:dyDescent="0.25">
      <c r="A1844" t="s">
        <v>8997</v>
      </c>
    </row>
    <row r="1845" spans="1:1" x14ac:dyDescent="0.25">
      <c r="A1845" t="s">
        <v>8997</v>
      </c>
    </row>
    <row r="1846" spans="1:1" x14ac:dyDescent="0.25">
      <c r="A1846" t="s">
        <v>8997</v>
      </c>
    </row>
    <row r="1847" spans="1:1" x14ac:dyDescent="0.25">
      <c r="A1847" t="s">
        <v>8997</v>
      </c>
    </row>
    <row r="1848" spans="1:1" x14ac:dyDescent="0.25">
      <c r="A1848" t="s">
        <v>8997</v>
      </c>
    </row>
    <row r="1849" spans="1:1" x14ac:dyDescent="0.25">
      <c r="A1849" t="s">
        <v>8997</v>
      </c>
    </row>
    <row r="1850" spans="1:1" x14ac:dyDescent="0.25">
      <c r="A1850" t="s">
        <v>8997</v>
      </c>
    </row>
    <row r="1851" spans="1:1" x14ac:dyDescent="0.25">
      <c r="A1851" t="s">
        <v>8997</v>
      </c>
    </row>
    <row r="1852" spans="1:1" x14ac:dyDescent="0.25">
      <c r="A1852" t="s">
        <v>8997</v>
      </c>
    </row>
    <row r="1853" spans="1:1" x14ac:dyDescent="0.25">
      <c r="A1853" t="s">
        <v>8997</v>
      </c>
    </row>
    <row r="1854" spans="1:1" x14ac:dyDescent="0.25">
      <c r="A1854" t="s">
        <v>8997</v>
      </c>
    </row>
    <row r="1855" spans="1:1" x14ac:dyDescent="0.25">
      <c r="A1855" t="s">
        <v>8997</v>
      </c>
    </row>
    <row r="1856" spans="1:1" x14ac:dyDescent="0.25">
      <c r="A1856" t="s">
        <v>8997</v>
      </c>
    </row>
    <row r="1857" spans="1:1" x14ac:dyDescent="0.25">
      <c r="A1857" t="s">
        <v>8997</v>
      </c>
    </row>
    <row r="1858" spans="1:1" x14ac:dyDescent="0.25">
      <c r="A1858" t="s">
        <v>8997</v>
      </c>
    </row>
    <row r="1859" spans="1:1" x14ac:dyDescent="0.25">
      <c r="A1859" t="s">
        <v>8997</v>
      </c>
    </row>
    <row r="1860" spans="1:1" x14ac:dyDescent="0.25">
      <c r="A1860" t="s">
        <v>8997</v>
      </c>
    </row>
    <row r="1861" spans="1:1" x14ac:dyDescent="0.25">
      <c r="A1861" t="s">
        <v>8997</v>
      </c>
    </row>
    <row r="1862" spans="1:1" x14ac:dyDescent="0.25">
      <c r="A1862" t="s">
        <v>8997</v>
      </c>
    </row>
    <row r="1863" spans="1:1" x14ac:dyDescent="0.25">
      <c r="A1863" t="s">
        <v>8997</v>
      </c>
    </row>
    <row r="1864" spans="1:1" x14ac:dyDescent="0.25">
      <c r="A1864" t="s">
        <v>8997</v>
      </c>
    </row>
    <row r="1865" spans="1:1" x14ac:dyDescent="0.25">
      <c r="A1865" t="s">
        <v>8997</v>
      </c>
    </row>
    <row r="1866" spans="1:1" x14ac:dyDescent="0.25">
      <c r="A1866" t="s">
        <v>8997</v>
      </c>
    </row>
    <row r="1867" spans="1:1" x14ac:dyDescent="0.25">
      <c r="A1867" t="s">
        <v>8997</v>
      </c>
    </row>
    <row r="1868" spans="1:1" x14ac:dyDescent="0.25">
      <c r="A1868" t="s">
        <v>8997</v>
      </c>
    </row>
    <row r="1869" spans="1:1" x14ac:dyDescent="0.25">
      <c r="A1869" t="s">
        <v>8997</v>
      </c>
    </row>
    <row r="1870" spans="1:1" x14ac:dyDescent="0.25">
      <c r="A1870" t="s">
        <v>8997</v>
      </c>
    </row>
    <row r="1871" spans="1:1" x14ac:dyDescent="0.25">
      <c r="A1871" t="s">
        <v>8997</v>
      </c>
    </row>
    <row r="1872" spans="1:1" x14ac:dyDescent="0.25">
      <c r="A1872" t="s">
        <v>8997</v>
      </c>
    </row>
    <row r="1873" spans="1:1" x14ac:dyDescent="0.25">
      <c r="A1873" t="s">
        <v>8997</v>
      </c>
    </row>
    <row r="1874" spans="1:1" x14ac:dyDescent="0.25">
      <c r="A1874" t="s">
        <v>8997</v>
      </c>
    </row>
    <row r="1875" spans="1:1" x14ac:dyDescent="0.25">
      <c r="A1875" t="s">
        <v>8997</v>
      </c>
    </row>
    <row r="1876" spans="1:1" x14ac:dyDescent="0.25">
      <c r="A1876" t="s">
        <v>8997</v>
      </c>
    </row>
    <row r="1877" spans="1:1" x14ac:dyDescent="0.25">
      <c r="A1877" t="s">
        <v>8997</v>
      </c>
    </row>
    <row r="1878" spans="1:1" x14ac:dyDescent="0.25">
      <c r="A1878" t="s">
        <v>8997</v>
      </c>
    </row>
    <row r="1879" spans="1:1" x14ac:dyDescent="0.25">
      <c r="A1879" t="s">
        <v>8997</v>
      </c>
    </row>
    <row r="1880" spans="1:1" x14ac:dyDescent="0.25">
      <c r="A1880" t="s">
        <v>8997</v>
      </c>
    </row>
    <row r="1881" spans="1:1" x14ac:dyDescent="0.25">
      <c r="A1881" t="s">
        <v>8997</v>
      </c>
    </row>
    <row r="1882" spans="1:1" x14ac:dyDescent="0.25">
      <c r="A1882" t="s">
        <v>8997</v>
      </c>
    </row>
    <row r="1883" spans="1:1" x14ac:dyDescent="0.25">
      <c r="A1883" t="s">
        <v>8997</v>
      </c>
    </row>
    <row r="1884" spans="1:1" x14ac:dyDescent="0.25">
      <c r="A1884" t="s">
        <v>8997</v>
      </c>
    </row>
    <row r="1885" spans="1:1" x14ac:dyDescent="0.25">
      <c r="A1885" t="s">
        <v>8997</v>
      </c>
    </row>
    <row r="1886" spans="1:1" x14ac:dyDescent="0.25">
      <c r="A1886" t="s">
        <v>8997</v>
      </c>
    </row>
    <row r="1887" spans="1:1" x14ac:dyDescent="0.25">
      <c r="A1887" t="s">
        <v>8997</v>
      </c>
    </row>
    <row r="1888" spans="1:1" x14ac:dyDescent="0.25">
      <c r="A1888" t="s">
        <v>8997</v>
      </c>
    </row>
    <row r="1889" spans="1:1" x14ac:dyDescent="0.25">
      <c r="A1889" t="s">
        <v>8997</v>
      </c>
    </row>
    <row r="1890" spans="1:1" x14ac:dyDescent="0.25">
      <c r="A1890" t="s">
        <v>8997</v>
      </c>
    </row>
    <row r="1891" spans="1:1" x14ac:dyDescent="0.25">
      <c r="A1891" t="s">
        <v>8997</v>
      </c>
    </row>
    <row r="1892" spans="1:1" x14ac:dyDescent="0.25">
      <c r="A1892" t="s">
        <v>8997</v>
      </c>
    </row>
    <row r="1893" spans="1:1" x14ac:dyDescent="0.25">
      <c r="A1893" t="s">
        <v>8997</v>
      </c>
    </row>
    <row r="1894" spans="1:1" x14ac:dyDescent="0.25">
      <c r="A1894" t="s">
        <v>8997</v>
      </c>
    </row>
    <row r="1895" spans="1:1" x14ac:dyDescent="0.25">
      <c r="A1895" t="s">
        <v>8997</v>
      </c>
    </row>
    <row r="1896" spans="1:1" x14ac:dyDescent="0.25">
      <c r="A1896" t="s">
        <v>8997</v>
      </c>
    </row>
    <row r="1897" spans="1:1" x14ac:dyDescent="0.25">
      <c r="A1897" t="s">
        <v>8997</v>
      </c>
    </row>
    <row r="1898" spans="1:1" x14ac:dyDescent="0.25">
      <c r="A1898" t="s">
        <v>8997</v>
      </c>
    </row>
    <row r="1899" spans="1:1" x14ac:dyDescent="0.25">
      <c r="A1899" t="s">
        <v>8997</v>
      </c>
    </row>
    <row r="1900" spans="1:1" x14ac:dyDescent="0.25">
      <c r="A1900" t="s">
        <v>8997</v>
      </c>
    </row>
    <row r="1901" spans="1:1" x14ac:dyDescent="0.25">
      <c r="A1901" t="s">
        <v>8997</v>
      </c>
    </row>
    <row r="1902" spans="1:1" x14ac:dyDescent="0.25">
      <c r="A1902" t="s">
        <v>8997</v>
      </c>
    </row>
    <row r="1903" spans="1:1" x14ac:dyDescent="0.25">
      <c r="A1903" t="s">
        <v>8997</v>
      </c>
    </row>
    <row r="1904" spans="1:1" x14ac:dyDescent="0.25">
      <c r="A1904" t="s">
        <v>8997</v>
      </c>
    </row>
    <row r="1905" spans="1:1" x14ac:dyDescent="0.25">
      <c r="A1905" t="s">
        <v>8997</v>
      </c>
    </row>
    <row r="1906" spans="1:1" x14ac:dyDescent="0.25">
      <c r="A1906" t="s">
        <v>8997</v>
      </c>
    </row>
    <row r="1907" spans="1:1" x14ac:dyDescent="0.25">
      <c r="A1907" t="s">
        <v>8997</v>
      </c>
    </row>
    <row r="1908" spans="1:1" x14ac:dyDescent="0.25">
      <c r="A1908" t="s">
        <v>8997</v>
      </c>
    </row>
    <row r="1909" spans="1:1" x14ac:dyDescent="0.25">
      <c r="A1909" t="s">
        <v>8997</v>
      </c>
    </row>
    <row r="1910" spans="1:1" x14ac:dyDescent="0.25">
      <c r="A1910" t="s">
        <v>8997</v>
      </c>
    </row>
    <row r="1911" spans="1:1" x14ac:dyDescent="0.25">
      <c r="A1911" t="s">
        <v>8997</v>
      </c>
    </row>
    <row r="1912" spans="1:1" x14ac:dyDescent="0.25">
      <c r="A1912" t="s">
        <v>8997</v>
      </c>
    </row>
    <row r="1913" spans="1:1" x14ac:dyDescent="0.25">
      <c r="A1913" t="s">
        <v>8997</v>
      </c>
    </row>
    <row r="1914" spans="1:1" x14ac:dyDescent="0.25">
      <c r="A1914" t="s">
        <v>8997</v>
      </c>
    </row>
    <row r="1915" spans="1:1" x14ac:dyDescent="0.25">
      <c r="A1915" t="s">
        <v>8997</v>
      </c>
    </row>
    <row r="1916" spans="1:1" x14ac:dyDescent="0.25">
      <c r="A1916" t="s">
        <v>8997</v>
      </c>
    </row>
    <row r="1917" spans="1:1" x14ac:dyDescent="0.25">
      <c r="A1917" t="s">
        <v>8997</v>
      </c>
    </row>
    <row r="1918" spans="1:1" x14ac:dyDescent="0.25">
      <c r="A1918" t="s">
        <v>8997</v>
      </c>
    </row>
    <row r="1919" spans="1:1" x14ac:dyDescent="0.25">
      <c r="A1919" t="s">
        <v>8997</v>
      </c>
    </row>
    <row r="1920" spans="1:1" x14ac:dyDescent="0.25">
      <c r="A1920" t="s">
        <v>8997</v>
      </c>
    </row>
    <row r="1921" spans="1:1" x14ac:dyDescent="0.25">
      <c r="A1921" t="s">
        <v>8997</v>
      </c>
    </row>
    <row r="1922" spans="1:1" x14ac:dyDescent="0.25">
      <c r="A1922" t="s">
        <v>8997</v>
      </c>
    </row>
    <row r="1923" spans="1:1" x14ac:dyDescent="0.25">
      <c r="A1923" t="s">
        <v>8997</v>
      </c>
    </row>
    <row r="1924" spans="1:1" x14ac:dyDescent="0.25">
      <c r="A1924" t="s">
        <v>8997</v>
      </c>
    </row>
    <row r="1925" spans="1:1" x14ac:dyDescent="0.25">
      <c r="A1925" t="s">
        <v>8997</v>
      </c>
    </row>
    <row r="1926" spans="1:1" x14ac:dyDescent="0.25">
      <c r="A1926" t="s">
        <v>8997</v>
      </c>
    </row>
    <row r="1927" spans="1:1" x14ac:dyDescent="0.25">
      <c r="A1927" t="s">
        <v>8997</v>
      </c>
    </row>
    <row r="1928" spans="1:1" x14ac:dyDescent="0.25">
      <c r="A1928" t="s">
        <v>8997</v>
      </c>
    </row>
    <row r="1929" spans="1:1" x14ac:dyDescent="0.25">
      <c r="A1929" t="s">
        <v>8997</v>
      </c>
    </row>
    <row r="1930" spans="1:1" x14ac:dyDescent="0.25">
      <c r="A1930" t="s">
        <v>8997</v>
      </c>
    </row>
    <row r="1931" spans="1:1" x14ac:dyDescent="0.25">
      <c r="A1931" t="s">
        <v>8997</v>
      </c>
    </row>
    <row r="1932" spans="1:1" x14ac:dyDescent="0.25">
      <c r="A1932" t="s">
        <v>8997</v>
      </c>
    </row>
    <row r="1933" spans="1:1" x14ac:dyDescent="0.25">
      <c r="A1933" t="s">
        <v>8997</v>
      </c>
    </row>
    <row r="1934" spans="1:1" x14ac:dyDescent="0.25">
      <c r="A1934" t="s">
        <v>8997</v>
      </c>
    </row>
    <row r="1935" spans="1:1" x14ac:dyDescent="0.25">
      <c r="A1935" t="s">
        <v>8997</v>
      </c>
    </row>
    <row r="1936" spans="1:1" x14ac:dyDescent="0.25">
      <c r="A1936" t="s">
        <v>8997</v>
      </c>
    </row>
    <row r="1937" spans="1:1" x14ac:dyDescent="0.25">
      <c r="A1937" t="s">
        <v>8997</v>
      </c>
    </row>
    <row r="1938" spans="1:1" x14ac:dyDescent="0.25">
      <c r="A1938" t="s">
        <v>8997</v>
      </c>
    </row>
    <row r="1939" spans="1:1" x14ac:dyDescent="0.25">
      <c r="A1939" t="s">
        <v>8997</v>
      </c>
    </row>
    <row r="1940" spans="1:1" x14ac:dyDescent="0.25">
      <c r="A1940" t="s">
        <v>8997</v>
      </c>
    </row>
    <row r="1941" spans="1:1" x14ac:dyDescent="0.25">
      <c r="A1941" t="s">
        <v>8997</v>
      </c>
    </row>
    <row r="1942" spans="1:1" x14ac:dyDescent="0.25">
      <c r="A1942" t="s">
        <v>8997</v>
      </c>
    </row>
    <row r="1943" spans="1:1" x14ac:dyDescent="0.25">
      <c r="A1943" t="s">
        <v>8997</v>
      </c>
    </row>
    <row r="1944" spans="1:1" x14ac:dyDescent="0.25">
      <c r="A1944" t="s">
        <v>8997</v>
      </c>
    </row>
    <row r="1945" spans="1:1" x14ac:dyDescent="0.25">
      <c r="A1945" t="s">
        <v>8997</v>
      </c>
    </row>
    <row r="1946" spans="1:1" x14ac:dyDescent="0.25">
      <c r="A1946" t="s">
        <v>8997</v>
      </c>
    </row>
    <row r="1947" spans="1:1" x14ac:dyDescent="0.25">
      <c r="A1947" t="s">
        <v>8997</v>
      </c>
    </row>
    <row r="1948" spans="1:1" x14ac:dyDescent="0.25">
      <c r="A1948" t="s">
        <v>8997</v>
      </c>
    </row>
    <row r="1949" spans="1:1" x14ac:dyDescent="0.25">
      <c r="A1949" t="s">
        <v>8997</v>
      </c>
    </row>
    <row r="1950" spans="1:1" x14ac:dyDescent="0.25">
      <c r="A1950" t="s">
        <v>8997</v>
      </c>
    </row>
    <row r="1951" spans="1:1" x14ac:dyDescent="0.25">
      <c r="A1951" t="s">
        <v>8997</v>
      </c>
    </row>
    <row r="1952" spans="1:1" x14ac:dyDescent="0.25">
      <c r="A1952" t="s">
        <v>8997</v>
      </c>
    </row>
    <row r="1953" spans="1:1" x14ac:dyDescent="0.25">
      <c r="A1953" t="s">
        <v>8997</v>
      </c>
    </row>
    <row r="1954" spans="1:1" x14ac:dyDescent="0.25">
      <c r="A1954" t="s">
        <v>8997</v>
      </c>
    </row>
    <row r="1955" spans="1:1" x14ac:dyDescent="0.25">
      <c r="A1955" t="s">
        <v>8997</v>
      </c>
    </row>
    <row r="1956" spans="1:1" x14ac:dyDescent="0.25">
      <c r="A1956" t="s">
        <v>8997</v>
      </c>
    </row>
    <row r="1957" spans="1:1" x14ac:dyDescent="0.25">
      <c r="A1957" t="s">
        <v>8997</v>
      </c>
    </row>
    <row r="1958" spans="1:1" x14ac:dyDescent="0.25">
      <c r="A1958" t="s">
        <v>8997</v>
      </c>
    </row>
    <row r="1959" spans="1:1" x14ac:dyDescent="0.25">
      <c r="A1959" t="s">
        <v>8997</v>
      </c>
    </row>
    <row r="1960" spans="1:1" x14ac:dyDescent="0.25">
      <c r="A1960" t="s">
        <v>8997</v>
      </c>
    </row>
    <row r="1961" spans="1:1" x14ac:dyDescent="0.25">
      <c r="A1961" t="s">
        <v>8997</v>
      </c>
    </row>
    <row r="1962" spans="1:1" x14ac:dyDescent="0.25">
      <c r="A1962" t="s">
        <v>8997</v>
      </c>
    </row>
    <row r="1963" spans="1:1" x14ac:dyDescent="0.25">
      <c r="A1963" t="s">
        <v>8997</v>
      </c>
    </row>
    <row r="1964" spans="1:1" x14ac:dyDescent="0.25">
      <c r="A1964" t="s">
        <v>8997</v>
      </c>
    </row>
    <row r="1965" spans="1:1" x14ac:dyDescent="0.25">
      <c r="A1965" t="s">
        <v>8997</v>
      </c>
    </row>
    <row r="1966" spans="1:1" x14ac:dyDescent="0.25">
      <c r="A1966" t="s">
        <v>8997</v>
      </c>
    </row>
    <row r="1967" spans="1:1" x14ac:dyDescent="0.25">
      <c r="A1967" t="s">
        <v>8997</v>
      </c>
    </row>
    <row r="1968" spans="1:1" x14ac:dyDescent="0.25">
      <c r="A1968" t="s">
        <v>8997</v>
      </c>
    </row>
    <row r="1969" spans="1:1" x14ac:dyDescent="0.25">
      <c r="A1969" t="s">
        <v>8997</v>
      </c>
    </row>
    <row r="1970" spans="1:1" x14ac:dyDescent="0.25">
      <c r="A1970" t="s">
        <v>8997</v>
      </c>
    </row>
    <row r="1971" spans="1:1" x14ac:dyDescent="0.25">
      <c r="A1971" t="s">
        <v>8997</v>
      </c>
    </row>
    <row r="1972" spans="1:1" x14ac:dyDescent="0.25">
      <c r="A1972" t="s">
        <v>8997</v>
      </c>
    </row>
    <row r="1973" spans="1:1" x14ac:dyDescent="0.25">
      <c r="A1973" t="s">
        <v>8997</v>
      </c>
    </row>
    <row r="1974" spans="1:1" x14ac:dyDescent="0.25">
      <c r="A1974" t="s">
        <v>8997</v>
      </c>
    </row>
    <row r="1975" spans="1:1" x14ac:dyDescent="0.25">
      <c r="A1975" t="s">
        <v>8997</v>
      </c>
    </row>
    <row r="1976" spans="1:1" x14ac:dyDescent="0.25">
      <c r="A1976" t="s">
        <v>8997</v>
      </c>
    </row>
    <row r="1977" spans="1:1" x14ac:dyDescent="0.25">
      <c r="A1977" t="s">
        <v>8997</v>
      </c>
    </row>
    <row r="1978" spans="1:1" x14ac:dyDescent="0.25">
      <c r="A1978" t="s">
        <v>8997</v>
      </c>
    </row>
    <row r="1979" spans="1:1" x14ac:dyDescent="0.25">
      <c r="A1979" t="s">
        <v>8997</v>
      </c>
    </row>
    <row r="1980" spans="1:1" x14ac:dyDescent="0.25">
      <c r="A1980" t="s">
        <v>8997</v>
      </c>
    </row>
    <row r="1981" spans="1:1" x14ac:dyDescent="0.25">
      <c r="A1981" t="s">
        <v>8997</v>
      </c>
    </row>
    <row r="1982" spans="1:1" x14ac:dyDescent="0.25">
      <c r="A1982" t="s">
        <v>8997</v>
      </c>
    </row>
    <row r="1983" spans="1:1" x14ac:dyDescent="0.25">
      <c r="A1983" t="s">
        <v>8997</v>
      </c>
    </row>
    <row r="1984" spans="1:1" x14ac:dyDescent="0.25">
      <c r="A1984" t="s">
        <v>8997</v>
      </c>
    </row>
    <row r="1985" spans="1:1" x14ac:dyDescent="0.25">
      <c r="A1985" t="s">
        <v>8997</v>
      </c>
    </row>
    <row r="1986" spans="1:1" x14ac:dyDescent="0.25">
      <c r="A1986" t="s">
        <v>8997</v>
      </c>
    </row>
    <row r="1987" spans="1:1" x14ac:dyDescent="0.25">
      <c r="A1987" t="s">
        <v>8997</v>
      </c>
    </row>
    <row r="1988" spans="1:1" x14ac:dyDescent="0.25">
      <c r="A1988" t="s">
        <v>8997</v>
      </c>
    </row>
    <row r="1989" spans="1:1" x14ac:dyDescent="0.25">
      <c r="A1989" t="s">
        <v>8997</v>
      </c>
    </row>
    <row r="1990" spans="1:1" x14ac:dyDescent="0.25">
      <c r="A1990" t="s">
        <v>8997</v>
      </c>
    </row>
    <row r="1991" spans="1:1" x14ac:dyDescent="0.25">
      <c r="A1991" t="s">
        <v>8997</v>
      </c>
    </row>
    <row r="1992" spans="1:1" x14ac:dyDescent="0.25">
      <c r="A1992" t="s">
        <v>8997</v>
      </c>
    </row>
    <row r="1993" spans="1:1" x14ac:dyDescent="0.25">
      <c r="A1993" t="s">
        <v>8997</v>
      </c>
    </row>
    <row r="1994" spans="1:1" x14ac:dyDescent="0.25">
      <c r="A1994" t="s">
        <v>8997</v>
      </c>
    </row>
    <row r="1995" spans="1:1" x14ac:dyDescent="0.25">
      <c r="A1995" t="s">
        <v>8997</v>
      </c>
    </row>
    <row r="1996" spans="1:1" x14ac:dyDescent="0.25">
      <c r="A1996" t="s">
        <v>8997</v>
      </c>
    </row>
    <row r="1997" spans="1:1" x14ac:dyDescent="0.25">
      <c r="A1997" t="s">
        <v>8997</v>
      </c>
    </row>
    <row r="1998" spans="1:1" x14ac:dyDescent="0.25">
      <c r="A1998" t="s">
        <v>8997</v>
      </c>
    </row>
    <row r="1999" spans="1:1" x14ac:dyDescent="0.25">
      <c r="A1999" t="s">
        <v>8997</v>
      </c>
    </row>
    <row r="2000" spans="1:1" x14ac:dyDescent="0.25">
      <c r="A2000" t="s">
        <v>8997</v>
      </c>
    </row>
    <row r="2001" spans="1:1" x14ac:dyDescent="0.25">
      <c r="A2001" t="s">
        <v>8997</v>
      </c>
    </row>
    <row r="2002" spans="1:1" x14ac:dyDescent="0.25">
      <c r="A2002" t="s">
        <v>8997</v>
      </c>
    </row>
    <row r="2003" spans="1:1" x14ac:dyDescent="0.25">
      <c r="A2003" t="s">
        <v>8997</v>
      </c>
    </row>
    <row r="2004" spans="1:1" x14ac:dyDescent="0.25">
      <c r="A2004" t="s">
        <v>8997</v>
      </c>
    </row>
    <row r="2005" spans="1:1" x14ac:dyDescent="0.25">
      <c r="A2005" t="s">
        <v>8997</v>
      </c>
    </row>
    <row r="2006" spans="1:1" x14ac:dyDescent="0.25">
      <c r="A2006" t="s">
        <v>8997</v>
      </c>
    </row>
    <row r="2007" spans="1:1" x14ac:dyDescent="0.25">
      <c r="A2007" t="s">
        <v>130</v>
      </c>
    </row>
    <row r="2008" spans="1:1" x14ac:dyDescent="0.25">
      <c r="A2008" t="s">
        <v>130</v>
      </c>
    </row>
    <row r="2009" spans="1:1" x14ac:dyDescent="0.25">
      <c r="A2009" t="s">
        <v>130</v>
      </c>
    </row>
    <row r="2010" spans="1:1" x14ac:dyDescent="0.25">
      <c r="A2010" t="s">
        <v>130</v>
      </c>
    </row>
    <row r="2011" spans="1:1" x14ac:dyDescent="0.25">
      <c r="A2011" t="s">
        <v>130</v>
      </c>
    </row>
    <row r="2012" spans="1:1" x14ac:dyDescent="0.25">
      <c r="A2012" t="s">
        <v>130</v>
      </c>
    </row>
    <row r="2013" spans="1:1" x14ac:dyDescent="0.25">
      <c r="A2013" t="s">
        <v>130</v>
      </c>
    </row>
    <row r="2014" spans="1:1" x14ac:dyDescent="0.25">
      <c r="A2014" t="s">
        <v>130</v>
      </c>
    </row>
    <row r="2015" spans="1:1" x14ac:dyDescent="0.25">
      <c r="A2015" t="s">
        <v>130</v>
      </c>
    </row>
    <row r="2016" spans="1:1" x14ac:dyDescent="0.25">
      <c r="A2016" t="s">
        <v>130</v>
      </c>
    </row>
    <row r="2017" spans="1:1" x14ac:dyDescent="0.25">
      <c r="A2017" t="s">
        <v>130</v>
      </c>
    </row>
    <row r="2018" spans="1:1" x14ac:dyDescent="0.25">
      <c r="A2018" t="s">
        <v>130</v>
      </c>
    </row>
    <row r="2019" spans="1:1" x14ac:dyDescent="0.25">
      <c r="A2019" t="s">
        <v>130</v>
      </c>
    </row>
    <row r="2020" spans="1:1" x14ac:dyDescent="0.25">
      <c r="A2020" t="s">
        <v>130</v>
      </c>
    </row>
    <row r="2021" spans="1:1" x14ac:dyDescent="0.25">
      <c r="A2021" t="s">
        <v>130</v>
      </c>
    </row>
    <row r="2022" spans="1:1" x14ac:dyDescent="0.25">
      <c r="A2022" t="s">
        <v>130</v>
      </c>
    </row>
    <row r="2023" spans="1:1" x14ac:dyDescent="0.25">
      <c r="A2023" t="s">
        <v>130</v>
      </c>
    </row>
    <row r="2024" spans="1:1" x14ac:dyDescent="0.25">
      <c r="A2024" t="s">
        <v>130</v>
      </c>
    </row>
    <row r="2025" spans="1:1" x14ac:dyDescent="0.25">
      <c r="A2025" t="s">
        <v>130</v>
      </c>
    </row>
    <row r="2026" spans="1:1" x14ac:dyDescent="0.25">
      <c r="A2026" t="s">
        <v>130</v>
      </c>
    </row>
    <row r="2027" spans="1:1" x14ac:dyDescent="0.25">
      <c r="A2027" t="s">
        <v>130</v>
      </c>
    </row>
    <row r="2028" spans="1:1" x14ac:dyDescent="0.25">
      <c r="A2028" t="s">
        <v>130</v>
      </c>
    </row>
    <row r="2029" spans="1:1" x14ac:dyDescent="0.25">
      <c r="A2029" t="s">
        <v>130</v>
      </c>
    </row>
    <row r="2030" spans="1:1" x14ac:dyDescent="0.25">
      <c r="A2030" t="s">
        <v>130</v>
      </c>
    </row>
    <row r="2031" spans="1:1" x14ac:dyDescent="0.25">
      <c r="A2031" t="s">
        <v>130</v>
      </c>
    </row>
    <row r="2032" spans="1:1" x14ac:dyDescent="0.25">
      <c r="A2032" t="s">
        <v>130</v>
      </c>
    </row>
    <row r="2033" spans="1:1" x14ac:dyDescent="0.25">
      <c r="A2033" t="s">
        <v>130</v>
      </c>
    </row>
    <row r="2034" spans="1:1" x14ac:dyDescent="0.25">
      <c r="A2034" t="s">
        <v>130</v>
      </c>
    </row>
    <row r="2035" spans="1:1" x14ac:dyDescent="0.25">
      <c r="A2035" t="s">
        <v>130</v>
      </c>
    </row>
    <row r="2036" spans="1:1" x14ac:dyDescent="0.25">
      <c r="A2036" t="s">
        <v>130</v>
      </c>
    </row>
    <row r="2037" spans="1:1" x14ac:dyDescent="0.25">
      <c r="A2037" t="s">
        <v>130</v>
      </c>
    </row>
    <row r="2038" spans="1:1" x14ac:dyDescent="0.25">
      <c r="A2038" t="s">
        <v>130</v>
      </c>
    </row>
    <row r="2039" spans="1:1" x14ac:dyDescent="0.25">
      <c r="A2039" t="s">
        <v>9265</v>
      </c>
    </row>
    <row r="2040" spans="1:1" x14ac:dyDescent="0.25">
      <c r="A2040" t="s">
        <v>9265</v>
      </c>
    </row>
    <row r="2041" spans="1:1" x14ac:dyDescent="0.25">
      <c r="A2041" t="s">
        <v>9265</v>
      </c>
    </row>
    <row r="2042" spans="1:1" x14ac:dyDescent="0.25">
      <c r="A2042" t="s">
        <v>9265</v>
      </c>
    </row>
    <row r="2043" spans="1:1" x14ac:dyDescent="0.25">
      <c r="A2043" t="s">
        <v>9265</v>
      </c>
    </row>
    <row r="2044" spans="1:1" x14ac:dyDescent="0.25">
      <c r="A2044" t="s">
        <v>9265</v>
      </c>
    </row>
    <row r="2045" spans="1:1" x14ac:dyDescent="0.25">
      <c r="A2045" t="s">
        <v>9265</v>
      </c>
    </row>
    <row r="2046" spans="1:1" x14ac:dyDescent="0.25">
      <c r="A2046" t="s">
        <v>9265</v>
      </c>
    </row>
    <row r="2047" spans="1:1" x14ac:dyDescent="0.25">
      <c r="A2047" t="s">
        <v>9265</v>
      </c>
    </row>
    <row r="2048" spans="1:1" x14ac:dyDescent="0.25">
      <c r="A2048" t="s">
        <v>9265</v>
      </c>
    </row>
    <row r="2049" spans="1:1" x14ac:dyDescent="0.25">
      <c r="A2049" t="s">
        <v>9265</v>
      </c>
    </row>
    <row r="2050" spans="1:1" x14ac:dyDescent="0.25">
      <c r="A2050" t="s">
        <v>9265</v>
      </c>
    </row>
    <row r="2051" spans="1:1" x14ac:dyDescent="0.25">
      <c r="A2051" t="s">
        <v>9265</v>
      </c>
    </row>
    <row r="2052" spans="1:1" x14ac:dyDescent="0.25">
      <c r="A2052" t="s">
        <v>9265</v>
      </c>
    </row>
    <row r="2053" spans="1:1" x14ac:dyDescent="0.25">
      <c r="A2053" t="s">
        <v>9265</v>
      </c>
    </row>
    <row r="2054" spans="1:1" x14ac:dyDescent="0.25">
      <c r="A2054" t="s">
        <v>9265</v>
      </c>
    </row>
    <row r="2055" spans="1:1" x14ac:dyDescent="0.25">
      <c r="A2055" t="s">
        <v>9265</v>
      </c>
    </row>
    <row r="2056" spans="1:1" x14ac:dyDescent="0.25">
      <c r="A2056" t="s">
        <v>9265</v>
      </c>
    </row>
    <row r="2057" spans="1:1" x14ac:dyDescent="0.25">
      <c r="A2057" t="s">
        <v>9265</v>
      </c>
    </row>
    <row r="2058" spans="1:1" x14ac:dyDescent="0.25">
      <c r="A2058" t="s">
        <v>9265</v>
      </c>
    </row>
    <row r="2059" spans="1:1" x14ac:dyDescent="0.25">
      <c r="A2059" t="s">
        <v>9265</v>
      </c>
    </row>
    <row r="2060" spans="1:1" x14ac:dyDescent="0.25">
      <c r="A2060" t="s">
        <v>9265</v>
      </c>
    </row>
    <row r="2061" spans="1:1" x14ac:dyDescent="0.25">
      <c r="A2061" t="s">
        <v>9265</v>
      </c>
    </row>
    <row r="2062" spans="1:1" x14ac:dyDescent="0.25">
      <c r="A2062" t="s">
        <v>9265</v>
      </c>
    </row>
    <row r="2063" spans="1:1" x14ac:dyDescent="0.25">
      <c r="A2063" t="s">
        <v>9265</v>
      </c>
    </row>
    <row r="2064" spans="1:1" x14ac:dyDescent="0.25">
      <c r="A2064" t="s">
        <v>9289</v>
      </c>
    </row>
    <row r="2065" spans="1:1" x14ac:dyDescent="0.25">
      <c r="A2065" t="s">
        <v>9289</v>
      </c>
    </row>
    <row r="2066" spans="1:1" x14ac:dyDescent="0.25">
      <c r="A2066" t="s">
        <v>9289</v>
      </c>
    </row>
    <row r="2067" spans="1:1" x14ac:dyDescent="0.25">
      <c r="A2067" t="s">
        <v>9289</v>
      </c>
    </row>
    <row r="2068" spans="1:1" x14ac:dyDescent="0.25">
      <c r="A2068" t="s">
        <v>9289</v>
      </c>
    </row>
    <row r="2069" spans="1:1" x14ac:dyDescent="0.25">
      <c r="A2069" t="s">
        <v>9289</v>
      </c>
    </row>
    <row r="2070" spans="1:1" x14ac:dyDescent="0.25">
      <c r="A2070" t="s">
        <v>9289</v>
      </c>
    </row>
    <row r="2071" spans="1:1" x14ac:dyDescent="0.25">
      <c r="A2071" t="s">
        <v>9289</v>
      </c>
    </row>
    <row r="2072" spans="1:1" x14ac:dyDescent="0.25">
      <c r="A2072" t="s">
        <v>9289</v>
      </c>
    </row>
    <row r="2073" spans="1:1" x14ac:dyDescent="0.25">
      <c r="A2073" t="s">
        <v>9289</v>
      </c>
    </row>
    <row r="2074" spans="1:1" x14ac:dyDescent="0.25">
      <c r="A2074" t="s">
        <v>9289</v>
      </c>
    </row>
    <row r="2075" spans="1:1" x14ac:dyDescent="0.25">
      <c r="A2075" t="s">
        <v>9289</v>
      </c>
    </row>
    <row r="2076" spans="1:1" x14ac:dyDescent="0.25">
      <c r="A2076" t="s">
        <v>9289</v>
      </c>
    </row>
    <row r="2077" spans="1:1" x14ac:dyDescent="0.25">
      <c r="A2077" t="s">
        <v>9289</v>
      </c>
    </row>
    <row r="2078" spans="1:1" x14ac:dyDescent="0.25">
      <c r="A2078" t="s">
        <v>9289</v>
      </c>
    </row>
    <row r="2079" spans="1:1" x14ac:dyDescent="0.25">
      <c r="A2079" t="s">
        <v>9289</v>
      </c>
    </row>
    <row r="2080" spans="1:1" x14ac:dyDescent="0.25">
      <c r="A2080" t="s">
        <v>9289</v>
      </c>
    </row>
    <row r="2081" spans="1:1" x14ac:dyDescent="0.25">
      <c r="A2081" t="s">
        <v>9289</v>
      </c>
    </row>
    <row r="2082" spans="1:1" x14ac:dyDescent="0.25">
      <c r="A2082" t="s">
        <v>9289</v>
      </c>
    </row>
    <row r="2083" spans="1:1" x14ac:dyDescent="0.25">
      <c r="A2083" t="s">
        <v>9289</v>
      </c>
    </row>
    <row r="2084" spans="1:1" x14ac:dyDescent="0.25">
      <c r="A2084" t="s">
        <v>9289</v>
      </c>
    </row>
    <row r="2085" spans="1:1" x14ac:dyDescent="0.25">
      <c r="A2085" t="s">
        <v>9289</v>
      </c>
    </row>
    <row r="2086" spans="1:1" x14ac:dyDescent="0.25">
      <c r="A2086" t="s">
        <v>9289</v>
      </c>
    </row>
    <row r="2087" spans="1:1" x14ac:dyDescent="0.25">
      <c r="A2087" t="s">
        <v>9289</v>
      </c>
    </row>
    <row r="2088" spans="1:1" x14ac:dyDescent="0.25">
      <c r="A2088" t="s">
        <v>9289</v>
      </c>
    </row>
    <row r="2089" spans="1:1" x14ac:dyDescent="0.25">
      <c r="A2089" t="s">
        <v>9289</v>
      </c>
    </row>
    <row r="2090" spans="1:1" x14ac:dyDescent="0.25">
      <c r="A2090" t="s">
        <v>9289</v>
      </c>
    </row>
    <row r="2091" spans="1:1" x14ac:dyDescent="0.25">
      <c r="A2091" t="s">
        <v>9289</v>
      </c>
    </row>
    <row r="2092" spans="1:1" x14ac:dyDescent="0.25">
      <c r="A2092" t="s">
        <v>9289</v>
      </c>
    </row>
    <row r="2093" spans="1:1" x14ac:dyDescent="0.25">
      <c r="A2093" t="s">
        <v>9289</v>
      </c>
    </row>
    <row r="2094" spans="1:1" x14ac:dyDescent="0.25">
      <c r="A2094" t="s">
        <v>9289</v>
      </c>
    </row>
    <row r="2095" spans="1:1" x14ac:dyDescent="0.25">
      <c r="A2095" t="s">
        <v>9289</v>
      </c>
    </row>
    <row r="2096" spans="1:1" x14ac:dyDescent="0.25">
      <c r="A2096" t="s">
        <v>9289</v>
      </c>
    </row>
    <row r="2097" spans="1:1" x14ac:dyDescent="0.25">
      <c r="A2097" t="s">
        <v>9289</v>
      </c>
    </row>
    <row r="2098" spans="1:1" x14ac:dyDescent="0.25">
      <c r="A2098" t="s">
        <v>9289</v>
      </c>
    </row>
    <row r="2099" spans="1:1" x14ac:dyDescent="0.25">
      <c r="A2099" t="s">
        <v>9289</v>
      </c>
    </row>
    <row r="2100" spans="1:1" x14ac:dyDescent="0.25">
      <c r="A2100" t="s">
        <v>9289</v>
      </c>
    </row>
    <row r="2101" spans="1:1" x14ac:dyDescent="0.25">
      <c r="A2101" t="s">
        <v>9289</v>
      </c>
    </row>
    <row r="2102" spans="1:1" x14ac:dyDescent="0.25">
      <c r="A2102" t="s">
        <v>9289</v>
      </c>
    </row>
    <row r="2103" spans="1:1" x14ac:dyDescent="0.25">
      <c r="A2103" t="s">
        <v>9289</v>
      </c>
    </row>
    <row r="2104" spans="1:1" x14ac:dyDescent="0.25">
      <c r="A2104" t="s">
        <v>9289</v>
      </c>
    </row>
    <row r="2105" spans="1:1" x14ac:dyDescent="0.25">
      <c r="A2105" t="s">
        <v>9289</v>
      </c>
    </row>
    <row r="2106" spans="1:1" x14ac:dyDescent="0.25">
      <c r="A2106" t="s">
        <v>9289</v>
      </c>
    </row>
    <row r="2107" spans="1:1" x14ac:dyDescent="0.25">
      <c r="A2107" t="s">
        <v>9289</v>
      </c>
    </row>
    <row r="2108" spans="1:1" x14ac:dyDescent="0.25">
      <c r="A2108" t="s">
        <v>9289</v>
      </c>
    </row>
    <row r="2109" spans="1:1" x14ac:dyDescent="0.25">
      <c r="A2109" t="s">
        <v>9289</v>
      </c>
    </row>
    <row r="2110" spans="1:1" x14ac:dyDescent="0.25">
      <c r="A2110" t="s">
        <v>9289</v>
      </c>
    </row>
    <row r="2111" spans="1:1" x14ac:dyDescent="0.25">
      <c r="A2111" t="s">
        <v>9289</v>
      </c>
    </row>
    <row r="2112" spans="1:1" x14ac:dyDescent="0.25">
      <c r="A2112" t="s">
        <v>9289</v>
      </c>
    </row>
    <row r="2113" spans="1:1" x14ac:dyDescent="0.25">
      <c r="A2113" t="s">
        <v>9339</v>
      </c>
    </row>
    <row r="2114" spans="1:1" x14ac:dyDescent="0.25">
      <c r="A2114" t="s">
        <v>9339</v>
      </c>
    </row>
    <row r="2115" spans="1:1" x14ac:dyDescent="0.25">
      <c r="A2115" t="s">
        <v>9339</v>
      </c>
    </row>
    <row r="2116" spans="1:1" x14ac:dyDescent="0.25">
      <c r="A2116" t="s">
        <v>9339</v>
      </c>
    </row>
    <row r="2117" spans="1:1" x14ac:dyDescent="0.25">
      <c r="A2117" t="s">
        <v>9339</v>
      </c>
    </row>
    <row r="2118" spans="1:1" x14ac:dyDescent="0.25">
      <c r="A2118" t="s">
        <v>9339</v>
      </c>
    </row>
    <row r="2119" spans="1:1" x14ac:dyDescent="0.25">
      <c r="A2119" t="s">
        <v>9339</v>
      </c>
    </row>
    <row r="2120" spans="1:1" x14ac:dyDescent="0.25">
      <c r="A2120" t="s">
        <v>9339</v>
      </c>
    </row>
    <row r="2121" spans="1:1" x14ac:dyDescent="0.25">
      <c r="A2121" t="s">
        <v>9339</v>
      </c>
    </row>
    <row r="2122" spans="1:1" x14ac:dyDescent="0.25">
      <c r="A2122" t="s">
        <v>9339</v>
      </c>
    </row>
    <row r="2123" spans="1:1" x14ac:dyDescent="0.25">
      <c r="A2123" t="s">
        <v>9339</v>
      </c>
    </row>
    <row r="2124" spans="1:1" x14ac:dyDescent="0.25">
      <c r="A2124" t="s">
        <v>9339</v>
      </c>
    </row>
    <row r="2125" spans="1:1" x14ac:dyDescent="0.25">
      <c r="A2125" t="s">
        <v>9339</v>
      </c>
    </row>
    <row r="2126" spans="1:1" x14ac:dyDescent="0.25">
      <c r="A2126" t="s">
        <v>9339</v>
      </c>
    </row>
    <row r="2127" spans="1:1" x14ac:dyDescent="0.25">
      <c r="A2127" t="s">
        <v>9339</v>
      </c>
    </row>
    <row r="2128" spans="1:1" x14ac:dyDescent="0.25">
      <c r="A2128" t="s">
        <v>9339</v>
      </c>
    </row>
    <row r="2129" spans="1:1" x14ac:dyDescent="0.25">
      <c r="A2129" t="s">
        <v>9339</v>
      </c>
    </row>
    <row r="2130" spans="1:1" x14ac:dyDescent="0.25">
      <c r="A2130" t="s">
        <v>9339</v>
      </c>
    </row>
    <row r="2131" spans="1:1" x14ac:dyDescent="0.25">
      <c r="A2131" t="s">
        <v>9339</v>
      </c>
    </row>
    <row r="2132" spans="1:1" x14ac:dyDescent="0.25">
      <c r="A2132" t="s">
        <v>9339</v>
      </c>
    </row>
    <row r="2133" spans="1:1" x14ac:dyDescent="0.25">
      <c r="A2133" t="s">
        <v>9339</v>
      </c>
    </row>
    <row r="2134" spans="1:1" x14ac:dyDescent="0.25">
      <c r="A2134" t="s">
        <v>9339</v>
      </c>
    </row>
    <row r="2135" spans="1:1" x14ac:dyDescent="0.25">
      <c r="A2135" t="s">
        <v>9339</v>
      </c>
    </row>
    <row r="2136" spans="1:1" x14ac:dyDescent="0.25">
      <c r="A2136" t="s">
        <v>9339</v>
      </c>
    </row>
    <row r="2137" spans="1:1" x14ac:dyDescent="0.25">
      <c r="A2137" t="s">
        <v>9339</v>
      </c>
    </row>
    <row r="2138" spans="1:1" x14ac:dyDescent="0.25">
      <c r="A2138" t="s">
        <v>9339</v>
      </c>
    </row>
    <row r="2139" spans="1:1" x14ac:dyDescent="0.25">
      <c r="A2139" t="s">
        <v>9339</v>
      </c>
    </row>
    <row r="2140" spans="1:1" x14ac:dyDescent="0.25">
      <c r="A2140" t="s">
        <v>9339</v>
      </c>
    </row>
    <row r="2141" spans="1:1" x14ac:dyDescent="0.25">
      <c r="A2141" t="s">
        <v>9339</v>
      </c>
    </row>
    <row r="2142" spans="1:1" x14ac:dyDescent="0.25">
      <c r="A2142" t="s">
        <v>9339</v>
      </c>
    </row>
    <row r="2143" spans="1:1" x14ac:dyDescent="0.25">
      <c r="A2143" t="s">
        <v>9339</v>
      </c>
    </row>
    <row r="2144" spans="1:1" x14ac:dyDescent="0.25">
      <c r="A2144" t="s">
        <v>9339</v>
      </c>
    </row>
    <row r="2145" spans="1:1" x14ac:dyDescent="0.25">
      <c r="A2145" t="s">
        <v>9339</v>
      </c>
    </row>
    <row r="2146" spans="1:1" x14ac:dyDescent="0.25">
      <c r="A2146" t="s">
        <v>9339</v>
      </c>
    </row>
    <row r="2147" spans="1:1" x14ac:dyDescent="0.25">
      <c r="A2147" t="s">
        <v>9339</v>
      </c>
    </row>
    <row r="2148" spans="1:1" x14ac:dyDescent="0.25">
      <c r="A2148" t="s">
        <v>9339</v>
      </c>
    </row>
    <row r="2149" spans="1:1" x14ac:dyDescent="0.25">
      <c r="A2149" t="s">
        <v>9339</v>
      </c>
    </row>
    <row r="2150" spans="1:1" x14ac:dyDescent="0.25">
      <c r="A2150" t="s">
        <v>9339</v>
      </c>
    </row>
    <row r="2151" spans="1:1" x14ac:dyDescent="0.25">
      <c r="A2151" t="s">
        <v>9339</v>
      </c>
    </row>
    <row r="2152" spans="1:1" x14ac:dyDescent="0.25">
      <c r="A2152" t="s">
        <v>9339</v>
      </c>
    </row>
    <row r="2153" spans="1:1" x14ac:dyDescent="0.25">
      <c r="A2153" t="s">
        <v>9339</v>
      </c>
    </row>
    <row r="2154" spans="1:1" x14ac:dyDescent="0.25">
      <c r="A2154" t="s">
        <v>9339</v>
      </c>
    </row>
    <row r="2155" spans="1:1" x14ac:dyDescent="0.25">
      <c r="A2155" t="s">
        <v>9339</v>
      </c>
    </row>
    <row r="2156" spans="1:1" x14ac:dyDescent="0.25">
      <c r="A2156" t="s">
        <v>9339</v>
      </c>
    </row>
    <row r="2157" spans="1:1" x14ac:dyDescent="0.25">
      <c r="A2157" t="s">
        <v>9339</v>
      </c>
    </row>
    <row r="2158" spans="1:1" x14ac:dyDescent="0.25">
      <c r="A2158" t="s">
        <v>9339</v>
      </c>
    </row>
    <row r="2159" spans="1:1" x14ac:dyDescent="0.25">
      <c r="A2159" t="s">
        <v>9339</v>
      </c>
    </row>
    <row r="2160" spans="1:1" x14ac:dyDescent="0.25">
      <c r="A2160" t="s">
        <v>9339</v>
      </c>
    </row>
    <row r="2161" spans="1:1" x14ac:dyDescent="0.25">
      <c r="A2161" t="s">
        <v>9339</v>
      </c>
    </row>
    <row r="2162" spans="1:1" x14ac:dyDescent="0.25">
      <c r="A2162" t="s">
        <v>9339</v>
      </c>
    </row>
    <row r="2163" spans="1:1" x14ac:dyDescent="0.25">
      <c r="A2163" t="s">
        <v>9339</v>
      </c>
    </row>
    <row r="2164" spans="1:1" x14ac:dyDescent="0.25">
      <c r="A2164" t="s">
        <v>9339</v>
      </c>
    </row>
    <row r="2165" spans="1:1" x14ac:dyDescent="0.25">
      <c r="A2165" t="s">
        <v>9339</v>
      </c>
    </row>
    <row r="2166" spans="1:1" x14ac:dyDescent="0.25">
      <c r="A2166" t="s">
        <v>9339</v>
      </c>
    </row>
    <row r="2167" spans="1:1" x14ac:dyDescent="0.25">
      <c r="A2167" t="s">
        <v>9339</v>
      </c>
    </row>
    <row r="2168" spans="1:1" x14ac:dyDescent="0.25">
      <c r="A2168" t="s">
        <v>9339</v>
      </c>
    </row>
    <row r="2169" spans="1:1" x14ac:dyDescent="0.25">
      <c r="A2169" t="s">
        <v>9339</v>
      </c>
    </row>
    <row r="2170" spans="1:1" x14ac:dyDescent="0.25">
      <c r="A2170" t="s">
        <v>9339</v>
      </c>
    </row>
    <row r="2171" spans="1:1" x14ac:dyDescent="0.25">
      <c r="A2171" t="s">
        <v>9339</v>
      </c>
    </row>
    <row r="2172" spans="1:1" x14ac:dyDescent="0.25">
      <c r="A2172" t="s">
        <v>9339</v>
      </c>
    </row>
    <row r="2173" spans="1:1" x14ac:dyDescent="0.25">
      <c r="A2173" t="s">
        <v>9339</v>
      </c>
    </row>
    <row r="2174" spans="1:1" x14ac:dyDescent="0.25">
      <c r="A2174" t="s">
        <v>9339</v>
      </c>
    </row>
    <row r="2175" spans="1:1" x14ac:dyDescent="0.25">
      <c r="A2175" t="s">
        <v>9339</v>
      </c>
    </row>
    <row r="2176" spans="1:1" x14ac:dyDescent="0.25">
      <c r="A2176" t="s">
        <v>9339</v>
      </c>
    </row>
    <row r="2177" spans="1:1" x14ac:dyDescent="0.25">
      <c r="A2177" t="s">
        <v>9339</v>
      </c>
    </row>
    <row r="2178" spans="1:1" x14ac:dyDescent="0.25">
      <c r="A2178" t="s">
        <v>9405</v>
      </c>
    </row>
    <row r="2179" spans="1:1" x14ac:dyDescent="0.25">
      <c r="A2179" t="s">
        <v>9405</v>
      </c>
    </row>
    <row r="2180" spans="1:1" x14ac:dyDescent="0.25">
      <c r="A2180" t="s">
        <v>9405</v>
      </c>
    </row>
    <row r="2181" spans="1:1" x14ac:dyDescent="0.25">
      <c r="A2181" t="s">
        <v>9405</v>
      </c>
    </row>
    <row r="2182" spans="1:1" x14ac:dyDescent="0.25">
      <c r="A2182" t="s">
        <v>9405</v>
      </c>
    </row>
    <row r="2183" spans="1:1" x14ac:dyDescent="0.25">
      <c r="A2183" t="s">
        <v>9405</v>
      </c>
    </row>
    <row r="2184" spans="1:1" x14ac:dyDescent="0.25">
      <c r="A2184" t="s">
        <v>9405</v>
      </c>
    </row>
    <row r="2185" spans="1:1" x14ac:dyDescent="0.25">
      <c r="A2185" t="s">
        <v>9405</v>
      </c>
    </row>
    <row r="2186" spans="1:1" x14ac:dyDescent="0.25">
      <c r="A2186" t="s">
        <v>9405</v>
      </c>
    </row>
    <row r="2187" spans="1:1" x14ac:dyDescent="0.25">
      <c r="A2187" t="s">
        <v>9405</v>
      </c>
    </row>
    <row r="2188" spans="1:1" x14ac:dyDescent="0.25">
      <c r="A2188" t="s">
        <v>9405</v>
      </c>
    </row>
    <row r="2189" spans="1:1" x14ac:dyDescent="0.25">
      <c r="A2189" t="s">
        <v>9405</v>
      </c>
    </row>
    <row r="2190" spans="1:1" x14ac:dyDescent="0.25">
      <c r="A2190" t="s">
        <v>9405</v>
      </c>
    </row>
    <row r="2191" spans="1:1" x14ac:dyDescent="0.25">
      <c r="A2191" t="s">
        <v>9405</v>
      </c>
    </row>
    <row r="2192" spans="1:1" x14ac:dyDescent="0.25">
      <c r="A2192" t="s">
        <v>9405</v>
      </c>
    </row>
    <row r="2193" spans="1:1" x14ac:dyDescent="0.25">
      <c r="A2193" t="s">
        <v>9405</v>
      </c>
    </row>
    <row r="2194" spans="1:1" x14ac:dyDescent="0.25">
      <c r="A2194" t="s">
        <v>9405</v>
      </c>
    </row>
    <row r="2195" spans="1:1" x14ac:dyDescent="0.25">
      <c r="A2195" t="s">
        <v>9405</v>
      </c>
    </row>
    <row r="2196" spans="1:1" x14ac:dyDescent="0.25">
      <c r="A2196" t="s">
        <v>9405</v>
      </c>
    </row>
    <row r="2197" spans="1:1" x14ac:dyDescent="0.25">
      <c r="A2197" t="s">
        <v>9405</v>
      </c>
    </row>
    <row r="2198" spans="1:1" x14ac:dyDescent="0.25">
      <c r="A2198" t="s">
        <v>9405</v>
      </c>
    </row>
    <row r="2199" spans="1:1" x14ac:dyDescent="0.25">
      <c r="A2199" t="s">
        <v>9405</v>
      </c>
    </row>
    <row r="2200" spans="1:1" x14ac:dyDescent="0.25">
      <c r="A2200" t="s">
        <v>9405</v>
      </c>
    </row>
    <row r="2201" spans="1:1" x14ac:dyDescent="0.25">
      <c r="A2201" t="s">
        <v>9405</v>
      </c>
    </row>
    <row r="2202" spans="1:1" x14ac:dyDescent="0.25">
      <c r="A2202" t="s">
        <v>9405</v>
      </c>
    </row>
    <row r="2203" spans="1:1" x14ac:dyDescent="0.25">
      <c r="A2203" t="s">
        <v>9405</v>
      </c>
    </row>
    <row r="2204" spans="1:1" x14ac:dyDescent="0.25">
      <c r="A2204" t="s">
        <v>9405</v>
      </c>
    </row>
    <row r="2205" spans="1:1" x14ac:dyDescent="0.25">
      <c r="A2205" t="s">
        <v>9405</v>
      </c>
    </row>
    <row r="2206" spans="1:1" x14ac:dyDescent="0.25">
      <c r="A2206" t="s">
        <v>9405</v>
      </c>
    </row>
    <row r="2207" spans="1:1" x14ac:dyDescent="0.25">
      <c r="A2207" t="s">
        <v>9405</v>
      </c>
    </row>
    <row r="2208" spans="1:1" x14ac:dyDescent="0.25">
      <c r="A2208" t="s">
        <v>9405</v>
      </c>
    </row>
    <row r="2209" spans="1:1" x14ac:dyDescent="0.25">
      <c r="A2209" t="s">
        <v>9405</v>
      </c>
    </row>
    <row r="2210" spans="1:1" x14ac:dyDescent="0.25">
      <c r="A2210" t="s">
        <v>9405</v>
      </c>
    </row>
    <row r="2211" spans="1:1" x14ac:dyDescent="0.25">
      <c r="A2211" t="s">
        <v>9405</v>
      </c>
    </row>
    <row r="2212" spans="1:1" x14ac:dyDescent="0.25">
      <c r="A2212" t="s">
        <v>9405</v>
      </c>
    </row>
    <row r="2213" spans="1:1" x14ac:dyDescent="0.25">
      <c r="A2213" t="s">
        <v>9405</v>
      </c>
    </row>
    <row r="2214" spans="1:1" x14ac:dyDescent="0.25">
      <c r="A2214" t="s">
        <v>9405</v>
      </c>
    </row>
    <row r="2215" spans="1:1" x14ac:dyDescent="0.25">
      <c r="A2215" t="s">
        <v>9405</v>
      </c>
    </row>
    <row r="2216" spans="1:1" x14ac:dyDescent="0.25">
      <c r="A2216" t="s">
        <v>9405</v>
      </c>
    </row>
    <row r="2217" spans="1:1" x14ac:dyDescent="0.25">
      <c r="A2217" t="s">
        <v>9405</v>
      </c>
    </row>
    <row r="2218" spans="1:1" x14ac:dyDescent="0.25">
      <c r="A2218" t="s">
        <v>9405</v>
      </c>
    </row>
    <row r="2219" spans="1:1" x14ac:dyDescent="0.25">
      <c r="A2219" t="s">
        <v>9405</v>
      </c>
    </row>
    <row r="2220" spans="1:1" x14ac:dyDescent="0.25">
      <c r="A2220" t="s">
        <v>9405</v>
      </c>
    </row>
    <row r="2221" spans="1:1" x14ac:dyDescent="0.25">
      <c r="A2221" t="s">
        <v>9405</v>
      </c>
    </row>
    <row r="2222" spans="1:1" x14ac:dyDescent="0.25">
      <c r="A2222" t="s">
        <v>9405</v>
      </c>
    </row>
    <row r="2223" spans="1:1" x14ac:dyDescent="0.25">
      <c r="A2223" t="s">
        <v>9405</v>
      </c>
    </row>
    <row r="2224" spans="1:1" x14ac:dyDescent="0.25">
      <c r="A2224" t="s">
        <v>9405</v>
      </c>
    </row>
    <row r="2225" spans="1:1" x14ac:dyDescent="0.25">
      <c r="A2225" t="s">
        <v>9405</v>
      </c>
    </row>
    <row r="2226" spans="1:1" x14ac:dyDescent="0.25">
      <c r="A2226" t="s">
        <v>9405</v>
      </c>
    </row>
    <row r="2227" spans="1:1" x14ac:dyDescent="0.25">
      <c r="A2227" t="s">
        <v>9405</v>
      </c>
    </row>
    <row r="2228" spans="1:1" x14ac:dyDescent="0.25">
      <c r="A2228" t="s">
        <v>9405</v>
      </c>
    </row>
    <row r="2229" spans="1:1" x14ac:dyDescent="0.25">
      <c r="A2229" t="s">
        <v>9405</v>
      </c>
    </row>
    <row r="2230" spans="1:1" x14ac:dyDescent="0.25">
      <c r="A2230" t="s">
        <v>9405</v>
      </c>
    </row>
    <row r="2231" spans="1:1" x14ac:dyDescent="0.25">
      <c r="A2231" t="s">
        <v>9405</v>
      </c>
    </row>
    <row r="2232" spans="1:1" x14ac:dyDescent="0.25">
      <c r="A2232" t="s">
        <v>9405</v>
      </c>
    </row>
    <row r="2233" spans="1:1" x14ac:dyDescent="0.25">
      <c r="A2233" t="s">
        <v>9405</v>
      </c>
    </row>
    <row r="2234" spans="1:1" x14ac:dyDescent="0.25">
      <c r="A2234" t="s">
        <v>9405</v>
      </c>
    </row>
    <row r="2235" spans="1:1" x14ac:dyDescent="0.25">
      <c r="A2235" t="s">
        <v>9405</v>
      </c>
    </row>
    <row r="2236" spans="1:1" x14ac:dyDescent="0.25">
      <c r="A2236" t="s">
        <v>9405</v>
      </c>
    </row>
    <row r="2237" spans="1:1" x14ac:dyDescent="0.25">
      <c r="A2237" t="s">
        <v>9405</v>
      </c>
    </row>
    <row r="2238" spans="1:1" x14ac:dyDescent="0.25">
      <c r="A2238" t="s">
        <v>9405</v>
      </c>
    </row>
    <row r="2239" spans="1:1" x14ac:dyDescent="0.25">
      <c r="A2239" t="s">
        <v>9405</v>
      </c>
    </row>
    <row r="2240" spans="1:1" x14ac:dyDescent="0.25">
      <c r="A2240" t="s">
        <v>9405</v>
      </c>
    </row>
    <row r="2241" spans="1:1" x14ac:dyDescent="0.25">
      <c r="A2241" t="s">
        <v>9405</v>
      </c>
    </row>
    <row r="2242" spans="1:1" x14ac:dyDescent="0.25">
      <c r="A2242" t="s">
        <v>9405</v>
      </c>
    </row>
    <row r="2243" spans="1:1" x14ac:dyDescent="0.25">
      <c r="A2243" t="s">
        <v>9405</v>
      </c>
    </row>
    <row r="2244" spans="1:1" x14ac:dyDescent="0.25">
      <c r="A2244" t="s">
        <v>9405</v>
      </c>
    </row>
    <row r="2245" spans="1:1" x14ac:dyDescent="0.25">
      <c r="A2245" t="s">
        <v>9405</v>
      </c>
    </row>
    <row r="2246" spans="1:1" x14ac:dyDescent="0.25">
      <c r="A2246" t="s">
        <v>9405</v>
      </c>
    </row>
    <row r="2247" spans="1:1" x14ac:dyDescent="0.25">
      <c r="A2247" t="s">
        <v>9405</v>
      </c>
    </row>
    <row r="2248" spans="1:1" x14ac:dyDescent="0.25">
      <c r="A2248" t="s">
        <v>9405</v>
      </c>
    </row>
    <row r="2249" spans="1:1" x14ac:dyDescent="0.25">
      <c r="A2249" t="s">
        <v>9405</v>
      </c>
    </row>
    <row r="2250" spans="1:1" x14ac:dyDescent="0.25">
      <c r="A2250" t="s">
        <v>9405</v>
      </c>
    </row>
    <row r="2251" spans="1:1" x14ac:dyDescent="0.25">
      <c r="A2251" t="s">
        <v>9405</v>
      </c>
    </row>
    <row r="2252" spans="1:1" x14ac:dyDescent="0.25">
      <c r="A2252" t="s">
        <v>9405</v>
      </c>
    </row>
    <row r="2253" spans="1:1" x14ac:dyDescent="0.25">
      <c r="A2253" t="s">
        <v>9405</v>
      </c>
    </row>
    <row r="2254" spans="1:1" x14ac:dyDescent="0.25">
      <c r="A2254" t="s">
        <v>9405</v>
      </c>
    </row>
    <row r="2255" spans="1:1" x14ac:dyDescent="0.25">
      <c r="A2255" t="s">
        <v>9405</v>
      </c>
    </row>
    <row r="2256" spans="1:1" x14ac:dyDescent="0.25">
      <c r="A2256" t="s">
        <v>9405</v>
      </c>
    </row>
    <row r="2257" spans="1:1" x14ac:dyDescent="0.25">
      <c r="A2257" t="s">
        <v>9405</v>
      </c>
    </row>
    <row r="2258" spans="1:1" x14ac:dyDescent="0.25">
      <c r="A2258" t="s">
        <v>9405</v>
      </c>
    </row>
    <row r="2259" spans="1:1" x14ac:dyDescent="0.25">
      <c r="A2259" t="s">
        <v>9405</v>
      </c>
    </row>
    <row r="2260" spans="1:1" x14ac:dyDescent="0.25">
      <c r="A2260" t="s">
        <v>9405</v>
      </c>
    </row>
    <row r="2261" spans="1:1" x14ac:dyDescent="0.25">
      <c r="A2261" t="s">
        <v>9405</v>
      </c>
    </row>
    <row r="2262" spans="1:1" x14ac:dyDescent="0.25">
      <c r="A2262" t="s">
        <v>9405</v>
      </c>
    </row>
    <row r="2263" spans="1:1" x14ac:dyDescent="0.25">
      <c r="A2263" t="s">
        <v>9405</v>
      </c>
    </row>
    <row r="2264" spans="1:1" x14ac:dyDescent="0.25">
      <c r="A2264" t="s">
        <v>9405</v>
      </c>
    </row>
    <row r="2265" spans="1:1" x14ac:dyDescent="0.25">
      <c r="A2265" t="s">
        <v>9405</v>
      </c>
    </row>
    <row r="2266" spans="1:1" x14ac:dyDescent="0.25">
      <c r="A2266" t="s">
        <v>9405</v>
      </c>
    </row>
    <row r="2267" spans="1:1" x14ac:dyDescent="0.25">
      <c r="A2267" t="s">
        <v>9405</v>
      </c>
    </row>
    <row r="2268" spans="1:1" x14ac:dyDescent="0.25">
      <c r="A2268" t="s">
        <v>9405</v>
      </c>
    </row>
    <row r="2269" spans="1:1" x14ac:dyDescent="0.25">
      <c r="A2269" t="s">
        <v>9405</v>
      </c>
    </row>
    <row r="2270" spans="1:1" x14ac:dyDescent="0.25">
      <c r="A2270" t="s">
        <v>9405</v>
      </c>
    </row>
    <row r="2271" spans="1:1" x14ac:dyDescent="0.25">
      <c r="A2271" t="s">
        <v>9405</v>
      </c>
    </row>
    <row r="2272" spans="1:1" x14ac:dyDescent="0.25">
      <c r="A2272" t="s">
        <v>9405</v>
      </c>
    </row>
    <row r="2273" spans="1:1" x14ac:dyDescent="0.25">
      <c r="A2273" t="s">
        <v>9405</v>
      </c>
    </row>
    <row r="2274" spans="1:1" x14ac:dyDescent="0.25">
      <c r="A2274" t="s">
        <v>9405</v>
      </c>
    </row>
    <row r="2275" spans="1:1" x14ac:dyDescent="0.25">
      <c r="A2275" t="s">
        <v>9405</v>
      </c>
    </row>
    <row r="2276" spans="1:1" x14ac:dyDescent="0.25">
      <c r="A2276" t="s">
        <v>9405</v>
      </c>
    </row>
    <row r="2277" spans="1:1" x14ac:dyDescent="0.25">
      <c r="A2277" t="s">
        <v>9405</v>
      </c>
    </row>
    <row r="2278" spans="1:1" x14ac:dyDescent="0.25">
      <c r="A2278" t="s">
        <v>9405</v>
      </c>
    </row>
    <row r="2279" spans="1:1" x14ac:dyDescent="0.25">
      <c r="A2279" t="s">
        <v>9405</v>
      </c>
    </row>
    <row r="2280" spans="1:1" x14ac:dyDescent="0.25">
      <c r="A2280" t="s">
        <v>9405</v>
      </c>
    </row>
    <row r="2281" spans="1:1" x14ac:dyDescent="0.25">
      <c r="A2281" t="s">
        <v>9405</v>
      </c>
    </row>
    <row r="2282" spans="1:1" x14ac:dyDescent="0.25">
      <c r="A2282" t="s">
        <v>9405</v>
      </c>
    </row>
    <row r="2283" spans="1:1" x14ac:dyDescent="0.25">
      <c r="A2283" t="s">
        <v>9405</v>
      </c>
    </row>
    <row r="2284" spans="1:1" x14ac:dyDescent="0.25">
      <c r="A2284" t="s">
        <v>9405</v>
      </c>
    </row>
    <row r="2285" spans="1:1" x14ac:dyDescent="0.25">
      <c r="A2285" t="s">
        <v>9405</v>
      </c>
    </row>
    <row r="2286" spans="1:1" x14ac:dyDescent="0.25">
      <c r="A2286" t="s">
        <v>9405</v>
      </c>
    </row>
    <row r="2287" spans="1:1" x14ac:dyDescent="0.25">
      <c r="A2287" t="s">
        <v>9405</v>
      </c>
    </row>
    <row r="2288" spans="1:1" x14ac:dyDescent="0.25">
      <c r="A2288" t="s">
        <v>9405</v>
      </c>
    </row>
    <row r="2289" spans="1:1" x14ac:dyDescent="0.25">
      <c r="A2289" t="s">
        <v>9405</v>
      </c>
    </row>
    <row r="2290" spans="1:1" x14ac:dyDescent="0.25">
      <c r="A2290" t="s">
        <v>9405</v>
      </c>
    </row>
    <row r="2291" spans="1:1" x14ac:dyDescent="0.25">
      <c r="A2291" t="s">
        <v>9405</v>
      </c>
    </row>
    <row r="2292" spans="1:1" x14ac:dyDescent="0.25">
      <c r="A2292" t="s">
        <v>9405</v>
      </c>
    </row>
    <row r="2293" spans="1:1" x14ac:dyDescent="0.25">
      <c r="A2293" t="s">
        <v>9405</v>
      </c>
    </row>
    <row r="2294" spans="1:1" x14ac:dyDescent="0.25">
      <c r="A2294" t="s">
        <v>9405</v>
      </c>
    </row>
    <row r="2295" spans="1:1" x14ac:dyDescent="0.25">
      <c r="A2295" t="s">
        <v>9405</v>
      </c>
    </row>
    <row r="2296" spans="1:1" x14ac:dyDescent="0.25">
      <c r="A2296" t="s">
        <v>9405</v>
      </c>
    </row>
    <row r="2297" spans="1:1" x14ac:dyDescent="0.25">
      <c r="A2297" t="s">
        <v>9405</v>
      </c>
    </row>
    <row r="2298" spans="1:1" x14ac:dyDescent="0.25">
      <c r="A2298" t="s">
        <v>9405</v>
      </c>
    </row>
    <row r="2299" spans="1:1" x14ac:dyDescent="0.25">
      <c r="A2299" t="s">
        <v>9405</v>
      </c>
    </row>
    <row r="2300" spans="1:1" x14ac:dyDescent="0.25">
      <c r="A2300" t="s">
        <v>9405</v>
      </c>
    </row>
    <row r="2301" spans="1:1" x14ac:dyDescent="0.25">
      <c r="A2301" t="s">
        <v>9405</v>
      </c>
    </row>
    <row r="2302" spans="1:1" x14ac:dyDescent="0.25">
      <c r="A2302" t="s">
        <v>9405</v>
      </c>
    </row>
    <row r="2303" spans="1:1" x14ac:dyDescent="0.25">
      <c r="A2303" t="s">
        <v>9405</v>
      </c>
    </row>
    <row r="2304" spans="1:1" x14ac:dyDescent="0.25">
      <c r="A2304" t="s">
        <v>9405</v>
      </c>
    </row>
    <row r="2305" spans="1:1" x14ac:dyDescent="0.25">
      <c r="A2305" t="s">
        <v>9405</v>
      </c>
    </row>
    <row r="2306" spans="1:1" x14ac:dyDescent="0.25">
      <c r="A2306" t="s">
        <v>9405</v>
      </c>
    </row>
    <row r="2307" spans="1:1" x14ac:dyDescent="0.25">
      <c r="A2307" t="s">
        <v>9405</v>
      </c>
    </row>
    <row r="2308" spans="1:1" x14ac:dyDescent="0.25">
      <c r="A2308" t="s">
        <v>9405</v>
      </c>
    </row>
    <row r="2309" spans="1:1" x14ac:dyDescent="0.25">
      <c r="A2309" t="s">
        <v>9405</v>
      </c>
    </row>
    <row r="2310" spans="1:1" x14ac:dyDescent="0.25">
      <c r="A2310" t="s">
        <v>9405</v>
      </c>
    </row>
    <row r="2311" spans="1:1" x14ac:dyDescent="0.25">
      <c r="A2311" t="s">
        <v>9405</v>
      </c>
    </row>
    <row r="2312" spans="1:1" x14ac:dyDescent="0.25">
      <c r="A2312" t="s">
        <v>9405</v>
      </c>
    </row>
    <row r="2313" spans="1:1" x14ac:dyDescent="0.25">
      <c r="A2313" t="s">
        <v>9405</v>
      </c>
    </row>
    <row r="2314" spans="1:1" x14ac:dyDescent="0.25">
      <c r="A2314" t="s">
        <v>9405</v>
      </c>
    </row>
    <row r="2315" spans="1:1" x14ac:dyDescent="0.25">
      <c r="A2315" t="s">
        <v>9405</v>
      </c>
    </row>
    <row r="2316" spans="1:1" x14ac:dyDescent="0.25">
      <c r="A2316" t="s">
        <v>9405</v>
      </c>
    </row>
    <row r="2317" spans="1:1" x14ac:dyDescent="0.25">
      <c r="A2317" t="s">
        <v>9405</v>
      </c>
    </row>
    <row r="2318" spans="1:1" x14ac:dyDescent="0.25">
      <c r="A2318" t="s">
        <v>9405</v>
      </c>
    </row>
    <row r="2319" spans="1:1" x14ac:dyDescent="0.25">
      <c r="A2319" t="s">
        <v>9405</v>
      </c>
    </row>
    <row r="2320" spans="1:1" x14ac:dyDescent="0.25">
      <c r="A2320" t="s">
        <v>9405</v>
      </c>
    </row>
    <row r="2321" spans="1:1" x14ac:dyDescent="0.25">
      <c r="A2321" t="s">
        <v>9405</v>
      </c>
    </row>
    <row r="2322" spans="1:1" x14ac:dyDescent="0.25">
      <c r="A2322" t="s">
        <v>9405</v>
      </c>
    </row>
    <row r="2323" spans="1:1" x14ac:dyDescent="0.25">
      <c r="A2323" t="s">
        <v>9405</v>
      </c>
    </row>
    <row r="2324" spans="1:1" x14ac:dyDescent="0.25">
      <c r="A2324" t="s">
        <v>9405</v>
      </c>
    </row>
    <row r="2325" spans="1:1" x14ac:dyDescent="0.25">
      <c r="A2325" t="s">
        <v>9405</v>
      </c>
    </row>
    <row r="2326" spans="1:1" x14ac:dyDescent="0.25">
      <c r="A2326" t="s">
        <v>9405</v>
      </c>
    </row>
    <row r="2327" spans="1:1" x14ac:dyDescent="0.25">
      <c r="A2327" t="s">
        <v>9405</v>
      </c>
    </row>
    <row r="2328" spans="1:1" x14ac:dyDescent="0.25">
      <c r="A2328" t="s">
        <v>9405</v>
      </c>
    </row>
    <row r="2329" spans="1:1" x14ac:dyDescent="0.25">
      <c r="A2329" t="s">
        <v>9405</v>
      </c>
    </row>
    <row r="2330" spans="1:1" x14ac:dyDescent="0.25">
      <c r="A2330" t="s">
        <v>9405</v>
      </c>
    </row>
    <row r="2331" spans="1:1" x14ac:dyDescent="0.25">
      <c r="A2331" t="s">
        <v>9405</v>
      </c>
    </row>
    <row r="2332" spans="1:1" x14ac:dyDescent="0.25">
      <c r="A2332" t="s">
        <v>9405</v>
      </c>
    </row>
    <row r="2333" spans="1:1" x14ac:dyDescent="0.25">
      <c r="A2333" t="s">
        <v>9405</v>
      </c>
    </row>
    <row r="2334" spans="1:1" x14ac:dyDescent="0.25">
      <c r="A2334" t="s">
        <v>9405</v>
      </c>
    </row>
    <row r="2335" spans="1:1" x14ac:dyDescent="0.25">
      <c r="A2335" t="s">
        <v>9405</v>
      </c>
    </row>
    <row r="2336" spans="1:1" x14ac:dyDescent="0.25">
      <c r="A2336" t="s">
        <v>9405</v>
      </c>
    </row>
    <row r="2337" spans="1:1" x14ac:dyDescent="0.25">
      <c r="A2337" t="s">
        <v>9405</v>
      </c>
    </row>
    <row r="2338" spans="1:1" x14ac:dyDescent="0.25">
      <c r="A2338" t="s">
        <v>9405</v>
      </c>
    </row>
    <row r="2339" spans="1:1" x14ac:dyDescent="0.25">
      <c r="A2339" t="s">
        <v>9405</v>
      </c>
    </row>
    <row r="2340" spans="1:1" x14ac:dyDescent="0.25">
      <c r="A2340" t="s">
        <v>9405</v>
      </c>
    </row>
    <row r="2341" spans="1:1" x14ac:dyDescent="0.25">
      <c r="A2341" t="s">
        <v>9405</v>
      </c>
    </row>
    <row r="2342" spans="1:1" x14ac:dyDescent="0.25">
      <c r="A2342" t="s">
        <v>9405</v>
      </c>
    </row>
    <row r="2343" spans="1:1" x14ac:dyDescent="0.25">
      <c r="A2343" t="s">
        <v>9405</v>
      </c>
    </row>
    <row r="2344" spans="1:1" x14ac:dyDescent="0.25">
      <c r="A2344" t="s">
        <v>9405</v>
      </c>
    </row>
    <row r="2345" spans="1:1" x14ac:dyDescent="0.25">
      <c r="A2345" t="s">
        <v>9405</v>
      </c>
    </row>
    <row r="2346" spans="1:1" x14ac:dyDescent="0.25">
      <c r="A2346" t="s">
        <v>9405</v>
      </c>
    </row>
    <row r="2347" spans="1:1" x14ac:dyDescent="0.25">
      <c r="A2347" t="s">
        <v>9405</v>
      </c>
    </row>
    <row r="2348" spans="1:1" x14ac:dyDescent="0.25">
      <c r="A2348" t="s">
        <v>9405</v>
      </c>
    </row>
    <row r="2349" spans="1:1" x14ac:dyDescent="0.25">
      <c r="A2349" t="s">
        <v>9405</v>
      </c>
    </row>
    <row r="2350" spans="1:1" x14ac:dyDescent="0.25">
      <c r="A2350" t="s">
        <v>9405</v>
      </c>
    </row>
    <row r="2351" spans="1:1" x14ac:dyDescent="0.25">
      <c r="A2351" t="s">
        <v>9405</v>
      </c>
    </row>
    <row r="2352" spans="1:1" x14ac:dyDescent="0.25">
      <c r="A2352" t="s">
        <v>9405</v>
      </c>
    </row>
    <row r="2353" spans="1:1" x14ac:dyDescent="0.25">
      <c r="A2353" t="s">
        <v>9405</v>
      </c>
    </row>
    <row r="2354" spans="1:1" x14ac:dyDescent="0.25">
      <c r="A2354" t="s">
        <v>9405</v>
      </c>
    </row>
    <row r="2355" spans="1:1" x14ac:dyDescent="0.25">
      <c r="A2355" t="s">
        <v>9405</v>
      </c>
    </row>
    <row r="2356" spans="1:1" x14ac:dyDescent="0.25">
      <c r="A2356" t="s">
        <v>9405</v>
      </c>
    </row>
    <row r="2357" spans="1:1" x14ac:dyDescent="0.25">
      <c r="A2357" t="s">
        <v>9405</v>
      </c>
    </row>
    <row r="2358" spans="1:1" x14ac:dyDescent="0.25">
      <c r="A2358" t="s">
        <v>9405</v>
      </c>
    </row>
    <row r="2359" spans="1:1" x14ac:dyDescent="0.25">
      <c r="A2359" t="s">
        <v>9405</v>
      </c>
    </row>
    <row r="2360" spans="1:1" x14ac:dyDescent="0.25">
      <c r="A2360" t="s">
        <v>9405</v>
      </c>
    </row>
    <row r="2361" spans="1:1" x14ac:dyDescent="0.25">
      <c r="A2361" t="s">
        <v>9405</v>
      </c>
    </row>
    <row r="2362" spans="1:1" x14ac:dyDescent="0.25">
      <c r="A2362" t="s">
        <v>9405</v>
      </c>
    </row>
    <row r="2363" spans="1:1" x14ac:dyDescent="0.25">
      <c r="A2363" t="s">
        <v>9405</v>
      </c>
    </row>
    <row r="2364" spans="1:1" x14ac:dyDescent="0.25">
      <c r="A2364" t="s">
        <v>9405</v>
      </c>
    </row>
    <row r="2365" spans="1:1" x14ac:dyDescent="0.25">
      <c r="A2365" t="s">
        <v>9405</v>
      </c>
    </row>
    <row r="2366" spans="1:1" x14ac:dyDescent="0.25">
      <c r="A2366" t="s">
        <v>9405</v>
      </c>
    </row>
    <row r="2367" spans="1:1" x14ac:dyDescent="0.25">
      <c r="A2367" t="s">
        <v>9405</v>
      </c>
    </row>
    <row r="2368" spans="1:1" x14ac:dyDescent="0.25">
      <c r="A2368" t="s">
        <v>9405</v>
      </c>
    </row>
    <row r="2369" spans="1:1" x14ac:dyDescent="0.25">
      <c r="A2369" t="s">
        <v>9405</v>
      </c>
    </row>
    <row r="2370" spans="1:1" x14ac:dyDescent="0.25">
      <c r="A2370" t="s">
        <v>9405</v>
      </c>
    </row>
    <row r="2371" spans="1:1" x14ac:dyDescent="0.25">
      <c r="A2371" t="s">
        <v>9405</v>
      </c>
    </row>
    <row r="2372" spans="1:1" x14ac:dyDescent="0.25">
      <c r="A2372" t="s">
        <v>9405</v>
      </c>
    </row>
    <row r="2373" spans="1:1" x14ac:dyDescent="0.25">
      <c r="A2373" t="s">
        <v>9405</v>
      </c>
    </row>
    <row r="2374" spans="1:1" x14ac:dyDescent="0.25">
      <c r="A2374" t="s">
        <v>9405</v>
      </c>
    </row>
    <row r="2375" spans="1:1" x14ac:dyDescent="0.25">
      <c r="A2375" t="s">
        <v>9405</v>
      </c>
    </row>
    <row r="2376" spans="1:1" x14ac:dyDescent="0.25">
      <c r="A2376" t="s">
        <v>9405</v>
      </c>
    </row>
    <row r="2377" spans="1:1" x14ac:dyDescent="0.25">
      <c r="A2377" t="s">
        <v>9405</v>
      </c>
    </row>
    <row r="2378" spans="1:1" x14ac:dyDescent="0.25">
      <c r="A2378" t="s">
        <v>9405</v>
      </c>
    </row>
    <row r="2379" spans="1:1" x14ac:dyDescent="0.25">
      <c r="A2379" t="s">
        <v>9405</v>
      </c>
    </row>
    <row r="2380" spans="1:1" x14ac:dyDescent="0.25">
      <c r="A2380" t="s">
        <v>9405</v>
      </c>
    </row>
    <row r="2381" spans="1:1" x14ac:dyDescent="0.25">
      <c r="A2381" t="s">
        <v>9405</v>
      </c>
    </row>
    <row r="2382" spans="1:1" x14ac:dyDescent="0.25">
      <c r="A2382" t="s">
        <v>9405</v>
      </c>
    </row>
    <row r="2383" spans="1:1" x14ac:dyDescent="0.25">
      <c r="A2383" t="s">
        <v>9405</v>
      </c>
    </row>
    <row r="2384" spans="1:1" x14ac:dyDescent="0.25">
      <c r="A2384" t="s">
        <v>9405</v>
      </c>
    </row>
    <row r="2385" spans="1:1" x14ac:dyDescent="0.25">
      <c r="A2385" t="s">
        <v>9405</v>
      </c>
    </row>
    <row r="2386" spans="1:1" x14ac:dyDescent="0.25">
      <c r="A2386" t="s">
        <v>9405</v>
      </c>
    </row>
    <row r="2387" spans="1:1" x14ac:dyDescent="0.25">
      <c r="A2387" t="s">
        <v>9405</v>
      </c>
    </row>
    <row r="2388" spans="1:1" x14ac:dyDescent="0.25">
      <c r="A2388" t="s">
        <v>9405</v>
      </c>
    </row>
    <row r="2389" spans="1:1" x14ac:dyDescent="0.25">
      <c r="A2389" t="s">
        <v>9405</v>
      </c>
    </row>
    <row r="2390" spans="1:1" x14ac:dyDescent="0.25">
      <c r="A2390" t="s">
        <v>9405</v>
      </c>
    </row>
    <row r="2391" spans="1:1" x14ac:dyDescent="0.25">
      <c r="A2391" t="s">
        <v>9405</v>
      </c>
    </row>
    <row r="2392" spans="1:1" x14ac:dyDescent="0.25">
      <c r="A2392" t="s">
        <v>9405</v>
      </c>
    </row>
    <row r="2393" spans="1:1" x14ac:dyDescent="0.25">
      <c r="A2393" t="s">
        <v>9405</v>
      </c>
    </row>
    <row r="2394" spans="1:1" x14ac:dyDescent="0.25">
      <c r="A2394" t="s">
        <v>9405</v>
      </c>
    </row>
    <row r="2395" spans="1:1" x14ac:dyDescent="0.25">
      <c r="A2395" t="s">
        <v>9405</v>
      </c>
    </row>
    <row r="2396" spans="1:1" x14ac:dyDescent="0.25">
      <c r="A2396" t="s">
        <v>9405</v>
      </c>
    </row>
    <row r="2397" spans="1:1" x14ac:dyDescent="0.25">
      <c r="A2397" t="s">
        <v>9405</v>
      </c>
    </row>
    <row r="2398" spans="1:1" x14ac:dyDescent="0.25">
      <c r="A2398" t="s">
        <v>9405</v>
      </c>
    </row>
    <row r="2399" spans="1:1" x14ac:dyDescent="0.25">
      <c r="A2399" t="s">
        <v>9405</v>
      </c>
    </row>
    <row r="2400" spans="1:1" x14ac:dyDescent="0.25">
      <c r="A2400" t="s">
        <v>9405</v>
      </c>
    </row>
    <row r="2401" spans="1:1" x14ac:dyDescent="0.25">
      <c r="A2401" t="s">
        <v>9405</v>
      </c>
    </row>
    <row r="2402" spans="1:1" x14ac:dyDescent="0.25">
      <c r="A2402" t="s">
        <v>9405</v>
      </c>
    </row>
    <row r="2403" spans="1:1" x14ac:dyDescent="0.25">
      <c r="A2403" t="s">
        <v>9405</v>
      </c>
    </row>
    <row r="2404" spans="1:1" x14ac:dyDescent="0.25">
      <c r="A2404" t="s">
        <v>9405</v>
      </c>
    </row>
    <row r="2405" spans="1:1" x14ac:dyDescent="0.25">
      <c r="A2405" t="s">
        <v>9405</v>
      </c>
    </row>
    <row r="2406" spans="1:1" x14ac:dyDescent="0.25">
      <c r="A2406" t="s">
        <v>9405</v>
      </c>
    </row>
    <row r="2407" spans="1:1" x14ac:dyDescent="0.25">
      <c r="A2407" t="s">
        <v>9405</v>
      </c>
    </row>
    <row r="2408" spans="1:1" x14ac:dyDescent="0.25">
      <c r="A2408" t="s">
        <v>9405</v>
      </c>
    </row>
    <row r="2409" spans="1:1" x14ac:dyDescent="0.25">
      <c r="A2409" t="s">
        <v>9405</v>
      </c>
    </row>
    <row r="2410" spans="1:1" x14ac:dyDescent="0.25">
      <c r="A2410" t="s">
        <v>9405</v>
      </c>
    </row>
    <row r="2411" spans="1:1" x14ac:dyDescent="0.25">
      <c r="A2411" t="s">
        <v>9405</v>
      </c>
    </row>
    <row r="2412" spans="1:1" x14ac:dyDescent="0.25">
      <c r="A2412" t="s">
        <v>9405</v>
      </c>
    </row>
    <row r="2413" spans="1:1" x14ac:dyDescent="0.25">
      <c r="A2413" t="s">
        <v>9405</v>
      </c>
    </row>
    <row r="2414" spans="1:1" x14ac:dyDescent="0.25">
      <c r="A2414" t="s">
        <v>9405</v>
      </c>
    </row>
    <row r="2415" spans="1:1" x14ac:dyDescent="0.25">
      <c r="A2415" t="s">
        <v>9405</v>
      </c>
    </row>
    <row r="2416" spans="1:1" x14ac:dyDescent="0.25">
      <c r="A2416" t="s">
        <v>9405</v>
      </c>
    </row>
    <row r="2417" spans="1:1" x14ac:dyDescent="0.25">
      <c r="A2417" t="s">
        <v>9405</v>
      </c>
    </row>
    <row r="2418" spans="1:1" x14ac:dyDescent="0.25">
      <c r="A2418" t="s">
        <v>9405</v>
      </c>
    </row>
    <row r="2419" spans="1:1" x14ac:dyDescent="0.25">
      <c r="A2419" t="s">
        <v>9405</v>
      </c>
    </row>
    <row r="2420" spans="1:1" x14ac:dyDescent="0.25">
      <c r="A2420" t="s">
        <v>9405</v>
      </c>
    </row>
    <row r="2421" spans="1:1" x14ac:dyDescent="0.25">
      <c r="A2421" t="s">
        <v>9405</v>
      </c>
    </row>
    <row r="2422" spans="1:1" x14ac:dyDescent="0.25">
      <c r="A2422" t="s">
        <v>9405</v>
      </c>
    </row>
    <row r="2423" spans="1:1" x14ac:dyDescent="0.25">
      <c r="A2423" t="s">
        <v>9405</v>
      </c>
    </row>
    <row r="2424" spans="1:1" x14ac:dyDescent="0.25">
      <c r="A2424" t="s">
        <v>9405</v>
      </c>
    </row>
    <row r="2425" spans="1:1" x14ac:dyDescent="0.25">
      <c r="A2425" t="s">
        <v>9405</v>
      </c>
    </row>
    <row r="2426" spans="1:1" x14ac:dyDescent="0.25">
      <c r="A2426" t="s">
        <v>9405</v>
      </c>
    </row>
    <row r="2427" spans="1:1" x14ac:dyDescent="0.25">
      <c r="A2427" t="s">
        <v>9405</v>
      </c>
    </row>
    <row r="2428" spans="1:1" x14ac:dyDescent="0.25">
      <c r="A2428" t="s">
        <v>9405</v>
      </c>
    </row>
    <row r="2429" spans="1:1" x14ac:dyDescent="0.25">
      <c r="A2429" t="s">
        <v>9405</v>
      </c>
    </row>
    <row r="2430" spans="1:1" x14ac:dyDescent="0.25">
      <c r="A2430" t="s">
        <v>9405</v>
      </c>
    </row>
    <row r="2431" spans="1:1" x14ac:dyDescent="0.25">
      <c r="A2431" t="s">
        <v>9405</v>
      </c>
    </row>
    <row r="2432" spans="1:1" x14ac:dyDescent="0.25">
      <c r="A2432" t="s">
        <v>9405</v>
      </c>
    </row>
    <row r="2433" spans="1:1" x14ac:dyDescent="0.25">
      <c r="A2433" t="s">
        <v>9405</v>
      </c>
    </row>
    <row r="2434" spans="1:1" x14ac:dyDescent="0.25">
      <c r="A2434" t="s">
        <v>9405</v>
      </c>
    </row>
    <row r="2435" spans="1:1" x14ac:dyDescent="0.25">
      <c r="A2435" t="s">
        <v>9405</v>
      </c>
    </row>
    <row r="2436" spans="1:1" x14ac:dyDescent="0.25">
      <c r="A2436" t="s">
        <v>9405</v>
      </c>
    </row>
    <row r="2437" spans="1:1" x14ac:dyDescent="0.25">
      <c r="A2437" t="s">
        <v>9405</v>
      </c>
    </row>
    <row r="2438" spans="1:1" x14ac:dyDescent="0.25">
      <c r="A2438" t="s">
        <v>9405</v>
      </c>
    </row>
    <row r="2439" spans="1:1" x14ac:dyDescent="0.25">
      <c r="A2439" t="s">
        <v>9405</v>
      </c>
    </row>
    <row r="2440" spans="1:1" x14ac:dyDescent="0.25">
      <c r="A2440" t="s">
        <v>9405</v>
      </c>
    </row>
    <row r="2441" spans="1:1" x14ac:dyDescent="0.25">
      <c r="A2441" t="s">
        <v>9405</v>
      </c>
    </row>
    <row r="2442" spans="1:1" x14ac:dyDescent="0.25">
      <c r="A2442" t="s">
        <v>9405</v>
      </c>
    </row>
    <row r="2443" spans="1:1" x14ac:dyDescent="0.25">
      <c r="A2443" t="s">
        <v>9405</v>
      </c>
    </row>
    <row r="2444" spans="1:1" x14ac:dyDescent="0.25">
      <c r="A2444" t="s">
        <v>9405</v>
      </c>
    </row>
    <row r="2445" spans="1:1" x14ac:dyDescent="0.25">
      <c r="A2445" t="s">
        <v>9405</v>
      </c>
    </row>
    <row r="2446" spans="1:1" x14ac:dyDescent="0.25">
      <c r="A2446" t="s">
        <v>9405</v>
      </c>
    </row>
    <row r="2447" spans="1:1" x14ac:dyDescent="0.25">
      <c r="A2447" t="s">
        <v>9405</v>
      </c>
    </row>
    <row r="2448" spans="1:1" x14ac:dyDescent="0.25">
      <c r="A2448" t="s">
        <v>9405</v>
      </c>
    </row>
    <row r="2449" spans="1:1" x14ac:dyDescent="0.25">
      <c r="A2449" t="s">
        <v>9405</v>
      </c>
    </row>
    <row r="2450" spans="1:1" x14ac:dyDescent="0.25">
      <c r="A2450" t="s">
        <v>9405</v>
      </c>
    </row>
    <row r="2451" spans="1:1" x14ac:dyDescent="0.25">
      <c r="A2451" t="s">
        <v>9405</v>
      </c>
    </row>
    <row r="2452" spans="1:1" x14ac:dyDescent="0.25">
      <c r="A2452" t="s">
        <v>9405</v>
      </c>
    </row>
    <row r="2453" spans="1:1" x14ac:dyDescent="0.25">
      <c r="A2453" t="s">
        <v>9405</v>
      </c>
    </row>
    <row r="2454" spans="1:1" x14ac:dyDescent="0.25">
      <c r="A2454" t="s">
        <v>9405</v>
      </c>
    </row>
    <row r="2455" spans="1:1" x14ac:dyDescent="0.25">
      <c r="A2455" t="s">
        <v>9405</v>
      </c>
    </row>
    <row r="2456" spans="1:1" x14ac:dyDescent="0.25">
      <c r="A2456" t="s">
        <v>9405</v>
      </c>
    </row>
    <row r="2457" spans="1:1" x14ac:dyDescent="0.25">
      <c r="A2457" t="s">
        <v>9405</v>
      </c>
    </row>
    <row r="2458" spans="1:1" x14ac:dyDescent="0.25">
      <c r="A2458" t="s">
        <v>9405</v>
      </c>
    </row>
    <row r="2459" spans="1:1" x14ac:dyDescent="0.25">
      <c r="A2459" t="s">
        <v>9405</v>
      </c>
    </row>
    <row r="2460" spans="1:1" x14ac:dyDescent="0.25">
      <c r="A2460" t="s">
        <v>9405</v>
      </c>
    </row>
    <row r="2461" spans="1:1" x14ac:dyDescent="0.25">
      <c r="A2461" t="s">
        <v>9405</v>
      </c>
    </row>
    <row r="2462" spans="1:1" x14ac:dyDescent="0.25">
      <c r="A2462" t="s">
        <v>9405</v>
      </c>
    </row>
    <row r="2463" spans="1:1" x14ac:dyDescent="0.25">
      <c r="A2463" t="s">
        <v>9405</v>
      </c>
    </row>
    <row r="2464" spans="1:1" x14ac:dyDescent="0.25">
      <c r="A2464" t="s">
        <v>9405</v>
      </c>
    </row>
    <row r="2465" spans="1:1" x14ac:dyDescent="0.25">
      <c r="A2465" t="s">
        <v>9405</v>
      </c>
    </row>
    <row r="2466" spans="1:1" x14ac:dyDescent="0.25">
      <c r="A2466" t="s">
        <v>9405</v>
      </c>
    </row>
    <row r="2467" spans="1:1" x14ac:dyDescent="0.25">
      <c r="A2467" t="s">
        <v>9405</v>
      </c>
    </row>
    <row r="2468" spans="1:1" x14ac:dyDescent="0.25">
      <c r="A2468" t="s">
        <v>9405</v>
      </c>
    </row>
    <row r="2469" spans="1:1" x14ac:dyDescent="0.25">
      <c r="A2469" t="s">
        <v>9405</v>
      </c>
    </row>
    <row r="2470" spans="1:1" x14ac:dyDescent="0.25">
      <c r="A2470" t="s">
        <v>9405</v>
      </c>
    </row>
    <row r="2471" spans="1:1" x14ac:dyDescent="0.25">
      <c r="A2471" t="s">
        <v>9405</v>
      </c>
    </row>
    <row r="2472" spans="1:1" x14ac:dyDescent="0.25">
      <c r="A2472" t="s">
        <v>9405</v>
      </c>
    </row>
    <row r="2473" spans="1:1" x14ac:dyDescent="0.25">
      <c r="A2473" t="s">
        <v>9405</v>
      </c>
    </row>
    <row r="2474" spans="1:1" x14ac:dyDescent="0.25">
      <c r="A2474" t="s">
        <v>9405</v>
      </c>
    </row>
    <row r="2475" spans="1:1" x14ac:dyDescent="0.25">
      <c r="A2475" t="s">
        <v>9405</v>
      </c>
    </row>
    <row r="2476" spans="1:1" x14ac:dyDescent="0.25">
      <c r="A2476" t="s">
        <v>9405</v>
      </c>
    </row>
    <row r="2477" spans="1:1" x14ac:dyDescent="0.25">
      <c r="A2477" t="s">
        <v>9405</v>
      </c>
    </row>
    <row r="2478" spans="1:1" x14ac:dyDescent="0.25">
      <c r="A2478" t="s">
        <v>9405</v>
      </c>
    </row>
    <row r="2479" spans="1:1" x14ac:dyDescent="0.25">
      <c r="A2479" t="s">
        <v>9405</v>
      </c>
    </row>
    <row r="2480" spans="1:1" x14ac:dyDescent="0.25">
      <c r="A2480" t="s">
        <v>9405</v>
      </c>
    </row>
    <row r="2481" spans="1:1" x14ac:dyDescent="0.25">
      <c r="A2481" t="s">
        <v>9405</v>
      </c>
    </row>
    <row r="2482" spans="1:1" x14ac:dyDescent="0.25">
      <c r="A2482" t="s">
        <v>9405</v>
      </c>
    </row>
    <row r="2483" spans="1:1" x14ac:dyDescent="0.25">
      <c r="A2483" t="s">
        <v>9405</v>
      </c>
    </row>
    <row r="2484" spans="1:1" x14ac:dyDescent="0.25">
      <c r="A2484" t="s">
        <v>9405</v>
      </c>
    </row>
    <row r="2485" spans="1:1" x14ac:dyDescent="0.25">
      <c r="A2485" t="s">
        <v>9405</v>
      </c>
    </row>
    <row r="2486" spans="1:1" x14ac:dyDescent="0.25">
      <c r="A2486" t="s">
        <v>9405</v>
      </c>
    </row>
    <row r="2487" spans="1:1" x14ac:dyDescent="0.25">
      <c r="A2487" t="s">
        <v>9405</v>
      </c>
    </row>
    <row r="2488" spans="1:1" x14ac:dyDescent="0.25">
      <c r="A2488" t="s">
        <v>9405</v>
      </c>
    </row>
    <row r="2489" spans="1:1" x14ac:dyDescent="0.25">
      <c r="A2489" t="s">
        <v>9405</v>
      </c>
    </row>
    <row r="2490" spans="1:1" x14ac:dyDescent="0.25">
      <c r="A2490" t="s">
        <v>9405</v>
      </c>
    </row>
    <row r="2491" spans="1:1" x14ac:dyDescent="0.25">
      <c r="A2491" t="s">
        <v>9405</v>
      </c>
    </row>
    <row r="2492" spans="1:1" x14ac:dyDescent="0.25">
      <c r="A2492" t="s">
        <v>9405</v>
      </c>
    </row>
    <row r="2493" spans="1:1" x14ac:dyDescent="0.25">
      <c r="A2493" t="s">
        <v>9715</v>
      </c>
    </row>
    <row r="2494" spans="1:1" x14ac:dyDescent="0.25">
      <c r="A2494" t="s">
        <v>9715</v>
      </c>
    </row>
    <row r="2495" spans="1:1" x14ac:dyDescent="0.25">
      <c r="A2495" t="s">
        <v>9715</v>
      </c>
    </row>
    <row r="2496" spans="1:1" x14ac:dyDescent="0.25">
      <c r="A2496" t="s">
        <v>9715</v>
      </c>
    </row>
    <row r="2497" spans="1:1" x14ac:dyDescent="0.25">
      <c r="A2497" t="s">
        <v>9715</v>
      </c>
    </row>
    <row r="2498" spans="1:1" x14ac:dyDescent="0.25">
      <c r="A2498" t="s">
        <v>9715</v>
      </c>
    </row>
    <row r="2499" spans="1:1" x14ac:dyDescent="0.25">
      <c r="A2499" t="s">
        <v>9715</v>
      </c>
    </row>
    <row r="2500" spans="1:1" x14ac:dyDescent="0.25">
      <c r="A2500" t="s">
        <v>9715</v>
      </c>
    </row>
    <row r="2501" spans="1:1" x14ac:dyDescent="0.25">
      <c r="A2501" t="s">
        <v>9715</v>
      </c>
    </row>
    <row r="2502" spans="1:1" x14ac:dyDescent="0.25">
      <c r="A2502" t="s">
        <v>9715</v>
      </c>
    </row>
    <row r="2503" spans="1:1" x14ac:dyDescent="0.25">
      <c r="A2503" t="s">
        <v>9715</v>
      </c>
    </row>
    <row r="2504" spans="1:1" x14ac:dyDescent="0.25">
      <c r="A2504" t="s">
        <v>9715</v>
      </c>
    </row>
    <row r="2505" spans="1:1" x14ac:dyDescent="0.25">
      <c r="A2505" t="s">
        <v>9715</v>
      </c>
    </row>
    <row r="2506" spans="1:1" x14ac:dyDescent="0.25">
      <c r="A2506" t="s">
        <v>9715</v>
      </c>
    </row>
    <row r="2507" spans="1:1" x14ac:dyDescent="0.25">
      <c r="A2507" t="s">
        <v>9715</v>
      </c>
    </row>
    <row r="2508" spans="1:1" x14ac:dyDescent="0.25">
      <c r="A2508" t="s">
        <v>9715</v>
      </c>
    </row>
    <row r="2509" spans="1:1" x14ac:dyDescent="0.25">
      <c r="A2509" t="s">
        <v>9715</v>
      </c>
    </row>
    <row r="2510" spans="1:1" x14ac:dyDescent="0.25">
      <c r="A2510" t="s">
        <v>9715</v>
      </c>
    </row>
    <row r="2511" spans="1:1" x14ac:dyDescent="0.25">
      <c r="A2511" t="s">
        <v>9715</v>
      </c>
    </row>
    <row r="2512" spans="1:1" x14ac:dyDescent="0.25">
      <c r="A2512" t="s">
        <v>9715</v>
      </c>
    </row>
    <row r="2513" spans="1:1" x14ac:dyDescent="0.25">
      <c r="A2513" t="s">
        <v>9715</v>
      </c>
    </row>
    <row r="2514" spans="1:1" x14ac:dyDescent="0.25">
      <c r="A2514" t="s">
        <v>9715</v>
      </c>
    </row>
    <row r="2515" spans="1:1" x14ac:dyDescent="0.25">
      <c r="A2515" t="s">
        <v>9715</v>
      </c>
    </row>
    <row r="2516" spans="1:1" x14ac:dyDescent="0.25">
      <c r="A2516" t="s">
        <v>9715</v>
      </c>
    </row>
    <row r="2517" spans="1:1" x14ac:dyDescent="0.25">
      <c r="A2517" t="s">
        <v>9715</v>
      </c>
    </row>
    <row r="2518" spans="1:1" x14ac:dyDescent="0.25">
      <c r="A2518" t="s">
        <v>9715</v>
      </c>
    </row>
    <row r="2519" spans="1:1" x14ac:dyDescent="0.25">
      <c r="A2519" t="s">
        <v>9715</v>
      </c>
    </row>
    <row r="2520" spans="1:1" x14ac:dyDescent="0.25">
      <c r="A2520" t="s">
        <v>9715</v>
      </c>
    </row>
    <row r="2521" spans="1:1" x14ac:dyDescent="0.25">
      <c r="A2521" t="s">
        <v>9715</v>
      </c>
    </row>
    <row r="2522" spans="1:1" x14ac:dyDescent="0.25">
      <c r="A2522" t="s">
        <v>9715</v>
      </c>
    </row>
    <row r="2523" spans="1:1" x14ac:dyDescent="0.25">
      <c r="A2523" t="s">
        <v>9715</v>
      </c>
    </row>
    <row r="2524" spans="1:1" x14ac:dyDescent="0.25">
      <c r="A2524" t="s">
        <v>9715</v>
      </c>
    </row>
    <row r="2525" spans="1:1" x14ac:dyDescent="0.25">
      <c r="A2525" t="s">
        <v>9715</v>
      </c>
    </row>
    <row r="2526" spans="1:1" x14ac:dyDescent="0.25">
      <c r="A2526" t="s">
        <v>9715</v>
      </c>
    </row>
    <row r="2527" spans="1:1" x14ac:dyDescent="0.25">
      <c r="A2527" t="s">
        <v>9715</v>
      </c>
    </row>
    <row r="2528" spans="1:1" x14ac:dyDescent="0.25">
      <c r="A2528" t="s">
        <v>9715</v>
      </c>
    </row>
    <row r="2529" spans="1:1" x14ac:dyDescent="0.25">
      <c r="A2529" t="s">
        <v>9715</v>
      </c>
    </row>
    <row r="2530" spans="1:1" x14ac:dyDescent="0.25">
      <c r="A2530" t="s">
        <v>9715</v>
      </c>
    </row>
    <row r="2531" spans="1:1" x14ac:dyDescent="0.25">
      <c r="A2531" t="s">
        <v>9715</v>
      </c>
    </row>
    <row r="2532" spans="1:1" x14ac:dyDescent="0.25">
      <c r="A2532" t="s">
        <v>9715</v>
      </c>
    </row>
    <row r="2533" spans="1:1" x14ac:dyDescent="0.25">
      <c r="A2533" t="s">
        <v>9715</v>
      </c>
    </row>
    <row r="2534" spans="1:1" x14ac:dyDescent="0.25">
      <c r="A2534" t="s">
        <v>9715</v>
      </c>
    </row>
    <row r="2535" spans="1:1" x14ac:dyDescent="0.25">
      <c r="A2535" t="s">
        <v>9715</v>
      </c>
    </row>
    <row r="2536" spans="1:1" x14ac:dyDescent="0.25">
      <c r="A2536" t="s">
        <v>9715</v>
      </c>
    </row>
    <row r="2537" spans="1:1" x14ac:dyDescent="0.25">
      <c r="A2537" t="s">
        <v>9761</v>
      </c>
    </row>
    <row r="2538" spans="1:1" x14ac:dyDescent="0.25">
      <c r="A2538" t="s">
        <v>9761</v>
      </c>
    </row>
    <row r="2539" spans="1:1" x14ac:dyDescent="0.25">
      <c r="A2539" t="s">
        <v>9761</v>
      </c>
    </row>
    <row r="2540" spans="1:1" x14ac:dyDescent="0.25">
      <c r="A2540" t="s">
        <v>9761</v>
      </c>
    </row>
    <row r="2541" spans="1:1" x14ac:dyDescent="0.25">
      <c r="A2541" t="s">
        <v>9761</v>
      </c>
    </row>
    <row r="2542" spans="1:1" x14ac:dyDescent="0.25">
      <c r="A2542" t="s">
        <v>9761</v>
      </c>
    </row>
    <row r="2543" spans="1:1" x14ac:dyDescent="0.25">
      <c r="A2543" t="s">
        <v>9761</v>
      </c>
    </row>
    <row r="2544" spans="1:1" x14ac:dyDescent="0.25">
      <c r="A2544" t="s">
        <v>9761</v>
      </c>
    </row>
    <row r="2545" spans="1:1" x14ac:dyDescent="0.25">
      <c r="A2545" t="s">
        <v>9761</v>
      </c>
    </row>
    <row r="2546" spans="1:1" x14ac:dyDescent="0.25">
      <c r="A2546" t="s">
        <v>9761</v>
      </c>
    </row>
    <row r="2547" spans="1:1" x14ac:dyDescent="0.25">
      <c r="A2547" t="s">
        <v>9761</v>
      </c>
    </row>
    <row r="2548" spans="1:1" x14ac:dyDescent="0.25">
      <c r="A2548" t="s">
        <v>9761</v>
      </c>
    </row>
    <row r="2549" spans="1:1" x14ac:dyDescent="0.25">
      <c r="A2549" t="s">
        <v>9761</v>
      </c>
    </row>
    <row r="2550" spans="1:1" x14ac:dyDescent="0.25">
      <c r="A2550" t="s">
        <v>9761</v>
      </c>
    </row>
    <row r="2551" spans="1:1" x14ac:dyDescent="0.25">
      <c r="A2551" t="s">
        <v>9761</v>
      </c>
    </row>
    <row r="2552" spans="1:1" x14ac:dyDescent="0.25">
      <c r="A2552" t="s">
        <v>9761</v>
      </c>
    </row>
    <row r="2553" spans="1:1" x14ac:dyDescent="0.25">
      <c r="A2553" t="s">
        <v>9761</v>
      </c>
    </row>
    <row r="2554" spans="1:1" x14ac:dyDescent="0.25">
      <c r="A2554" t="s">
        <v>9761</v>
      </c>
    </row>
    <row r="2555" spans="1:1" x14ac:dyDescent="0.25">
      <c r="A2555" t="s">
        <v>9761</v>
      </c>
    </row>
    <row r="2556" spans="1:1" x14ac:dyDescent="0.25">
      <c r="A2556" t="s">
        <v>9761</v>
      </c>
    </row>
    <row r="2557" spans="1:1" x14ac:dyDescent="0.25">
      <c r="A2557" t="s">
        <v>9761</v>
      </c>
    </row>
    <row r="2558" spans="1:1" x14ac:dyDescent="0.25">
      <c r="A2558" t="s">
        <v>9761</v>
      </c>
    </row>
    <row r="2559" spans="1:1" x14ac:dyDescent="0.25">
      <c r="A2559" t="s">
        <v>9761</v>
      </c>
    </row>
    <row r="2560" spans="1:1" x14ac:dyDescent="0.25">
      <c r="A2560" t="s">
        <v>9761</v>
      </c>
    </row>
    <row r="2561" spans="1:1" x14ac:dyDescent="0.25">
      <c r="A2561" t="s">
        <v>9761</v>
      </c>
    </row>
    <row r="2562" spans="1:1" x14ac:dyDescent="0.25">
      <c r="A2562" t="s">
        <v>9761</v>
      </c>
    </row>
    <row r="2563" spans="1:1" x14ac:dyDescent="0.25">
      <c r="A2563" t="s">
        <v>9761</v>
      </c>
    </row>
    <row r="2564" spans="1:1" x14ac:dyDescent="0.25">
      <c r="A2564" t="s">
        <v>9761</v>
      </c>
    </row>
    <row r="2565" spans="1:1" x14ac:dyDescent="0.25">
      <c r="A2565" t="s">
        <v>9761</v>
      </c>
    </row>
    <row r="2566" spans="1:1" x14ac:dyDescent="0.25">
      <c r="A2566" t="s">
        <v>9761</v>
      </c>
    </row>
    <row r="2567" spans="1:1" x14ac:dyDescent="0.25">
      <c r="A2567" t="s">
        <v>9761</v>
      </c>
    </row>
    <row r="2568" spans="1:1" x14ac:dyDescent="0.25">
      <c r="A2568" t="s">
        <v>9761</v>
      </c>
    </row>
    <row r="2569" spans="1:1" x14ac:dyDescent="0.25">
      <c r="A2569" t="s">
        <v>9761</v>
      </c>
    </row>
    <row r="2570" spans="1:1" x14ac:dyDescent="0.25">
      <c r="A2570" t="s">
        <v>9761</v>
      </c>
    </row>
    <row r="2571" spans="1:1" x14ac:dyDescent="0.25">
      <c r="A2571" t="s">
        <v>9761</v>
      </c>
    </row>
    <row r="2572" spans="1:1" x14ac:dyDescent="0.25">
      <c r="A2572" t="s">
        <v>9761</v>
      </c>
    </row>
    <row r="2573" spans="1:1" x14ac:dyDescent="0.25">
      <c r="A2573" t="s">
        <v>9761</v>
      </c>
    </row>
    <row r="2574" spans="1:1" x14ac:dyDescent="0.25">
      <c r="A2574" t="s">
        <v>9761</v>
      </c>
    </row>
    <row r="2575" spans="1:1" x14ac:dyDescent="0.25">
      <c r="A2575" t="s">
        <v>9761</v>
      </c>
    </row>
    <row r="2576" spans="1:1" x14ac:dyDescent="0.25">
      <c r="A2576" t="s">
        <v>9761</v>
      </c>
    </row>
    <row r="2577" spans="1:1" x14ac:dyDescent="0.25">
      <c r="A2577" t="s">
        <v>9761</v>
      </c>
    </row>
    <row r="2578" spans="1:1" x14ac:dyDescent="0.25">
      <c r="A2578" t="s">
        <v>9761</v>
      </c>
    </row>
    <row r="2579" spans="1:1" x14ac:dyDescent="0.25">
      <c r="A2579" t="s">
        <v>9761</v>
      </c>
    </row>
    <row r="2580" spans="1:1" x14ac:dyDescent="0.25">
      <c r="A2580" t="s">
        <v>9761</v>
      </c>
    </row>
    <row r="2581" spans="1:1" x14ac:dyDescent="0.25">
      <c r="A2581" t="s">
        <v>9761</v>
      </c>
    </row>
    <row r="2582" spans="1:1" x14ac:dyDescent="0.25">
      <c r="A2582" t="s">
        <v>9761</v>
      </c>
    </row>
    <row r="2583" spans="1:1" x14ac:dyDescent="0.25">
      <c r="A2583" t="s">
        <v>9761</v>
      </c>
    </row>
    <row r="2584" spans="1:1" x14ac:dyDescent="0.25">
      <c r="A2584" t="s">
        <v>9761</v>
      </c>
    </row>
    <row r="2585" spans="1:1" x14ac:dyDescent="0.25">
      <c r="A2585" t="s">
        <v>9761</v>
      </c>
    </row>
    <row r="2586" spans="1:1" x14ac:dyDescent="0.25">
      <c r="A2586" t="s">
        <v>9761</v>
      </c>
    </row>
    <row r="2587" spans="1:1" x14ac:dyDescent="0.25">
      <c r="A2587" t="s">
        <v>9761</v>
      </c>
    </row>
    <row r="2588" spans="1:1" x14ac:dyDescent="0.25">
      <c r="A2588" t="s">
        <v>9761</v>
      </c>
    </row>
    <row r="2589" spans="1:1" x14ac:dyDescent="0.25">
      <c r="A2589" t="s">
        <v>9761</v>
      </c>
    </row>
    <row r="2590" spans="1:1" x14ac:dyDescent="0.25">
      <c r="A2590" t="s">
        <v>9761</v>
      </c>
    </row>
    <row r="2591" spans="1:1" x14ac:dyDescent="0.25">
      <c r="A2591" t="s">
        <v>9761</v>
      </c>
    </row>
    <row r="2592" spans="1:1" x14ac:dyDescent="0.25">
      <c r="A2592" t="s">
        <v>9761</v>
      </c>
    </row>
    <row r="2593" spans="1:1" x14ac:dyDescent="0.25">
      <c r="A2593" t="s">
        <v>9761</v>
      </c>
    </row>
    <row r="2594" spans="1:1" x14ac:dyDescent="0.25">
      <c r="A2594" t="s">
        <v>9761</v>
      </c>
    </row>
    <row r="2595" spans="1:1" x14ac:dyDescent="0.25">
      <c r="A2595" t="s">
        <v>9761</v>
      </c>
    </row>
    <row r="2596" spans="1:1" x14ac:dyDescent="0.25">
      <c r="A2596" t="s">
        <v>9761</v>
      </c>
    </row>
    <row r="2597" spans="1:1" x14ac:dyDescent="0.25">
      <c r="A2597" t="s">
        <v>9761</v>
      </c>
    </row>
    <row r="2598" spans="1:1" x14ac:dyDescent="0.25">
      <c r="A2598" t="s">
        <v>9761</v>
      </c>
    </row>
    <row r="2599" spans="1:1" x14ac:dyDescent="0.25">
      <c r="A2599" t="s">
        <v>9761</v>
      </c>
    </row>
    <row r="2600" spans="1:1" x14ac:dyDescent="0.25">
      <c r="A2600" t="s">
        <v>9761</v>
      </c>
    </row>
    <row r="2601" spans="1:1" x14ac:dyDescent="0.25">
      <c r="A2601" t="s">
        <v>9761</v>
      </c>
    </row>
    <row r="2602" spans="1:1" x14ac:dyDescent="0.25">
      <c r="A2602" t="s">
        <v>9761</v>
      </c>
    </row>
    <row r="2603" spans="1:1" x14ac:dyDescent="0.25">
      <c r="A2603" t="s">
        <v>9761</v>
      </c>
    </row>
    <row r="2604" spans="1:1" x14ac:dyDescent="0.25">
      <c r="A2604" t="s">
        <v>9761</v>
      </c>
    </row>
    <row r="2605" spans="1:1" x14ac:dyDescent="0.25">
      <c r="A2605" t="s">
        <v>9761</v>
      </c>
    </row>
    <row r="2606" spans="1:1" x14ac:dyDescent="0.25">
      <c r="A2606" t="s">
        <v>9761</v>
      </c>
    </row>
    <row r="2607" spans="1:1" x14ac:dyDescent="0.25">
      <c r="A2607" t="s">
        <v>9761</v>
      </c>
    </row>
    <row r="2608" spans="1:1" x14ac:dyDescent="0.25">
      <c r="A2608" t="s">
        <v>9761</v>
      </c>
    </row>
    <row r="2609" spans="1:1" x14ac:dyDescent="0.25">
      <c r="A2609" t="s">
        <v>9761</v>
      </c>
    </row>
    <row r="2610" spans="1:1" x14ac:dyDescent="0.25">
      <c r="A2610" t="s">
        <v>9761</v>
      </c>
    </row>
    <row r="2611" spans="1:1" x14ac:dyDescent="0.25">
      <c r="A2611" t="s">
        <v>9761</v>
      </c>
    </row>
    <row r="2612" spans="1:1" x14ac:dyDescent="0.25">
      <c r="A2612" t="s">
        <v>9761</v>
      </c>
    </row>
    <row r="2613" spans="1:1" x14ac:dyDescent="0.25">
      <c r="A2613" t="s">
        <v>9761</v>
      </c>
    </row>
    <row r="2614" spans="1:1" x14ac:dyDescent="0.25">
      <c r="A2614" t="s">
        <v>9761</v>
      </c>
    </row>
    <row r="2615" spans="1:1" x14ac:dyDescent="0.25">
      <c r="A2615" t="s">
        <v>9761</v>
      </c>
    </row>
    <row r="2616" spans="1:1" x14ac:dyDescent="0.25">
      <c r="A2616" t="s">
        <v>9761</v>
      </c>
    </row>
    <row r="2617" spans="1:1" x14ac:dyDescent="0.25">
      <c r="A2617" t="s">
        <v>9761</v>
      </c>
    </row>
    <row r="2618" spans="1:1" x14ac:dyDescent="0.25">
      <c r="A2618" t="s">
        <v>9761</v>
      </c>
    </row>
    <row r="2619" spans="1:1" x14ac:dyDescent="0.25">
      <c r="A2619" t="s">
        <v>9761</v>
      </c>
    </row>
    <row r="2620" spans="1:1" x14ac:dyDescent="0.25">
      <c r="A2620" t="s">
        <v>9761</v>
      </c>
    </row>
    <row r="2621" spans="1:1" x14ac:dyDescent="0.25">
      <c r="A2621" t="s">
        <v>9761</v>
      </c>
    </row>
    <row r="2622" spans="1:1" x14ac:dyDescent="0.25">
      <c r="A2622" t="s">
        <v>9761</v>
      </c>
    </row>
    <row r="2623" spans="1:1" x14ac:dyDescent="0.25">
      <c r="A2623" t="s">
        <v>9761</v>
      </c>
    </row>
    <row r="2624" spans="1:1" x14ac:dyDescent="0.25">
      <c r="A2624" t="s">
        <v>9761</v>
      </c>
    </row>
    <row r="2625" spans="1:1" x14ac:dyDescent="0.25">
      <c r="A2625" t="s">
        <v>9761</v>
      </c>
    </row>
    <row r="2626" spans="1:1" x14ac:dyDescent="0.25">
      <c r="A2626" t="s">
        <v>9761</v>
      </c>
    </row>
    <row r="2627" spans="1:1" x14ac:dyDescent="0.25">
      <c r="A2627" t="s">
        <v>9761</v>
      </c>
    </row>
    <row r="2628" spans="1:1" x14ac:dyDescent="0.25">
      <c r="A2628" t="s">
        <v>9761</v>
      </c>
    </row>
    <row r="2629" spans="1:1" x14ac:dyDescent="0.25">
      <c r="A2629" t="s">
        <v>9761</v>
      </c>
    </row>
    <row r="2630" spans="1:1" x14ac:dyDescent="0.25">
      <c r="A2630" t="s">
        <v>9761</v>
      </c>
    </row>
    <row r="2631" spans="1:1" x14ac:dyDescent="0.25">
      <c r="A2631" t="s">
        <v>9761</v>
      </c>
    </row>
    <row r="2632" spans="1:1" x14ac:dyDescent="0.25">
      <c r="A2632" t="s">
        <v>9761</v>
      </c>
    </row>
    <row r="2633" spans="1:1" x14ac:dyDescent="0.25">
      <c r="A2633" t="s">
        <v>9761</v>
      </c>
    </row>
    <row r="2634" spans="1:1" x14ac:dyDescent="0.25">
      <c r="A2634" t="s">
        <v>9761</v>
      </c>
    </row>
    <row r="2635" spans="1:1" x14ac:dyDescent="0.25">
      <c r="A2635" t="s">
        <v>9761</v>
      </c>
    </row>
    <row r="2636" spans="1:1" x14ac:dyDescent="0.25">
      <c r="A2636" t="s">
        <v>9761</v>
      </c>
    </row>
    <row r="2637" spans="1:1" x14ac:dyDescent="0.25">
      <c r="A2637" t="s">
        <v>9761</v>
      </c>
    </row>
    <row r="2638" spans="1:1" x14ac:dyDescent="0.25">
      <c r="A2638" t="s">
        <v>9761</v>
      </c>
    </row>
    <row r="2639" spans="1:1" x14ac:dyDescent="0.25">
      <c r="A2639" t="s">
        <v>9761</v>
      </c>
    </row>
    <row r="2640" spans="1:1" x14ac:dyDescent="0.25">
      <c r="A2640" t="s">
        <v>9761</v>
      </c>
    </row>
    <row r="2641" spans="1:1" x14ac:dyDescent="0.25">
      <c r="A2641" t="s">
        <v>9761</v>
      </c>
    </row>
    <row r="2642" spans="1:1" x14ac:dyDescent="0.25">
      <c r="A2642" t="s">
        <v>9761</v>
      </c>
    </row>
    <row r="2643" spans="1:1" x14ac:dyDescent="0.25">
      <c r="A2643" t="s">
        <v>9761</v>
      </c>
    </row>
    <row r="2644" spans="1:1" x14ac:dyDescent="0.25">
      <c r="A2644" t="s">
        <v>9761</v>
      </c>
    </row>
    <row r="2645" spans="1:1" x14ac:dyDescent="0.25">
      <c r="A2645" t="s">
        <v>9761</v>
      </c>
    </row>
    <row r="2646" spans="1:1" x14ac:dyDescent="0.25">
      <c r="A2646" t="s">
        <v>9761</v>
      </c>
    </row>
    <row r="2647" spans="1:1" x14ac:dyDescent="0.25">
      <c r="A2647" t="s">
        <v>9761</v>
      </c>
    </row>
    <row r="2648" spans="1:1" x14ac:dyDescent="0.25">
      <c r="A2648" t="s">
        <v>9761</v>
      </c>
    </row>
    <row r="2649" spans="1:1" x14ac:dyDescent="0.25">
      <c r="A2649" t="s">
        <v>9761</v>
      </c>
    </row>
    <row r="2650" spans="1:1" x14ac:dyDescent="0.25">
      <c r="A2650" t="s">
        <v>9761</v>
      </c>
    </row>
    <row r="2651" spans="1:1" x14ac:dyDescent="0.25">
      <c r="A2651" t="s">
        <v>9761</v>
      </c>
    </row>
    <row r="2652" spans="1:1" x14ac:dyDescent="0.25">
      <c r="A2652" t="s">
        <v>9761</v>
      </c>
    </row>
    <row r="2653" spans="1:1" x14ac:dyDescent="0.25">
      <c r="A2653" t="s">
        <v>9761</v>
      </c>
    </row>
    <row r="2654" spans="1:1" x14ac:dyDescent="0.25">
      <c r="A2654" t="s">
        <v>9761</v>
      </c>
    </row>
    <row r="2655" spans="1:1" x14ac:dyDescent="0.25">
      <c r="A2655" t="s">
        <v>9761</v>
      </c>
    </row>
    <row r="2656" spans="1:1" x14ac:dyDescent="0.25">
      <c r="A2656" t="s">
        <v>9761</v>
      </c>
    </row>
    <row r="2657" spans="1:1" x14ac:dyDescent="0.25">
      <c r="A2657" t="s">
        <v>9761</v>
      </c>
    </row>
    <row r="2658" spans="1:1" x14ac:dyDescent="0.25">
      <c r="A2658" t="s">
        <v>9761</v>
      </c>
    </row>
    <row r="2659" spans="1:1" x14ac:dyDescent="0.25">
      <c r="A2659" t="s">
        <v>9761</v>
      </c>
    </row>
    <row r="2660" spans="1:1" x14ac:dyDescent="0.25">
      <c r="A2660" t="s">
        <v>9761</v>
      </c>
    </row>
    <row r="2661" spans="1:1" x14ac:dyDescent="0.25">
      <c r="A2661" t="s">
        <v>9761</v>
      </c>
    </row>
    <row r="2662" spans="1:1" x14ac:dyDescent="0.25">
      <c r="A2662" t="s">
        <v>9761</v>
      </c>
    </row>
    <row r="2663" spans="1:1" x14ac:dyDescent="0.25">
      <c r="A2663" t="s">
        <v>9761</v>
      </c>
    </row>
    <row r="2664" spans="1:1" x14ac:dyDescent="0.25">
      <c r="A2664" t="s">
        <v>9761</v>
      </c>
    </row>
    <row r="2665" spans="1:1" x14ac:dyDescent="0.25">
      <c r="A2665" t="s">
        <v>9761</v>
      </c>
    </row>
    <row r="2666" spans="1:1" x14ac:dyDescent="0.25">
      <c r="A2666" t="s">
        <v>9761</v>
      </c>
    </row>
    <row r="2667" spans="1:1" x14ac:dyDescent="0.25">
      <c r="A2667" t="s">
        <v>9761</v>
      </c>
    </row>
    <row r="2668" spans="1:1" x14ac:dyDescent="0.25">
      <c r="A2668" t="s">
        <v>9761</v>
      </c>
    </row>
    <row r="2669" spans="1:1" x14ac:dyDescent="0.25">
      <c r="A2669" t="s">
        <v>9761</v>
      </c>
    </row>
    <row r="2670" spans="1:1" x14ac:dyDescent="0.25">
      <c r="A2670" t="s">
        <v>9761</v>
      </c>
    </row>
    <row r="2671" spans="1:1" x14ac:dyDescent="0.25">
      <c r="A2671" t="s">
        <v>9761</v>
      </c>
    </row>
    <row r="2672" spans="1:1" x14ac:dyDescent="0.25">
      <c r="A2672" t="s">
        <v>9761</v>
      </c>
    </row>
    <row r="2673" spans="1:1" x14ac:dyDescent="0.25">
      <c r="A2673" t="s">
        <v>9761</v>
      </c>
    </row>
    <row r="2674" spans="1:1" x14ac:dyDescent="0.25">
      <c r="A2674" t="s">
        <v>9761</v>
      </c>
    </row>
    <row r="2675" spans="1:1" x14ac:dyDescent="0.25">
      <c r="A2675" t="s">
        <v>9761</v>
      </c>
    </row>
    <row r="2676" spans="1:1" x14ac:dyDescent="0.25">
      <c r="A2676" t="s">
        <v>9761</v>
      </c>
    </row>
    <row r="2677" spans="1:1" x14ac:dyDescent="0.25">
      <c r="A2677" t="s">
        <v>9761</v>
      </c>
    </row>
    <row r="2678" spans="1:1" x14ac:dyDescent="0.25">
      <c r="A2678" t="s">
        <v>9761</v>
      </c>
    </row>
    <row r="2679" spans="1:1" x14ac:dyDescent="0.25">
      <c r="A2679" t="s">
        <v>9761</v>
      </c>
    </row>
    <row r="2680" spans="1:1" x14ac:dyDescent="0.25">
      <c r="A2680" t="s">
        <v>9761</v>
      </c>
    </row>
    <row r="2681" spans="1:1" x14ac:dyDescent="0.25">
      <c r="A2681" t="s">
        <v>9761</v>
      </c>
    </row>
    <row r="2682" spans="1:1" x14ac:dyDescent="0.25">
      <c r="A2682" t="s">
        <v>9761</v>
      </c>
    </row>
    <row r="2683" spans="1:1" x14ac:dyDescent="0.25">
      <c r="A2683" t="s">
        <v>9761</v>
      </c>
    </row>
    <row r="2684" spans="1:1" x14ac:dyDescent="0.25">
      <c r="A2684" t="s">
        <v>9761</v>
      </c>
    </row>
    <row r="2685" spans="1:1" x14ac:dyDescent="0.25">
      <c r="A2685" t="s">
        <v>9761</v>
      </c>
    </row>
    <row r="2686" spans="1:1" x14ac:dyDescent="0.25">
      <c r="A2686" t="s">
        <v>9761</v>
      </c>
    </row>
    <row r="2687" spans="1:1" x14ac:dyDescent="0.25">
      <c r="A2687" t="s">
        <v>9761</v>
      </c>
    </row>
    <row r="2688" spans="1:1" x14ac:dyDescent="0.25">
      <c r="A2688" t="s">
        <v>9761</v>
      </c>
    </row>
    <row r="2689" spans="1:1" x14ac:dyDescent="0.25">
      <c r="A2689" t="s">
        <v>9761</v>
      </c>
    </row>
    <row r="2690" spans="1:1" x14ac:dyDescent="0.25">
      <c r="A2690" t="s">
        <v>9761</v>
      </c>
    </row>
    <row r="2691" spans="1:1" x14ac:dyDescent="0.25">
      <c r="A2691" t="s">
        <v>9761</v>
      </c>
    </row>
    <row r="2692" spans="1:1" x14ac:dyDescent="0.25">
      <c r="A2692" t="s">
        <v>9761</v>
      </c>
    </row>
    <row r="2693" spans="1:1" x14ac:dyDescent="0.25">
      <c r="A2693" t="s">
        <v>9761</v>
      </c>
    </row>
    <row r="2694" spans="1:1" x14ac:dyDescent="0.25">
      <c r="A2694" t="s">
        <v>9761</v>
      </c>
    </row>
    <row r="2695" spans="1:1" x14ac:dyDescent="0.25">
      <c r="A2695" t="s">
        <v>9761</v>
      </c>
    </row>
    <row r="2696" spans="1:1" x14ac:dyDescent="0.25">
      <c r="A2696" t="s">
        <v>9761</v>
      </c>
    </row>
    <row r="2697" spans="1:1" x14ac:dyDescent="0.25">
      <c r="A2697" t="s">
        <v>9761</v>
      </c>
    </row>
    <row r="2698" spans="1:1" x14ac:dyDescent="0.25">
      <c r="A2698" t="s">
        <v>9761</v>
      </c>
    </row>
    <row r="2699" spans="1:1" x14ac:dyDescent="0.25">
      <c r="A2699" t="s">
        <v>9761</v>
      </c>
    </row>
    <row r="2700" spans="1:1" x14ac:dyDescent="0.25">
      <c r="A2700" t="s">
        <v>9761</v>
      </c>
    </row>
    <row r="2701" spans="1:1" x14ac:dyDescent="0.25">
      <c r="A2701" t="s">
        <v>9761</v>
      </c>
    </row>
    <row r="2702" spans="1:1" x14ac:dyDescent="0.25">
      <c r="A2702" t="s">
        <v>9761</v>
      </c>
    </row>
    <row r="2703" spans="1:1" x14ac:dyDescent="0.25">
      <c r="A2703" t="s">
        <v>9761</v>
      </c>
    </row>
    <row r="2704" spans="1:1" x14ac:dyDescent="0.25">
      <c r="A2704" t="s">
        <v>9761</v>
      </c>
    </row>
    <row r="2705" spans="1:1" x14ac:dyDescent="0.25">
      <c r="A2705" t="s">
        <v>9761</v>
      </c>
    </row>
    <row r="2706" spans="1:1" x14ac:dyDescent="0.25">
      <c r="A2706" t="s">
        <v>9761</v>
      </c>
    </row>
    <row r="2707" spans="1:1" x14ac:dyDescent="0.25">
      <c r="A2707" t="s">
        <v>9761</v>
      </c>
    </row>
    <row r="2708" spans="1:1" x14ac:dyDescent="0.25">
      <c r="A2708" t="s">
        <v>9761</v>
      </c>
    </row>
    <row r="2709" spans="1:1" x14ac:dyDescent="0.25">
      <c r="A2709" t="s">
        <v>9761</v>
      </c>
    </row>
    <row r="2710" spans="1:1" x14ac:dyDescent="0.25">
      <c r="A2710" t="s">
        <v>9761</v>
      </c>
    </row>
    <row r="2711" spans="1:1" x14ac:dyDescent="0.25">
      <c r="A2711" t="s">
        <v>9761</v>
      </c>
    </row>
    <row r="2712" spans="1:1" x14ac:dyDescent="0.25">
      <c r="A2712" t="s">
        <v>9761</v>
      </c>
    </row>
    <row r="2713" spans="1:1" x14ac:dyDescent="0.25">
      <c r="A2713" t="s">
        <v>9761</v>
      </c>
    </row>
    <row r="2714" spans="1:1" x14ac:dyDescent="0.25">
      <c r="A2714" t="s">
        <v>9761</v>
      </c>
    </row>
    <row r="2715" spans="1:1" x14ac:dyDescent="0.25">
      <c r="A2715" t="s">
        <v>9761</v>
      </c>
    </row>
    <row r="2716" spans="1:1" x14ac:dyDescent="0.25">
      <c r="A2716" t="s">
        <v>9761</v>
      </c>
    </row>
    <row r="2717" spans="1:1" x14ac:dyDescent="0.25">
      <c r="A2717" t="s">
        <v>9761</v>
      </c>
    </row>
    <row r="2718" spans="1:1" x14ac:dyDescent="0.25">
      <c r="A2718" t="s">
        <v>9761</v>
      </c>
    </row>
    <row r="2719" spans="1:1" x14ac:dyDescent="0.25">
      <c r="A2719" t="s">
        <v>9761</v>
      </c>
    </row>
    <row r="2720" spans="1:1" x14ac:dyDescent="0.25">
      <c r="A2720" t="s">
        <v>9761</v>
      </c>
    </row>
    <row r="2721" spans="1:1" x14ac:dyDescent="0.25">
      <c r="A2721" t="s">
        <v>9761</v>
      </c>
    </row>
    <row r="2722" spans="1:1" x14ac:dyDescent="0.25">
      <c r="A2722" t="s">
        <v>9761</v>
      </c>
    </row>
    <row r="2723" spans="1:1" x14ac:dyDescent="0.25">
      <c r="A2723" t="s">
        <v>9761</v>
      </c>
    </row>
    <row r="2724" spans="1:1" x14ac:dyDescent="0.25">
      <c r="A2724" t="s">
        <v>9761</v>
      </c>
    </row>
    <row r="2725" spans="1:1" x14ac:dyDescent="0.25">
      <c r="A2725" t="s">
        <v>9761</v>
      </c>
    </row>
    <row r="2726" spans="1:1" x14ac:dyDescent="0.25">
      <c r="A2726" t="s">
        <v>9761</v>
      </c>
    </row>
    <row r="2727" spans="1:1" x14ac:dyDescent="0.25">
      <c r="A2727" t="s">
        <v>9761</v>
      </c>
    </row>
    <row r="2728" spans="1:1" x14ac:dyDescent="0.25">
      <c r="A2728" t="s">
        <v>9761</v>
      </c>
    </row>
    <row r="2729" spans="1:1" x14ac:dyDescent="0.25">
      <c r="A2729" t="s">
        <v>9761</v>
      </c>
    </row>
    <row r="2730" spans="1:1" x14ac:dyDescent="0.25">
      <c r="A2730" t="s">
        <v>9761</v>
      </c>
    </row>
    <row r="2731" spans="1:1" x14ac:dyDescent="0.25">
      <c r="A2731" t="s">
        <v>9955</v>
      </c>
    </row>
    <row r="2732" spans="1:1" x14ac:dyDescent="0.25">
      <c r="A2732" t="s">
        <v>9955</v>
      </c>
    </row>
    <row r="2733" spans="1:1" x14ac:dyDescent="0.25">
      <c r="A2733" t="s">
        <v>9955</v>
      </c>
    </row>
    <row r="2734" spans="1:1" x14ac:dyDescent="0.25">
      <c r="A2734" t="s">
        <v>9955</v>
      </c>
    </row>
    <row r="2735" spans="1:1" x14ac:dyDescent="0.25">
      <c r="A2735" t="s">
        <v>9955</v>
      </c>
    </row>
    <row r="2736" spans="1:1" x14ac:dyDescent="0.25">
      <c r="A2736" t="s">
        <v>9955</v>
      </c>
    </row>
    <row r="2737" spans="1:1" x14ac:dyDescent="0.25">
      <c r="A2737" t="s">
        <v>9955</v>
      </c>
    </row>
    <row r="2738" spans="1:1" x14ac:dyDescent="0.25">
      <c r="A2738" t="s">
        <v>9955</v>
      </c>
    </row>
    <row r="2739" spans="1:1" x14ac:dyDescent="0.25">
      <c r="A2739" t="s">
        <v>9955</v>
      </c>
    </row>
    <row r="2740" spans="1:1" x14ac:dyDescent="0.25">
      <c r="A2740" t="s">
        <v>9955</v>
      </c>
    </row>
    <row r="2741" spans="1:1" x14ac:dyDescent="0.25">
      <c r="A2741" t="s">
        <v>9955</v>
      </c>
    </row>
    <row r="2742" spans="1:1" x14ac:dyDescent="0.25">
      <c r="A2742" t="s">
        <v>9955</v>
      </c>
    </row>
    <row r="2743" spans="1:1" x14ac:dyDescent="0.25">
      <c r="A2743" t="s">
        <v>9955</v>
      </c>
    </row>
    <row r="2744" spans="1:1" x14ac:dyDescent="0.25">
      <c r="A2744" t="s">
        <v>9955</v>
      </c>
    </row>
    <row r="2745" spans="1:1" x14ac:dyDescent="0.25">
      <c r="A2745" t="s">
        <v>9955</v>
      </c>
    </row>
    <row r="2746" spans="1:1" x14ac:dyDescent="0.25">
      <c r="A2746" t="s">
        <v>9955</v>
      </c>
    </row>
    <row r="2747" spans="1:1" x14ac:dyDescent="0.25">
      <c r="A2747" t="s">
        <v>9955</v>
      </c>
    </row>
    <row r="2748" spans="1:1" x14ac:dyDescent="0.25">
      <c r="A2748" t="s">
        <v>9955</v>
      </c>
    </row>
    <row r="2749" spans="1:1" x14ac:dyDescent="0.25">
      <c r="A2749" t="s">
        <v>9955</v>
      </c>
    </row>
    <row r="2750" spans="1:1" x14ac:dyDescent="0.25">
      <c r="A2750" t="s">
        <v>9955</v>
      </c>
    </row>
    <row r="2751" spans="1:1" x14ac:dyDescent="0.25">
      <c r="A2751" t="s">
        <v>9955</v>
      </c>
    </row>
    <row r="2752" spans="1:1" x14ac:dyDescent="0.25">
      <c r="A2752" t="s">
        <v>9955</v>
      </c>
    </row>
    <row r="2753" spans="1:1" x14ac:dyDescent="0.25">
      <c r="A2753" t="s">
        <v>9955</v>
      </c>
    </row>
    <row r="2754" spans="1:1" x14ac:dyDescent="0.25">
      <c r="A2754" t="s">
        <v>9955</v>
      </c>
    </row>
    <row r="2755" spans="1:1" x14ac:dyDescent="0.25">
      <c r="A2755" t="s">
        <v>9955</v>
      </c>
    </row>
    <row r="2756" spans="1:1" x14ac:dyDescent="0.25">
      <c r="A2756" t="s">
        <v>9955</v>
      </c>
    </row>
    <row r="2757" spans="1:1" x14ac:dyDescent="0.25">
      <c r="A2757" t="s">
        <v>9955</v>
      </c>
    </row>
    <row r="2758" spans="1:1" x14ac:dyDescent="0.25">
      <c r="A2758" t="s">
        <v>9955</v>
      </c>
    </row>
    <row r="2759" spans="1:1" x14ac:dyDescent="0.25">
      <c r="A2759" t="s">
        <v>9955</v>
      </c>
    </row>
    <row r="2760" spans="1:1" x14ac:dyDescent="0.25">
      <c r="A2760" t="s">
        <v>9955</v>
      </c>
    </row>
    <row r="2761" spans="1:1" x14ac:dyDescent="0.25">
      <c r="A2761" t="s">
        <v>9955</v>
      </c>
    </row>
    <row r="2762" spans="1:1" x14ac:dyDescent="0.25">
      <c r="A2762" t="s">
        <v>9955</v>
      </c>
    </row>
    <row r="2763" spans="1:1" x14ac:dyDescent="0.25">
      <c r="A2763" t="s">
        <v>9955</v>
      </c>
    </row>
    <row r="2764" spans="1:1" x14ac:dyDescent="0.25">
      <c r="A2764" t="s">
        <v>9955</v>
      </c>
    </row>
    <row r="2765" spans="1:1" x14ac:dyDescent="0.25">
      <c r="A2765" t="s">
        <v>9955</v>
      </c>
    </row>
    <row r="2766" spans="1:1" x14ac:dyDescent="0.25">
      <c r="A2766" t="s">
        <v>9955</v>
      </c>
    </row>
    <row r="2767" spans="1:1" x14ac:dyDescent="0.25">
      <c r="A2767" t="s">
        <v>9955</v>
      </c>
    </row>
    <row r="2768" spans="1:1" x14ac:dyDescent="0.25">
      <c r="A2768" t="s">
        <v>9955</v>
      </c>
    </row>
    <row r="2769" spans="1:1" x14ac:dyDescent="0.25">
      <c r="A2769" t="s">
        <v>9955</v>
      </c>
    </row>
    <row r="2770" spans="1:1" x14ac:dyDescent="0.25">
      <c r="A2770" t="s">
        <v>9955</v>
      </c>
    </row>
    <row r="2771" spans="1:1" x14ac:dyDescent="0.25">
      <c r="A2771" t="s">
        <v>9955</v>
      </c>
    </row>
    <row r="2772" spans="1:1" x14ac:dyDescent="0.25">
      <c r="A2772" t="s">
        <v>9955</v>
      </c>
    </row>
    <row r="2773" spans="1:1" x14ac:dyDescent="0.25">
      <c r="A2773" t="s">
        <v>9955</v>
      </c>
    </row>
    <row r="2774" spans="1:1" x14ac:dyDescent="0.25">
      <c r="A2774" t="s">
        <v>9955</v>
      </c>
    </row>
    <row r="2775" spans="1:1" x14ac:dyDescent="0.25">
      <c r="A2775" t="s">
        <v>9955</v>
      </c>
    </row>
    <row r="2776" spans="1:1" x14ac:dyDescent="0.25">
      <c r="A2776" t="s">
        <v>9955</v>
      </c>
    </row>
    <row r="2777" spans="1:1" x14ac:dyDescent="0.25">
      <c r="A2777" t="s">
        <v>9955</v>
      </c>
    </row>
    <row r="2778" spans="1:1" x14ac:dyDescent="0.25">
      <c r="A2778" t="s">
        <v>9955</v>
      </c>
    </row>
    <row r="2779" spans="1:1" x14ac:dyDescent="0.25">
      <c r="A2779" t="s">
        <v>9955</v>
      </c>
    </row>
    <row r="2780" spans="1:1" x14ac:dyDescent="0.25">
      <c r="A2780" t="s">
        <v>9955</v>
      </c>
    </row>
    <row r="2781" spans="1:1" x14ac:dyDescent="0.25">
      <c r="A2781" t="s">
        <v>9955</v>
      </c>
    </row>
    <row r="2782" spans="1:1" x14ac:dyDescent="0.25">
      <c r="A2782" t="s">
        <v>9955</v>
      </c>
    </row>
    <row r="2783" spans="1:1" x14ac:dyDescent="0.25">
      <c r="A2783" t="s">
        <v>9955</v>
      </c>
    </row>
    <row r="2784" spans="1:1" x14ac:dyDescent="0.25">
      <c r="A2784" t="s">
        <v>9955</v>
      </c>
    </row>
    <row r="2785" spans="1:1" x14ac:dyDescent="0.25">
      <c r="A2785" t="s">
        <v>9955</v>
      </c>
    </row>
    <row r="2786" spans="1:1" x14ac:dyDescent="0.25">
      <c r="A2786" t="s">
        <v>9955</v>
      </c>
    </row>
    <row r="2787" spans="1:1" x14ac:dyDescent="0.25">
      <c r="A2787" t="s">
        <v>9955</v>
      </c>
    </row>
    <row r="2788" spans="1:1" x14ac:dyDescent="0.25">
      <c r="A2788" t="s">
        <v>9955</v>
      </c>
    </row>
    <row r="2789" spans="1:1" x14ac:dyDescent="0.25">
      <c r="A2789" t="s">
        <v>9955</v>
      </c>
    </row>
    <row r="2790" spans="1:1" x14ac:dyDescent="0.25">
      <c r="A2790" t="s">
        <v>9955</v>
      </c>
    </row>
    <row r="2791" spans="1:1" x14ac:dyDescent="0.25">
      <c r="A2791" t="s">
        <v>9955</v>
      </c>
    </row>
    <row r="2792" spans="1:1" x14ac:dyDescent="0.25">
      <c r="A2792" t="s">
        <v>9955</v>
      </c>
    </row>
    <row r="2793" spans="1:1" x14ac:dyDescent="0.25">
      <c r="A2793" t="s">
        <v>9955</v>
      </c>
    </row>
    <row r="2794" spans="1:1" x14ac:dyDescent="0.25">
      <c r="A2794" t="s">
        <v>9955</v>
      </c>
    </row>
    <row r="2795" spans="1:1" x14ac:dyDescent="0.25">
      <c r="A2795" t="s">
        <v>9955</v>
      </c>
    </row>
    <row r="2796" spans="1:1" x14ac:dyDescent="0.25">
      <c r="A2796" t="s">
        <v>9955</v>
      </c>
    </row>
    <row r="2797" spans="1:1" x14ac:dyDescent="0.25">
      <c r="A2797" t="s">
        <v>9955</v>
      </c>
    </row>
    <row r="2798" spans="1:1" x14ac:dyDescent="0.25">
      <c r="A2798" t="s">
        <v>9955</v>
      </c>
    </row>
    <row r="2799" spans="1:1" x14ac:dyDescent="0.25">
      <c r="A2799" t="s">
        <v>9955</v>
      </c>
    </row>
    <row r="2800" spans="1:1" x14ac:dyDescent="0.25">
      <c r="A2800" t="s">
        <v>9955</v>
      </c>
    </row>
    <row r="2801" spans="1:1" x14ac:dyDescent="0.25">
      <c r="A2801" t="s">
        <v>9955</v>
      </c>
    </row>
    <row r="2802" spans="1:1" x14ac:dyDescent="0.25">
      <c r="A2802" t="s">
        <v>9955</v>
      </c>
    </row>
    <row r="2803" spans="1:1" x14ac:dyDescent="0.25">
      <c r="A2803" t="s">
        <v>9955</v>
      </c>
    </row>
    <row r="2804" spans="1:1" x14ac:dyDescent="0.25">
      <c r="A2804" t="s">
        <v>9955</v>
      </c>
    </row>
    <row r="2805" spans="1:1" x14ac:dyDescent="0.25">
      <c r="A2805" t="s">
        <v>9955</v>
      </c>
    </row>
    <row r="2806" spans="1:1" x14ac:dyDescent="0.25">
      <c r="A2806" t="s">
        <v>9955</v>
      </c>
    </row>
    <row r="2807" spans="1:1" x14ac:dyDescent="0.25">
      <c r="A2807" t="s">
        <v>9955</v>
      </c>
    </row>
    <row r="2808" spans="1:1" x14ac:dyDescent="0.25">
      <c r="A2808" t="s">
        <v>9955</v>
      </c>
    </row>
    <row r="2809" spans="1:1" x14ac:dyDescent="0.25">
      <c r="A2809" t="s">
        <v>9955</v>
      </c>
    </row>
    <row r="2810" spans="1:1" x14ac:dyDescent="0.25">
      <c r="A2810" t="s">
        <v>9955</v>
      </c>
    </row>
    <row r="2811" spans="1:1" x14ac:dyDescent="0.25">
      <c r="A2811" t="s">
        <v>9955</v>
      </c>
    </row>
    <row r="2812" spans="1:1" x14ac:dyDescent="0.25">
      <c r="A2812" t="s">
        <v>9955</v>
      </c>
    </row>
    <row r="2813" spans="1:1" x14ac:dyDescent="0.25">
      <c r="A2813" t="s">
        <v>9955</v>
      </c>
    </row>
    <row r="2814" spans="1:1" x14ac:dyDescent="0.25">
      <c r="A2814" t="s">
        <v>9955</v>
      </c>
    </row>
    <row r="2815" spans="1:1" x14ac:dyDescent="0.25">
      <c r="A2815" t="s">
        <v>9955</v>
      </c>
    </row>
    <row r="2816" spans="1:1" x14ac:dyDescent="0.25">
      <c r="A2816" t="s">
        <v>9955</v>
      </c>
    </row>
    <row r="2817" spans="1:1" x14ac:dyDescent="0.25">
      <c r="A2817" t="s">
        <v>9955</v>
      </c>
    </row>
    <row r="2818" spans="1:1" x14ac:dyDescent="0.25">
      <c r="A2818" t="s">
        <v>9955</v>
      </c>
    </row>
    <row r="2819" spans="1:1" x14ac:dyDescent="0.25">
      <c r="A2819" t="s">
        <v>9955</v>
      </c>
    </row>
    <row r="2820" spans="1:1" x14ac:dyDescent="0.25">
      <c r="A2820" t="s">
        <v>9955</v>
      </c>
    </row>
    <row r="2821" spans="1:1" x14ac:dyDescent="0.25">
      <c r="A2821" t="s">
        <v>9955</v>
      </c>
    </row>
    <row r="2822" spans="1:1" x14ac:dyDescent="0.25">
      <c r="A2822" t="s">
        <v>9955</v>
      </c>
    </row>
    <row r="2823" spans="1:1" x14ac:dyDescent="0.25">
      <c r="A2823" t="s">
        <v>9955</v>
      </c>
    </row>
    <row r="2824" spans="1:1" x14ac:dyDescent="0.25">
      <c r="A2824" t="s">
        <v>9955</v>
      </c>
    </row>
    <row r="2825" spans="1:1" x14ac:dyDescent="0.25">
      <c r="A2825" t="s">
        <v>9955</v>
      </c>
    </row>
    <row r="2826" spans="1:1" x14ac:dyDescent="0.25">
      <c r="A2826" t="s">
        <v>9955</v>
      </c>
    </row>
    <row r="2827" spans="1:1" x14ac:dyDescent="0.25">
      <c r="A2827" t="s">
        <v>9955</v>
      </c>
    </row>
    <row r="2828" spans="1:1" x14ac:dyDescent="0.25">
      <c r="A2828" t="s">
        <v>9955</v>
      </c>
    </row>
    <row r="2829" spans="1:1" x14ac:dyDescent="0.25">
      <c r="A2829" t="s">
        <v>9955</v>
      </c>
    </row>
    <row r="2830" spans="1:1" x14ac:dyDescent="0.25">
      <c r="A2830" t="s">
        <v>9955</v>
      </c>
    </row>
    <row r="2831" spans="1:1" x14ac:dyDescent="0.25">
      <c r="A2831" t="s">
        <v>9955</v>
      </c>
    </row>
    <row r="2832" spans="1:1" x14ac:dyDescent="0.25">
      <c r="A2832" t="s">
        <v>9955</v>
      </c>
    </row>
    <row r="2833" spans="1:1" x14ac:dyDescent="0.25">
      <c r="A2833" t="s">
        <v>9955</v>
      </c>
    </row>
    <row r="2834" spans="1:1" x14ac:dyDescent="0.25">
      <c r="A2834" t="s">
        <v>9955</v>
      </c>
    </row>
    <row r="2835" spans="1:1" x14ac:dyDescent="0.25">
      <c r="A2835" t="s">
        <v>9955</v>
      </c>
    </row>
    <row r="2836" spans="1:1" x14ac:dyDescent="0.25">
      <c r="A2836" t="s">
        <v>9955</v>
      </c>
    </row>
    <row r="2837" spans="1:1" x14ac:dyDescent="0.25">
      <c r="A2837" t="s">
        <v>9955</v>
      </c>
    </row>
    <row r="2838" spans="1:1" x14ac:dyDescent="0.25">
      <c r="A2838" t="s">
        <v>9955</v>
      </c>
    </row>
    <row r="2839" spans="1:1" x14ac:dyDescent="0.25">
      <c r="A2839" t="s">
        <v>9955</v>
      </c>
    </row>
    <row r="2840" spans="1:1" x14ac:dyDescent="0.25">
      <c r="A2840" t="s">
        <v>9955</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418"/>
  <sheetViews>
    <sheetView topLeftCell="A19" workbookViewId="0">
      <selection activeCell="K2" sqref="K2:K419"/>
    </sheetView>
  </sheetViews>
  <sheetFormatPr defaultRowHeight="15" x14ac:dyDescent="0.25"/>
  <sheetData>
    <row r="2" spans="2:11" x14ac:dyDescent="0.25">
      <c r="B2" t="s">
        <v>6940</v>
      </c>
      <c r="K2" t="s">
        <v>6974</v>
      </c>
    </row>
    <row r="3" spans="2:11" x14ac:dyDescent="0.25">
      <c r="B3" t="s">
        <v>6941</v>
      </c>
    </row>
    <row r="4" spans="2:11" x14ac:dyDescent="0.25">
      <c r="B4" t="s">
        <v>6942</v>
      </c>
      <c r="K4" t="s">
        <v>6975</v>
      </c>
    </row>
    <row r="5" spans="2:11" x14ac:dyDescent="0.25">
      <c r="B5" t="s">
        <v>6943</v>
      </c>
      <c r="K5" t="s">
        <v>6976</v>
      </c>
    </row>
    <row r="6" spans="2:11" x14ac:dyDescent="0.25">
      <c r="B6" t="s">
        <v>6944</v>
      </c>
      <c r="K6" t="s">
        <v>6977</v>
      </c>
    </row>
    <row r="7" spans="2:11" x14ac:dyDescent="0.25">
      <c r="B7" t="s">
        <v>6945</v>
      </c>
      <c r="K7" t="s">
        <v>6978</v>
      </c>
    </row>
    <row r="8" spans="2:11" x14ac:dyDescent="0.25">
      <c r="B8" t="s">
        <v>6946</v>
      </c>
      <c r="K8" t="s">
        <v>6979</v>
      </c>
    </row>
    <row r="9" spans="2:11" x14ac:dyDescent="0.25">
      <c r="B9" t="s">
        <v>6947</v>
      </c>
      <c r="K9" t="s">
        <v>6980</v>
      </c>
    </row>
    <row r="10" spans="2:11" x14ac:dyDescent="0.25">
      <c r="B10" t="s">
        <v>6948</v>
      </c>
      <c r="K10" t="s">
        <v>6981</v>
      </c>
    </row>
    <row r="11" spans="2:11" x14ac:dyDescent="0.25">
      <c r="B11" t="s">
        <v>6949</v>
      </c>
      <c r="K11" t="s">
        <v>6982</v>
      </c>
    </row>
    <row r="12" spans="2:11" x14ac:dyDescent="0.25">
      <c r="B12" t="s">
        <v>6950</v>
      </c>
      <c r="K12" t="s">
        <v>6983</v>
      </c>
    </row>
    <row r="13" spans="2:11" x14ac:dyDescent="0.25">
      <c r="B13" t="s">
        <v>6951</v>
      </c>
      <c r="K13" t="s">
        <v>6984</v>
      </c>
    </row>
    <row r="14" spans="2:11" x14ac:dyDescent="0.25">
      <c r="B14" t="s">
        <v>6952</v>
      </c>
      <c r="K14" t="s">
        <v>6985</v>
      </c>
    </row>
    <row r="15" spans="2:11" x14ac:dyDescent="0.25">
      <c r="B15" t="s">
        <v>6953</v>
      </c>
      <c r="K15" t="s">
        <v>6986</v>
      </c>
    </row>
    <row r="16" spans="2:11" x14ac:dyDescent="0.25">
      <c r="B16" t="s">
        <v>6954</v>
      </c>
      <c r="K16" t="s">
        <v>6987</v>
      </c>
    </row>
    <row r="17" spans="2:11" x14ac:dyDescent="0.25">
      <c r="B17" t="s">
        <v>6955</v>
      </c>
      <c r="K17" t="s">
        <v>6988</v>
      </c>
    </row>
    <row r="18" spans="2:11" x14ac:dyDescent="0.25">
      <c r="B18" t="s">
        <v>6956</v>
      </c>
      <c r="K18" t="s">
        <v>6989</v>
      </c>
    </row>
    <row r="19" spans="2:11" x14ac:dyDescent="0.25">
      <c r="B19" t="s">
        <v>6957</v>
      </c>
      <c r="K19" t="s">
        <v>6990</v>
      </c>
    </row>
    <row r="20" spans="2:11" x14ac:dyDescent="0.25">
      <c r="B20" t="s">
        <v>6958</v>
      </c>
      <c r="K20" t="s">
        <v>6991</v>
      </c>
    </row>
    <row r="21" spans="2:11" x14ac:dyDescent="0.25">
      <c r="B21" t="s">
        <v>6959</v>
      </c>
      <c r="K21" t="s">
        <v>6992</v>
      </c>
    </row>
    <row r="22" spans="2:11" x14ac:dyDescent="0.25">
      <c r="B22" t="s">
        <v>6960</v>
      </c>
      <c r="K22" t="s">
        <v>6993</v>
      </c>
    </row>
    <row r="23" spans="2:11" x14ac:dyDescent="0.25">
      <c r="B23" t="s">
        <v>6961</v>
      </c>
      <c r="K23" t="s">
        <v>6994</v>
      </c>
    </row>
    <row r="24" spans="2:11" x14ac:dyDescent="0.25">
      <c r="B24" t="s">
        <v>6962</v>
      </c>
      <c r="K24" t="s">
        <v>6995</v>
      </c>
    </row>
    <row r="25" spans="2:11" x14ac:dyDescent="0.25">
      <c r="B25" t="s">
        <v>6963</v>
      </c>
      <c r="K25" t="s">
        <v>6996</v>
      </c>
    </row>
    <row r="26" spans="2:11" x14ac:dyDescent="0.25">
      <c r="B26" t="s">
        <v>6964</v>
      </c>
      <c r="K26" t="s">
        <v>6997</v>
      </c>
    </row>
    <row r="27" spans="2:11" x14ac:dyDescent="0.25">
      <c r="B27" t="s">
        <v>6965</v>
      </c>
      <c r="K27" t="s">
        <v>6998</v>
      </c>
    </row>
    <row r="28" spans="2:11" x14ac:dyDescent="0.25">
      <c r="B28" t="s">
        <v>6966</v>
      </c>
      <c r="K28" t="s">
        <v>6999</v>
      </c>
    </row>
    <row r="29" spans="2:11" x14ac:dyDescent="0.25">
      <c r="B29" t="s">
        <v>6967</v>
      </c>
      <c r="K29" t="s">
        <v>7000</v>
      </c>
    </row>
    <row r="30" spans="2:11" x14ac:dyDescent="0.25">
      <c r="B30" t="s">
        <v>6968</v>
      </c>
      <c r="K30" t="s">
        <v>7001</v>
      </c>
    </row>
    <row r="31" spans="2:11" x14ac:dyDescent="0.25">
      <c r="B31" t="s">
        <v>6969</v>
      </c>
      <c r="K31" t="s">
        <v>7002</v>
      </c>
    </row>
    <row r="32" spans="2:11" x14ac:dyDescent="0.25">
      <c r="B32" t="s">
        <v>6970</v>
      </c>
      <c r="K32" t="s">
        <v>7003</v>
      </c>
    </row>
    <row r="33" spans="2:11" x14ac:dyDescent="0.25">
      <c r="B33" t="s">
        <v>6971</v>
      </c>
      <c r="K33" t="s">
        <v>7004</v>
      </c>
    </row>
    <row r="34" spans="2:11" x14ac:dyDescent="0.25">
      <c r="B34" t="s">
        <v>6972</v>
      </c>
      <c r="K34" t="s">
        <v>7005</v>
      </c>
    </row>
    <row r="35" spans="2:11" x14ac:dyDescent="0.25">
      <c r="B35" t="s">
        <v>6973</v>
      </c>
      <c r="K35" t="s">
        <v>7006</v>
      </c>
    </row>
    <row r="36" spans="2:11" x14ac:dyDescent="0.25">
      <c r="K36" t="s">
        <v>7007</v>
      </c>
    </row>
    <row r="38" spans="2:11" x14ac:dyDescent="0.25">
      <c r="K38" t="s">
        <v>7008</v>
      </c>
    </row>
    <row r="39" spans="2:11" x14ac:dyDescent="0.25">
      <c r="K39" t="s">
        <v>7009</v>
      </c>
    </row>
    <row r="40" spans="2:11" x14ac:dyDescent="0.25">
      <c r="K40" t="s">
        <v>7010</v>
      </c>
    </row>
    <row r="42" spans="2:11" x14ac:dyDescent="0.25">
      <c r="K42" t="s">
        <v>7011</v>
      </c>
    </row>
    <row r="43" spans="2:11" x14ac:dyDescent="0.25">
      <c r="K43" t="s">
        <v>7012</v>
      </c>
    </row>
    <row r="44" spans="2:11" x14ac:dyDescent="0.25">
      <c r="K44" t="s">
        <v>7013</v>
      </c>
    </row>
    <row r="45" spans="2:11" x14ac:dyDescent="0.25">
      <c r="K45" t="s">
        <v>7014</v>
      </c>
    </row>
    <row r="46" spans="2:11" x14ac:dyDescent="0.25">
      <c r="K46" t="s">
        <v>7015</v>
      </c>
    </row>
    <row r="48" spans="2:11" x14ac:dyDescent="0.25">
      <c r="K48" t="s">
        <v>7016</v>
      </c>
    </row>
    <row r="49" spans="11:11" x14ac:dyDescent="0.25">
      <c r="K49" t="s">
        <v>7017</v>
      </c>
    </row>
    <row r="51" spans="11:11" x14ac:dyDescent="0.25">
      <c r="K51" t="s">
        <v>7018</v>
      </c>
    </row>
    <row r="52" spans="11:11" x14ac:dyDescent="0.25">
      <c r="K52" t="s">
        <v>7019</v>
      </c>
    </row>
    <row r="54" spans="11:11" x14ac:dyDescent="0.25">
      <c r="K54" t="s">
        <v>7020</v>
      </c>
    </row>
    <row r="55" spans="11:11" x14ac:dyDescent="0.25">
      <c r="K55" t="s">
        <v>7021</v>
      </c>
    </row>
    <row r="57" spans="11:11" x14ac:dyDescent="0.25">
      <c r="K57" t="s">
        <v>7022</v>
      </c>
    </row>
    <row r="58" spans="11:11" x14ac:dyDescent="0.25">
      <c r="K58" t="s">
        <v>7023</v>
      </c>
    </row>
    <row r="59" spans="11:11" x14ac:dyDescent="0.25">
      <c r="K59" t="s">
        <v>7024</v>
      </c>
    </row>
    <row r="61" spans="11:11" x14ac:dyDescent="0.25">
      <c r="K61" t="s">
        <v>7025</v>
      </c>
    </row>
    <row r="63" spans="11:11" x14ac:dyDescent="0.25">
      <c r="K63" t="s">
        <v>7026</v>
      </c>
    </row>
    <row r="64" spans="11:11" x14ac:dyDescent="0.25">
      <c r="K64" t="s">
        <v>7027</v>
      </c>
    </row>
    <row r="65" spans="11:11" x14ac:dyDescent="0.25">
      <c r="K65" t="s">
        <v>7028</v>
      </c>
    </row>
    <row r="66" spans="11:11" x14ac:dyDescent="0.25">
      <c r="K66" t="s">
        <v>7029</v>
      </c>
    </row>
    <row r="67" spans="11:11" x14ac:dyDescent="0.25">
      <c r="K67" t="s">
        <v>7030</v>
      </c>
    </row>
    <row r="68" spans="11:11" x14ac:dyDescent="0.25">
      <c r="K68" t="s">
        <v>7031</v>
      </c>
    </row>
    <row r="69" spans="11:11" x14ac:dyDescent="0.25">
      <c r="K69" t="s">
        <v>7032</v>
      </c>
    </row>
    <row r="70" spans="11:11" x14ac:dyDescent="0.25">
      <c r="K70" t="s">
        <v>7033</v>
      </c>
    </row>
    <row r="71" spans="11:11" x14ac:dyDescent="0.25">
      <c r="K71" t="s">
        <v>7034</v>
      </c>
    </row>
    <row r="72" spans="11:11" x14ac:dyDescent="0.25">
      <c r="K72" t="s">
        <v>7035</v>
      </c>
    </row>
    <row r="73" spans="11:11" x14ac:dyDescent="0.25">
      <c r="K73" t="s">
        <v>7036</v>
      </c>
    </row>
    <row r="74" spans="11:11" x14ac:dyDescent="0.25">
      <c r="K74" t="s">
        <v>7037</v>
      </c>
    </row>
    <row r="76" spans="11:11" x14ac:dyDescent="0.25">
      <c r="K76" t="s">
        <v>7038</v>
      </c>
    </row>
    <row r="77" spans="11:11" x14ac:dyDescent="0.25">
      <c r="K77" t="s">
        <v>7039</v>
      </c>
    </row>
    <row r="78" spans="11:11" x14ac:dyDescent="0.25">
      <c r="K78" t="s">
        <v>7040</v>
      </c>
    </row>
    <row r="80" spans="11:11" x14ac:dyDescent="0.25">
      <c r="K80" t="s">
        <v>7016</v>
      </c>
    </row>
    <row r="81" spans="11:11" x14ac:dyDescent="0.25">
      <c r="K81" t="s">
        <v>7041</v>
      </c>
    </row>
    <row r="82" spans="11:11" x14ac:dyDescent="0.25">
      <c r="K82" t="s">
        <v>7042</v>
      </c>
    </row>
    <row r="84" spans="11:11" x14ac:dyDescent="0.25">
      <c r="K84" t="s">
        <v>7043</v>
      </c>
    </row>
    <row r="86" spans="11:11" x14ac:dyDescent="0.25">
      <c r="K86" t="s">
        <v>7044</v>
      </c>
    </row>
    <row r="87" spans="11:11" x14ac:dyDescent="0.25">
      <c r="K87" t="s">
        <v>7045</v>
      </c>
    </row>
    <row r="88" spans="11:11" x14ac:dyDescent="0.25">
      <c r="K88" t="s">
        <v>7046</v>
      </c>
    </row>
    <row r="89" spans="11:11" x14ac:dyDescent="0.25">
      <c r="K89" t="s">
        <v>7047</v>
      </c>
    </row>
    <row r="90" spans="11:11" x14ac:dyDescent="0.25">
      <c r="K90" t="s">
        <v>7048</v>
      </c>
    </row>
    <row r="91" spans="11:11" x14ac:dyDescent="0.25">
      <c r="K91" t="s">
        <v>7049</v>
      </c>
    </row>
    <row r="92" spans="11:11" x14ac:dyDescent="0.25">
      <c r="K92" t="s">
        <v>7050</v>
      </c>
    </row>
    <row r="94" spans="11:11" x14ac:dyDescent="0.25">
      <c r="K94" t="s">
        <v>7051</v>
      </c>
    </row>
    <row r="95" spans="11:11" x14ac:dyDescent="0.25">
      <c r="K95" t="s">
        <v>7052</v>
      </c>
    </row>
    <row r="96" spans="11:11" x14ac:dyDescent="0.25">
      <c r="K96" t="s">
        <v>7053</v>
      </c>
    </row>
    <row r="98" spans="11:11" x14ac:dyDescent="0.25">
      <c r="K98" t="s">
        <v>7054</v>
      </c>
    </row>
    <row r="100" spans="11:11" x14ac:dyDescent="0.25">
      <c r="K100" t="s">
        <v>7055</v>
      </c>
    </row>
    <row r="101" spans="11:11" x14ac:dyDescent="0.25">
      <c r="K101" t="s">
        <v>7056</v>
      </c>
    </row>
    <row r="102" spans="11:11" x14ac:dyDescent="0.25">
      <c r="K102" t="s">
        <v>7057</v>
      </c>
    </row>
    <row r="104" spans="11:11" x14ac:dyDescent="0.25">
      <c r="K104" t="s">
        <v>7058</v>
      </c>
    </row>
    <row r="105" spans="11:11" x14ac:dyDescent="0.25">
      <c r="K105" t="s">
        <v>7059</v>
      </c>
    </row>
    <row r="106" spans="11:11" x14ac:dyDescent="0.25">
      <c r="K106" t="s">
        <v>7060</v>
      </c>
    </row>
    <row r="107" spans="11:11" x14ac:dyDescent="0.25">
      <c r="K107" t="s">
        <v>7061</v>
      </c>
    </row>
    <row r="108" spans="11:11" x14ac:dyDescent="0.25">
      <c r="K108" t="s">
        <v>7062</v>
      </c>
    </row>
    <row r="110" spans="11:11" x14ac:dyDescent="0.25">
      <c r="K110" t="s">
        <v>7063</v>
      </c>
    </row>
    <row r="111" spans="11:11" x14ac:dyDescent="0.25">
      <c r="K111" t="s">
        <v>7064</v>
      </c>
    </row>
    <row r="113" spans="11:11" x14ac:dyDescent="0.25">
      <c r="K113" t="s">
        <v>7065</v>
      </c>
    </row>
    <row r="114" spans="11:11" x14ac:dyDescent="0.25">
      <c r="K114" t="s">
        <v>7066</v>
      </c>
    </row>
    <row r="116" spans="11:11" x14ac:dyDescent="0.25">
      <c r="K116" t="s">
        <v>7067</v>
      </c>
    </row>
    <row r="117" spans="11:11" x14ac:dyDescent="0.25">
      <c r="K117" t="s">
        <v>7068</v>
      </c>
    </row>
    <row r="118" spans="11:11" x14ac:dyDescent="0.25">
      <c r="K118" t="s">
        <v>7069</v>
      </c>
    </row>
    <row r="120" spans="11:11" x14ac:dyDescent="0.25">
      <c r="K120" t="s">
        <v>7070</v>
      </c>
    </row>
    <row r="121" spans="11:11" x14ac:dyDescent="0.25">
      <c r="K121" t="s">
        <v>7071</v>
      </c>
    </row>
    <row r="122" spans="11:11" x14ac:dyDescent="0.25">
      <c r="K122" t="s">
        <v>7072</v>
      </c>
    </row>
    <row r="124" spans="11:11" x14ac:dyDescent="0.25">
      <c r="K124" t="s">
        <v>7073</v>
      </c>
    </row>
    <row r="125" spans="11:11" x14ac:dyDescent="0.25">
      <c r="K125" t="s">
        <v>7074</v>
      </c>
    </row>
    <row r="127" spans="11:11" x14ac:dyDescent="0.25">
      <c r="K127" t="s">
        <v>7075</v>
      </c>
    </row>
    <row r="128" spans="11:11" x14ac:dyDescent="0.25">
      <c r="K128" t="s">
        <v>7076</v>
      </c>
    </row>
    <row r="129" spans="11:11" x14ac:dyDescent="0.25">
      <c r="K129" t="s">
        <v>7077</v>
      </c>
    </row>
    <row r="131" spans="11:11" x14ac:dyDescent="0.25">
      <c r="K131" t="s">
        <v>7078</v>
      </c>
    </row>
    <row r="133" spans="11:11" x14ac:dyDescent="0.25">
      <c r="K133" t="s">
        <v>7079</v>
      </c>
    </row>
    <row r="135" spans="11:11" x14ac:dyDescent="0.25">
      <c r="K135" t="s">
        <v>7080</v>
      </c>
    </row>
    <row r="137" spans="11:11" x14ac:dyDescent="0.25">
      <c r="K137" t="s">
        <v>7081</v>
      </c>
    </row>
    <row r="139" spans="11:11" x14ac:dyDescent="0.25">
      <c r="K139" t="s">
        <v>7082</v>
      </c>
    </row>
    <row r="140" spans="11:11" x14ac:dyDescent="0.25">
      <c r="K140" t="s">
        <v>7083</v>
      </c>
    </row>
    <row r="142" spans="11:11" x14ac:dyDescent="0.25">
      <c r="K142" t="s">
        <v>7084</v>
      </c>
    </row>
    <row r="144" spans="11:11" x14ac:dyDescent="0.25">
      <c r="K144" t="s">
        <v>7085</v>
      </c>
    </row>
    <row r="145" spans="11:11" x14ac:dyDescent="0.25">
      <c r="K145" t="s">
        <v>7086</v>
      </c>
    </row>
    <row r="147" spans="11:11" x14ac:dyDescent="0.25">
      <c r="K147" t="s">
        <v>7087</v>
      </c>
    </row>
    <row r="149" spans="11:11" x14ac:dyDescent="0.25">
      <c r="K149" t="s">
        <v>7088</v>
      </c>
    </row>
    <row r="150" spans="11:11" x14ac:dyDescent="0.25">
      <c r="K150" t="s">
        <v>7089</v>
      </c>
    </row>
    <row r="152" spans="11:11" x14ac:dyDescent="0.25">
      <c r="K152" t="s">
        <v>7090</v>
      </c>
    </row>
    <row r="153" spans="11:11" x14ac:dyDescent="0.25">
      <c r="K153" t="s">
        <v>7091</v>
      </c>
    </row>
    <row r="155" spans="11:11" x14ac:dyDescent="0.25">
      <c r="K155" t="s">
        <v>7016</v>
      </c>
    </row>
    <row r="156" spans="11:11" x14ac:dyDescent="0.25">
      <c r="K156" t="s">
        <v>7092</v>
      </c>
    </row>
    <row r="158" spans="11:11" x14ac:dyDescent="0.25">
      <c r="K158" t="s">
        <v>7093</v>
      </c>
    </row>
    <row r="160" spans="11:11" x14ac:dyDescent="0.25">
      <c r="K160" t="s">
        <v>7094</v>
      </c>
    </row>
    <row r="162" spans="11:11" x14ac:dyDescent="0.25">
      <c r="K162" t="s">
        <v>7095</v>
      </c>
    </row>
    <row r="164" spans="11:11" x14ac:dyDescent="0.25">
      <c r="K164" t="s">
        <v>7096</v>
      </c>
    </row>
    <row r="165" spans="11:11" x14ac:dyDescent="0.25">
      <c r="K165" t="s">
        <v>7097</v>
      </c>
    </row>
    <row r="166" spans="11:11" x14ac:dyDescent="0.25">
      <c r="K166" t="s">
        <v>7098</v>
      </c>
    </row>
    <row r="167" spans="11:11" x14ac:dyDescent="0.25">
      <c r="K167" t="s">
        <v>7099</v>
      </c>
    </row>
    <row r="168" spans="11:11" x14ac:dyDescent="0.25">
      <c r="K168" t="s">
        <v>7100</v>
      </c>
    </row>
    <row r="169" spans="11:11" x14ac:dyDescent="0.25">
      <c r="K169" t="s">
        <v>7101</v>
      </c>
    </row>
    <row r="170" spans="11:11" x14ac:dyDescent="0.25">
      <c r="K170" t="s">
        <v>7102</v>
      </c>
    </row>
    <row r="171" spans="11:11" x14ac:dyDescent="0.25">
      <c r="K171" t="s">
        <v>7103</v>
      </c>
    </row>
    <row r="173" spans="11:11" x14ac:dyDescent="0.25">
      <c r="K173" t="s">
        <v>7104</v>
      </c>
    </row>
    <row r="174" spans="11:11" x14ac:dyDescent="0.25">
      <c r="K174" t="s">
        <v>7105</v>
      </c>
    </row>
    <row r="175" spans="11:11" x14ac:dyDescent="0.25">
      <c r="K175" t="s">
        <v>7106</v>
      </c>
    </row>
    <row r="177" spans="11:11" x14ac:dyDescent="0.25">
      <c r="K177" t="s">
        <v>7107</v>
      </c>
    </row>
    <row r="179" spans="11:11" x14ac:dyDescent="0.25">
      <c r="K179" t="s">
        <v>7108</v>
      </c>
    </row>
    <row r="180" spans="11:11" x14ac:dyDescent="0.25">
      <c r="K180" t="s">
        <v>7109</v>
      </c>
    </row>
    <row r="182" spans="11:11" x14ac:dyDescent="0.25">
      <c r="K182" t="s">
        <v>7110</v>
      </c>
    </row>
    <row r="183" spans="11:11" x14ac:dyDescent="0.25">
      <c r="K183" t="s">
        <v>7111</v>
      </c>
    </row>
    <row r="184" spans="11:11" x14ac:dyDescent="0.25">
      <c r="K184" t="s">
        <v>7112</v>
      </c>
    </row>
    <row r="186" spans="11:11" x14ac:dyDescent="0.25">
      <c r="K186" t="s">
        <v>7113</v>
      </c>
    </row>
    <row r="188" spans="11:11" x14ac:dyDescent="0.25">
      <c r="K188" t="s">
        <v>7114</v>
      </c>
    </row>
    <row r="190" spans="11:11" x14ac:dyDescent="0.25">
      <c r="K190" t="s">
        <v>7115</v>
      </c>
    </row>
    <row r="192" spans="11:11" x14ac:dyDescent="0.25">
      <c r="K192" t="s">
        <v>7116</v>
      </c>
    </row>
    <row r="194" spans="11:11" x14ac:dyDescent="0.25">
      <c r="K194" t="s">
        <v>7117</v>
      </c>
    </row>
    <row r="196" spans="11:11" x14ac:dyDescent="0.25">
      <c r="K196" t="s">
        <v>7118</v>
      </c>
    </row>
    <row r="197" spans="11:11" x14ac:dyDescent="0.25">
      <c r="K197" t="s">
        <v>7119</v>
      </c>
    </row>
    <row r="198" spans="11:11" x14ac:dyDescent="0.25">
      <c r="K198" t="s">
        <v>7120</v>
      </c>
    </row>
    <row r="200" spans="11:11" x14ac:dyDescent="0.25">
      <c r="K200" t="s">
        <v>7121</v>
      </c>
    </row>
    <row r="202" spans="11:11" x14ac:dyDescent="0.25">
      <c r="K202" t="s">
        <v>7122</v>
      </c>
    </row>
    <row r="203" spans="11:11" x14ac:dyDescent="0.25">
      <c r="K203" t="s">
        <v>7123</v>
      </c>
    </row>
    <row r="205" spans="11:11" x14ac:dyDescent="0.25">
      <c r="K205" t="s">
        <v>7124</v>
      </c>
    </row>
    <row r="206" spans="11:11" x14ac:dyDescent="0.25">
      <c r="K206" t="s">
        <v>7125</v>
      </c>
    </row>
    <row r="208" spans="11:11" x14ac:dyDescent="0.25">
      <c r="K208" t="s">
        <v>7126</v>
      </c>
    </row>
    <row r="209" spans="11:11" x14ac:dyDescent="0.25">
      <c r="K209" t="s">
        <v>7127</v>
      </c>
    </row>
    <row r="210" spans="11:11" x14ac:dyDescent="0.25">
      <c r="K210" t="s">
        <v>7128</v>
      </c>
    </row>
    <row r="211" spans="11:11" x14ac:dyDescent="0.25">
      <c r="K211" t="s">
        <v>7129</v>
      </c>
    </row>
    <row r="212" spans="11:11" x14ac:dyDescent="0.25">
      <c r="K212" t="s">
        <v>7130</v>
      </c>
    </row>
    <row r="214" spans="11:11" x14ac:dyDescent="0.25">
      <c r="K214" t="s">
        <v>7131</v>
      </c>
    </row>
    <row r="216" spans="11:11" x14ac:dyDescent="0.25">
      <c r="K216" t="s">
        <v>7132</v>
      </c>
    </row>
    <row r="218" spans="11:11" x14ac:dyDescent="0.25">
      <c r="K218" t="s">
        <v>7133</v>
      </c>
    </row>
    <row r="219" spans="11:11" x14ac:dyDescent="0.25">
      <c r="K219" t="s">
        <v>7134</v>
      </c>
    </row>
    <row r="220" spans="11:11" x14ac:dyDescent="0.25">
      <c r="K220" t="s">
        <v>7135</v>
      </c>
    </row>
    <row r="221" spans="11:11" x14ac:dyDescent="0.25">
      <c r="K221" t="s">
        <v>7136</v>
      </c>
    </row>
    <row r="223" spans="11:11" x14ac:dyDescent="0.25">
      <c r="K223" t="s">
        <v>7137</v>
      </c>
    </row>
    <row r="225" spans="11:11" x14ac:dyDescent="0.25">
      <c r="K225" t="s">
        <v>7138</v>
      </c>
    </row>
    <row r="227" spans="11:11" x14ac:dyDescent="0.25">
      <c r="K227" t="s">
        <v>7139</v>
      </c>
    </row>
    <row r="229" spans="11:11" x14ac:dyDescent="0.25">
      <c r="K229" t="s">
        <v>7140</v>
      </c>
    </row>
    <row r="231" spans="11:11" x14ac:dyDescent="0.25">
      <c r="K231" t="s">
        <v>7141</v>
      </c>
    </row>
    <row r="233" spans="11:11" x14ac:dyDescent="0.25">
      <c r="K233" t="s">
        <v>7122</v>
      </c>
    </row>
    <row r="234" spans="11:11" x14ac:dyDescent="0.25">
      <c r="K234" t="s">
        <v>7142</v>
      </c>
    </row>
    <row r="236" spans="11:11" x14ac:dyDescent="0.25">
      <c r="K236" t="s">
        <v>7126</v>
      </c>
    </row>
    <row r="237" spans="11:11" x14ac:dyDescent="0.25">
      <c r="K237" t="s">
        <v>7143</v>
      </c>
    </row>
    <row r="239" spans="11:11" x14ac:dyDescent="0.25">
      <c r="K239" t="s">
        <v>7131</v>
      </c>
    </row>
    <row r="241" spans="11:11" x14ac:dyDescent="0.25">
      <c r="K241" t="s">
        <v>7144</v>
      </c>
    </row>
    <row r="243" spans="11:11" x14ac:dyDescent="0.25">
      <c r="K243" t="s">
        <v>2977</v>
      </c>
    </row>
    <row r="245" spans="11:11" x14ac:dyDescent="0.25">
      <c r="K245" t="s">
        <v>7016</v>
      </c>
    </row>
    <row r="246" spans="11:11" x14ac:dyDescent="0.25">
      <c r="K246" t="s">
        <v>7145</v>
      </c>
    </row>
    <row r="247" spans="11:11" x14ac:dyDescent="0.25">
      <c r="K247" t="s">
        <v>7146</v>
      </c>
    </row>
    <row r="248" spans="11:11" x14ac:dyDescent="0.25">
      <c r="K248" t="s">
        <v>7147</v>
      </c>
    </row>
    <row r="249" spans="11:11" x14ac:dyDescent="0.25">
      <c r="K249" t="s">
        <v>7148</v>
      </c>
    </row>
    <row r="251" spans="11:11" x14ac:dyDescent="0.25">
      <c r="K251" t="s">
        <v>7149</v>
      </c>
    </row>
    <row r="253" spans="11:11" x14ac:dyDescent="0.25">
      <c r="K253" t="s">
        <v>7150</v>
      </c>
    </row>
    <row r="255" spans="11:11" x14ac:dyDescent="0.25">
      <c r="K255" t="s">
        <v>7151</v>
      </c>
    </row>
    <row r="256" spans="11:11" x14ac:dyDescent="0.25">
      <c r="K256" t="s">
        <v>7152</v>
      </c>
    </row>
    <row r="257" spans="11:11" x14ac:dyDescent="0.25">
      <c r="K257" t="s">
        <v>7153</v>
      </c>
    </row>
    <row r="259" spans="11:11" x14ac:dyDescent="0.25">
      <c r="K259" t="s">
        <v>7154</v>
      </c>
    </row>
    <row r="261" spans="11:11" x14ac:dyDescent="0.25">
      <c r="K261" t="s">
        <v>7155</v>
      </c>
    </row>
    <row r="263" spans="11:11" x14ac:dyDescent="0.25">
      <c r="K263" t="s">
        <v>7156</v>
      </c>
    </row>
    <row r="264" spans="11:11" x14ac:dyDescent="0.25">
      <c r="K264" t="s">
        <v>7157</v>
      </c>
    </row>
    <row r="266" spans="11:11" x14ac:dyDescent="0.25">
      <c r="K266" t="s">
        <v>7158</v>
      </c>
    </row>
    <row r="267" spans="11:11" x14ac:dyDescent="0.25">
      <c r="K267" t="s">
        <v>7159</v>
      </c>
    </row>
    <row r="268" spans="11:11" x14ac:dyDescent="0.25">
      <c r="K268" t="s">
        <v>7160</v>
      </c>
    </row>
    <row r="269" spans="11:11" x14ac:dyDescent="0.25">
      <c r="K269" t="s">
        <v>7161</v>
      </c>
    </row>
    <row r="271" spans="11:11" x14ac:dyDescent="0.25">
      <c r="K271" t="s">
        <v>7162</v>
      </c>
    </row>
    <row r="273" spans="11:11" x14ac:dyDescent="0.25">
      <c r="K273" t="s">
        <v>7163</v>
      </c>
    </row>
    <row r="274" spans="11:11" x14ac:dyDescent="0.25">
      <c r="K274" t="s">
        <v>7164</v>
      </c>
    </row>
    <row r="276" spans="11:11" x14ac:dyDescent="0.25">
      <c r="K276" t="s">
        <v>7165</v>
      </c>
    </row>
    <row r="277" spans="11:11" x14ac:dyDescent="0.25">
      <c r="K277" t="s">
        <v>7166</v>
      </c>
    </row>
    <row r="278" spans="11:11" x14ac:dyDescent="0.25">
      <c r="K278" t="s">
        <v>7167</v>
      </c>
    </row>
    <row r="279" spans="11:11" x14ac:dyDescent="0.25">
      <c r="K279" t="s">
        <v>7168</v>
      </c>
    </row>
    <row r="281" spans="11:11" x14ac:dyDescent="0.25">
      <c r="K281" t="s">
        <v>7169</v>
      </c>
    </row>
    <row r="282" spans="11:11" x14ac:dyDescent="0.25">
      <c r="K282" t="s">
        <v>7170</v>
      </c>
    </row>
    <row r="283" spans="11:11" x14ac:dyDescent="0.25">
      <c r="K283" t="s">
        <v>7171</v>
      </c>
    </row>
    <row r="284" spans="11:11" x14ac:dyDescent="0.25">
      <c r="K284" t="s">
        <v>7172</v>
      </c>
    </row>
    <row r="286" spans="11:11" x14ac:dyDescent="0.25">
      <c r="K286" t="s">
        <v>7173</v>
      </c>
    </row>
    <row r="288" spans="11:11" x14ac:dyDescent="0.25">
      <c r="K288" t="s">
        <v>7174</v>
      </c>
    </row>
    <row r="289" spans="11:11" x14ac:dyDescent="0.25">
      <c r="K289" t="s">
        <v>7175</v>
      </c>
    </row>
    <row r="291" spans="11:11" x14ac:dyDescent="0.25">
      <c r="K291" t="s">
        <v>7176</v>
      </c>
    </row>
    <row r="292" spans="11:11" x14ac:dyDescent="0.25">
      <c r="K292" t="s">
        <v>7177</v>
      </c>
    </row>
    <row r="294" spans="11:11" x14ac:dyDescent="0.25">
      <c r="K294" t="s">
        <v>7178</v>
      </c>
    </row>
    <row r="296" spans="11:11" x14ac:dyDescent="0.25">
      <c r="K296" t="s">
        <v>7179</v>
      </c>
    </row>
    <row r="298" spans="11:11" x14ac:dyDescent="0.25">
      <c r="K298" t="s">
        <v>7180</v>
      </c>
    </row>
    <row r="299" spans="11:11" x14ac:dyDescent="0.25">
      <c r="K299" t="s">
        <v>7181</v>
      </c>
    </row>
    <row r="300" spans="11:11" x14ac:dyDescent="0.25">
      <c r="K300" t="s">
        <v>7182</v>
      </c>
    </row>
    <row r="302" spans="11:11" x14ac:dyDescent="0.25">
      <c r="K302" t="s">
        <v>7183</v>
      </c>
    </row>
    <row r="304" spans="11:11" x14ac:dyDescent="0.25">
      <c r="K304" t="s">
        <v>7184</v>
      </c>
    </row>
    <row r="305" spans="11:11" x14ac:dyDescent="0.25">
      <c r="K305" t="s">
        <v>7185</v>
      </c>
    </row>
    <row r="307" spans="11:11" x14ac:dyDescent="0.25">
      <c r="K307" t="s">
        <v>7186</v>
      </c>
    </row>
    <row r="308" spans="11:11" x14ac:dyDescent="0.25">
      <c r="K308" t="s">
        <v>7185</v>
      </c>
    </row>
    <row r="310" spans="11:11" x14ac:dyDescent="0.25">
      <c r="K310" t="s">
        <v>7187</v>
      </c>
    </row>
    <row r="312" spans="11:11" x14ac:dyDescent="0.25">
      <c r="K312" t="s">
        <v>7188</v>
      </c>
    </row>
    <row r="314" spans="11:11" x14ac:dyDescent="0.25">
      <c r="K314" t="s">
        <v>7189</v>
      </c>
    </row>
    <row r="315" spans="11:11" x14ac:dyDescent="0.25">
      <c r="K315" t="s">
        <v>7190</v>
      </c>
    </row>
    <row r="317" spans="11:11" x14ac:dyDescent="0.25">
      <c r="K317" t="s">
        <v>7191</v>
      </c>
    </row>
    <row r="318" spans="11:11" x14ac:dyDescent="0.25">
      <c r="K318" t="s">
        <v>7192</v>
      </c>
    </row>
    <row r="319" spans="11:11" x14ac:dyDescent="0.25">
      <c r="K319" t="s">
        <v>7193</v>
      </c>
    </row>
    <row r="320" spans="11:11" x14ac:dyDescent="0.25">
      <c r="K320" t="s">
        <v>7194</v>
      </c>
    </row>
    <row r="321" spans="11:11" x14ac:dyDescent="0.25">
      <c r="K321" t="s">
        <v>7195</v>
      </c>
    </row>
    <row r="322" spans="11:11" x14ac:dyDescent="0.25">
      <c r="K322" t="s">
        <v>7196</v>
      </c>
    </row>
    <row r="323" spans="11:11" x14ac:dyDescent="0.25">
      <c r="K323" t="s">
        <v>7197</v>
      </c>
    </row>
    <row r="324" spans="11:11" x14ac:dyDescent="0.25">
      <c r="K324" t="s">
        <v>7198</v>
      </c>
    </row>
    <row r="325" spans="11:11" x14ac:dyDescent="0.25">
      <c r="K325" t="s">
        <v>7199</v>
      </c>
    </row>
    <row r="327" spans="11:11" x14ac:dyDescent="0.25">
      <c r="K327" t="s">
        <v>7200</v>
      </c>
    </row>
    <row r="328" spans="11:11" x14ac:dyDescent="0.25">
      <c r="K328" t="s">
        <v>7201</v>
      </c>
    </row>
    <row r="329" spans="11:11" x14ac:dyDescent="0.25">
      <c r="K329" t="s">
        <v>7202</v>
      </c>
    </row>
    <row r="330" spans="11:11" x14ac:dyDescent="0.25">
      <c r="K330" t="s">
        <v>7203</v>
      </c>
    </row>
    <row r="332" spans="11:11" x14ac:dyDescent="0.25">
      <c r="K332" t="s">
        <v>7204</v>
      </c>
    </row>
    <row r="334" spans="11:11" x14ac:dyDescent="0.25">
      <c r="K334" t="s">
        <v>7205</v>
      </c>
    </row>
    <row r="335" spans="11:11" x14ac:dyDescent="0.25">
      <c r="K335" t="s">
        <v>7206</v>
      </c>
    </row>
    <row r="336" spans="11:11" x14ac:dyDescent="0.25">
      <c r="K336" t="s">
        <v>7207</v>
      </c>
    </row>
    <row r="337" spans="11:11" x14ac:dyDescent="0.25">
      <c r="K337" t="s">
        <v>7208</v>
      </c>
    </row>
    <row r="338" spans="11:11" x14ac:dyDescent="0.25">
      <c r="K338" t="s">
        <v>7209</v>
      </c>
    </row>
    <row r="339" spans="11:11" x14ac:dyDescent="0.25">
      <c r="K339" t="s">
        <v>7210</v>
      </c>
    </row>
    <row r="341" spans="11:11" x14ac:dyDescent="0.25">
      <c r="K341" t="s">
        <v>7211</v>
      </c>
    </row>
    <row r="342" spans="11:11" x14ac:dyDescent="0.25">
      <c r="K342" t="s">
        <v>7212</v>
      </c>
    </row>
    <row r="343" spans="11:11" x14ac:dyDescent="0.25">
      <c r="K343" t="s">
        <v>7213</v>
      </c>
    </row>
    <row r="344" spans="11:11" x14ac:dyDescent="0.25">
      <c r="K344" t="s">
        <v>7214</v>
      </c>
    </row>
    <row r="346" spans="11:11" x14ac:dyDescent="0.25">
      <c r="K346" t="s">
        <v>7215</v>
      </c>
    </row>
    <row r="347" spans="11:11" x14ac:dyDescent="0.25">
      <c r="K347" t="s">
        <v>7216</v>
      </c>
    </row>
    <row r="348" spans="11:11" x14ac:dyDescent="0.25">
      <c r="K348" t="s">
        <v>7217</v>
      </c>
    </row>
    <row r="349" spans="11:11" x14ac:dyDescent="0.25">
      <c r="K349" t="s">
        <v>7218</v>
      </c>
    </row>
    <row r="350" spans="11:11" x14ac:dyDescent="0.25">
      <c r="K350" t="s">
        <v>7219</v>
      </c>
    </row>
    <row r="351" spans="11:11" x14ac:dyDescent="0.25">
      <c r="K351" t="s">
        <v>7220</v>
      </c>
    </row>
    <row r="352" spans="11:11" x14ac:dyDescent="0.25">
      <c r="K352" t="s">
        <v>7221</v>
      </c>
    </row>
    <row r="353" spans="11:11" x14ac:dyDescent="0.25">
      <c r="K353" t="s">
        <v>7222</v>
      </c>
    </row>
    <row r="354" spans="11:11" x14ac:dyDescent="0.25">
      <c r="K354" t="s">
        <v>7223</v>
      </c>
    </row>
    <row r="355" spans="11:11" x14ac:dyDescent="0.25">
      <c r="K355" t="s">
        <v>7224</v>
      </c>
    </row>
    <row r="356" spans="11:11" x14ac:dyDescent="0.25">
      <c r="K356" t="s">
        <v>7225</v>
      </c>
    </row>
    <row r="357" spans="11:11" x14ac:dyDescent="0.25">
      <c r="K357" t="s">
        <v>7226</v>
      </c>
    </row>
    <row r="358" spans="11:11" x14ac:dyDescent="0.25">
      <c r="K358" t="s">
        <v>7227</v>
      </c>
    </row>
    <row r="359" spans="11:11" x14ac:dyDescent="0.25">
      <c r="K359" t="s">
        <v>7228</v>
      </c>
    </row>
    <row r="360" spans="11:11" x14ac:dyDescent="0.25">
      <c r="K360" t="s">
        <v>7229</v>
      </c>
    </row>
    <row r="361" spans="11:11" x14ac:dyDescent="0.25">
      <c r="K361" t="s">
        <v>7230</v>
      </c>
    </row>
    <row r="362" spans="11:11" x14ac:dyDescent="0.25">
      <c r="K362" t="s">
        <v>7231</v>
      </c>
    </row>
    <row r="364" spans="11:11" x14ac:dyDescent="0.25">
      <c r="K364" t="s">
        <v>7232</v>
      </c>
    </row>
    <row r="365" spans="11:11" x14ac:dyDescent="0.25">
      <c r="K365" t="s">
        <v>7233</v>
      </c>
    </row>
    <row r="366" spans="11:11" x14ac:dyDescent="0.25">
      <c r="K366" t="s">
        <v>7234</v>
      </c>
    </row>
    <row r="368" spans="11:11" x14ac:dyDescent="0.25">
      <c r="K368" t="s">
        <v>7235</v>
      </c>
    </row>
    <row r="370" spans="11:11" x14ac:dyDescent="0.25">
      <c r="K370" t="s">
        <v>7236</v>
      </c>
    </row>
    <row r="372" spans="11:11" x14ac:dyDescent="0.25">
      <c r="K372" t="s">
        <v>7237</v>
      </c>
    </row>
    <row r="374" spans="11:11" x14ac:dyDescent="0.25">
      <c r="K374" t="s">
        <v>7238</v>
      </c>
    </row>
    <row r="375" spans="11:11" x14ac:dyDescent="0.25">
      <c r="K375" t="s">
        <v>7239</v>
      </c>
    </row>
    <row r="376" spans="11:11" x14ac:dyDescent="0.25">
      <c r="K376" t="s">
        <v>7240</v>
      </c>
    </row>
    <row r="377" spans="11:11" x14ac:dyDescent="0.25">
      <c r="K377" t="s">
        <v>7241</v>
      </c>
    </row>
    <row r="379" spans="11:11" x14ac:dyDescent="0.25">
      <c r="K379" t="s">
        <v>7242</v>
      </c>
    </row>
    <row r="380" spans="11:11" x14ac:dyDescent="0.25">
      <c r="K380" t="s">
        <v>7243</v>
      </c>
    </row>
    <row r="381" spans="11:11" x14ac:dyDescent="0.25">
      <c r="K381" t="s">
        <v>7244</v>
      </c>
    </row>
    <row r="383" spans="11:11" x14ac:dyDescent="0.25">
      <c r="K383" t="s">
        <v>7245</v>
      </c>
    </row>
    <row r="385" spans="11:11" x14ac:dyDescent="0.25">
      <c r="K385" t="s">
        <v>7246</v>
      </c>
    </row>
    <row r="387" spans="11:11" x14ac:dyDescent="0.25">
      <c r="K387" t="s">
        <v>7144</v>
      </c>
    </row>
    <row r="388" spans="11:11" x14ac:dyDescent="0.25">
      <c r="K388" t="s">
        <v>7247</v>
      </c>
    </row>
    <row r="389" spans="11:11" x14ac:dyDescent="0.25">
      <c r="K389" t="s">
        <v>7248</v>
      </c>
    </row>
    <row r="391" spans="11:11" x14ac:dyDescent="0.25">
      <c r="K391" t="s">
        <v>7249</v>
      </c>
    </row>
    <row r="392" spans="11:11" x14ac:dyDescent="0.25">
      <c r="K392" t="s">
        <v>7250</v>
      </c>
    </row>
    <row r="394" spans="11:11" x14ac:dyDescent="0.25">
      <c r="K394" t="s">
        <v>7251</v>
      </c>
    </row>
    <row r="396" spans="11:11" x14ac:dyDescent="0.25">
      <c r="K396" t="s">
        <v>7252</v>
      </c>
    </row>
    <row r="398" spans="11:11" x14ac:dyDescent="0.25">
      <c r="K398" t="s">
        <v>7253</v>
      </c>
    </row>
    <row r="400" spans="11:11" x14ac:dyDescent="0.25">
      <c r="K400" t="s">
        <v>7254</v>
      </c>
    </row>
    <row r="401" spans="11:11" x14ac:dyDescent="0.25">
      <c r="K401" t="s">
        <v>7255</v>
      </c>
    </row>
    <row r="403" spans="11:11" x14ac:dyDescent="0.25">
      <c r="K403" t="s">
        <v>7256</v>
      </c>
    </row>
    <row r="404" spans="11:11" x14ac:dyDescent="0.25">
      <c r="K404" t="s">
        <v>7257</v>
      </c>
    </row>
    <row r="406" spans="11:11" x14ac:dyDescent="0.25">
      <c r="K406" t="s">
        <v>7258</v>
      </c>
    </row>
    <row r="407" spans="11:11" x14ac:dyDescent="0.25">
      <c r="K407" t="s">
        <v>7259</v>
      </c>
    </row>
    <row r="408" spans="11:11" x14ac:dyDescent="0.25">
      <c r="K408" t="s">
        <v>7260</v>
      </c>
    </row>
    <row r="409" spans="11:11" x14ac:dyDescent="0.25">
      <c r="K409" t="s">
        <v>7261</v>
      </c>
    </row>
    <row r="410" spans="11:11" x14ac:dyDescent="0.25">
      <c r="K410" t="s">
        <v>7262</v>
      </c>
    </row>
    <row r="411" spans="11:11" x14ac:dyDescent="0.25">
      <c r="K411" t="s">
        <v>7263</v>
      </c>
    </row>
    <row r="412" spans="11:11" x14ac:dyDescent="0.25">
      <c r="K412" t="s">
        <v>7264</v>
      </c>
    </row>
    <row r="413" spans="11:11" x14ac:dyDescent="0.25">
      <c r="K413" t="s">
        <v>7265</v>
      </c>
    </row>
    <row r="414" spans="11:11" x14ac:dyDescent="0.25">
      <c r="K414" t="s">
        <v>6973</v>
      </c>
    </row>
    <row r="415" spans="11:11" x14ac:dyDescent="0.25">
      <c r="K415" t="s">
        <v>7266</v>
      </c>
    </row>
    <row r="417" spans="11:11" x14ac:dyDescent="0.25">
      <c r="K417" t="s">
        <v>7267</v>
      </c>
    </row>
    <row r="418" spans="11:11" x14ac:dyDescent="0.25">
      <c r="K418" t="s">
        <v>7268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4"/>
  <sheetViews>
    <sheetView topLeftCell="J1" workbookViewId="0">
      <selection activeCell="A104" sqref="A1:U104"/>
    </sheetView>
  </sheetViews>
  <sheetFormatPr defaultRowHeight="15" x14ac:dyDescent="0.25"/>
  <cols>
    <col min="1" max="3" width="9.140625" style="8"/>
    <col min="4" max="4" width="29.5703125" style="8" customWidth="1"/>
    <col min="5" max="6" width="32.5703125" style="8" customWidth="1"/>
    <col min="7" max="7" width="9.140625" style="8"/>
    <col min="8" max="8" width="9.85546875" style="8" customWidth="1"/>
    <col min="9" max="13" width="9.140625" style="8"/>
    <col min="14" max="14" width="11.5703125" style="8" bestFit="1" customWidth="1"/>
    <col min="15" max="18" width="9.140625" style="8"/>
    <col min="19" max="19" width="40.42578125" style="8" bestFit="1" customWidth="1"/>
    <col min="20" max="20" width="27.28515625" style="8" customWidth="1"/>
    <col min="21" max="21" width="15.28515625" style="8" customWidth="1"/>
  </cols>
  <sheetData>
    <row r="1" spans="1:23" x14ac:dyDescent="0.25">
      <c r="A1" s="33" t="s">
        <v>0</v>
      </c>
      <c r="B1" s="33" t="s">
        <v>4521</v>
      </c>
      <c r="C1" s="33" t="s">
        <v>1</v>
      </c>
      <c r="D1" s="33" t="s">
        <v>2</v>
      </c>
      <c r="E1" s="33" t="s">
        <v>3</v>
      </c>
      <c r="F1" s="33"/>
      <c r="G1" s="33" t="s">
        <v>4</v>
      </c>
      <c r="H1" s="32" t="s">
        <v>5</v>
      </c>
      <c r="I1" s="33" t="s">
        <v>6</v>
      </c>
      <c r="J1" s="33" t="s">
        <v>7</v>
      </c>
      <c r="K1" s="32" t="s">
        <v>4522</v>
      </c>
      <c r="L1" s="33" t="s">
        <v>1552</v>
      </c>
      <c r="M1" s="33" t="s">
        <v>8</v>
      </c>
      <c r="N1" s="33" t="s">
        <v>847</v>
      </c>
      <c r="O1" s="33" t="s">
        <v>846</v>
      </c>
      <c r="P1" s="33" t="s">
        <v>677</v>
      </c>
      <c r="Q1" s="33" t="s">
        <v>790</v>
      </c>
      <c r="R1" s="33" t="s">
        <v>10</v>
      </c>
      <c r="S1" s="33" t="s">
        <v>11</v>
      </c>
      <c r="T1" s="163" t="s">
        <v>678</v>
      </c>
      <c r="U1" s="163" t="s">
        <v>679</v>
      </c>
      <c r="W1" t="s">
        <v>690</v>
      </c>
    </row>
    <row r="2" spans="1:23" ht="15" customHeight="1" x14ac:dyDescent="0.25">
      <c r="A2" s="112" t="s">
        <v>12</v>
      </c>
      <c r="B2" s="112"/>
      <c r="C2" s="112"/>
      <c r="D2" s="112" t="s">
        <v>13</v>
      </c>
      <c r="E2" s="112" t="s">
        <v>659</v>
      </c>
      <c r="F2" s="112"/>
      <c r="G2" s="112" t="s">
        <v>14</v>
      </c>
      <c r="H2" s="112"/>
      <c r="I2" s="112">
        <f>INDEX('NOBLES 3E'!$C$2:$C$76,MATCH('NOBLE HOUSES 5E'!$A2,'NOBLES 3E'!$A$2:$A$76,0),1)</f>
        <v>15000</v>
      </c>
      <c r="J2" s="112"/>
      <c r="K2" s="112" t="s">
        <v>10199</v>
      </c>
      <c r="L2" s="112"/>
      <c r="M2" s="112">
        <f>INDEX('NOBLES 3E'!$G$2:$G$76,MATCH('NOBLE HOUSES 5E'!$A2,'NOBLES 3E'!$A$2:$A$76,0),1)</f>
        <v>22</v>
      </c>
      <c r="N2" s="112" t="str">
        <f>INDEX('NOBLES 3E'!H$2:H$76,MATCH('NOBLE HOUSES 5E'!$A2,'NOBLES 3E'!$A$2:$A$76,0),1)</f>
        <v>LG,NG,CG</v>
      </c>
      <c r="O2" s="112" t="str">
        <f>INDEX('NOBLES 3E'!I$2:I$76,MATCH('NOBLE HOUSES 5E'!$A2,'NOBLES 3E'!$A$2:$A$76,0),1)</f>
        <v>Valkur</v>
      </c>
      <c r="P2" s="112" t="str">
        <f>INDEX('NOBLES 3E'!J$2:J$76,MATCH('NOBLE HOUSES 5E'!$A2,'NOBLES 3E'!$A$2:$A$76,0),1)</f>
        <v>Chondathan</v>
      </c>
      <c r="Q2" s="112"/>
      <c r="R2" s="112" t="str">
        <f>INDEX('NOBLES 3E'!K$2:K$76,MATCH('NOBLE HOUSES 5E'!$A2,'NOBLES 3E'!$A$2:$A$76,0),1)</f>
        <v>1317 DR</v>
      </c>
      <c r="S2" s="112" t="str">
        <f>INDEX('NOBLES 3E'!L$2:L$76,MATCH('NOBLE HOUSES 5E'!$A2,'NOBLES 3E'!$A$2:$A$76,0),1)</f>
        <v>N39, New Waterdeep</v>
      </c>
      <c r="T2" s="164">
        <f>IFERROR(_xlfn.CEILING.MATH(I2/(M2*365)),0)</f>
        <v>2</v>
      </c>
      <c r="U2" s="112" t="str">
        <f>IF(T2&gt;=MISC!$E$8,MISC!$A$8,IF(T2&gt;=MISC!$E$7,MISC!$A$7,IF(T2&gt;=MISC!$E$6,MISC!$A$6,IF(T2&gt;=MISC!$E$5,MISC!$A$5,IF(T2&gt;=MISC!$E$4,MISC!$A$4,IF(T2&gt;=MISC!$E$3,MISC!$A$3,MISC!$A$2))))))</f>
        <v>Comfortable</v>
      </c>
    </row>
    <row r="3" spans="1:23" x14ac:dyDescent="0.25">
      <c r="A3" s="112" t="s">
        <v>15</v>
      </c>
      <c r="B3" s="112"/>
      <c r="C3" s="112"/>
      <c r="D3" s="112" t="s">
        <v>16</v>
      </c>
      <c r="E3" s="112" t="s">
        <v>660</v>
      </c>
      <c r="F3" s="112"/>
      <c r="G3" s="112"/>
      <c r="H3" s="112"/>
      <c r="I3" s="112">
        <f>INDEX('NOBLES 3E'!$C$2:$C$76,MATCH('NOBLE HOUSES 5E'!$A3,'NOBLES 3E'!$A$2:$A$76,0),1)</f>
        <v>25000</v>
      </c>
      <c r="J3" s="112"/>
      <c r="K3" s="112" t="s">
        <v>17</v>
      </c>
      <c r="L3" s="112"/>
      <c r="M3" s="112">
        <f>INDEX('NOBLES 3E'!$G$2:$G$76,MATCH('NOBLE HOUSES 5E'!$A3,'NOBLES 3E'!$A$2:$A$76,0),1)</f>
        <v>29</v>
      </c>
      <c r="N3" s="112" t="str">
        <f>INDEX('NOBLES 3E'!H$2:H$76,MATCH('NOBLE HOUSES 5E'!$A3,'NOBLES 3E'!$A$2:$A$76,0),1)</f>
        <v>CN</v>
      </c>
      <c r="O3" s="112" t="str">
        <f>INDEX('NOBLES 3E'!I$2:I$76,MATCH('NOBLE HOUSES 5E'!$A3,'NOBLES 3E'!$A$2:$A$76,0),1)</f>
        <v>Talos</v>
      </c>
      <c r="P3" s="112" t="str">
        <f>INDEX('NOBLES 3E'!J$2:J$76,MATCH('NOBLE HOUSES 5E'!$A3,'NOBLES 3E'!$A$2:$A$76,0),1)</f>
        <v>Tethyrian</v>
      </c>
      <c r="Q3" s="112"/>
      <c r="R3" s="112" t="str">
        <f>INDEX('NOBLES 3E'!K$2:K$76,MATCH('NOBLE HOUSES 5E'!$A3,'NOBLES 3E'!$A$2:$A$76,0),1)</f>
        <v>1116 DR</v>
      </c>
      <c r="S3" s="112" t="str">
        <f>INDEX('NOBLES 3E'!L$2:L$76,MATCH('NOBLE HOUSES 5E'!$A3,'NOBLES 3E'!$A$2:$A$76,0),1)</f>
        <v>N33</v>
      </c>
      <c r="T3" s="164">
        <f t="shared" ref="T3:T67" si="0">IFERROR(_xlfn.CEILING.MATH(I3/(M3*365)),0)</f>
        <v>3</v>
      </c>
      <c r="U3" s="112" t="str">
        <f>IF(T3&gt;=MISC!$E$8,MISC!$A$8,IF(T3&gt;=MISC!$E$7,MISC!$A$7,IF(T3&gt;=MISC!$E$6,MISC!$A$6,IF(T3&gt;=MISC!$E$5,MISC!$A$5,IF(T3&gt;=MISC!$E$4,MISC!$A$4,IF(T3&gt;=MISC!$E$3,MISC!$A$3,MISC!$A$2))))))</f>
        <v>Comfortable</v>
      </c>
    </row>
    <row r="4" spans="1:23" x14ac:dyDescent="0.25">
      <c r="A4" s="112" t="s">
        <v>18</v>
      </c>
      <c r="B4" s="112"/>
      <c r="C4" s="112"/>
      <c r="D4" s="112" t="s">
        <v>19</v>
      </c>
      <c r="E4" s="112" t="s">
        <v>661</v>
      </c>
      <c r="F4" s="112"/>
      <c r="G4" s="112" t="s">
        <v>20</v>
      </c>
      <c r="H4" s="112" t="s">
        <v>663</v>
      </c>
      <c r="I4" s="112">
        <f>INDEX('NOBLES 3E'!$C$2:$C$76,MATCH('NOBLE HOUSES 5E'!$A4,'NOBLES 3E'!$A$2:$A$76,0),1)</f>
        <v>35000</v>
      </c>
      <c r="J4" s="112"/>
      <c r="K4" s="112"/>
      <c r="L4" s="112"/>
      <c r="M4" s="112">
        <f>INDEX('NOBLES 3E'!$G$2:$G$76,MATCH('NOBLE HOUSES 5E'!$A4,'NOBLES 3E'!$A$2:$A$76,0),1)</f>
        <v>17</v>
      </c>
      <c r="N4" s="112" t="str">
        <f>INDEX('NOBLES 3E'!H$2:H$76,MATCH('NOBLE HOUSES 5E'!$A4,'NOBLES 3E'!$A$2:$A$76,0),1)</f>
        <v>LG, NG, CG</v>
      </c>
      <c r="O4" s="112" t="str">
        <f>INDEX('NOBLES 3E'!I$2:I$76,MATCH('NOBLE HOUSES 5E'!$A4,'NOBLES 3E'!$A$2:$A$76,0),1)</f>
        <v>Tymora</v>
      </c>
      <c r="P4" s="112" t="str">
        <f>INDEX('NOBLES 3E'!J$2:J$76,MATCH('NOBLE HOUSES 5E'!$A4,'NOBLES 3E'!$A$2:$A$76,0),1)</f>
        <v>Tethyrian</v>
      </c>
      <c r="Q4" s="112"/>
      <c r="R4" s="112" t="str">
        <f>INDEX('NOBLES 3E'!K$2:K$76,MATCH('NOBLE HOUSES 5E'!$A4,'NOBLES 3E'!$A$2:$A$76,0),1)</f>
        <v>1142 DR</v>
      </c>
      <c r="S4" s="112" t="str">
        <f>INDEX('NOBLES 3E'!L$2:L$76,MATCH('NOBLE HOUSES 5E'!$A4,'NOBLES 3E'!$A$2:$A$76,0),1)</f>
        <v>M34, Amphail, Silverymoon</v>
      </c>
      <c r="T4" s="164">
        <f t="shared" si="0"/>
        <v>6</v>
      </c>
      <c r="U4" s="112" t="str">
        <f>IF(T4&gt;=MISC!$E$8,MISC!$A$8,IF(T4&gt;=MISC!$E$7,MISC!$A$7,IF(T4&gt;=MISC!$E$6,MISC!$A$6,IF(T4&gt;=MISC!$E$5,MISC!$A$5,IF(T4&gt;=MISC!$E$4,MISC!$A$4,IF(T4&gt;=MISC!$E$3,MISC!$A$3,MISC!$A$2))))))</f>
        <v>Wealthy</v>
      </c>
    </row>
    <row r="5" spans="1:23" x14ac:dyDescent="0.25">
      <c r="A5" s="112" t="s">
        <v>21</v>
      </c>
      <c r="B5" s="112"/>
      <c r="C5" s="112"/>
      <c r="D5" s="112" t="s">
        <v>22</v>
      </c>
      <c r="E5" s="112" t="s">
        <v>664</v>
      </c>
      <c r="F5" s="112"/>
      <c r="G5" s="112"/>
      <c r="H5" s="112" t="s">
        <v>827</v>
      </c>
      <c r="I5" s="112">
        <f>INDEX('NOBLES 3E'!$C$2:$C$76,MATCH('NOBLE HOUSES 5E'!$A5,'NOBLES 3E'!$A$2:$A$76,0),1)</f>
        <v>30000</v>
      </c>
      <c r="J5" s="112"/>
      <c r="K5" s="112" t="s">
        <v>10200</v>
      </c>
      <c r="L5" s="112"/>
      <c r="M5" s="112">
        <f>INDEX('NOBLES 3E'!$G$2:$G$76,MATCH('NOBLE HOUSES 5E'!$A5,'NOBLES 3E'!$A$2:$A$76,0),1)</f>
        <v>45</v>
      </c>
      <c r="N5" s="112" t="str">
        <f>INDEX('NOBLES 3E'!H$2:H$76,MATCH('NOBLE HOUSES 5E'!$A5,'NOBLES 3E'!$A$2:$A$76,0),1)</f>
        <v>NG</v>
      </c>
      <c r="O5" s="112" t="str">
        <f>INDEX('NOBLES 3E'!I$2:I$76,MATCH('NOBLE HOUSES 5E'!$A5,'NOBLES 3E'!$A$2:$A$76,0),1)</f>
        <v>Chauntea</v>
      </c>
      <c r="P5" s="112" t="str">
        <f>INDEX('NOBLES 3E'!J$2:J$76,MATCH('NOBLE HOUSES 5E'!$A5,'NOBLES 3E'!$A$2:$A$76,0),1)</f>
        <v>Chondathan</v>
      </c>
      <c r="Q5" s="112"/>
      <c r="R5" s="112" t="str">
        <f>INDEX('NOBLES 3E'!K$2:K$76,MATCH('NOBLE HOUSES 5E'!$A5,'NOBLES 3E'!$A$2:$A$76,0),1)</f>
        <v>1248 DR</v>
      </c>
      <c r="S5" s="112" t="str">
        <f>INDEX('NOBLES 3E'!L$2:L$76,MATCH('NOBLE HOUSES 5E'!$A5,'NOBLES 3E'!$A$2:$A$76,0),1)</f>
        <v>$27, Amphail</v>
      </c>
      <c r="T5" s="164">
        <f t="shared" si="0"/>
        <v>2</v>
      </c>
      <c r="U5" s="112" t="str">
        <f>IF(T5&gt;=MISC!$E$8,MISC!$A$8,IF(T5&gt;=MISC!$E$7,MISC!$A$7,IF(T5&gt;=MISC!$E$6,MISC!$A$6,IF(T5&gt;=MISC!$E$5,MISC!$A$5,IF(T5&gt;=MISC!$E$4,MISC!$A$4,IF(T5&gt;=MISC!$E$3,MISC!$A$3,MISC!$A$2))))))</f>
        <v>Comfortable</v>
      </c>
    </row>
    <row r="6" spans="1:23" x14ac:dyDescent="0.25">
      <c r="A6" s="112" t="s">
        <v>23</v>
      </c>
      <c r="B6" s="112"/>
      <c r="C6" s="112"/>
      <c r="D6" s="112" t="s">
        <v>24</v>
      </c>
      <c r="E6" s="112" t="s">
        <v>662</v>
      </c>
      <c r="F6" s="112"/>
      <c r="G6" s="112"/>
      <c r="H6" s="112" t="s">
        <v>828</v>
      </c>
      <c r="I6" s="112">
        <f>INDEX('NOBLES 3E'!$C$2:$C$76,MATCH('NOBLE HOUSES 5E'!$A6,'NOBLES 3E'!$A$2:$A$76,0),1)</f>
        <v>21000</v>
      </c>
      <c r="J6" s="112"/>
      <c r="K6" s="112" t="s">
        <v>10201</v>
      </c>
      <c r="L6" s="112"/>
      <c r="M6" s="112">
        <f>INDEX('NOBLES 3E'!$G$2:$G$76,MATCH('NOBLE HOUSES 5E'!$A6,'NOBLES 3E'!$A$2:$A$76,0),1)</f>
        <v>28</v>
      </c>
      <c r="N6" s="112" t="str">
        <f>INDEX('NOBLES 3E'!H$2:H$76,MATCH('NOBLE HOUSES 5E'!$A6,'NOBLES 3E'!$A$2:$A$76,0),1)</f>
        <v>LN, LE</v>
      </c>
      <c r="O6" s="112" t="str">
        <f>INDEX('NOBLES 3E'!I$2:I$76,MATCH('NOBLE HOUSES 5E'!$A6,'NOBLES 3E'!$A$2:$A$76,0),1)</f>
        <v>Loviatar</v>
      </c>
      <c r="P6" s="112" t="str">
        <f>INDEX('NOBLES 3E'!J$2:J$76,MATCH('NOBLE HOUSES 5E'!$A6,'NOBLES 3E'!$A$2:$A$76,0),1)</f>
        <v>Tethyrian</v>
      </c>
      <c r="Q6" s="112"/>
      <c r="R6" s="112" t="str">
        <f>INDEX('NOBLES 3E'!K$2:K$76,MATCH('NOBLE HOUSES 5E'!$A6,'NOBLES 3E'!$A$2:$A$76,0),1)</f>
        <v>1248 DR</v>
      </c>
      <c r="S6" s="112" t="str">
        <f>INDEX('NOBLES 3E'!L$2:L$76,MATCH('NOBLE HOUSES 5E'!$A6,'NOBLES 3E'!$A$2:$A$76,0),1)</f>
        <v>N3</v>
      </c>
      <c r="T6" s="164">
        <f t="shared" si="0"/>
        <v>3</v>
      </c>
      <c r="U6" s="112" t="str">
        <f>IF(T6&gt;=MISC!$E$8,MISC!$A$8,IF(T6&gt;=MISC!$E$7,MISC!$A$7,IF(T6&gt;=MISC!$E$6,MISC!$A$6,IF(T6&gt;=MISC!$E$5,MISC!$A$5,IF(T6&gt;=MISC!$E$4,MISC!$A$4,IF(T6&gt;=MISC!$E$3,MISC!$A$3,MISC!$A$2))))))</f>
        <v>Comfortable</v>
      </c>
    </row>
    <row r="7" spans="1:23" x14ac:dyDescent="0.25">
      <c r="A7" s="112" t="s">
        <v>25</v>
      </c>
      <c r="B7" s="112"/>
      <c r="C7" s="112"/>
      <c r="D7" s="112" t="s">
        <v>26</v>
      </c>
      <c r="E7" s="112" t="s">
        <v>826</v>
      </c>
      <c r="F7" s="112"/>
      <c r="G7" s="112"/>
      <c r="H7" s="112"/>
      <c r="I7" s="112">
        <f>INDEX('NOBLES 3E'!$C$2:$C$76,MATCH('NOBLE HOUSES 5E'!$A7,'NOBLES 3E'!$A$2:$A$76,0),1)</f>
        <v>22000</v>
      </c>
      <c r="J7" s="112"/>
      <c r="K7" s="112"/>
      <c r="L7" s="112"/>
      <c r="M7" s="112">
        <f>INDEX('NOBLES 3E'!$G$2:$G$76,MATCH('NOBLE HOUSES 5E'!$A7,'NOBLES 3E'!$A$2:$A$76,0),1)</f>
        <v>31</v>
      </c>
      <c r="N7" s="112" t="str">
        <f>INDEX('NOBLES 3E'!H$2:H$76,MATCH('NOBLE HOUSES 5E'!$A7,'NOBLES 3E'!$A$2:$A$76,0),1)</f>
        <v>CN, N, NE, CE</v>
      </c>
      <c r="O7" s="112" t="str">
        <f>INDEX('NOBLES 3E'!I$2:I$76,MATCH('NOBLE HOUSES 5E'!$A7,'NOBLES 3E'!$A$2:$A$76,0),1)</f>
        <v>Malar, Waukeen</v>
      </c>
      <c r="P7" s="112" t="str">
        <f>INDEX('NOBLES 3E'!J$2:J$76,MATCH('NOBLE HOUSES 5E'!$A7,'NOBLES 3E'!$A$2:$A$76,0),1)</f>
        <v>Illuskan</v>
      </c>
      <c r="Q7" s="112"/>
      <c r="R7" s="112" t="str">
        <f>INDEX('NOBLES 3E'!K$2:K$76,MATCH('NOBLE HOUSES 5E'!$A7,'NOBLES 3E'!$A$2:$A$76,0),1)</f>
        <v>1233 DR</v>
      </c>
      <c r="S7" s="112">
        <f>INDEX('NOBLES 3E'!L$2:L$76,MATCH('NOBLE HOUSES 5E'!$A7,'NOBLES 3E'!$A$2:$A$76,0),1)</f>
        <v>26</v>
      </c>
      <c r="T7" s="164">
        <f t="shared" si="0"/>
        <v>2</v>
      </c>
      <c r="U7" s="112" t="str">
        <f>IF(T7&gt;=MISC!$E$8,MISC!$A$8,IF(T7&gt;=MISC!$E$7,MISC!$A$7,IF(T7&gt;=MISC!$E$6,MISC!$A$6,IF(T7&gt;=MISC!$E$5,MISC!$A$5,IF(T7&gt;=MISC!$E$4,MISC!$A$4,IF(T7&gt;=MISC!$E$3,MISC!$A$3,MISC!$A$2))))))</f>
        <v>Comfortable</v>
      </c>
    </row>
    <row r="8" spans="1:23" x14ac:dyDescent="0.25">
      <c r="A8" s="112" t="s">
        <v>27</v>
      </c>
      <c r="B8" s="66"/>
      <c r="C8" s="112"/>
      <c r="D8" s="112" t="s">
        <v>28</v>
      </c>
      <c r="E8" s="112" t="s">
        <v>825</v>
      </c>
      <c r="F8" s="112"/>
      <c r="G8" s="112"/>
      <c r="H8" s="112"/>
      <c r="I8" s="112">
        <f>INDEX('NOBLES 3E'!$C$2:$C$76,MATCH('NOBLE HOUSES 5E'!$A8,'NOBLES 3E'!$A$2:$A$76,0),1)</f>
        <v>27000</v>
      </c>
      <c r="J8" s="112"/>
      <c r="K8" s="112" t="s">
        <v>29</v>
      </c>
      <c r="L8" s="112"/>
      <c r="M8" s="112">
        <f>INDEX('NOBLES 3E'!$G$2:$G$76,MATCH('NOBLE HOUSES 5E'!$A8,'NOBLES 3E'!$A$2:$A$76,0),1)</f>
        <v>19</v>
      </c>
      <c r="N8" s="112" t="str">
        <f>INDEX('NOBLES 3E'!H$2:H$76,MATCH('NOBLE HOUSES 5E'!$A8,'NOBLES 3E'!$A$2:$A$76,0),1)</f>
        <v>LG, LN</v>
      </c>
      <c r="O8" s="112" t="str">
        <f>INDEX('NOBLES 3E'!I$2:I$76,MATCH('NOBLE HOUSES 5E'!$A8,'NOBLES 3E'!$A$2:$A$76,0),1)</f>
        <v>Siamorphe</v>
      </c>
      <c r="P8" s="112" t="str">
        <f>INDEX('NOBLES 3E'!J$2:J$76,MATCH('NOBLE HOUSES 5E'!$A8,'NOBLES 3E'!$A$2:$A$76,0),1)</f>
        <v>Tethyrian</v>
      </c>
      <c r="Q8" s="112"/>
      <c r="R8" s="112" t="str">
        <f>INDEX('NOBLES 3E'!K$2:K$76,MATCH('NOBLE HOUSES 5E'!$A8,'NOBLES 3E'!$A$2:$A$76,0),1)</f>
        <v>1273 DR</v>
      </c>
      <c r="S8" s="112">
        <f>INDEX('NOBLES 3E'!L$2:L$76,MATCH('NOBLE HOUSES 5E'!$A8,'NOBLES 3E'!$A$2:$A$76,0),1)</f>
        <v>47</v>
      </c>
      <c r="T8" s="164">
        <f t="shared" si="0"/>
        <v>4</v>
      </c>
      <c r="U8" s="112" t="str">
        <f>IF(T8&gt;=MISC!$E$8,MISC!$A$8,IF(T8&gt;=MISC!$E$7,MISC!$A$7,IF(T8&gt;=MISC!$E$6,MISC!$A$6,IF(T8&gt;=MISC!$E$5,MISC!$A$5,IF(T8&gt;=MISC!$E$4,MISC!$A$4,IF(T8&gt;=MISC!$E$3,MISC!$A$3,MISC!$A$2))))))</f>
        <v>Wealthy</v>
      </c>
    </row>
    <row r="9" spans="1:23" x14ac:dyDescent="0.25">
      <c r="A9" s="112" t="s">
        <v>10202</v>
      </c>
      <c r="B9" s="90" t="s">
        <v>30</v>
      </c>
      <c r="C9" s="112"/>
      <c r="D9" s="112"/>
      <c r="E9" s="112"/>
      <c r="F9" s="112"/>
      <c r="G9" s="112"/>
      <c r="H9" s="112"/>
      <c r="I9" s="112"/>
      <c r="J9" s="112"/>
      <c r="K9" s="112"/>
      <c r="L9" s="112"/>
      <c r="M9" s="112"/>
      <c r="N9" s="112"/>
      <c r="O9" s="112"/>
      <c r="P9" s="112"/>
      <c r="Q9" s="112"/>
      <c r="R9" s="112"/>
      <c r="S9" s="112"/>
      <c r="T9" s="164"/>
      <c r="U9" s="112"/>
    </row>
    <row r="10" spans="1:23" x14ac:dyDescent="0.25">
      <c r="A10" s="112" t="s">
        <v>31</v>
      </c>
      <c r="B10" s="112"/>
      <c r="C10" s="112"/>
      <c r="D10" s="112" t="s">
        <v>32</v>
      </c>
      <c r="E10" s="112"/>
      <c r="F10" s="112"/>
      <c r="G10" s="112"/>
      <c r="H10" s="112" t="s">
        <v>33</v>
      </c>
      <c r="I10" s="112">
        <f>INDEX('NOBLES 3E'!$C$2:$C$76,MATCH('NOBLE HOUSES 5E'!$A10,'NOBLES 3E'!$A$2:$A$76,0),1)</f>
        <v>23000</v>
      </c>
      <c r="J10" s="112"/>
      <c r="K10" s="112"/>
      <c r="L10" s="112"/>
      <c r="M10" s="112">
        <f>INDEX('NOBLES 3E'!$G$2:$G$76,MATCH('NOBLE HOUSES 5E'!$A10,'NOBLES 3E'!$A$2:$A$76,0),1)</f>
        <v>22</v>
      </c>
      <c r="N10" s="112" t="str">
        <f>INDEX('NOBLES 3E'!H$2:H$76,MATCH('NOBLE HOUSES 5E'!$A10,'NOBLES 3E'!$A$2:$A$76,0),1)</f>
        <v>CG, NG, CN</v>
      </c>
      <c r="O10" s="112" t="str">
        <f>INDEX('NOBLES 3E'!I$2:I$76,MATCH('NOBLE HOUSES 5E'!$A10,'NOBLES 3E'!$A$2:$A$76,0),1)</f>
        <v>Tempus</v>
      </c>
      <c r="P10" s="112" t="str">
        <f>INDEX('NOBLES 3E'!J$2:J$76,MATCH('NOBLE HOUSES 5E'!$A10,'NOBLES 3E'!$A$2:$A$76,0),1)</f>
        <v>Illuskan</v>
      </c>
      <c r="Q10" s="112"/>
      <c r="R10" s="112" t="str">
        <f>INDEX('NOBLES 3E'!K$2:K$76,MATCH('NOBLE HOUSES 5E'!$A10,'NOBLES 3E'!$A$2:$A$76,0),1)</f>
        <v>1158 DR</v>
      </c>
      <c r="S10" s="112">
        <f>INDEX('NOBLES 3E'!L$2:L$76,MATCH('NOBLE HOUSES 5E'!$A10,'NOBLES 3E'!$A$2:$A$76,0),1)</f>
        <v>53</v>
      </c>
      <c r="T10" s="164">
        <f t="shared" si="0"/>
        <v>3</v>
      </c>
      <c r="U10" s="112" t="str">
        <f>IF(T10&gt;=MISC!$E$8,MISC!$A$8,IF(T10&gt;=MISC!$E$7,MISC!$A$7,IF(T10&gt;=MISC!$E$6,MISC!$A$6,IF(T10&gt;=MISC!$E$5,MISC!$A$5,IF(T10&gt;=MISC!$E$4,MISC!$A$4,IF(T10&gt;=MISC!$E$3,MISC!$A$3,MISC!$A$2))))))</f>
        <v>Comfortable</v>
      </c>
    </row>
    <row r="11" spans="1:23" x14ac:dyDescent="0.25">
      <c r="A11" s="112" t="s">
        <v>34</v>
      </c>
      <c r="B11" s="112"/>
      <c r="C11" s="112"/>
      <c r="D11" s="112" t="s">
        <v>35</v>
      </c>
      <c r="E11" s="112" t="s">
        <v>824</v>
      </c>
      <c r="F11" s="112"/>
      <c r="G11" s="112"/>
      <c r="H11" s="112"/>
      <c r="I11" s="112">
        <f>INDEX('NOBLES 3E'!$C$2:$C$76,MATCH('NOBLE HOUSES 5E'!$A11,'NOBLES 3E'!$A$2:$A$76,0),1)</f>
        <v>22000</v>
      </c>
      <c r="J11" s="112"/>
      <c r="K11" s="112"/>
      <c r="L11" s="112"/>
      <c r="M11" s="112">
        <f>INDEX('NOBLES 3E'!$G$2:$G$76,MATCH('NOBLE HOUSES 5E'!$A11,'NOBLES 3E'!$A$2:$A$76,0),1)</f>
        <v>17</v>
      </c>
      <c r="N11" s="112" t="str">
        <f>INDEX('NOBLES 3E'!H$2:H$76,MATCH('NOBLE HOUSES 5E'!$A11,'NOBLES 3E'!$A$2:$A$76,0),1)</f>
        <v>CN, N, LN, LG, NE</v>
      </c>
      <c r="O11" s="112">
        <f>INDEX('NOBLES 3E'!I$2:I$76,MATCH('NOBLE HOUSES 5E'!$A11,'NOBLES 3E'!$A$2:$A$76,0),1)</f>
        <v>0</v>
      </c>
      <c r="P11" s="112" t="str">
        <f>INDEX('NOBLES 3E'!J$2:J$76,MATCH('NOBLE HOUSES 5E'!$A11,'NOBLES 3E'!$A$2:$A$76,0),1)</f>
        <v>Tethyrian</v>
      </c>
      <c r="Q11" s="112"/>
      <c r="R11" s="112" t="str">
        <f>INDEX('NOBLES 3E'!K$2:K$76,MATCH('NOBLE HOUSES 5E'!$A11,'NOBLES 3E'!$A$2:$A$76,0),1)</f>
        <v>1248 DR</v>
      </c>
      <c r="S11" s="112">
        <f>INDEX('NOBLES 3E'!L$2:L$76,MATCH('NOBLE HOUSES 5E'!$A11,'NOBLES 3E'!$A$2:$A$76,0),1)</f>
        <v>11</v>
      </c>
      <c r="T11" s="164">
        <f t="shared" si="0"/>
        <v>4</v>
      </c>
      <c r="U11" s="112" t="str">
        <f>IF(T11&gt;=MISC!$E$8,MISC!$A$8,IF(T11&gt;=MISC!$E$7,MISC!$A$7,IF(T11&gt;=MISC!$E$6,MISC!$A$6,IF(T11&gt;=MISC!$E$5,MISC!$A$5,IF(T11&gt;=MISC!$E$4,MISC!$A$4,IF(T11&gt;=MISC!$E$3,MISC!$A$3,MISC!$A$2))))))</f>
        <v>Wealthy</v>
      </c>
    </row>
    <row r="12" spans="1:23" x14ac:dyDescent="0.25">
      <c r="A12" s="112" t="s">
        <v>36</v>
      </c>
      <c r="B12" s="131" t="s">
        <v>4237</v>
      </c>
      <c r="C12" s="112"/>
      <c r="D12" s="112" t="s">
        <v>37</v>
      </c>
      <c r="E12" s="112" t="s">
        <v>823</v>
      </c>
      <c r="F12" s="112"/>
      <c r="G12" s="112"/>
      <c r="H12" s="112"/>
      <c r="I12" s="112">
        <f>INDEX('NOBLES 3E'!$C$2:$C$76,MATCH('NOBLE HOUSES 5E'!$A12,'NOBLES 3E'!$A$2:$A$76,0),1)</f>
        <v>24000</v>
      </c>
      <c r="J12" s="112"/>
      <c r="K12" s="112"/>
      <c r="L12" s="112"/>
      <c r="M12" s="112">
        <f>INDEX('NOBLES 3E'!$G$2:$G$76,MATCH('NOBLE HOUSES 5E'!$A12,'NOBLES 3E'!$A$2:$A$76,0),1)</f>
        <v>29</v>
      </c>
      <c r="N12" s="112" t="str">
        <f>INDEX('NOBLES 3E'!H$2:H$76,MATCH('NOBLE HOUSES 5E'!$A12,'NOBLES 3E'!$A$2:$A$76,0),1)</f>
        <v>N, NG</v>
      </c>
      <c r="O12" s="112" t="str">
        <f>INDEX('NOBLES 3E'!I$2:I$76,MATCH('NOBLE HOUSES 5E'!$A12,'NOBLES 3E'!$A$2:$A$76,0),1)</f>
        <v>Silvarnus</v>
      </c>
      <c r="P12" s="112" t="str">
        <f>INDEX('NOBLES 3E'!J$2:J$76,MATCH('NOBLE HOUSES 5E'!$A12,'NOBLES 3E'!$A$2:$A$76,0),1)</f>
        <v>Illuskan</v>
      </c>
      <c r="Q12" s="112"/>
      <c r="R12" s="112" t="str">
        <f>INDEX('NOBLES 3E'!K$2:K$76,MATCH('NOBLE HOUSES 5E'!$A12,'NOBLES 3E'!$A$2:$A$76,0),1)</f>
        <v>1220 DR</v>
      </c>
      <c r="S12" s="112" t="str">
        <f>INDEX('NOBLES 3E'!L$2:L$76,MATCH('NOBLE HOUSES 5E'!$A12,'NOBLES 3E'!$A$2:$A$76,0),1)</f>
        <v>N2</v>
      </c>
      <c r="T12" s="164">
        <f t="shared" si="0"/>
        <v>3</v>
      </c>
      <c r="U12" s="112" t="str">
        <f>IF(T12&gt;=MISC!$E$8,MISC!$A$8,IF(T12&gt;=MISC!$E$7,MISC!$A$7,IF(T12&gt;=MISC!$E$6,MISC!$A$6,IF(T12&gt;=MISC!$E$5,MISC!$A$5,IF(T12&gt;=MISC!$E$4,MISC!$A$4,IF(T12&gt;=MISC!$E$3,MISC!$A$3,MISC!$A$2))))))</f>
        <v>Comfortable</v>
      </c>
    </row>
    <row r="13" spans="1:23" x14ac:dyDescent="0.25">
      <c r="A13" s="112" t="s">
        <v>38</v>
      </c>
      <c r="B13" s="112"/>
      <c r="C13" s="112"/>
      <c r="D13" s="112" t="s">
        <v>822</v>
      </c>
      <c r="E13" s="112" t="s">
        <v>821</v>
      </c>
      <c r="F13" s="112"/>
      <c r="G13" s="112" t="s">
        <v>40</v>
      </c>
      <c r="H13" s="112" t="s">
        <v>41</v>
      </c>
      <c r="I13" s="112">
        <f>INDEX('NOBLES 3E'!$C$2:$C$76,MATCH('NOBLE HOUSES 5E'!$A13,'NOBLES 3E'!$A$2:$A$76,0),1)</f>
        <v>36000</v>
      </c>
      <c r="J13" s="112"/>
      <c r="K13" s="112"/>
      <c r="L13" s="112"/>
      <c r="M13" s="112">
        <f>INDEX('NOBLES 3E'!$G$2:$G$76,MATCH('NOBLE HOUSES 5E'!$A13,'NOBLES 3E'!$A$2:$A$76,0),1)</f>
        <v>34</v>
      </c>
      <c r="N13" s="112" t="str">
        <f>INDEX('NOBLES 3E'!H$2:H$76,MATCH('NOBLE HOUSES 5E'!$A13,'NOBLES 3E'!$A$2:$A$76,0),1)</f>
        <v>CG, NG, CN, N</v>
      </c>
      <c r="O13" s="112" t="str">
        <f>INDEX('NOBLES 3E'!I$2:I$76,MATCH('NOBLE HOUSES 5E'!$A13,'NOBLES 3E'!$A$2:$A$76,0),1)</f>
        <v>Waukeen</v>
      </c>
      <c r="P13" s="112" t="str">
        <f>INDEX('NOBLES 3E'!J$2:J$76,MATCH('NOBLE HOUSES 5E'!$A13,'NOBLES 3E'!$A$2:$A$76,0),1)</f>
        <v>Tethyrian</v>
      </c>
      <c r="Q13" s="112"/>
      <c r="R13" s="112" t="str">
        <f>INDEX('NOBLES 3E'!K$2:K$76,MATCH('NOBLE HOUSES 5E'!$A13,'NOBLES 3E'!$A$2:$A$76,0),1)</f>
        <v>1248 DR</v>
      </c>
      <c r="S13" s="112" t="str">
        <f>INDEX('NOBLES 3E'!L$2:L$76,MATCH('NOBLE HOUSES 5E'!$A13,'NOBLES 3E'!$A$2:$A$76,0),1)</f>
        <v>$78, C71, $48</v>
      </c>
      <c r="T13" s="164">
        <f t="shared" si="0"/>
        <v>3</v>
      </c>
      <c r="U13" s="112" t="str">
        <f>IF(T13&gt;=MISC!$E$8,MISC!$A$8,IF(T13&gt;=MISC!$E$7,MISC!$A$7,IF(T13&gt;=MISC!$E$6,MISC!$A$6,IF(T13&gt;=MISC!$E$5,MISC!$A$5,IF(T13&gt;=MISC!$E$4,MISC!$A$4,IF(T13&gt;=MISC!$E$3,MISC!$A$3,MISC!$A$2))))))</f>
        <v>Comfortable</v>
      </c>
    </row>
    <row r="14" spans="1:23" x14ac:dyDescent="0.25">
      <c r="A14" s="112" t="s">
        <v>42</v>
      </c>
      <c r="B14" s="112"/>
      <c r="C14" s="112"/>
      <c r="D14" s="112" t="s">
        <v>43</v>
      </c>
      <c r="E14" s="112" t="s">
        <v>820</v>
      </c>
      <c r="F14" s="112"/>
      <c r="G14" s="112"/>
      <c r="H14" s="161" t="s">
        <v>5428</v>
      </c>
      <c r="I14" s="112">
        <f>INDEX('NOBLES 3E'!$C$2:$C$76,MATCH('NOBLE HOUSES 5E'!$A14,'NOBLES 3E'!$A$2:$A$76,0),1)</f>
        <v>62000</v>
      </c>
      <c r="J14" s="112"/>
      <c r="K14" s="112"/>
      <c r="L14" s="112"/>
      <c r="M14" s="112">
        <f>INDEX('NOBLES 3E'!$G$2:$G$76,MATCH('NOBLE HOUSES 5E'!$A14,'NOBLES 3E'!$A$2:$A$76,0),1)</f>
        <v>34</v>
      </c>
      <c r="N14" s="112" t="str">
        <f>INDEX('NOBLES 3E'!H$2:H$76,MATCH('NOBLE HOUSES 5E'!$A14,'NOBLES 3E'!$A$2:$A$76,0),1)</f>
        <v>CG, CN</v>
      </c>
      <c r="O14" s="112" t="str">
        <f>INDEX('NOBLES 3E'!I$2:I$76,MATCH('NOBLE HOUSES 5E'!$A14,'NOBLES 3E'!$A$2:$A$76,0),1)</f>
        <v>Tymora</v>
      </c>
      <c r="P14" s="112" t="str">
        <f>INDEX('NOBLES 3E'!J$2:J$76,MATCH('NOBLE HOUSES 5E'!$A14,'NOBLES 3E'!$A$2:$A$76,0),1)</f>
        <v>Illuskan</v>
      </c>
      <c r="Q14" s="112"/>
      <c r="R14" s="112" t="str">
        <f>INDEX('NOBLES 3E'!K$2:K$76,MATCH('NOBLE HOUSES 5E'!$A14,'NOBLES 3E'!$A$2:$A$76,0),1)</f>
        <v>1248 DR</v>
      </c>
      <c r="S14" s="112" t="str">
        <f>INDEX('NOBLES 3E'!L$2:L$76,MATCH('NOBLE HOUSES 5E'!$A14,'NOBLES 3E'!$A$2:$A$76,0),1)</f>
        <v>N13</v>
      </c>
      <c r="T14" s="164">
        <f t="shared" si="0"/>
        <v>5</v>
      </c>
      <c r="U14" s="112" t="str">
        <f>IF(T14&gt;=MISC!$E$8,MISC!$A$8,IF(T14&gt;=MISC!$E$7,MISC!$A$7,IF(T14&gt;=MISC!$E$6,MISC!$A$6,IF(T14&gt;=MISC!$E$5,MISC!$A$5,IF(T14&gt;=MISC!$E$4,MISC!$A$4,IF(T14&gt;=MISC!$E$3,MISC!$A$3,MISC!$A$2))))))</f>
        <v>Wealthy</v>
      </c>
    </row>
    <row r="15" spans="1:23" x14ac:dyDescent="0.25">
      <c r="A15" s="112" t="s">
        <v>44</v>
      </c>
      <c r="B15" s="112"/>
      <c r="C15" s="112"/>
      <c r="D15" s="112" t="s">
        <v>45</v>
      </c>
      <c r="E15" s="112" t="s">
        <v>819</v>
      </c>
      <c r="F15" s="112"/>
      <c r="G15" s="112"/>
      <c r="H15" s="112"/>
      <c r="I15" s="112">
        <f>INDEX('NOBLES 3E'!$C$2:$C$76,MATCH('NOBLE HOUSES 5E'!$A15,'NOBLES 3E'!$A$2:$A$76,0),1)</f>
        <v>21000</v>
      </c>
      <c r="J15" s="112" t="e">
        <f ca="1">_xlfn.CONCAT(H16:H16)</f>
        <v>#NAME?</v>
      </c>
      <c r="K15" s="112"/>
      <c r="L15" s="112"/>
      <c r="M15" s="112">
        <f>INDEX('NOBLES 3E'!$G$2:$G$76,MATCH('NOBLE HOUSES 5E'!$A15,'NOBLES 3E'!$A$2:$A$76,0),1)</f>
        <v>19</v>
      </c>
      <c r="N15" s="112" t="str">
        <f>INDEX('NOBLES 3E'!H$2:H$76,MATCH('NOBLE HOUSES 5E'!$A15,'NOBLES 3E'!$A$2:$A$76,0),1)</f>
        <v>CG, NG</v>
      </c>
      <c r="O15" s="112" t="str">
        <f>INDEX('NOBLES 3E'!I$2:I$76,MATCH('NOBLE HOUSES 5E'!$A15,'NOBLES 3E'!$A$2:$A$76,0),1)</f>
        <v>Lathander</v>
      </c>
      <c r="P15" s="112" t="str">
        <f>INDEX('NOBLES 3E'!J$2:J$76,MATCH('NOBLE HOUSES 5E'!$A15,'NOBLES 3E'!$A$2:$A$76,0),1)</f>
        <v>Chondathan</v>
      </c>
      <c r="Q15" s="112"/>
      <c r="R15" s="112" t="str">
        <f>INDEX('NOBLES 3E'!K$2:K$76,MATCH('NOBLE HOUSES 5E'!$A15,'NOBLES 3E'!$A$2:$A$76,0),1)</f>
        <v>1222 DR</v>
      </c>
      <c r="S15" s="112" t="str">
        <f>INDEX('NOBLES 3E'!L$2:L$76,MATCH('NOBLE HOUSES 5E'!$A15,'NOBLES 3E'!$A$2:$A$76,0),1)</f>
        <v>N6, C51</v>
      </c>
      <c r="T15" s="164">
        <f t="shared" si="0"/>
        <v>4</v>
      </c>
      <c r="U15" s="112" t="str">
        <f>IF(T15&gt;=MISC!$E$8,MISC!$A$8,IF(T15&gt;=MISC!$E$7,MISC!$A$7,IF(T15&gt;=MISC!$E$6,MISC!$A$6,IF(T15&gt;=MISC!$E$5,MISC!$A$5,IF(T15&gt;=MISC!$E$4,MISC!$A$4,IF(T15&gt;=MISC!$E$3,MISC!$A$3,MISC!$A$2))))))</f>
        <v>Wealthy</v>
      </c>
    </row>
    <row r="16" spans="1:23" x14ac:dyDescent="0.25">
      <c r="A16" s="112" t="s">
        <v>46</v>
      </c>
      <c r="B16" s="112"/>
      <c r="C16" s="112"/>
      <c r="D16" s="133"/>
      <c r="E16" s="112"/>
      <c r="F16" s="112"/>
      <c r="G16" s="112"/>
      <c r="H16" s="112"/>
      <c r="I16" s="112"/>
      <c r="J16" s="112"/>
      <c r="K16" s="112" t="s">
        <v>10203</v>
      </c>
      <c r="L16" s="112"/>
      <c r="M16" s="112"/>
      <c r="N16" s="112"/>
      <c r="O16" s="112"/>
      <c r="P16" s="112"/>
      <c r="Q16" s="112"/>
      <c r="R16" s="133">
        <v>0</v>
      </c>
      <c r="S16" s="112"/>
      <c r="T16" s="164">
        <f t="shared" si="0"/>
        <v>0</v>
      </c>
      <c r="U16" s="112" t="str">
        <f>IF(T16&gt;=MISC!$E$8,MISC!$A$8,IF(T16&gt;=MISC!$E$7,MISC!$A$7,IF(T16&gt;=MISC!$E$6,MISC!$A$6,IF(T16&gt;=MISC!$E$5,MISC!$A$5,IF(T16&gt;=MISC!$E$4,MISC!$A$4,IF(T16&gt;=MISC!$E$3,MISC!$A$3,MISC!$A$2))))))</f>
        <v>Wretched</v>
      </c>
    </row>
    <row r="17" spans="1:21" x14ac:dyDescent="0.25">
      <c r="A17" s="112" t="s">
        <v>47</v>
      </c>
      <c r="B17" s="112"/>
      <c r="C17" s="112"/>
      <c r="D17" s="112" t="s">
        <v>48</v>
      </c>
      <c r="E17" s="112" t="s">
        <v>818</v>
      </c>
      <c r="F17" s="112"/>
      <c r="G17" s="112"/>
      <c r="H17" s="112"/>
      <c r="I17" s="112">
        <f>INDEX('NOBLES 3E'!$C$2:$C$76,MATCH('NOBLE HOUSES 5E'!$A17,'NOBLES 3E'!$A$2:$A$76,0),1)</f>
        <v>38000</v>
      </c>
      <c r="J17" s="112"/>
      <c r="K17" s="112"/>
      <c r="L17" s="112"/>
      <c r="M17" s="112">
        <f>INDEX('NOBLES 3E'!$G$2:$G$76,MATCH('NOBLE HOUSES 5E'!$A17,'NOBLES 3E'!$A$2:$A$76,0),1)</f>
        <v>22</v>
      </c>
      <c r="N17" s="112" t="str">
        <f>INDEX('NOBLES 3E'!H$2:H$76,MATCH('NOBLE HOUSES 5E'!$A17,'NOBLES 3E'!$A$2:$A$76,0),1)</f>
        <v>LN, CG</v>
      </c>
      <c r="O17" s="112" t="str">
        <f>INDEX('NOBLES 3E'!I$2:I$76,MATCH('NOBLE HOUSES 5E'!$A17,'NOBLES 3E'!$A$2:$A$76,0),1)</f>
        <v>Selune</v>
      </c>
      <c r="P17" s="112" t="str">
        <f>INDEX('NOBLES 3E'!J$2:J$76,MATCH('NOBLE HOUSES 5E'!$A17,'NOBLES 3E'!$A$2:$A$76,0),1)</f>
        <v>Tethyrian</v>
      </c>
      <c r="Q17" s="112"/>
      <c r="R17" s="112" t="str">
        <f>INDEX('NOBLES 3E'!K$2:K$76,MATCH('NOBLE HOUSES 5E'!$A17,'NOBLES 3E'!$A$2:$A$76,0),1)</f>
        <v>1230 DR</v>
      </c>
      <c r="S17" s="112" t="str">
        <f>INDEX('NOBLES 3E'!L$2:L$76,MATCH('NOBLE HOUSES 5E'!$A17,'NOBLES 3E'!$A$2:$A$76,0),1)</f>
        <v>$51, County of Starspur</v>
      </c>
      <c r="T17" s="164">
        <f t="shared" si="0"/>
        <v>5</v>
      </c>
      <c r="U17" s="112" t="str">
        <f>IF(T17&gt;=MISC!$E$8,MISC!$A$8,IF(T17&gt;=MISC!$E$7,MISC!$A$7,IF(T17&gt;=MISC!$E$6,MISC!$A$6,IF(T17&gt;=MISC!$E$5,MISC!$A$5,IF(T17&gt;=MISC!$E$4,MISC!$A$4,IF(T17&gt;=MISC!$E$3,MISC!$A$3,MISC!$A$2))))))</f>
        <v>Wealthy</v>
      </c>
    </row>
    <row r="18" spans="1:21" x14ac:dyDescent="0.25">
      <c r="A18" s="112" t="s">
        <v>49</v>
      </c>
      <c r="B18" s="112"/>
      <c r="C18" s="112"/>
      <c r="D18" s="112" t="s">
        <v>50</v>
      </c>
      <c r="E18" s="112" t="s">
        <v>817</v>
      </c>
      <c r="F18" s="112"/>
      <c r="G18" s="112"/>
      <c r="H18" s="112"/>
      <c r="I18" s="112">
        <f>INDEX('NOBLES 3E'!$C$2:$C$76,MATCH('NOBLE HOUSES 5E'!$A18,'NOBLES 3E'!$A$2:$A$76,0),1)</f>
        <v>19000</v>
      </c>
      <c r="J18" s="112"/>
      <c r="K18" s="112"/>
      <c r="L18" s="112"/>
      <c r="M18" s="112">
        <f>INDEX('NOBLES 3E'!$G$2:$G$76,MATCH('NOBLE HOUSES 5E'!$A18,'NOBLES 3E'!$A$2:$A$76,0),1)</f>
        <v>32</v>
      </c>
      <c r="N18" s="112" t="str">
        <f>INDEX('NOBLES 3E'!H$2:H$76,MATCH('NOBLE HOUSES 5E'!$A18,'NOBLES 3E'!$A$2:$A$76,0),1)</f>
        <v>CN. N</v>
      </c>
      <c r="O18" s="112" t="str">
        <f>INDEX('NOBLES 3E'!I$2:I$76,MATCH('NOBLE HOUSES 5E'!$A18,'NOBLES 3E'!$A$2:$A$76,0),1)</f>
        <v>Tempus</v>
      </c>
      <c r="P18" s="112" t="str">
        <f>INDEX('NOBLES 3E'!J$2:J$76,MATCH('NOBLE HOUSES 5E'!$A18,'NOBLES 3E'!$A$2:$A$76,0),1)</f>
        <v>Illuskan</v>
      </c>
      <c r="Q18" s="112"/>
      <c r="R18" s="112" t="str">
        <f>INDEX('NOBLES 3E'!K$2:K$76,MATCH('NOBLE HOUSES 5E'!$A18,'NOBLES 3E'!$A$2:$A$76,0),1)</f>
        <v>1248 DR</v>
      </c>
      <c r="S18" s="112" t="str">
        <f>INDEX('NOBLES 3E'!L$2:L$76,MATCH('NOBLE HOUSES 5E'!$A18,'NOBLES 3E'!$A$2:$A$76,0),1)</f>
        <v>N28</v>
      </c>
      <c r="T18" s="164">
        <f t="shared" si="0"/>
        <v>2</v>
      </c>
      <c r="U18" s="112" t="str">
        <f>IF(T18&gt;=MISC!$E$8,MISC!$A$8,IF(T18&gt;=MISC!$E$7,MISC!$A$7,IF(T18&gt;=MISC!$E$6,MISC!$A$6,IF(T18&gt;=MISC!$E$5,MISC!$A$5,IF(T18&gt;=MISC!$E$4,MISC!$A$4,IF(T18&gt;=MISC!$E$3,MISC!$A$3,MISC!$A$2))))))</f>
        <v>Comfortable</v>
      </c>
    </row>
    <row r="19" spans="1:21" x14ac:dyDescent="0.25">
      <c r="A19" s="112" t="s">
        <v>51</v>
      </c>
      <c r="B19" s="112"/>
      <c r="C19" s="112"/>
      <c r="D19" s="112" t="s">
        <v>52</v>
      </c>
      <c r="E19" s="112" t="s">
        <v>816</v>
      </c>
      <c r="F19" s="112"/>
      <c r="G19" s="112"/>
      <c r="H19" s="112" t="s">
        <v>53</v>
      </c>
      <c r="I19" s="112">
        <f>INDEX('NOBLES 3E'!$C$2:$C$76,MATCH('NOBLE HOUSES 5E'!$A19,'NOBLES 3E'!$A$2:$A$76,0),1)</f>
        <v>26000</v>
      </c>
      <c r="J19" s="112"/>
      <c r="K19" s="112" t="s">
        <v>829</v>
      </c>
      <c r="L19" s="112"/>
      <c r="M19" s="112">
        <f>INDEX('NOBLES 3E'!$G$2:$G$76,MATCH('NOBLE HOUSES 5E'!$A19,'NOBLES 3E'!$A$2:$A$76,0),1)</f>
        <v>24</v>
      </c>
      <c r="N19" s="112" t="str">
        <f>INDEX('NOBLES 3E'!H$2:H$76,MATCH('NOBLE HOUSES 5E'!$A19,'NOBLES 3E'!$A$2:$A$76,0),1)</f>
        <v>CN, CG</v>
      </c>
      <c r="O19" s="112" t="str">
        <f>INDEX('NOBLES 3E'!I$2:I$76,MATCH('NOBLE HOUSES 5E'!$A19,'NOBLES 3E'!$A$2:$A$76,0),1)</f>
        <v>Tempus</v>
      </c>
      <c r="P19" s="112" t="str">
        <f>INDEX('NOBLES 3E'!J$2:J$76,MATCH('NOBLE HOUSES 5E'!$A19,'NOBLES 3E'!$A$2:$A$76,0),1)</f>
        <v>Tethyrian</v>
      </c>
      <c r="Q19" s="112"/>
      <c r="R19" s="112" t="str">
        <f>INDEX('NOBLES 3E'!K$2:K$76,MATCH('NOBLE HOUSES 5E'!$A19,'NOBLES 3E'!$A$2:$A$76,0),1)</f>
        <v>1248 DR</v>
      </c>
      <c r="S19" s="112" t="str">
        <f>INDEX('NOBLES 3E'!L$2:L$76,MATCH('NOBLE HOUSES 5E'!$A19,'NOBLES 3E'!$A$2:$A$76,0),1)</f>
        <v>$50, Amphail</v>
      </c>
      <c r="T19" s="164">
        <f t="shared" si="0"/>
        <v>3</v>
      </c>
      <c r="U19" s="112" t="str">
        <f>IF(T19&gt;=MISC!$E$8,MISC!$A$8,IF(T19&gt;=MISC!$E$7,MISC!$A$7,IF(T19&gt;=MISC!$E$6,MISC!$A$6,IF(T19&gt;=MISC!$E$5,MISC!$A$5,IF(T19&gt;=MISC!$E$4,MISC!$A$4,IF(T19&gt;=MISC!$E$3,MISC!$A$3,MISC!$A$2))))))</f>
        <v>Comfortable</v>
      </c>
    </row>
    <row r="20" spans="1:21" x14ac:dyDescent="0.25">
      <c r="A20" s="112" t="s">
        <v>54</v>
      </c>
      <c r="B20" s="112"/>
      <c r="C20" s="112"/>
      <c r="D20" s="112" t="s">
        <v>55</v>
      </c>
      <c r="E20" s="112" t="s">
        <v>815</v>
      </c>
      <c r="F20" s="112"/>
      <c r="G20" s="112"/>
      <c r="H20" s="112"/>
      <c r="I20" s="112">
        <f>INDEX('NOBLES 3E'!$C$2:$C$76,MATCH('NOBLE HOUSES 5E'!$A20,'NOBLES 3E'!$A$2:$A$76,0),1)</f>
        <v>22000</v>
      </c>
      <c r="J20" s="112"/>
      <c r="K20" s="112"/>
      <c r="L20" s="112"/>
      <c r="M20" s="112">
        <f>INDEX('NOBLES 3E'!$G$2:$G$76,MATCH('NOBLE HOUSES 5E'!$A20,'NOBLES 3E'!$A$2:$A$76,0),1)</f>
        <v>18</v>
      </c>
      <c r="N20" s="112" t="str">
        <f>INDEX('NOBLES 3E'!H$2:H$76,MATCH('NOBLE HOUSES 5E'!$A20,'NOBLES 3E'!$A$2:$A$76,0),1)</f>
        <v>CC, NG, CN, NE</v>
      </c>
      <c r="O20" s="112" t="str">
        <f>INDEX('NOBLES 3E'!I$2:I$76,MATCH('NOBLE HOUSES 5E'!$A20,'NOBLES 3E'!$A$2:$A$76,0),1)</f>
        <v>Mieliki</v>
      </c>
      <c r="P20" s="112" t="str">
        <f>INDEX('NOBLES 3E'!J$2:J$76,MATCH('NOBLE HOUSES 5E'!$A20,'NOBLES 3E'!$A$2:$A$76,0),1)</f>
        <v>Illuskan</v>
      </c>
      <c r="Q20" s="112"/>
      <c r="R20" s="112" t="str">
        <f>INDEX('NOBLES 3E'!K$2:K$76,MATCH('NOBLE HOUSES 5E'!$A20,'NOBLES 3E'!$A$2:$A$76,0),1)</f>
        <v>1282 DR</v>
      </c>
      <c r="S20" s="112">
        <f>INDEX('NOBLES 3E'!L$2:L$76,MATCH('NOBLE HOUSES 5E'!$A20,'NOBLES 3E'!$A$2:$A$76,0),1)</f>
        <v>33</v>
      </c>
      <c r="T20" s="164">
        <f t="shared" si="0"/>
        <v>4</v>
      </c>
      <c r="U20" s="112" t="str">
        <f>IF(T20&gt;=MISC!$E$8,MISC!$A$8,IF(T20&gt;=MISC!$E$7,MISC!$A$7,IF(T20&gt;=MISC!$E$6,MISC!$A$6,IF(T20&gt;=MISC!$E$5,MISC!$A$5,IF(T20&gt;=MISC!$E$4,MISC!$A$4,IF(T20&gt;=MISC!$E$3,MISC!$A$3,MISC!$A$2))))))</f>
        <v>Wealthy</v>
      </c>
    </row>
    <row r="21" spans="1:21" x14ac:dyDescent="0.25">
      <c r="A21" s="112" t="s">
        <v>56</v>
      </c>
      <c r="B21" s="112"/>
      <c r="C21" s="112"/>
      <c r="D21" s="112" t="s">
        <v>52</v>
      </c>
      <c r="E21" s="112" t="s">
        <v>814</v>
      </c>
      <c r="F21" s="112"/>
      <c r="G21" s="112"/>
      <c r="H21" s="112"/>
      <c r="I21" s="112">
        <f>INDEX('NOBLES 3E'!$C$2:$C$76,MATCH('NOBLE HOUSES 5E'!$A21,'NOBLES 3E'!$A$2:$A$76,0),1)</f>
        <v>15000</v>
      </c>
      <c r="J21" s="112"/>
      <c r="K21" s="112"/>
      <c r="L21" s="112"/>
      <c r="M21" s="112">
        <f>INDEX('NOBLES 3E'!$G$2:$G$76,MATCH('NOBLE HOUSES 5E'!$A21,'NOBLES 3E'!$A$2:$A$76,0),1)</f>
        <v>21</v>
      </c>
      <c r="N21" s="112" t="str">
        <f>INDEX('NOBLES 3E'!H$2:H$76,MATCH('NOBLE HOUSES 5E'!$A21,'NOBLES 3E'!$A$2:$A$76,0),1)</f>
        <v>LN, CG, LG, NG, CE</v>
      </c>
      <c r="O21" s="112" t="str">
        <f>INDEX('NOBLES 3E'!I$2:I$76,MATCH('NOBLE HOUSES 5E'!$A21,'NOBLES 3E'!$A$2:$A$76,0),1)</f>
        <v>Mystra</v>
      </c>
      <c r="P21" s="112" t="str">
        <f>INDEX('NOBLES 3E'!J$2:J$76,MATCH('NOBLE HOUSES 5E'!$A21,'NOBLES 3E'!$A$2:$A$76,0),1)</f>
        <v>Tethyrian</v>
      </c>
      <c r="Q21" s="112"/>
      <c r="R21" s="112" t="str">
        <f>INDEX('NOBLES 3E'!K$2:K$76,MATCH('NOBLE HOUSES 5E'!$A21,'NOBLES 3E'!$A$2:$A$76,0),1)</f>
        <v>1167 DR</v>
      </c>
      <c r="S21" s="112">
        <f>INDEX('NOBLES 3E'!L$2:L$76,MATCH('NOBLE HOUSES 5E'!$A21,'NOBLES 3E'!$A$2:$A$76,0),1)</f>
        <v>22</v>
      </c>
      <c r="T21" s="164">
        <f t="shared" si="0"/>
        <v>2</v>
      </c>
      <c r="U21" s="112" t="str">
        <f>IF(T21&gt;=MISC!$E$8,MISC!$A$8,IF(T21&gt;=MISC!$E$7,MISC!$A$7,IF(T21&gt;=MISC!$E$6,MISC!$A$6,IF(T21&gt;=MISC!$E$5,MISC!$A$5,IF(T21&gt;=MISC!$E$4,MISC!$A$4,IF(T21&gt;=MISC!$E$3,MISC!$A$3,MISC!$A$2))))))</f>
        <v>Comfortable</v>
      </c>
    </row>
    <row r="22" spans="1:21" x14ac:dyDescent="0.25">
      <c r="A22" s="112" t="s">
        <v>57</v>
      </c>
      <c r="B22" s="112"/>
      <c r="C22" s="112"/>
      <c r="D22" s="112" t="s">
        <v>58</v>
      </c>
      <c r="E22" s="112" t="s">
        <v>813</v>
      </c>
      <c r="F22" s="112"/>
      <c r="G22" s="112"/>
      <c r="H22" s="112"/>
      <c r="I22" s="112">
        <f>INDEX('NOBLES 3E'!$C$2:$C$76,MATCH('NOBLE HOUSES 5E'!$A22,'NOBLES 3E'!$A$2:$A$76,0),1)</f>
        <v>21000</v>
      </c>
      <c r="J22" s="112"/>
      <c r="K22" s="112"/>
      <c r="L22" s="112"/>
      <c r="M22" s="112">
        <f>INDEX('NOBLES 3E'!$G$2:$G$76,MATCH('NOBLE HOUSES 5E'!$A22,'NOBLES 3E'!$A$2:$A$76,0),1)</f>
        <v>15</v>
      </c>
      <c r="N22" s="112" t="str">
        <f>INDEX('NOBLES 3E'!H$2:H$76,MATCH('NOBLE HOUSES 5E'!$A22,'NOBLES 3E'!$A$2:$A$76,0),1)</f>
        <v>LN, N</v>
      </c>
      <c r="O22" s="112" t="str">
        <f>INDEX('NOBLES 3E'!I$2:I$76,MATCH('NOBLE HOUSES 5E'!$A22,'NOBLES 3E'!$A$2:$A$76,0),1)</f>
        <v>Gond</v>
      </c>
      <c r="P22" s="112" t="str">
        <f>INDEX('NOBLES 3E'!J$2:J$76,MATCH('NOBLE HOUSES 5E'!$A22,'NOBLES 3E'!$A$2:$A$76,0),1)</f>
        <v>Tethyrian</v>
      </c>
      <c r="Q22" s="112"/>
      <c r="R22" s="112" t="str">
        <f>INDEX('NOBLES 3E'!K$2:K$76,MATCH('NOBLE HOUSES 5E'!$A22,'NOBLES 3E'!$A$2:$A$76,0),1)</f>
        <v>1205 DR</v>
      </c>
      <c r="S22" s="112">
        <f>INDEX('NOBLES 3E'!L$2:L$76,MATCH('NOBLE HOUSES 5E'!$A22,'NOBLES 3E'!$A$2:$A$76,0),1)</f>
        <v>6</v>
      </c>
      <c r="T22" s="164">
        <f t="shared" si="0"/>
        <v>4</v>
      </c>
      <c r="U22" s="112" t="str">
        <f>IF(T22&gt;=MISC!$E$8,MISC!$A$8,IF(T22&gt;=MISC!$E$7,MISC!$A$7,IF(T22&gt;=MISC!$E$6,MISC!$A$6,IF(T22&gt;=MISC!$E$5,MISC!$A$5,IF(T22&gt;=MISC!$E$4,MISC!$A$4,IF(T22&gt;=MISC!$E$3,MISC!$A$3,MISC!$A$2))))))</f>
        <v>Wealthy</v>
      </c>
    </row>
    <row r="23" spans="1:21" x14ac:dyDescent="0.25">
      <c r="A23" s="112" t="s">
        <v>59</v>
      </c>
      <c r="B23" s="112"/>
      <c r="C23" s="112"/>
      <c r="D23" s="112" t="s">
        <v>60</v>
      </c>
      <c r="E23" s="112" t="s">
        <v>812</v>
      </c>
      <c r="F23" s="112"/>
      <c r="G23" s="112"/>
      <c r="H23" s="112" t="s">
        <v>830</v>
      </c>
      <c r="I23" s="112">
        <f>INDEX('NOBLES 3E'!$C$2:$C$76,MATCH('NOBLE HOUSES 5E'!$A23,'NOBLES 3E'!$A$2:$A$76,0),1)</f>
        <v>28000</v>
      </c>
      <c r="J23" s="112"/>
      <c r="K23" s="112" t="s">
        <v>7279</v>
      </c>
      <c r="L23" s="112"/>
      <c r="M23" s="112">
        <f>INDEX('NOBLES 3E'!$G$2:$G$76,MATCH('NOBLE HOUSES 5E'!$A23,'NOBLES 3E'!$A$2:$A$76,0),1)</f>
        <v>27</v>
      </c>
      <c r="N23" s="112" t="str">
        <f>INDEX('NOBLES 3E'!H$2:H$76,MATCH('NOBLE HOUSES 5E'!$A23,'NOBLES 3E'!$A$2:$A$76,0),1)</f>
        <v>NG, N</v>
      </c>
      <c r="O23" s="112" t="str">
        <f>INDEX('NOBLES 3E'!I$2:I$76,MATCH('NOBLE HOUSES 5E'!$A23,'NOBLES 3E'!$A$2:$A$76,0),1)</f>
        <v>Oghma</v>
      </c>
      <c r="P23" s="112" t="str">
        <f>INDEX('NOBLES 3E'!J$2:J$76,MATCH('NOBLE HOUSES 5E'!$A23,'NOBLES 3E'!$A$2:$A$76,0),1)</f>
        <v>Tethyrian</v>
      </c>
      <c r="Q23" s="112"/>
      <c r="R23" s="112" t="str">
        <f>INDEX('NOBLES 3E'!K$2:K$76,MATCH('NOBLE HOUSES 5E'!$A23,'NOBLES 3E'!$A$2:$A$76,0),1)</f>
        <v>1293 DR</v>
      </c>
      <c r="S23" s="112" t="str">
        <f>INDEX('NOBLES 3E'!L$2:L$76,MATCH('NOBLE HOUSES 5E'!$A23,'NOBLES 3E'!$A$2:$A$76,0),1)</f>
        <v>N29</v>
      </c>
      <c r="T23" s="164">
        <f t="shared" si="0"/>
        <v>3</v>
      </c>
      <c r="U23" s="112" t="str">
        <f>IF(T23&gt;=MISC!$E$8,MISC!$A$8,IF(T23&gt;=MISC!$E$7,MISC!$A$7,IF(T23&gt;=MISC!$E$6,MISC!$A$6,IF(T23&gt;=MISC!$E$5,MISC!$A$5,IF(T23&gt;=MISC!$E$4,MISC!$A$4,IF(T23&gt;=MISC!$E$3,MISC!$A$3,MISC!$A$2))))))</f>
        <v>Comfortable</v>
      </c>
    </row>
    <row r="24" spans="1:21" ht="15" customHeight="1" x14ac:dyDescent="0.25">
      <c r="A24" s="112" t="s">
        <v>61</v>
      </c>
      <c r="B24" s="112"/>
      <c r="C24" s="112"/>
      <c r="D24" s="112" t="s">
        <v>62</v>
      </c>
      <c r="E24" s="112" t="s">
        <v>811</v>
      </c>
      <c r="F24" s="112"/>
      <c r="G24" s="112"/>
      <c r="H24" s="112"/>
      <c r="I24" s="112">
        <f>INDEX('NOBLES 3E'!$C$2:$C$76,MATCH('NOBLE HOUSES 5E'!$A24,'NOBLES 3E'!$A$2:$A$76,0),1)</f>
        <v>34000</v>
      </c>
      <c r="J24" s="112"/>
      <c r="K24" s="112"/>
      <c r="L24" s="112"/>
      <c r="M24" s="112">
        <f>INDEX('NOBLES 3E'!$G$2:$G$76,MATCH('NOBLE HOUSES 5E'!$A24,'NOBLES 3E'!$A$2:$A$76,0),1)</f>
        <v>29</v>
      </c>
      <c r="N24" s="112" t="str">
        <f>INDEX('NOBLES 3E'!H$2:H$76,MATCH('NOBLE HOUSES 5E'!$A24,'NOBLES 3E'!$A$2:$A$76,0),1)</f>
        <v>LN, LE</v>
      </c>
      <c r="O24" s="112" t="str">
        <f>INDEX('NOBLES 3E'!I$2:I$76,MATCH('NOBLE HOUSES 5E'!$A24,'NOBLES 3E'!$A$2:$A$76,0),1)</f>
        <v>Tempus</v>
      </c>
      <c r="P24" s="112" t="str">
        <f>INDEX('NOBLES 3E'!J$2:J$76,MATCH('NOBLE HOUSES 5E'!$A24,'NOBLES 3E'!$A$2:$A$76,0),1)</f>
        <v>Illuskan</v>
      </c>
      <c r="Q24" s="112"/>
      <c r="R24" s="112" t="str">
        <f>INDEX('NOBLES 3E'!K$2:K$76,MATCH('NOBLE HOUSES 5E'!$A24,'NOBLES 3E'!$A$2:$A$76,0),1)</f>
        <v>1097 DR</v>
      </c>
      <c r="S24" s="112">
        <f>INDEX('NOBLES 3E'!L$2:L$76,MATCH('NOBLE HOUSES 5E'!$A24,'NOBLES 3E'!$A$2:$A$76,0),1)</f>
        <v>9</v>
      </c>
      <c r="T24" s="164">
        <f t="shared" si="0"/>
        <v>4</v>
      </c>
      <c r="U24" s="112" t="str">
        <f>IF(T24&gt;=MISC!$E$8,MISC!$A$8,IF(T24&gt;=MISC!$E$7,MISC!$A$7,IF(T24&gt;=MISC!$E$6,MISC!$A$6,IF(T24&gt;=MISC!$E$5,MISC!$A$5,IF(T24&gt;=MISC!$E$4,MISC!$A$4,IF(T24&gt;=MISC!$E$3,MISC!$A$3,MISC!$A$2))))))</f>
        <v>Wealthy</v>
      </c>
    </row>
    <row r="25" spans="1:21" x14ac:dyDescent="0.25">
      <c r="A25" s="112" t="s">
        <v>63</v>
      </c>
      <c r="B25" s="112"/>
      <c r="C25" s="112"/>
      <c r="D25" s="112" t="s">
        <v>64</v>
      </c>
      <c r="E25" s="112" t="s">
        <v>810</v>
      </c>
      <c r="F25" s="112"/>
      <c r="G25" s="112"/>
      <c r="H25" s="112" t="s">
        <v>831</v>
      </c>
      <c r="I25" s="112">
        <f>INDEX('NOBLES 3E'!$C$2:$C$76,MATCH('NOBLE HOUSES 5E'!$A25,'NOBLES 3E'!$A$2:$A$76,0),1)</f>
        <v>27000</v>
      </c>
      <c r="J25" s="112"/>
      <c r="K25" s="112" t="s">
        <v>65</v>
      </c>
      <c r="L25" s="112"/>
      <c r="M25" s="112">
        <f>INDEX('NOBLES 3E'!$G$2:$G$76,MATCH('NOBLE HOUSES 5E'!$A25,'NOBLES 3E'!$A$2:$A$76,0),1)</f>
        <v>17</v>
      </c>
      <c r="N25" s="112" t="str">
        <f>INDEX('NOBLES 3E'!H$2:H$76,MATCH('NOBLE HOUSES 5E'!$A25,'NOBLES 3E'!$A$2:$A$76,0),1)</f>
        <v>NG, CG</v>
      </c>
      <c r="O25" s="112" t="str">
        <f>INDEX('NOBLES 3E'!I$2:I$76,MATCH('NOBLE HOUSES 5E'!$A25,'NOBLES 3E'!$A$2:$A$76,0),1)</f>
        <v>Lathander</v>
      </c>
      <c r="P25" s="112" t="str">
        <f>INDEX('NOBLES 3E'!J$2:J$76,MATCH('NOBLE HOUSES 5E'!$A25,'NOBLES 3E'!$A$2:$A$76,0),1)</f>
        <v>Illuskan</v>
      </c>
      <c r="Q25" s="112"/>
      <c r="R25" s="112" t="str">
        <f>INDEX('NOBLES 3E'!K$2:K$76,MATCH('NOBLE HOUSES 5E'!$A25,'NOBLES 3E'!$A$2:$A$76,0),1)</f>
        <v>1197 DR</v>
      </c>
      <c r="S25" s="112" t="str">
        <f>INDEX('NOBLES 3E'!L$2:L$76,MATCH('NOBLE HOUSES 5E'!$A25,'NOBLES 3E'!$A$2:$A$76,0),1)</f>
        <v>N57</v>
      </c>
      <c r="T25" s="164">
        <f t="shared" si="0"/>
        <v>5</v>
      </c>
      <c r="U25" s="112" t="str">
        <f>IF(T25&gt;=MISC!$E$8,MISC!$A$8,IF(T25&gt;=MISC!$E$7,MISC!$A$7,IF(T25&gt;=MISC!$E$6,MISC!$A$6,IF(T25&gt;=MISC!$E$5,MISC!$A$5,IF(T25&gt;=MISC!$E$4,MISC!$A$4,IF(T25&gt;=MISC!$E$3,MISC!$A$3,MISC!$A$2))))))</f>
        <v>Wealthy</v>
      </c>
    </row>
    <row r="26" spans="1:21" x14ac:dyDescent="0.25">
      <c r="A26" s="112" t="s">
        <v>66</v>
      </c>
      <c r="B26" s="112"/>
      <c r="C26" s="112"/>
      <c r="D26" s="112" t="s">
        <v>67</v>
      </c>
      <c r="E26" s="112" t="s">
        <v>809</v>
      </c>
      <c r="F26" s="112"/>
      <c r="G26" s="112" t="s">
        <v>68</v>
      </c>
      <c r="H26" s="112" t="s">
        <v>665</v>
      </c>
      <c r="I26" s="112">
        <f>INDEX('NOBLES 3E'!$C$2:$C$76,MATCH('NOBLE HOUSES 5E'!$A26,'NOBLES 3E'!$A$2:$A$76,0),1)</f>
        <v>39000</v>
      </c>
      <c r="J26" s="112"/>
      <c r="K26" s="97" t="s">
        <v>10240</v>
      </c>
      <c r="L26" s="112"/>
      <c r="M26" s="112">
        <f>INDEX('NOBLES 3E'!$G$2:$G$76,MATCH('NOBLE HOUSES 5E'!$A26,'NOBLES 3E'!$A$2:$A$76,0),1)</f>
        <v>26</v>
      </c>
      <c r="N26" s="112" t="str">
        <f>INDEX('NOBLES 3E'!H$2:H$76,MATCH('NOBLE HOUSES 5E'!$A26,'NOBLES 3E'!$A$2:$A$76,0),1)</f>
        <v>LN, LE</v>
      </c>
      <c r="O26" s="112" t="str">
        <f>INDEX('NOBLES 3E'!I$2:I$76,MATCH('NOBLE HOUSES 5E'!$A26,'NOBLES 3E'!$A$2:$A$76,0),1)</f>
        <v>Gargauth</v>
      </c>
      <c r="P26" s="112" t="str">
        <f>INDEX('NOBLES 3E'!J$2:J$76,MATCH('NOBLE HOUSES 5E'!$A26,'NOBLES 3E'!$A$2:$A$76,0),1)</f>
        <v>Tethyrian</v>
      </c>
      <c r="Q26" s="112"/>
      <c r="R26" s="112" t="str">
        <f>INDEX('NOBLES 3E'!K$2:K$76,MATCH('NOBLE HOUSES 5E'!$A26,'NOBLES 3E'!$A$2:$A$76,0),1)</f>
        <v>1260 DR</v>
      </c>
      <c r="S26" s="112" t="str">
        <f>INDEX('NOBLES 3E'!L$2:L$76,MATCH('NOBLE HOUSES 5E'!$A26,'NOBLES 3E'!$A$2:$A$76,0),1)</f>
        <v>N20</v>
      </c>
      <c r="T26" s="164">
        <f t="shared" si="0"/>
        <v>5</v>
      </c>
      <c r="U26" s="112" t="str">
        <f>IF(T26&gt;=MISC!$E$8,MISC!$A$8,IF(T26&gt;=MISC!$E$7,MISC!$A$7,IF(T26&gt;=MISC!$E$6,MISC!$A$6,IF(T26&gt;=MISC!$E$5,MISC!$A$5,IF(T26&gt;=MISC!$E$4,MISC!$A$4,IF(T26&gt;=MISC!$E$3,MISC!$A$3,MISC!$A$2))))))</f>
        <v>Wealthy</v>
      </c>
    </row>
    <row r="27" spans="1:21" x14ac:dyDescent="0.25">
      <c r="A27" s="112" t="s">
        <v>69</v>
      </c>
      <c r="B27" s="112"/>
      <c r="C27" s="112"/>
      <c r="D27" s="133"/>
      <c r="E27" s="112"/>
      <c r="F27" s="112"/>
      <c r="G27" s="112"/>
      <c r="H27" s="112" t="s">
        <v>10204</v>
      </c>
      <c r="I27" s="112"/>
      <c r="J27" s="112"/>
      <c r="K27" s="112" t="s">
        <v>832</v>
      </c>
      <c r="L27" s="112"/>
      <c r="M27" s="112"/>
      <c r="N27" s="133"/>
      <c r="O27" s="133"/>
      <c r="P27" s="133"/>
      <c r="Q27" s="112"/>
      <c r="R27" s="133"/>
      <c r="S27" s="112"/>
      <c r="T27" s="164">
        <f t="shared" si="0"/>
        <v>0</v>
      </c>
      <c r="U27" s="112" t="str">
        <f>IF(T27&gt;=MISC!$E$8,MISC!$A$8,IF(T27&gt;=MISC!$E$7,MISC!$A$7,IF(T27&gt;=MISC!$E$6,MISC!$A$6,IF(T27&gt;=MISC!$E$5,MISC!$A$5,IF(T27&gt;=MISC!$E$4,MISC!$A$4,IF(T27&gt;=MISC!$E$3,MISC!$A$3,MISC!$A$2))))))</f>
        <v>Wretched</v>
      </c>
    </row>
    <row r="28" spans="1:21" x14ac:dyDescent="0.25">
      <c r="A28" s="112" t="s">
        <v>70</v>
      </c>
      <c r="B28" s="112"/>
      <c r="C28" s="112"/>
      <c r="D28" s="133"/>
      <c r="E28" s="112"/>
      <c r="F28" s="112"/>
      <c r="G28" s="112"/>
      <c r="H28" s="112" t="s">
        <v>10205</v>
      </c>
      <c r="I28" s="112"/>
      <c r="J28" s="112"/>
      <c r="K28" s="112"/>
      <c r="L28" s="112"/>
      <c r="M28" s="112"/>
      <c r="N28" s="133"/>
      <c r="O28" s="133"/>
      <c r="P28" s="133"/>
      <c r="Q28" s="112"/>
      <c r="R28" s="133"/>
      <c r="S28" s="112"/>
      <c r="T28" s="164">
        <f t="shared" si="0"/>
        <v>0</v>
      </c>
      <c r="U28" s="112" t="str">
        <f>IF(T28&gt;=MISC!$E$8,MISC!$A$8,IF(T28&gt;=MISC!$E$7,MISC!$A$7,IF(T28&gt;=MISC!$E$6,MISC!$A$6,IF(T28&gt;=MISC!$E$5,MISC!$A$5,IF(T28&gt;=MISC!$E$4,MISC!$A$4,IF(T28&gt;=MISC!$E$3,MISC!$A$3,MISC!$A$2))))))</f>
        <v>Wretched</v>
      </c>
    </row>
    <row r="29" spans="1:21" x14ac:dyDescent="0.25">
      <c r="A29" s="112" t="s">
        <v>71</v>
      </c>
      <c r="B29" s="162" t="s">
        <v>10207</v>
      </c>
      <c r="C29" s="112"/>
      <c r="D29" s="112" t="s">
        <v>72</v>
      </c>
      <c r="E29" s="112" t="s">
        <v>808</v>
      </c>
      <c r="F29" s="112"/>
      <c r="G29" s="112"/>
      <c r="H29" s="112" t="s">
        <v>10206</v>
      </c>
      <c r="I29" s="112"/>
      <c r="J29" s="112"/>
      <c r="K29" s="112"/>
      <c r="L29" s="112"/>
      <c r="M29" s="112"/>
      <c r="N29" s="133"/>
      <c r="O29" s="133"/>
      <c r="P29" s="133"/>
      <c r="Q29" s="112"/>
      <c r="R29" s="133"/>
      <c r="S29" s="112"/>
      <c r="T29" s="164">
        <f t="shared" si="0"/>
        <v>0</v>
      </c>
      <c r="U29" s="112" t="str">
        <f>IF(T29&gt;=MISC!$E$8,MISC!$A$8,IF(T29&gt;=MISC!$E$7,MISC!$A$7,IF(T29&gt;=MISC!$E$6,MISC!$A$6,IF(T29&gt;=MISC!$E$5,MISC!$A$5,IF(T29&gt;=MISC!$E$4,MISC!$A$4,IF(T29&gt;=MISC!$E$3,MISC!$A$3,MISC!$A$2))))))</f>
        <v>Wretched</v>
      </c>
    </row>
    <row r="30" spans="1:21" x14ac:dyDescent="0.25">
      <c r="A30" s="112" t="s">
        <v>73</v>
      </c>
      <c r="B30" s="112"/>
      <c r="C30" s="112"/>
      <c r="D30" s="133"/>
      <c r="E30" s="112"/>
      <c r="F30" s="112"/>
      <c r="G30" s="112"/>
      <c r="H30" s="112" t="s">
        <v>10208</v>
      </c>
      <c r="I30" s="112"/>
      <c r="J30" s="112"/>
      <c r="K30" s="112"/>
      <c r="L30" s="112"/>
      <c r="M30" s="112"/>
      <c r="N30" s="133"/>
      <c r="O30" s="133"/>
      <c r="P30" s="133"/>
      <c r="Q30" s="112"/>
      <c r="R30" s="133"/>
      <c r="S30" s="112"/>
      <c r="T30" s="164">
        <f t="shared" si="0"/>
        <v>0</v>
      </c>
      <c r="U30" s="112" t="str">
        <f>IF(T30&gt;=MISC!$E$8,MISC!$A$8,IF(T30&gt;=MISC!$E$7,MISC!$A$7,IF(T30&gt;=MISC!$E$6,MISC!$A$6,IF(T30&gt;=MISC!$E$5,MISC!$A$5,IF(T30&gt;=MISC!$E$4,MISC!$A$4,IF(T30&gt;=MISC!$E$3,MISC!$A$3,MISC!$A$2))))))</f>
        <v>Wretched</v>
      </c>
    </row>
    <row r="31" spans="1:21" x14ac:dyDescent="0.25">
      <c r="A31" s="112" t="s">
        <v>74</v>
      </c>
      <c r="B31" s="112"/>
      <c r="C31" s="112"/>
      <c r="D31" s="112" t="s">
        <v>75</v>
      </c>
      <c r="E31" s="112" t="s">
        <v>807</v>
      </c>
      <c r="F31" s="112"/>
      <c r="G31" s="112"/>
      <c r="H31" s="112" t="s">
        <v>76</v>
      </c>
      <c r="I31" s="112">
        <f>INDEX('NOBLES 3E'!$C$2:$C$76,MATCH('NOBLE HOUSES 5E'!$A31,'NOBLES 3E'!$A$2:$A$76,0),1)</f>
        <v>35000</v>
      </c>
      <c r="J31" s="112"/>
      <c r="K31" s="112" t="s">
        <v>6912</v>
      </c>
      <c r="L31" s="112"/>
      <c r="M31" s="112">
        <f>INDEX('NOBLES 3E'!$G$2:$G$76,MATCH('NOBLE HOUSES 5E'!$A31,'NOBLES 3E'!$A$2:$A$76,0),1)</f>
        <v>41</v>
      </c>
      <c r="N31" s="112" t="str">
        <f>INDEX('NOBLES 3E'!H$2:H$76,MATCH('NOBLE HOUSES 5E'!$A31,'NOBLES 3E'!$A$2:$A$76,0),1)</f>
        <v>Ng, CG, LG</v>
      </c>
      <c r="O31" s="112" t="str">
        <f>INDEX('NOBLES 3E'!I$2:I$76,MATCH('NOBLE HOUSES 5E'!$A31,'NOBLES 3E'!$A$2:$A$76,0),1)</f>
        <v>Helm</v>
      </c>
      <c r="P31" s="112" t="str">
        <f>INDEX('NOBLES 3E'!J$2:J$76,MATCH('NOBLE HOUSES 5E'!$A31,'NOBLES 3E'!$A$2:$A$76,0),1)</f>
        <v>Tethyrian</v>
      </c>
      <c r="Q31" s="112"/>
      <c r="R31" s="112" t="str">
        <f>INDEX('NOBLES 3E'!K$2:K$76,MATCH('NOBLE HOUSES 5E'!$A31,'NOBLES 3E'!$A$2:$A$76,0),1)</f>
        <v>1251 DR</v>
      </c>
      <c r="S31" s="112" t="str">
        <f>INDEX('NOBLES 3E'!L$2:L$76,MATCH('NOBLE HOUSES 5E'!$A31,'NOBLES 3E'!$A$2:$A$76,0),1)</f>
        <v>N11</v>
      </c>
      <c r="T31" s="164">
        <f t="shared" si="0"/>
        <v>3</v>
      </c>
      <c r="U31" s="112" t="str">
        <f>IF(T31&gt;=MISC!$E$8,MISC!$A$8,IF(T31&gt;=MISC!$E$7,MISC!$A$7,IF(T31&gt;=MISC!$E$6,MISC!$A$6,IF(T31&gt;=MISC!$E$5,MISC!$A$5,IF(T31&gt;=MISC!$E$4,MISC!$A$4,IF(T31&gt;=MISC!$E$3,MISC!$A$3,MISC!$A$2))))))</f>
        <v>Comfortable</v>
      </c>
    </row>
    <row r="32" spans="1:21" ht="15" customHeight="1" x14ac:dyDescent="0.25">
      <c r="A32" s="112" t="s">
        <v>77</v>
      </c>
      <c r="B32" s="112"/>
      <c r="C32" s="112"/>
      <c r="D32" s="133"/>
      <c r="E32" s="112"/>
      <c r="F32" s="112"/>
      <c r="G32" s="112"/>
      <c r="H32" s="130"/>
      <c r="I32" s="112"/>
      <c r="J32" s="112"/>
      <c r="K32" s="130" t="s">
        <v>10209</v>
      </c>
      <c r="L32" s="112"/>
      <c r="M32" s="112"/>
      <c r="N32" s="133"/>
      <c r="O32" s="133"/>
      <c r="P32" s="133"/>
      <c r="Q32" s="112"/>
      <c r="R32" s="133"/>
      <c r="S32" s="112"/>
      <c r="T32" s="164">
        <f t="shared" si="0"/>
        <v>0</v>
      </c>
      <c r="U32" s="112" t="str">
        <f>IF(T32&gt;=MISC!$E$8,MISC!$A$8,IF(T32&gt;=MISC!$E$7,MISC!$A$7,IF(T32&gt;=MISC!$E$6,MISC!$A$6,IF(T32&gt;=MISC!$E$5,MISC!$A$5,IF(T32&gt;=MISC!$E$4,MISC!$A$4,IF(T32&gt;=MISC!$E$3,MISC!$A$3,MISC!$A$2))))))</f>
        <v>Wretched</v>
      </c>
    </row>
    <row r="33" spans="1:21" x14ac:dyDescent="0.25">
      <c r="A33" s="112" t="s">
        <v>78</v>
      </c>
      <c r="B33" s="112"/>
      <c r="C33" s="112"/>
      <c r="D33" s="112" t="s">
        <v>79</v>
      </c>
      <c r="E33" s="112" t="s">
        <v>806</v>
      </c>
      <c r="F33" s="112"/>
      <c r="G33" s="112"/>
      <c r="H33" s="112"/>
      <c r="I33" s="112">
        <f>INDEX('NOBLES 3E'!$C$2:$C$76,MATCH('NOBLE HOUSES 5E'!$A33,'NOBLES 3E'!$A$2:$A$76,0),1)</f>
        <v>34000</v>
      </c>
      <c r="J33" s="112"/>
      <c r="K33" s="112" t="s">
        <v>80</v>
      </c>
      <c r="L33" s="112"/>
      <c r="M33" s="112">
        <f>INDEX('NOBLES 3E'!$G$2:$G$76,MATCH('NOBLE HOUSES 5E'!$A33,'NOBLES 3E'!$A$2:$A$76,0),1)</f>
        <v>32</v>
      </c>
      <c r="N33" s="112" t="str">
        <f>INDEX('NOBLES 3E'!H$2:H$76,MATCH('NOBLE HOUSES 5E'!$A33,'NOBLES 3E'!$A$2:$A$76,0),1)</f>
        <v>CG, NG, CN</v>
      </c>
      <c r="O33" s="112" t="str">
        <f>INDEX('NOBLES 3E'!I$2:I$76,MATCH('NOBLE HOUSES 5E'!$A33,'NOBLES 3E'!$A$2:$A$76,0),1)</f>
        <v>Selune</v>
      </c>
      <c r="P33" s="112" t="str">
        <f>INDEX('NOBLES 3E'!J$2:J$76,MATCH('NOBLE HOUSES 5E'!$A33,'NOBLES 3E'!$A$2:$A$76,0),1)</f>
        <v>Illuskan</v>
      </c>
      <c r="Q33" s="112"/>
      <c r="R33" s="112" t="str">
        <f>INDEX('NOBLES 3E'!K$2:K$76,MATCH('NOBLE HOUSES 5E'!$A33,'NOBLES 3E'!$A$2:$A$76,0),1)</f>
        <v>1292 DR</v>
      </c>
      <c r="S33" s="112" t="str">
        <f>INDEX('NOBLES 3E'!L$2:L$76,MATCH('NOBLE HOUSES 5E'!$A33,'NOBLES 3E'!$A$2:$A$76,0),1)</f>
        <v>N58, New Waterdeep</v>
      </c>
      <c r="T33" s="164">
        <f t="shared" si="0"/>
        <v>3</v>
      </c>
      <c r="U33" s="112" t="str">
        <f>IF(T33&gt;=MISC!$E$8,MISC!$A$8,IF(T33&gt;=MISC!$E$7,MISC!$A$7,IF(T33&gt;=MISC!$E$6,MISC!$A$6,IF(T33&gt;=MISC!$E$5,MISC!$A$5,IF(T33&gt;=MISC!$E$4,MISC!$A$4,IF(T33&gt;=MISC!$E$3,MISC!$A$3,MISC!$A$2))))))</f>
        <v>Comfortable</v>
      </c>
    </row>
    <row r="34" spans="1:21" ht="15" customHeight="1" x14ac:dyDescent="0.25">
      <c r="A34" s="112" t="s">
        <v>81</v>
      </c>
      <c r="B34" s="112"/>
      <c r="C34" s="112"/>
      <c r="D34" s="112" t="s">
        <v>82</v>
      </c>
      <c r="E34" s="112" t="s">
        <v>805</v>
      </c>
      <c r="F34" s="112"/>
      <c r="G34" s="112"/>
      <c r="H34" s="112"/>
      <c r="I34" s="112">
        <f>INDEX('NOBLES 3E'!$C$2:$C$76,MATCH('NOBLE HOUSES 5E'!$A34,'NOBLES 3E'!$A$2:$A$76,0),1)</f>
        <v>28000</v>
      </c>
      <c r="J34" s="112"/>
      <c r="K34" s="112"/>
      <c r="L34" s="112"/>
      <c r="M34" s="112">
        <f>INDEX('NOBLES 3E'!$G$2:$G$76,MATCH('NOBLE HOUSES 5E'!$A34,'NOBLES 3E'!$A$2:$A$76,0),1)</f>
        <v>21</v>
      </c>
      <c r="N34" s="112" t="str">
        <f>INDEX('NOBLES 3E'!H$2:H$76,MATCH('NOBLE HOUSES 5E'!$A34,'NOBLES 3E'!$A$2:$A$76,0),1)</f>
        <v>N, CN</v>
      </c>
      <c r="O34" s="112" t="str">
        <f>INDEX('NOBLES 3E'!I$2:I$76,MATCH('NOBLE HOUSES 5E'!$A34,'NOBLES 3E'!$A$2:$A$76,0),1)</f>
        <v>Kossuth, Tempus</v>
      </c>
      <c r="P34" s="112" t="str">
        <f>INDEX('NOBLES 3E'!J$2:J$76,MATCH('NOBLE HOUSES 5E'!$A34,'NOBLES 3E'!$A$2:$A$76,0),1)</f>
        <v>Illuskan</v>
      </c>
      <c r="Q34" s="112"/>
      <c r="R34" s="112" t="str">
        <f>INDEX('NOBLES 3E'!K$2:K$76,MATCH('NOBLE HOUSES 5E'!$A34,'NOBLES 3E'!$A$2:$A$76,0),1)</f>
        <v>1248 DR</v>
      </c>
      <c r="S34" s="112" t="str">
        <f>INDEX('NOBLES 3E'!L$2:L$76,MATCH('NOBLE HOUSES 5E'!$A34,'NOBLES 3E'!$A$2:$A$76,0),1)</f>
        <v>$7, tomb in UM L2</v>
      </c>
      <c r="T34" s="164">
        <f t="shared" si="0"/>
        <v>4</v>
      </c>
      <c r="U34" s="112" t="str">
        <f>IF(T34&gt;=MISC!$E$8,MISC!$A$8,IF(T34&gt;=MISC!$E$7,MISC!$A$7,IF(T34&gt;=MISC!$E$6,MISC!$A$6,IF(T34&gt;=MISC!$E$5,MISC!$A$5,IF(T34&gt;=MISC!$E$4,MISC!$A$4,IF(T34&gt;=MISC!$E$3,MISC!$A$3,MISC!$A$2))))))</f>
        <v>Wealthy</v>
      </c>
    </row>
    <row r="35" spans="1:21" x14ac:dyDescent="0.25">
      <c r="A35" s="112" t="s">
        <v>83</v>
      </c>
      <c r="B35" s="112"/>
      <c r="C35" s="112"/>
      <c r="D35" s="112" t="s">
        <v>84</v>
      </c>
      <c r="E35" s="112" t="s">
        <v>804</v>
      </c>
      <c r="F35" s="112"/>
      <c r="G35" s="112"/>
      <c r="H35" s="112"/>
      <c r="I35" s="112">
        <f>INDEX('NOBLES 3E'!$C$2:$C$76,MATCH('NOBLE HOUSES 5E'!$A35,'NOBLES 3E'!$A$2:$A$76,0),1)</f>
        <v>27000</v>
      </c>
      <c r="J35" s="112"/>
      <c r="K35" s="112"/>
      <c r="L35" s="112"/>
      <c r="M35" s="112">
        <f>INDEX('NOBLES 3E'!$G$2:$G$76,MATCH('NOBLE HOUSES 5E'!$A35,'NOBLES 3E'!$A$2:$A$76,0),1)</f>
        <v>17</v>
      </c>
      <c r="N35" s="112" t="str">
        <f>INDEX('NOBLES 3E'!H$2:H$76,MATCH('NOBLE HOUSES 5E'!$A35,'NOBLES 3E'!$A$2:$A$76,0),1)</f>
        <v>CG, CN</v>
      </c>
      <c r="O35" s="112" t="str">
        <f>INDEX('NOBLES 3E'!I$2:I$76,MATCH('NOBLE HOUSES 5E'!$A35,'NOBLES 3E'!$A$2:$A$76,0),1)</f>
        <v>Shaundakul, Waukeen</v>
      </c>
      <c r="P35" s="112" t="str">
        <f>INDEX('NOBLES 3E'!J$2:J$76,MATCH('NOBLE HOUSES 5E'!$A35,'NOBLES 3E'!$A$2:$A$76,0),1)</f>
        <v>Tethyrian</v>
      </c>
      <c r="Q35" s="112"/>
      <c r="R35" s="112" t="str">
        <f>INDEX('NOBLES 3E'!K$2:K$76,MATCH('NOBLE HOUSES 5E'!$A35,'NOBLES 3E'!$A$2:$A$76,0),1)</f>
        <v>1248 DR</v>
      </c>
      <c r="S35" s="112" t="str">
        <f>INDEX('NOBLES 3E'!L$2:L$76,MATCH('NOBLE HOUSES 5E'!$A35,'NOBLES 3E'!$A$2:$A$76,0),1)</f>
        <v>N52</v>
      </c>
      <c r="T35" s="164">
        <f t="shared" si="0"/>
        <v>5</v>
      </c>
      <c r="U35" s="112" t="str">
        <f>IF(T35&gt;=MISC!$E$8,MISC!$A$8,IF(T35&gt;=MISC!$E$7,MISC!$A$7,IF(T35&gt;=MISC!$E$6,MISC!$A$6,IF(T35&gt;=MISC!$E$5,MISC!$A$5,IF(T35&gt;=MISC!$E$4,MISC!$A$4,IF(T35&gt;=MISC!$E$3,MISC!$A$3,MISC!$A$2))))))</f>
        <v>Wealthy</v>
      </c>
    </row>
    <row r="36" spans="1:21" x14ac:dyDescent="0.25">
      <c r="A36" s="112" t="s">
        <v>85</v>
      </c>
      <c r="B36" s="112"/>
      <c r="C36" s="112"/>
      <c r="D36" s="112" t="s">
        <v>86</v>
      </c>
      <c r="E36" s="112" t="s">
        <v>803</v>
      </c>
      <c r="F36" s="112"/>
      <c r="G36" s="112"/>
      <c r="H36" s="112"/>
      <c r="I36" s="112">
        <f>INDEX('NOBLES 3E'!$C$2:$C$76,MATCH('NOBLE HOUSES 5E'!$A36,'NOBLES 3E'!$A$2:$A$76,0),1)</f>
        <v>29000</v>
      </c>
      <c r="J36" s="112"/>
      <c r="K36" s="112" t="s">
        <v>87</v>
      </c>
      <c r="L36" s="112"/>
      <c r="M36" s="112">
        <f>INDEX('NOBLES 3E'!$G$2:$G$76,MATCH('NOBLE HOUSES 5E'!$A36,'NOBLES 3E'!$A$2:$A$76,0),1)</f>
        <v>37</v>
      </c>
      <c r="N36" s="112" t="str">
        <f>INDEX('NOBLES 3E'!H$2:H$76,MATCH('NOBLE HOUSES 5E'!$A36,'NOBLES 3E'!$A$2:$A$76,0),1)</f>
        <v>LG, N, CE</v>
      </c>
      <c r="O36" s="112" t="str">
        <f>INDEX('NOBLES 3E'!I$2:I$76,MATCH('NOBLE HOUSES 5E'!$A36,'NOBLES 3E'!$A$2:$A$76,0),1)</f>
        <v>Gond</v>
      </c>
      <c r="P36" s="112" t="str">
        <f>INDEX('NOBLES 3E'!J$2:J$76,MATCH('NOBLE HOUSES 5E'!$A36,'NOBLES 3E'!$A$2:$A$76,0),1)</f>
        <v>Tethyrian</v>
      </c>
      <c r="Q36" s="112"/>
      <c r="R36" s="112" t="str">
        <f>INDEX('NOBLES 3E'!K$2:K$76,MATCH('NOBLE HOUSES 5E'!$A36,'NOBLES 3E'!$A$2:$A$76,0),1)</f>
        <v>1170 DR</v>
      </c>
      <c r="S36" s="112" t="str">
        <f>INDEX('NOBLES 3E'!L$2:L$76,MATCH('NOBLE HOUSES 5E'!$A36,'NOBLES 3E'!$A$2:$A$76,0),1)</f>
        <v>N35</v>
      </c>
      <c r="T36" s="164">
        <f t="shared" si="0"/>
        <v>3</v>
      </c>
      <c r="U36" s="112" t="str">
        <f>IF(T36&gt;=MISC!$E$8,MISC!$A$8,IF(T36&gt;=MISC!$E$7,MISC!$A$7,IF(T36&gt;=MISC!$E$6,MISC!$A$6,IF(T36&gt;=MISC!$E$5,MISC!$A$5,IF(T36&gt;=MISC!$E$4,MISC!$A$4,IF(T36&gt;=MISC!$E$3,MISC!$A$3,MISC!$A$2))))))</f>
        <v>Comfortable</v>
      </c>
    </row>
    <row r="37" spans="1:21" x14ac:dyDescent="0.25">
      <c r="A37" s="112" t="s">
        <v>88</v>
      </c>
      <c r="B37" s="112"/>
      <c r="C37" s="112"/>
      <c r="D37" s="112" t="s">
        <v>89</v>
      </c>
      <c r="E37" s="112" t="s">
        <v>802</v>
      </c>
      <c r="F37" s="112"/>
      <c r="G37" s="112"/>
      <c r="H37" s="112"/>
      <c r="I37" s="112">
        <f>INDEX('NOBLES 3E'!$C$2:$C$76,MATCH('NOBLE HOUSES 5E'!$A37,'NOBLES 3E'!$A$2:$A$76,0),1)</f>
        <v>28000</v>
      </c>
      <c r="J37" s="112"/>
      <c r="K37" s="112" t="s">
        <v>10210</v>
      </c>
      <c r="L37" s="112"/>
      <c r="M37" s="112">
        <f>INDEX('NOBLES 3E'!$G$2:$G$76,MATCH('NOBLE HOUSES 5E'!$A37,'NOBLES 3E'!$A$2:$A$76,0),1)</f>
        <v>19</v>
      </c>
      <c r="N37" s="112" t="str">
        <f>INDEX('NOBLES 3E'!H$2:H$76,MATCH('NOBLE HOUSES 5E'!$A37,'NOBLES 3E'!$A$2:$A$76,0),1)</f>
        <v>LN, LE, N, NE</v>
      </c>
      <c r="O37" s="112" t="str">
        <f>INDEX('NOBLES 3E'!I$2:I$76,MATCH('NOBLE HOUSES 5E'!$A37,'NOBLES 3E'!$A$2:$A$76,0),1)</f>
        <v>Loviatar</v>
      </c>
      <c r="P37" s="112" t="str">
        <f>INDEX('NOBLES 3E'!J$2:J$76,MATCH('NOBLE HOUSES 5E'!$A37,'NOBLES 3E'!$A$2:$A$76,0),1)</f>
        <v>Chondathan</v>
      </c>
      <c r="Q37" s="112"/>
      <c r="R37" s="112" t="str">
        <f>INDEX('NOBLES 3E'!K$2:K$76,MATCH('NOBLE HOUSES 5E'!$A37,'NOBLES 3E'!$A$2:$A$76,0),1)</f>
        <v>1248 DR</v>
      </c>
      <c r="S37" s="112" t="str">
        <f>INDEX('NOBLES 3E'!L$2:L$76,MATCH('NOBLE HOUSES 5E'!$A37,'NOBLES 3E'!$A$2:$A$76,0),1)</f>
        <v>$31, N59</v>
      </c>
      <c r="T37" s="164">
        <f t="shared" si="0"/>
        <v>5</v>
      </c>
      <c r="U37" s="112" t="str">
        <f>IF(T37&gt;=MISC!$E$8,MISC!$A$8,IF(T37&gt;=MISC!$E$7,MISC!$A$7,IF(T37&gt;=MISC!$E$6,MISC!$A$6,IF(T37&gt;=MISC!$E$5,MISC!$A$5,IF(T37&gt;=MISC!$E$4,MISC!$A$4,IF(T37&gt;=MISC!$E$3,MISC!$A$3,MISC!$A$2))))))</f>
        <v>Wealthy</v>
      </c>
    </row>
    <row r="38" spans="1:21" x14ac:dyDescent="0.25">
      <c r="A38" s="112" t="s">
        <v>90</v>
      </c>
      <c r="B38" s="112"/>
      <c r="C38" s="112"/>
      <c r="D38" s="112" t="s">
        <v>91</v>
      </c>
      <c r="E38" s="112" t="s">
        <v>801</v>
      </c>
      <c r="F38" s="112"/>
      <c r="G38" s="112"/>
      <c r="H38" s="112"/>
      <c r="I38" s="112">
        <f>INDEX('NOBLES 3E'!$C$2:$C$76,MATCH('NOBLE HOUSES 5E'!$A38,'NOBLES 3E'!$A$2:$A$76,0),1)</f>
        <v>16000</v>
      </c>
      <c r="J38" s="112"/>
      <c r="K38" s="112"/>
      <c r="L38" s="112"/>
      <c r="M38" s="112">
        <f>INDEX('NOBLES 3E'!$G$2:$G$76,MATCH('NOBLE HOUSES 5E'!$A38,'NOBLES 3E'!$A$2:$A$76,0),1)</f>
        <v>34</v>
      </c>
      <c r="N38" s="112" t="str">
        <f>INDEX('NOBLES 3E'!H$2:H$76,MATCH('NOBLE HOUSES 5E'!$A38,'NOBLES 3E'!$A$2:$A$76,0),1)</f>
        <v>N, LN</v>
      </c>
      <c r="O38" s="112" t="str">
        <f>INDEX('NOBLES 3E'!I$2:I$76,MATCH('NOBLE HOUSES 5E'!$A38,'NOBLES 3E'!$A$2:$A$76,0),1)</f>
        <v>Tempus</v>
      </c>
      <c r="P38" s="112" t="str">
        <f>INDEX('NOBLES 3E'!J$2:J$76,MATCH('NOBLE HOUSES 5E'!$A38,'NOBLES 3E'!$A$2:$A$76,0),1)</f>
        <v>Chondathan</v>
      </c>
      <c r="Q38" s="112"/>
      <c r="R38" s="112" t="str">
        <f>INDEX('NOBLES 3E'!K$2:K$76,MATCH('NOBLE HOUSES 5E'!$A38,'NOBLES 3E'!$A$2:$A$76,0),1)</f>
        <v>1248 DR</v>
      </c>
      <c r="S38" s="112">
        <f>INDEX('NOBLES 3E'!L$2:L$76,MATCH('NOBLE HOUSES 5E'!$A38,'NOBLES 3E'!$A$2:$A$76,0),1)</f>
        <v>17</v>
      </c>
      <c r="T38" s="164">
        <f t="shared" si="0"/>
        <v>2</v>
      </c>
      <c r="U38" s="112" t="str">
        <f>IF(T38&gt;=MISC!$E$8,MISC!$A$8,IF(T38&gt;=MISC!$E$7,MISC!$A$7,IF(T38&gt;=MISC!$E$6,MISC!$A$6,IF(T38&gt;=MISC!$E$5,MISC!$A$5,IF(T38&gt;=MISC!$E$4,MISC!$A$4,IF(T38&gt;=MISC!$E$3,MISC!$A$3,MISC!$A$2))))))</f>
        <v>Comfortable</v>
      </c>
    </row>
    <row r="39" spans="1:21" x14ac:dyDescent="0.25">
      <c r="A39" s="112" t="s">
        <v>92</v>
      </c>
      <c r="B39" s="112"/>
      <c r="C39" s="112"/>
      <c r="D39" s="112" t="s">
        <v>93</v>
      </c>
      <c r="E39" s="112" t="s">
        <v>800</v>
      </c>
      <c r="F39" s="112"/>
      <c r="G39" s="112"/>
      <c r="H39" s="112"/>
      <c r="I39" s="112">
        <f>INDEX('NOBLES 3E'!$C$2:$C$76,MATCH('NOBLE HOUSES 5E'!$A39,'NOBLES 3E'!$A$2:$A$76,0),1)</f>
        <v>35000</v>
      </c>
      <c r="J39" s="112"/>
      <c r="K39" s="112"/>
      <c r="L39" s="112"/>
      <c r="M39" s="112">
        <f>INDEX('NOBLES 3E'!$G$2:$G$76,MATCH('NOBLE HOUSES 5E'!$A39,'NOBLES 3E'!$A$2:$A$76,0),1)</f>
        <v>23</v>
      </c>
      <c r="N39" s="112" t="str">
        <f>INDEX('NOBLES 3E'!H$2:H$76,MATCH('NOBLE HOUSES 5E'!$A39,'NOBLES 3E'!$A$2:$A$76,0),1)</f>
        <v>N, CN</v>
      </c>
      <c r="O39" s="112" t="str">
        <f>INDEX('NOBLES 3E'!I$2:I$76,MATCH('NOBLE HOUSES 5E'!$A39,'NOBLES 3E'!$A$2:$A$76,0),1)</f>
        <v>Tymora</v>
      </c>
      <c r="P39" s="112" t="str">
        <f>INDEX('NOBLES 3E'!J$2:J$76,MATCH('NOBLE HOUSES 5E'!$A39,'NOBLES 3E'!$A$2:$A$76,0),1)</f>
        <v>Tethyrian</v>
      </c>
      <c r="Q39" s="112"/>
      <c r="R39" s="112" t="str">
        <f>INDEX('NOBLES 3E'!K$2:K$76,MATCH('NOBLE HOUSES 5E'!$A39,'NOBLES 3E'!$A$2:$A$76,0),1)</f>
        <v>1248 DR</v>
      </c>
      <c r="S39" s="112" t="str">
        <f>INDEX('NOBLES 3E'!L$2:L$76,MATCH('NOBLE HOUSES 5E'!$A39,'NOBLES 3E'!$A$2:$A$76,0),1)</f>
        <v>N53</v>
      </c>
      <c r="T39" s="164">
        <f t="shared" si="0"/>
        <v>5</v>
      </c>
      <c r="U39" s="112" t="str">
        <f>IF(T39&gt;=MISC!$E$8,MISC!$A$8,IF(T39&gt;=MISC!$E$7,MISC!$A$7,IF(T39&gt;=MISC!$E$6,MISC!$A$6,IF(T39&gt;=MISC!$E$5,MISC!$A$5,IF(T39&gt;=MISC!$E$4,MISC!$A$4,IF(T39&gt;=MISC!$E$3,MISC!$A$3,MISC!$A$2))))))</f>
        <v>Wealthy</v>
      </c>
    </row>
    <row r="40" spans="1:21" ht="15" customHeight="1" x14ac:dyDescent="0.25">
      <c r="A40" s="112" t="s">
        <v>94</v>
      </c>
      <c r="B40" s="112"/>
      <c r="C40" s="112"/>
      <c r="D40" s="112" t="s">
        <v>95</v>
      </c>
      <c r="E40" s="112" t="s">
        <v>798</v>
      </c>
      <c r="F40" s="112"/>
      <c r="G40" s="112"/>
      <c r="H40" s="112" t="s">
        <v>833</v>
      </c>
      <c r="I40" s="112">
        <f>INDEX('NOBLES 3E'!$C$2:$C$76,MATCH('NOBLE HOUSES 5E'!$A40,'NOBLES 3E'!$A$2:$A$76,0),1)</f>
        <v>32000</v>
      </c>
      <c r="J40" s="112"/>
      <c r="K40" s="112" t="s">
        <v>10211</v>
      </c>
      <c r="L40" s="112"/>
      <c r="M40" s="112">
        <f>INDEX('NOBLES 3E'!$G$2:$G$76,MATCH('NOBLE HOUSES 5E'!$A40,'NOBLES 3E'!$A$2:$A$76,0),1)</f>
        <v>42</v>
      </c>
      <c r="N40" s="112" t="str">
        <f>INDEX('NOBLES 3E'!H$2:H$76,MATCH('NOBLE HOUSES 5E'!$A40,'NOBLES 3E'!$A$2:$A$76,0),1)</f>
        <v>CE, NE, N, CE, CN</v>
      </c>
      <c r="O40" s="112" t="str">
        <f>INDEX('NOBLES 3E'!I$2:I$76,MATCH('NOBLE HOUSES 5E'!$A40,'NOBLES 3E'!$A$2:$A$76,0),1)</f>
        <v>Talona</v>
      </c>
      <c r="P40" s="112" t="str">
        <f>INDEX('NOBLES 3E'!J$2:J$76,MATCH('NOBLE HOUSES 5E'!$A40,'NOBLES 3E'!$A$2:$A$76,0),1)</f>
        <v>Chondathan</v>
      </c>
      <c r="Q40" s="112"/>
      <c r="R40" s="112" t="str">
        <f>INDEX('NOBLES 3E'!K$2:K$76,MATCH('NOBLE HOUSES 5E'!$A40,'NOBLES 3E'!$A$2:$A$76,0),1)</f>
        <v>1248 DR</v>
      </c>
      <c r="S40" s="112" t="str">
        <f>INDEX('NOBLES 3E'!L$2:L$76,MATCH('NOBLE HOUSES 5E'!$A40,'NOBLES 3E'!$A$2:$A$76,0),1)</f>
        <v>$40, N74, Amphail, UM SLE</v>
      </c>
      <c r="T40" s="164">
        <f t="shared" si="0"/>
        <v>3</v>
      </c>
      <c r="U40" s="112" t="str">
        <f>IF(T40&gt;=MISC!$E$8,MISC!$A$8,IF(T40&gt;=MISC!$E$7,MISC!$A$7,IF(T40&gt;=MISC!$E$6,MISC!$A$6,IF(T40&gt;=MISC!$E$5,MISC!$A$5,IF(T40&gt;=MISC!$E$4,MISC!$A$4,IF(T40&gt;=MISC!$E$3,MISC!$A$3,MISC!$A$2))))))</f>
        <v>Comfortable</v>
      </c>
    </row>
    <row r="41" spans="1:21" x14ac:dyDescent="0.25">
      <c r="A41" s="112" t="s">
        <v>96</v>
      </c>
      <c r="B41" s="112"/>
      <c r="C41" s="112"/>
      <c r="D41" s="112" t="s">
        <v>97</v>
      </c>
      <c r="E41" s="112" t="s">
        <v>799</v>
      </c>
      <c r="F41" s="112"/>
      <c r="G41" s="112" t="s">
        <v>98</v>
      </c>
      <c r="H41" s="112"/>
      <c r="I41" s="112">
        <f>INDEX('NOBLES 3E'!$C$2:$C$76,MATCH('NOBLE HOUSES 5E'!$A41,'NOBLES 3E'!$A$2:$A$76,0),1)</f>
        <v>24000</v>
      </c>
      <c r="J41" s="112"/>
      <c r="K41" s="112"/>
      <c r="L41" s="112"/>
      <c r="M41" s="112">
        <f>INDEX('NOBLES 3E'!$G$2:$G$76,MATCH('NOBLE HOUSES 5E'!$A41,'NOBLES 3E'!$A$2:$A$76,0),1)</f>
        <v>17</v>
      </c>
      <c r="N41" s="112" t="str">
        <f>INDEX('NOBLES 3E'!H$2:H$76,MATCH('NOBLE HOUSES 5E'!$A41,'NOBLES 3E'!$A$2:$A$76,0),1)</f>
        <v>CG, CN, CE</v>
      </c>
      <c r="O41" s="112" t="str">
        <f>INDEX('NOBLES 3E'!I$2:I$76,MATCH('NOBLE HOUSES 5E'!$A41,'NOBLES 3E'!$A$2:$A$76,0),1)</f>
        <v>Selune</v>
      </c>
      <c r="P41" s="112" t="str">
        <f>INDEX('NOBLES 3E'!J$2:J$76,MATCH('NOBLE HOUSES 5E'!$A41,'NOBLES 3E'!$A$2:$A$76,0),1)</f>
        <v>Illuskan</v>
      </c>
      <c r="Q41" s="112"/>
      <c r="R41" s="112" t="str">
        <f>INDEX('NOBLES 3E'!K$2:K$76,MATCH('NOBLE HOUSES 5E'!$A41,'NOBLES 3E'!$A$2:$A$76,0),1)</f>
        <v>1248 DR</v>
      </c>
      <c r="S41" s="112" t="str">
        <f>INDEX('NOBLES 3E'!L$2:L$76,MATCH('NOBLE HOUSES 5E'!$A41,'NOBLES 3E'!$A$2:$A$76,0),1)</f>
        <v>C62, $35</v>
      </c>
      <c r="T41" s="164">
        <f t="shared" si="0"/>
        <v>4</v>
      </c>
      <c r="U41" s="112" t="str">
        <f>IF(T41&gt;=MISC!$E$8,MISC!$A$8,IF(T41&gt;=MISC!$E$7,MISC!$A$7,IF(T41&gt;=MISC!$E$6,MISC!$A$6,IF(T41&gt;=MISC!$E$5,MISC!$A$5,IF(T41&gt;=MISC!$E$4,MISC!$A$4,IF(T41&gt;=MISC!$E$3,MISC!$A$3,MISC!$A$2))))))</f>
        <v>Wealthy</v>
      </c>
    </row>
    <row r="42" spans="1:21" x14ac:dyDescent="0.25">
      <c r="A42" s="112" t="s">
        <v>99</v>
      </c>
      <c r="B42" s="112"/>
      <c r="C42" s="112"/>
      <c r="D42" s="112" t="s">
        <v>100</v>
      </c>
      <c r="E42" s="112" t="s">
        <v>797</v>
      </c>
      <c r="F42" s="112"/>
      <c r="G42" s="112"/>
      <c r="H42" s="112"/>
      <c r="I42" s="112">
        <f>INDEX('NOBLES 3E'!$C$2:$C$76,MATCH('NOBLE HOUSES 5E'!$A42,'NOBLES 3E'!$A$2:$A$76,0),1)</f>
        <v>23000</v>
      </c>
      <c r="J42" s="112"/>
      <c r="K42" s="112"/>
      <c r="L42" s="112"/>
      <c r="M42" s="112">
        <f>INDEX('NOBLES 3E'!$G$2:$G$76,MATCH('NOBLE HOUSES 5E'!$A42,'NOBLES 3E'!$A$2:$A$76,0),1)</f>
        <v>41</v>
      </c>
      <c r="N42" s="112" t="str">
        <f>INDEX('NOBLES 3E'!H$2:H$76,MATCH('NOBLE HOUSES 5E'!$A42,'NOBLES 3E'!$A$2:$A$76,0),1)</f>
        <v>LN</v>
      </c>
      <c r="O42" s="112" t="str">
        <f>INDEX('NOBLES 3E'!I$2:I$76,MATCH('NOBLE HOUSES 5E'!$A42,'NOBLES 3E'!$A$2:$A$76,0),1)</f>
        <v>Helm</v>
      </c>
      <c r="P42" s="112" t="str">
        <f>INDEX('NOBLES 3E'!J$2:J$76,MATCH('NOBLE HOUSES 5E'!$A42,'NOBLES 3E'!$A$2:$A$76,0),1)</f>
        <v>Chondathan</v>
      </c>
      <c r="Q42" s="112"/>
      <c r="R42" s="112" t="str">
        <f>INDEX('NOBLES 3E'!K$2:K$76,MATCH('NOBLE HOUSES 5E'!$A42,'NOBLES 3E'!$A$2:$A$76,0),1)</f>
        <v>1248 DR</v>
      </c>
      <c r="S42" s="112" t="str">
        <f>INDEX('NOBLES 3E'!L$2:L$76,MATCH('NOBLE HOUSES 5E'!$A42,'NOBLES 3E'!$A$2:$A$76,0),1)</f>
        <v>N19, New Waterdeep</v>
      </c>
      <c r="T42" s="164">
        <f t="shared" si="0"/>
        <v>2</v>
      </c>
      <c r="U42" s="112" t="str">
        <f>IF(T42&gt;=MISC!$E$8,MISC!$A$8,IF(T42&gt;=MISC!$E$7,MISC!$A$7,IF(T42&gt;=MISC!$E$6,MISC!$A$6,IF(T42&gt;=MISC!$E$5,MISC!$A$5,IF(T42&gt;=MISC!$E$4,MISC!$A$4,IF(T42&gt;=MISC!$E$3,MISC!$A$3,MISC!$A$2))))))</f>
        <v>Comfortable</v>
      </c>
    </row>
    <row r="43" spans="1:21" x14ac:dyDescent="0.25">
      <c r="A43" s="112" t="s">
        <v>101</v>
      </c>
      <c r="B43" s="112"/>
      <c r="C43" s="112"/>
      <c r="D43" s="112" t="s">
        <v>102</v>
      </c>
      <c r="E43" s="112" t="s">
        <v>796</v>
      </c>
      <c r="F43" s="112"/>
      <c r="G43" s="112"/>
      <c r="H43" s="112" t="s">
        <v>53</v>
      </c>
      <c r="I43" s="112">
        <f>INDEX('NOBLES 3E'!$C$2:$C$76,MATCH('NOBLE HOUSES 5E'!$A43,'NOBLES 3E'!$A$2:$A$76,0),1)</f>
        <v>22000</v>
      </c>
      <c r="J43" s="112"/>
      <c r="K43" s="112"/>
      <c r="L43" s="112"/>
      <c r="M43" s="112">
        <f>INDEX('NOBLES 3E'!$G$2:$G$76,MATCH('NOBLE HOUSES 5E'!$A43,'NOBLES 3E'!$A$2:$A$76,0),1)</f>
        <v>29</v>
      </c>
      <c r="N43" s="112" t="str">
        <f>INDEX('NOBLES 3E'!H$2:H$76,MATCH('NOBLE HOUSES 5E'!$A43,'NOBLES 3E'!$A$2:$A$76,0),1)</f>
        <v>LN, N, CN</v>
      </c>
      <c r="O43" s="112" t="str">
        <f>INDEX('NOBLES 3E'!I$2:I$76,MATCH('NOBLE HOUSES 5E'!$A43,'NOBLES 3E'!$A$2:$A$76,0),1)</f>
        <v>Tempus</v>
      </c>
      <c r="P43" s="112" t="str">
        <f>INDEX('NOBLES 3E'!J$2:J$76,MATCH('NOBLE HOUSES 5E'!$A43,'NOBLES 3E'!$A$2:$A$76,0),1)</f>
        <v>Tethyrian</v>
      </c>
      <c r="Q43" s="112"/>
      <c r="R43" s="112" t="str">
        <f>INDEX('NOBLES 3E'!K$2:K$76,MATCH('NOBLE HOUSES 5E'!$A43,'NOBLES 3E'!$A$2:$A$76,0),1)</f>
        <v>1248 DR</v>
      </c>
      <c r="S43" s="112" t="str">
        <f>INDEX('NOBLES 3E'!L$2:L$76,MATCH('NOBLE HOUSES 5E'!$A43,'NOBLES 3E'!$A$2:$A$76,0),1)</f>
        <v>$14, Amphail</v>
      </c>
      <c r="T43" s="164">
        <f t="shared" si="0"/>
        <v>3</v>
      </c>
      <c r="U43" s="112" t="str">
        <f>IF(T43&gt;=MISC!$E$8,MISC!$A$8,IF(T43&gt;=MISC!$E$7,MISC!$A$7,IF(T43&gt;=MISC!$E$6,MISC!$A$6,IF(T43&gt;=MISC!$E$5,MISC!$A$5,IF(T43&gt;=MISC!$E$4,MISC!$A$4,IF(T43&gt;=MISC!$E$3,MISC!$A$3,MISC!$A$2))))))</f>
        <v>Comfortable</v>
      </c>
    </row>
    <row r="44" spans="1:21" ht="15" customHeight="1" x14ac:dyDescent="0.25">
      <c r="A44" s="112" t="s">
        <v>103</v>
      </c>
      <c r="B44" s="131" t="s">
        <v>4237</v>
      </c>
      <c r="C44" s="112"/>
      <c r="D44" s="112" t="s">
        <v>104</v>
      </c>
      <c r="E44" s="112"/>
      <c r="F44" s="112"/>
      <c r="G44" s="112"/>
      <c r="H44" s="112"/>
      <c r="I44" s="112"/>
      <c r="J44" s="112"/>
      <c r="K44" s="112"/>
      <c r="L44" s="112"/>
      <c r="M44" s="112"/>
      <c r="N44" s="133"/>
      <c r="O44" s="133"/>
      <c r="P44" s="133"/>
      <c r="Q44" s="112"/>
      <c r="R44" s="133"/>
      <c r="S44" s="112"/>
      <c r="T44" s="164">
        <f t="shared" si="0"/>
        <v>0</v>
      </c>
      <c r="U44" s="112" t="str">
        <f>IF(T44&gt;=MISC!$E$8,MISC!$A$8,IF(T44&gt;=MISC!$E$7,MISC!$A$7,IF(T44&gt;=MISC!$E$6,MISC!$A$6,IF(T44&gt;=MISC!$E$5,MISC!$A$5,IF(T44&gt;=MISC!$E$4,MISC!$A$4,IF(T44&gt;=MISC!$E$3,MISC!$A$3,MISC!$A$2))))))</f>
        <v>Wretched</v>
      </c>
    </row>
    <row r="45" spans="1:21" x14ac:dyDescent="0.25">
      <c r="A45" s="112" t="s">
        <v>105</v>
      </c>
      <c r="B45" s="112"/>
      <c r="C45" s="112"/>
      <c r="D45" s="112" t="s">
        <v>795</v>
      </c>
      <c r="E45" s="112" t="s">
        <v>794</v>
      </c>
      <c r="F45" s="112"/>
      <c r="G45" s="112"/>
      <c r="H45" s="112"/>
      <c r="I45" s="112">
        <f>INDEX('NOBLES 3E'!$C$2:$C$76,MATCH('NOBLE HOUSES 5E'!$A45,'NOBLES 3E'!$A$2:$A$76,0),1)</f>
        <v>17000</v>
      </c>
      <c r="J45" s="112"/>
      <c r="K45" s="112" t="s">
        <v>2211</v>
      </c>
      <c r="L45" s="112"/>
      <c r="M45" s="112">
        <f>INDEX('NOBLES 3E'!$G$2:$G$76,MATCH('NOBLE HOUSES 5E'!$A45,'NOBLES 3E'!$A$2:$A$76,0),1)</f>
        <v>14</v>
      </c>
      <c r="N45" s="112" t="str">
        <f>INDEX('NOBLES 3E'!H$2:H$76,MATCH('NOBLE HOUSES 5E'!$A45,'NOBLES 3E'!$A$2:$A$76,0),1)</f>
        <v>LN, LG</v>
      </c>
      <c r="O45" s="112" t="str">
        <f>INDEX('NOBLES 3E'!I$2:I$76,MATCH('NOBLE HOUSES 5E'!$A45,'NOBLES 3E'!$A$2:$A$76,0),1)</f>
        <v>Bane, Tyr</v>
      </c>
      <c r="P45" s="112" t="str">
        <f>INDEX('NOBLES 3E'!J$2:J$76,MATCH('NOBLE HOUSES 5E'!$A45,'NOBLES 3E'!$A$2:$A$76,0),1)</f>
        <v>Illuskan</v>
      </c>
      <c r="Q45" s="112"/>
      <c r="R45" s="112" t="str">
        <f>INDEX('NOBLES 3E'!K$2:K$76,MATCH('NOBLE HOUSES 5E'!$A45,'NOBLES 3E'!$A$2:$A$76,0),1)</f>
        <v>1258 DR</v>
      </c>
      <c r="S45" s="112" t="str">
        <f>INDEX('NOBLES 3E'!L$2:L$76,MATCH('NOBLE HOUSES 5E'!$A45,'NOBLES 3E'!$A$2:$A$76,0),1)</f>
        <v>N38</v>
      </c>
      <c r="T45" s="164">
        <f t="shared" si="0"/>
        <v>4</v>
      </c>
      <c r="U45" s="112" t="str">
        <f>IF(T45&gt;=MISC!$E$8,MISC!$A$8,IF(T45&gt;=MISC!$E$7,MISC!$A$7,IF(T45&gt;=MISC!$E$6,MISC!$A$6,IF(T45&gt;=MISC!$E$5,MISC!$A$5,IF(T45&gt;=MISC!$E$4,MISC!$A$4,IF(T45&gt;=MISC!$E$3,MISC!$A$3,MISC!$A$2))))))</f>
        <v>Wealthy</v>
      </c>
    </row>
    <row r="46" spans="1:21" ht="15" customHeight="1" x14ac:dyDescent="0.25">
      <c r="A46" s="112" t="s">
        <v>107</v>
      </c>
      <c r="B46" s="112"/>
      <c r="C46" s="112"/>
      <c r="D46" s="112" t="s">
        <v>108</v>
      </c>
      <c r="E46" s="112" t="s">
        <v>793</v>
      </c>
      <c r="F46" s="112"/>
      <c r="G46" s="112"/>
      <c r="H46" s="112" t="s">
        <v>676</v>
      </c>
      <c r="I46" s="112">
        <f>INDEX('NOBLES 3E'!$C$2:$C$76,MATCH('NOBLE HOUSES 5E'!$A46,'NOBLES 3E'!$A$2:$A$76,0),1)</f>
        <v>21000</v>
      </c>
      <c r="J46" s="112"/>
      <c r="K46" s="130" t="s">
        <v>10212</v>
      </c>
      <c r="L46" s="112"/>
      <c r="M46" s="112">
        <f>INDEX('NOBLES 3E'!$G$2:$G$76,MATCH('NOBLE HOUSES 5E'!$A46,'NOBLES 3E'!$A$2:$A$76,0),1)</f>
        <v>27</v>
      </c>
      <c r="N46" s="112" t="str">
        <f>INDEX('NOBLES 3E'!H$2:H$76,MATCH('NOBLE HOUSES 5E'!$A46,'NOBLES 3E'!$A$2:$A$76,0),1)</f>
        <v>LN, LE</v>
      </c>
      <c r="O46" s="112" t="str">
        <f>INDEX('NOBLES 3E'!I$2:I$76,MATCH('NOBLE HOUSES 5E'!$A46,'NOBLES 3E'!$A$2:$A$76,0),1)</f>
        <v>Chauntea</v>
      </c>
      <c r="P46" s="112" t="str">
        <f>INDEX('NOBLES 3E'!J$2:J$76,MATCH('NOBLE HOUSES 5E'!$A46,'NOBLES 3E'!$A$2:$A$76,0),1)</f>
        <v>Illuskan</v>
      </c>
      <c r="Q46" s="112"/>
      <c r="R46" s="112" t="str">
        <f>INDEX('NOBLES 3E'!K$2:K$76,MATCH('NOBLE HOUSES 5E'!$A46,'NOBLES 3E'!$A$2:$A$76,0),1)</f>
        <v>1248 DR</v>
      </c>
      <c r="S46" s="112" t="str">
        <f>INDEX('NOBLES 3E'!L$2:L$76,MATCH('NOBLE HOUSES 5E'!$A46,'NOBLES 3E'!$A$2:$A$76,0),1)</f>
        <v>N15</v>
      </c>
      <c r="T46" s="164">
        <f t="shared" si="0"/>
        <v>3</v>
      </c>
      <c r="U46" s="112" t="str">
        <f>IF(T46&gt;=MISC!$E$8,MISC!$A$8,IF(T46&gt;=MISC!$E$7,MISC!$A$7,IF(T46&gt;=MISC!$E$6,MISC!$A$6,IF(T46&gt;=MISC!$E$5,MISC!$A$5,IF(T46&gt;=MISC!$E$4,MISC!$A$4,IF(T46&gt;=MISC!$E$3,MISC!$A$3,MISC!$A$2))))))</f>
        <v>Comfortable</v>
      </c>
    </row>
    <row r="47" spans="1:21" x14ac:dyDescent="0.25">
      <c r="A47" s="112" t="s">
        <v>109</v>
      </c>
      <c r="B47" s="112"/>
      <c r="C47" s="112"/>
      <c r="D47" s="133"/>
      <c r="E47" s="112"/>
      <c r="F47" s="112"/>
      <c r="G47" s="112"/>
      <c r="H47" s="112"/>
      <c r="I47" s="112"/>
      <c r="J47" s="112"/>
      <c r="K47" s="112"/>
      <c r="L47" s="112"/>
      <c r="M47" s="112"/>
      <c r="N47" s="133"/>
      <c r="O47" s="133"/>
      <c r="P47" s="133"/>
      <c r="Q47" s="112"/>
      <c r="R47" s="133"/>
      <c r="S47" s="112"/>
      <c r="T47" s="164">
        <f t="shared" si="0"/>
        <v>0</v>
      </c>
      <c r="U47" s="112" t="str">
        <f>IF(T47&gt;=MISC!$E$8,MISC!$A$8,IF(T47&gt;=MISC!$E$7,MISC!$A$7,IF(T47&gt;=MISC!$E$6,MISC!$A$6,IF(T47&gt;=MISC!$E$5,MISC!$A$5,IF(T47&gt;=MISC!$E$4,MISC!$A$4,IF(T47&gt;=MISC!$E$3,MISC!$A$3,MISC!$A$2))))))</f>
        <v>Wretched</v>
      </c>
    </row>
    <row r="48" spans="1:21" ht="15" customHeight="1" x14ac:dyDescent="0.25">
      <c r="A48" s="112" t="s">
        <v>110</v>
      </c>
      <c r="B48" s="112"/>
      <c r="C48" s="112"/>
      <c r="D48" s="112" t="s">
        <v>111</v>
      </c>
      <c r="E48" s="112" t="s">
        <v>792</v>
      </c>
      <c r="F48" s="112"/>
      <c r="G48" s="112"/>
      <c r="H48" s="112"/>
      <c r="I48" s="112">
        <f>INDEX('NOBLES 3E'!$C$2:$C$76,MATCH('NOBLE HOUSES 5E'!$A48,'NOBLES 3E'!$A$2:$A$76,0),1)</f>
        <v>52000</v>
      </c>
      <c r="J48" s="112"/>
      <c r="K48" s="112"/>
      <c r="L48" s="112"/>
      <c r="M48" s="112">
        <f>INDEX('NOBLES 3E'!$G$2:$G$76,MATCH('NOBLE HOUSES 5E'!$A48,'NOBLES 3E'!$A$2:$A$76,0),1)</f>
        <v>12</v>
      </c>
      <c r="N48" s="112" t="str">
        <f>INDEX('NOBLES 3E'!H$2:H$76,MATCH('NOBLE HOUSES 5E'!$A48,'NOBLES 3E'!$A$2:$A$76,0),1)</f>
        <v>N, CN</v>
      </c>
      <c r="O48" s="112" t="str">
        <f>INDEX('NOBLES 3E'!I$2:I$76,MATCH('NOBLE HOUSES 5E'!$A48,'NOBLES 3E'!$A$2:$A$76,0),1)</f>
        <v>Gond</v>
      </c>
      <c r="P48" s="112" t="str">
        <f>INDEX('NOBLES 3E'!J$2:J$76,MATCH('NOBLE HOUSES 5E'!$A48,'NOBLES 3E'!$A$2:$A$76,0),1)</f>
        <v>Lantanna</v>
      </c>
      <c r="Q48" s="112"/>
      <c r="R48" s="112" t="str">
        <f>INDEX('NOBLES 3E'!K$2:K$76,MATCH('NOBLE HOUSES 5E'!$A48,'NOBLES 3E'!$A$2:$A$76,0),1)</f>
        <v>1309 DR</v>
      </c>
      <c r="S48" s="112" t="str">
        <f>INDEX('NOBLES 3E'!L$2:L$76,MATCH('NOBLE HOUSES 5E'!$A48,'NOBLES 3E'!$A$2:$A$76,0),1)</f>
        <v>N17</v>
      </c>
      <c r="T48" s="164">
        <f t="shared" si="0"/>
        <v>12</v>
      </c>
      <c r="U48" s="112" t="str">
        <f>IF(T48&gt;=MISC!$E$8,MISC!$A$8,IF(T48&gt;=MISC!$E$7,MISC!$A$7,IF(T48&gt;=MISC!$E$6,MISC!$A$6,IF(T48&gt;=MISC!$E$5,MISC!$A$5,IF(T48&gt;=MISC!$E$4,MISC!$A$4,IF(T48&gt;=MISC!$E$3,MISC!$A$3,MISC!$A$2))))))</f>
        <v>Aristocratic</v>
      </c>
    </row>
    <row r="49" spans="1:21" x14ac:dyDescent="0.25">
      <c r="A49" s="112" t="s">
        <v>112</v>
      </c>
      <c r="B49" s="112"/>
      <c r="C49" s="112"/>
      <c r="D49" s="112" t="s">
        <v>113</v>
      </c>
      <c r="E49" s="112" t="s">
        <v>791</v>
      </c>
      <c r="F49" s="112"/>
      <c r="G49" s="112"/>
      <c r="H49" s="112"/>
      <c r="I49" s="112">
        <f>INDEX('NOBLES 3E'!$C$2:$C$76,MATCH('NOBLE HOUSES 5E'!$A49,'NOBLES 3E'!$A$2:$A$76,0),1)</f>
        <v>41000</v>
      </c>
      <c r="J49" s="112"/>
      <c r="K49" s="112"/>
      <c r="L49" s="112"/>
      <c r="M49" s="112">
        <f>INDEX('NOBLES 3E'!$G$2:$G$76,MATCH('NOBLE HOUSES 5E'!$A49,'NOBLES 3E'!$A$2:$A$76,0),1)</f>
        <v>25</v>
      </c>
      <c r="N49" s="112" t="str">
        <f>INDEX('NOBLES 3E'!H$2:H$76,MATCH('NOBLE HOUSES 5E'!$A49,'NOBLES 3E'!$A$2:$A$76,0),1)</f>
        <v>N</v>
      </c>
      <c r="O49" s="112" t="str">
        <f>INDEX('NOBLES 3E'!I$2:I$76,MATCH('NOBLE HOUSES 5E'!$A49,'NOBLES 3E'!$A$2:$A$76,0),1)</f>
        <v>Gond</v>
      </c>
      <c r="P49" s="112" t="str">
        <f>INDEX('NOBLES 3E'!J$2:J$76,MATCH('NOBLE HOUSES 5E'!$A49,'NOBLES 3E'!$A$2:$A$76,0),1)</f>
        <v>Illuskan</v>
      </c>
      <c r="Q49" s="112"/>
      <c r="R49" s="112" t="str">
        <f>INDEX('NOBLES 3E'!K$2:K$76,MATCH('NOBLE HOUSES 5E'!$A49,'NOBLES 3E'!$A$2:$A$76,0),1)</f>
        <v>1248 DR</v>
      </c>
      <c r="S49" s="112" t="str">
        <f>INDEX('NOBLES 3E'!L$2:L$76,MATCH('NOBLE HOUSES 5E'!$A49,'NOBLES 3E'!$A$2:$A$76,0),1)</f>
        <v>N37</v>
      </c>
      <c r="T49" s="164">
        <f t="shared" si="0"/>
        <v>5</v>
      </c>
      <c r="U49" s="112" t="str">
        <f>IF(T49&gt;=MISC!$E$8,MISC!$A$8,IF(T49&gt;=MISC!$E$7,MISC!$A$7,IF(T49&gt;=MISC!$E$6,MISC!$A$6,IF(T49&gt;=MISC!$E$5,MISC!$A$5,IF(T49&gt;=MISC!$E$4,MISC!$A$4,IF(T49&gt;=MISC!$E$3,MISC!$A$3,MISC!$A$2))))))</f>
        <v>Wealthy</v>
      </c>
    </row>
    <row r="50" spans="1:21" x14ac:dyDescent="0.25">
      <c r="A50" s="112" t="s">
        <v>114</v>
      </c>
      <c r="B50" s="112"/>
      <c r="C50" s="112"/>
      <c r="D50" s="112" t="s">
        <v>115</v>
      </c>
      <c r="E50" s="112" t="s">
        <v>789</v>
      </c>
      <c r="F50" s="112"/>
      <c r="G50" s="112"/>
      <c r="H50" s="112"/>
      <c r="I50" s="112">
        <f>INDEX('NOBLES 3E'!$C$2:$C$76,MATCH('NOBLE HOUSES 5E'!$A50,'NOBLES 3E'!$A$2:$A$76,0),1)</f>
        <v>32000</v>
      </c>
      <c r="J50" s="112"/>
      <c r="K50" s="112"/>
      <c r="L50" s="112"/>
      <c r="M50" s="112">
        <f>INDEX('NOBLES 3E'!$G$2:$G$76,MATCH('NOBLE HOUSES 5E'!$A50,'NOBLES 3E'!$A$2:$A$76,0),1)</f>
        <v>36</v>
      </c>
      <c r="N50" s="112" t="str">
        <f>INDEX('NOBLES 3E'!H$2:H$76,MATCH('NOBLE HOUSES 5E'!$A50,'NOBLES 3E'!$A$2:$A$76,0),1)</f>
        <v>LG, LN, LE</v>
      </c>
      <c r="O50" s="112" t="str">
        <f>INDEX('NOBLES 3E'!I$2:I$76,MATCH('NOBLE HOUSES 5E'!$A50,'NOBLES 3E'!$A$2:$A$76,0),1)</f>
        <v>Mystra, Savras</v>
      </c>
      <c r="P50" s="112" t="str">
        <f>INDEX('NOBLES 3E'!J$2:J$76,MATCH('NOBLE HOUSES 5E'!$A50,'NOBLES 3E'!$A$2:$A$76,0),1)</f>
        <v>Illuskan</v>
      </c>
      <c r="Q50" s="112"/>
      <c r="R50" s="112" t="str">
        <f>INDEX('NOBLES 3E'!K$2:K$76,MATCH('NOBLE HOUSES 5E'!$A50,'NOBLES 3E'!$A$2:$A$76,0),1)</f>
        <v>1332 DR</v>
      </c>
      <c r="S50" s="112" t="str">
        <f>INDEX('NOBLES 3E'!L$2:L$76,MATCH('NOBLE HOUSES 5E'!$A50,'NOBLES 3E'!$A$2:$A$76,0),1)</f>
        <v>N22</v>
      </c>
      <c r="T50" s="164">
        <f t="shared" si="0"/>
        <v>3</v>
      </c>
      <c r="U50" s="112" t="str">
        <f>IF(T50&gt;=MISC!$E$8,MISC!$A$8,IF(T50&gt;=MISC!$E$7,MISC!$A$7,IF(T50&gt;=MISC!$E$6,MISC!$A$6,IF(T50&gt;=MISC!$E$5,MISC!$A$5,IF(T50&gt;=MISC!$E$4,MISC!$A$4,IF(T50&gt;=MISC!$E$3,MISC!$A$3,MISC!$A$2))))))</f>
        <v>Comfortable</v>
      </c>
    </row>
    <row r="51" spans="1:21" x14ac:dyDescent="0.25">
      <c r="A51" s="112" t="s">
        <v>116</v>
      </c>
      <c r="B51" s="112"/>
      <c r="C51" s="112"/>
      <c r="D51" s="112" t="s">
        <v>117</v>
      </c>
      <c r="E51" s="112" t="s">
        <v>788</v>
      </c>
      <c r="F51" s="112"/>
      <c r="G51" s="112"/>
      <c r="H51" s="112"/>
      <c r="I51" s="112">
        <f>INDEX('NOBLES 3E'!$C$2:$C$76,MATCH('NOBLE HOUSES 5E'!$A51,'NOBLES 3E'!$A$2:$A$76,0),1)</f>
        <v>41000</v>
      </c>
      <c r="J51" s="112"/>
      <c r="K51" s="112" t="s">
        <v>1551</v>
      </c>
      <c r="L51" s="112"/>
      <c r="M51" s="112">
        <f>INDEX('NOBLES 3E'!$G$2:$G$76,MATCH('NOBLE HOUSES 5E'!$A51,'NOBLES 3E'!$A$2:$A$76,0),1)</f>
        <v>17</v>
      </c>
      <c r="N51" s="112" t="str">
        <f>INDEX('NOBLES 3E'!H$2:H$76,MATCH('NOBLE HOUSES 5E'!$A51,'NOBLES 3E'!$A$2:$A$76,0),1)</f>
        <v>NG, CG, LN</v>
      </c>
      <c r="O51" s="112" t="str">
        <f>INDEX('NOBLES 3E'!I$2:I$76,MATCH('NOBLE HOUSES 5E'!$A51,'NOBLES 3E'!$A$2:$A$76,0),1)</f>
        <v>Oghma, Milil</v>
      </c>
      <c r="P51" s="112" t="str">
        <f>INDEX('NOBLES 3E'!J$2:J$76,MATCH('NOBLE HOUSES 5E'!$A51,'NOBLES 3E'!$A$2:$A$76,0),1)</f>
        <v>Tethyrian</v>
      </c>
      <c r="Q51" s="112"/>
      <c r="R51" s="112" t="str">
        <f>INDEX('NOBLES 3E'!K$2:K$76,MATCH('NOBLE HOUSES 5E'!$A51,'NOBLES 3E'!$A$2:$A$76,0),1)</f>
        <v>1248 DR</v>
      </c>
      <c r="S51" s="112" t="str">
        <f>INDEX('NOBLES 3E'!L$2:L$76,MATCH('NOBLE HOUSES 5E'!$A51,'NOBLES 3E'!$A$2:$A$76,0),1)</f>
        <v>N31, silver mines in Mirabar, ice lake region</v>
      </c>
      <c r="T51" s="164">
        <f t="shared" si="0"/>
        <v>7</v>
      </c>
      <c r="U51" s="112" t="str">
        <f>IF(T51&gt;=MISC!$E$8,MISC!$A$8,IF(T51&gt;=MISC!$E$7,MISC!$A$7,IF(T51&gt;=MISC!$E$6,MISC!$A$6,IF(T51&gt;=MISC!$E$5,MISC!$A$5,IF(T51&gt;=MISC!$E$4,MISC!$A$4,IF(T51&gt;=MISC!$E$3,MISC!$A$3,MISC!$A$2))))))</f>
        <v>Wealthy</v>
      </c>
    </row>
    <row r="52" spans="1:21" x14ac:dyDescent="0.25">
      <c r="A52" s="112" t="s">
        <v>118</v>
      </c>
      <c r="B52" s="112"/>
      <c r="C52" s="112"/>
      <c r="D52" s="133"/>
      <c r="E52" s="112"/>
      <c r="F52" s="112"/>
      <c r="G52" s="112"/>
      <c r="H52" s="112" t="s">
        <v>119</v>
      </c>
      <c r="I52" s="112"/>
      <c r="J52" s="112"/>
      <c r="K52" s="112"/>
      <c r="L52" s="112"/>
      <c r="M52" s="112"/>
      <c r="N52" s="133"/>
      <c r="O52" s="133"/>
      <c r="P52" s="133"/>
      <c r="Q52" s="112"/>
      <c r="R52" s="133"/>
      <c r="S52" s="112"/>
      <c r="T52" s="164">
        <f t="shared" si="0"/>
        <v>0</v>
      </c>
      <c r="U52" s="112" t="str">
        <f>IF(T52&gt;=MISC!$E$8,MISC!$A$8,IF(T52&gt;=MISC!$E$7,MISC!$A$7,IF(T52&gt;=MISC!$E$6,MISC!$A$6,IF(T52&gt;=MISC!$E$5,MISC!$A$5,IF(T52&gt;=MISC!$E$4,MISC!$A$4,IF(T52&gt;=MISC!$E$3,MISC!$A$3,MISC!$A$2))))))</f>
        <v>Wretched</v>
      </c>
    </row>
    <row r="53" spans="1:21" x14ac:dyDescent="0.25">
      <c r="A53" s="112" t="s">
        <v>120</v>
      </c>
      <c r="B53" s="112"/>
      <c r="C53" s="112"/>
      <c r="D53" s="133" t="s">
        <v>787</v>
      </c>
      <c r="E53" s="112" t="s">
        <v>786</v>
      </c>
      <c r="F53" s="112"/>
      <c r="G53" s="112"/>
      <c r="H53" s="112"/>
      <c r="I53" s="112">
        <f>INDEX('NOBLES 3E'!$C$2:$C$76,MATCH('NOBLE HOUSES 5E'!$A53,'NOBLES 3E'!$A$2:$A$76,0),1)</f>
        <v>39000</v>
      </c>
      <c r="J53" s="112"/>
      <c r="K53" s="112" t="s">
        <v>121</v>
      </c>
      <c r="L53" s="112"/>
      <c r="M53" s="112">
        <f>INDEX('NOBLES 3E'!$G$2:$G$76,MATCH('NOBLE HOUSES 5E'!$A53,'NOBLES 3E'!$A$2:$A$76,0),1)</f>
        <v>41</v>
      </c>
      <c r="N53" s="112" t="str">
        <f>INDEX('NOBLES 3E'!H$2:H$76,MATCH('NOBLE HOUSES 5E'!$A53,'NOBLES 3E'!$A$2:$A$76,0),1)</f>
        <v>LN, N</v>
      </c>
      <c r="O53" s="112">
        <f>INDEX('NOBLES 3E'!I$2:I$76,MATCH('NOBLE HOUSES 5E'!$A53,'NOBLES 3E'!$A$2:$A$76,0),1)</f>
        <v>0</v>
      </c>
      <c r="P53" s="112" t="str">
        <f>INDEX('NOBLES 3E'!J$2:J$76,MATCH('NOBLE HOUSES 5E'!$A53,'NOBLES 3E'!$A$2:$A$76,0),1)</f>
        <v>Illuskan</v>
      </c>
      <c r="Q53" s="112"/>
      <c r="R53" s="112" t="str">
        <f>INDEX('NOBLES 3E'!K$2:K$76,MATCH('NOBLE HOUSES 5E'!$A53,'NOBLES 3E'!$A$2:$A$76,0),1)</f>
        <v>1265 DR</v>
      </c>
      <c r="S53" s="112">
        <f>INDEX('NOBLES 3E'!L$2:L$76,MATCH('NOBLE HOUSES 5E'!$A53,'NOBLES 3E'!$A$2:$A$76,0),1)</f>
        <v>36</v>
      </c>
      <c r="T53" s="164">
        <f t="shared" si="0"/>
        <v>3</v>
      </c>
      <c r="U53" s="112" t="str">
        <f>IF(T53&gt;=MISC!$E$8,MISC!$A$8,IF(T53&gt;=MISC!$E$7,MISC!$A$7,IF(T53&gt;=MISC!$E$6,MISC!$A$6,IF(T53&gt;=MISC!$E$5,MISC!$A$5,IF(T53&gt;=MISC!$E$4,MISC!$A$4,IF(T53&gt;=MISC!$E$3,MISC!$A$3,MISC!$A$2))))))</f>
        <v>Comfortable</v>
      </c>
    </row>
    <row r="54" spans="1:21" x14ac:dyDescent="0.25">
      <c r="A54" s="112" t="s">
        <v>122</v>
      </c>
      <c r="B54" s="112"/>
      <c r="C54" s="112"/>
      <c r="D54" s="133"/>
      <c r="E54" s="112"/>
      <c r="F54" s="112"/>
      <c r="G54" s="112"/>
      <c r="H54" s="112"/>
      <c r="I54" s="112"/>
      <c r="J54" s="112"/>
      <c r="K54" s="112" t="s">
        <v>123</v>
      </c>
      <c r="L54" s="112"/>
      <c r="M54" s="112"/>
      <c r="N54" s="133"/>
      <c r="O54" s="133"/>
      <c r="P54" s="133"/>
      <c r="Q54" s="112"/>
      <c r="R54" s="133"/>
      <c r="S54" s="112"/>
      <c r="T54" s="164">
        <f t="shared" si="0"/>
        <v>0</v>
      </c>
      <c r="U54" s="112" t="str">
        <f>IF(T54&gt;=MISC!$E$8,MISC!$A$8,IF(T54&gt;=MISC!$E$7,MISC!$A$7,IF(T54&gt;=MISC!$E$6,MISC!$A$6,IF(T54&gt;=MISC!$E$5,MISC!$A$5,IF(T54&gt;=MISC!$E$4,MISC!$A$4,IF(T54&gt;=MISC!$E$3,MISC!$A$3,MISC!$A$2))))))</f>
        <v>Wretched</v>
      </c>
    </row>
    <row r="55" spans="1:21" ht="15" customHeight="1" x14ac:dyDescent="0.25">
      <c r="A55" s="112" t="s">
        <v>124</v>
      </c>
      <c r="B55" s="112"/>
      <c r="C55" s="112"/>
      <c r="D55" s="112" t="s">
        <v>125</v>
      </c>
      <c r="E55" s="112" t="s">
        <v>785</v>
      </c>
      <c r="F55" s="112"/>
      <c r="G55" s="112" t="s">
        <v>126</v>
      </c>
      <c r="H55" s="112" t="s">
        <v>10224</v>
      </c>
      <c r="I55" s="112">
        <f>INDEX('NOBLES 3E'!$C$2:$C$76,MATCH('NOBLE HOUSES 5E'!$A55,'NOBLES 3E'!$A$2:$A$76,0),1)</f>
        <v>22000</v>
      </c>
      <c r="J55" s="112"/>
      <c r="K55" s="130" t="s">
        <v>10215</v>
      </c>
      <c r="L55" s="112" t="s">
        <v>1553</v>
      </c>
      <c r="M55" s="112">
        <f>INDEX('NOBLES 3E'!$G$2:$G$76,MATCH('NOBLE HOUSES 5E'!$A55,'NOBLES 3E'!$A$2:$A$76,0),1)</f>
        <v>26</v>
      </c>
      <c r="N55" s="112" t="str">
        <f>INDEX('NOBLES 3E'!H$2:H$76,MATCH('NOBLE HOUSES 5E'!$A55,'NOBLES 3E'!$A$2:$A$76,0),1)</f>
        <v>CN, CG</v>
      </c>
      <c r="O55" s="112" t="str">
        <f>INDEX('NOBLES 3E'!I$2:I$76,MATCH('NOBLE HOUSES 5E'!$A55,'NOBLES 3E'!$A$2:$A$76,0),1)</f>
        <v>Selune</v>
      </c>
      <c r="P55" s="112" t="str">
        <f>INDEX('NOBLES 3E'!J$2:J$76,MATCH('NOBLE HOUSES 5E'!$A55,'NOBLES 3E'!$A$2:$A$76,0),1)</f>
        <v>Illuskan</v>
      </c>
      <c r="Q55" s="112"/>
      <c r="R55" s="112" t="str">
        <f>INDEX('NOBLES 3E'!K$2:K$76,MATCH('NOBLE HOUSES 5E'!$A55,'NOBLES 3E'!$A$2:$A$76,0),1)</f>
        <v>1248 DR</v>
      </c>
      <c r="S55" s="112" t="str">
        <f>INDEX('NOBLES 3E'!L$2:L$76,MATCH('NOBLE HOUSES 5E'!$A55,'NOBLES 3E'!$A$2:$A$76,0),1)</f>
        <v>N41, ancestral Thornhold</v>
      </c>
      <c r="T55" s="164">
        <f t="shared" si="0"/>
        <v>3</v>
      </c>
      <c r="U55" s="112" t="str">
        <f>IF(T55&gt;=MISC!$E$8,MISC!$A$8,IF(T55&gt;=MISC!$E$7,MISC!$A$7,IF(T55&gt;=MISC!$E$6,MISC!$A$6,IF(T55&gt;=MISC!$E$5,MISC!$A$5,IF(T55&gt;=MISC!$E$4,MISC!$A$4,IF(T55&gt;=MISC!$E$3,MISC!$A$3,MISC!$A$2))))))</f>
        <v>Comfortable</v>
      </c>
    </row>
    <row r="56" spans="1:21" ht="15" customHeight="1" x14ac:dyDescent="0.25">
      <c r="A56" s="167" t="s">
        <v>127</v>
      </c>
      <c r="B56" s="170" t="s">
        <v>4237</v>
      </c>
      <c r="C56" s="167"/>
      <c r="D56" s="167" t="s">
        <v>675</v>
      </c>
      <c r="E56" s="167"/>
      <c r="F56" s="167"/>
      <c r="G56" s="167"/>
      <c r="H56" s="167"/>
      <c r="I56" s="167"/>
      <c r="J56" s="167"/>
      <c r="K56" s="167"/>
      <c r="L56" s="167"/>
      <c r="M56" s="167"/>
      <c r="N56" s="169"/>
      <c r="O56" s="169"/>
      <c r="P56" s="169"/>
      <c r="Q56" s="167"/>
      <c r="R56" s="169"/>
      <c r="S56" s="167"/>
      <c r="T56" s="171">
        <f t="shared" si="0"/>
        <v>0</v>
      </c>
      <c r="U56" s="167" t="str">
        <f>IF(T56&gt;=MISC!$E$8,MISC!$A$8,IF(T56&gt;=MISC!$E$7,MISC!$A$7,IF(T56&gt;=MISC!$E$6,MISC!$A$6,IF(T56&gt;=MISC!$E$5,MISC!$A$5,IF(T56&gt;=MISC!$E$4,MISC!$A$4,IF(T56&gt;=MISC!$E$3,MISC!$A$3,MISC!$A$2))))))</f>
        <v>Wretched</v>
      </c>
    </row>
    <row r="57" spans="1:21" ht="30" customHeight="1" x14ac:dyDescent="0.25">
      <c r="A57" s="167" t="s">
        <v>128</v>
      </c>
      <c r="B57" s="170" t="s">
        <v>4237</v>
      </c>
      <c r="C57" s="167"/>
      <c r="D57" s="167" t="s">
        <v>674</v>
      </c>
      <c r="E57" s="167"/>
      <c r="F57" s="167"/>
      <c r="G57" s="167"/>
      <c r="H57" s="167"/>
      <c r="I57" s="167"/>
      <c r="J57" s="167"/>
      <c r="K57" s="167"/>
      <c r="L57" s="167"/>
      <c r="M57" s="167"/>
      <c r="N57" s="169"/>
      <c r="O57" s="169"/>
      <c r="P57" s="169"/>
      <c r="Q57" s="167"/>
      <c r="R57" s="169"/>
      <c r="S57" s="167"/>
      <c r="T57" s="171">
        <f t="shared" si="0"/>
        <v>0</v>
      </c>
      <c r="U57" s="167" t="str">
        <f>IF(T57&gt;=MISC!$E$8,MISC!$A$8,IF(T57&gt;=MISC!$E$7,MISC!$A$7,IF(T57&gt;=MISC!$E$6,MISC!$A$6,IF(T57&gt;=MISC!$E$5,MISC!$A$5,IF(T57&gt;=MISC!$E$4,MISC!$A$4,IF(T57&gt;=MISC!$E$3,MISC!$A$3,MISC!$A$2))))))</f>
        <v>Wretched</v>
      </c>
    </row>
    <row r="58" spans="1:21" x14ac:dyDescent="0.25">
      <c r="A58" s="112" t="s">
        <v>129</v>
      </c>
      <c r="B58" s="112"/>
      <c r="C58" s="112"/>
      <c r="D58" s="112" t="s">
        <v>130</v>
      </c>
      <c r="E58" s="112" t="s">
        <v>784</v>
      </c>
      <c r="F58" s="112"/>
      <c r="G58" s="112"/>
      <c r="H58" s="112"/>
      <c r="I58" s="112">
        <f>INDEX('NOBLES 3E'!$C$2:$C$76,MATCH('NOBLE HOUSES 5E'!$A58,'NOBLES 3E'!$A$2:$A$76,0),1)</f>
        <v>49000</v>
      </c>
      <c r="J58" s="112"/>
      <c r="K58" s="112"/>
      <c r="L58" s="112"/>
      <c r="M58" s="112">
        <f>INDEX('NOBLES 3E'!$G$2:$G$76,MATCH('NOBLE HOUSES 5E'!$A58,'NOBLES 3E'!$A$2:$A$76,0),1)</f>
        <v>52</v>
      </c>
      <c r="N58" s="112" t="str">
        <f>INDEX('NOBLES 3E'!H$2:H$76,MATCH('NOBLE HOUSES 5E'!$A58,'NOBLES 3E'!$A$2:$A$76,0),1)</f>
        <v>Ne, N</v>
      </c>
      <c r="O58" s="112" t="str">
        <f>INDEX('NOBLES 3E'!I$2:I$76,MATCH('NOBLE HOUSES 5E'!$A58,'NOBLES 3E'!$A$2:$A$76,0),1)</f>
        <v>Gond</v>
      </c>
      <c r="P58" s="112" t="str">
        <f>INDEX('NOBLES 3E'!J$2:J$76,MATCH('NOBLE HOUSES 5E'!$A58,'NOBLES 3E'!$A$2:$A$76,0),1)</f>
        <v>Chondathan</v>
      </c>
      <c r="Q58" s="112"/>
      <c r="R58" s="112" t="str">
        <f>INDEX('NOBLES 3E'!K$2:K$76,MATCH('NOBLE HOUSES 5E'!$A58,'NOBLES 3E'!$A$2:$A$76,0),1)</f>
        <v>1248 DR</v>
      </c>
      <c r="S58" s="112" t="str">
        <f>INDEX('NOBLES 3E'!L$2:L$76,MATCH('NOBLE HOUSES 5E'!$A58,'NOBLES 3E'!$A$2:$A$76,0),1)</f>
        <v>N14</v>
      </c>
      <c r="T58" s="164">
        <f t="shared" si="0"/>
        <v>3</v>
      </c>
      <c r="U58" s="112" t="str">
        <f>IF(T58&gt;=MISC!$E$8,MISC!$A$8,IF(T58&gt;=MISC!$E$7,MISC!$A$7,IF(T58&gt;=MISC!$E$6,MISC!$A$6,IF(T58&gt;=MISC!$E$5,MISC!$A$5,IF(T58&gt;=MISC!$E$4,MISC!$A$4,IF(T58&gt;=MISC!$E$3,MISC!$A$3,MISC!$A$2))))))</f>
        <v>Comfortable</v>
      </c>
    </row>
    <row r="59" spans="1:21" x14ac:dyDescent="0.25">
      <c r="A59" s="112" t="s">
        <v>131</v>
      </c>
      <c r="B59" s="112"/>
      <c r="C59" s="112"/>
      <c r="D59" s="112" t="s">
        <v>132</v>
      </c>
      <c r="E59" s="112" t="s">
        <v>783</v>
      </c>
      <c r="F59" s="112"/>
      <c r="G59" s="112"/>
      <c r="H59" s="112"/>
      <c r="I59" s="112">
        <f>INDEX('NOBLES 3E'!$C$2:$C$76,MATCH('NOBLE HOUSES 5E'!$A59,'NOBLES 3E'!$A$2:$A$76,0),1)</f>
        <v>35000</v>
      </c>
      <c r="J59" s="112" t="e">
        <f ca="1">_xlfn.CONCAT(H59:H59)</f>
        <v>#NAME?</v>
      </c>
      <c r="K59" s="112" t="s">
        <v>10216</v>
      </c>
      <c r="L59" s="112" t="s">
        <v>1553</v>
      </c>
      <c r="M59" s="112">
        <f>INDEX('NOBLES 3E'!$G$2:$G$76,MATCH('NOBLE HOUSES 5E'!$A59,'NOBLES 3E'!$A$2:$A$76,0),1)</f>
        <v>24</v>
      </c>
      <c r="N59" s="112" t="str">
        <f>INDEX('NOBLES 3E'!H$2:H$76,MATCH('NOBLE HOUSES 5E'!$A59,'NOBLES 3E'!$A$2:$A$76,0),1)</f>
        <v>NE, LE, N, LN, LG</v>
      </c>
      <c r="O59" s="112" t="str">
        <f>INDEX('NOBLES 3E'!I$2:I$76,MATCH('NOBLE HOUSES 5E'!$A59,'NOBLES 3E'!$A$2:$A$76,0),1)</f>
        <v>Oghma</v>
      </c>
      <c r="P59" s="112" t="str">
        <f>INDEX('NOBLES 3E'!J$2:J$76,MATCH('NOBLE HOUSES 5E'!$A59,'NOBLES 3E'!$A$2:$A$76,0),1)</f>
        <v>Tethyrian</v>
      </c>
      <c r="Q59" s="112"/>
      <c r="R59" s="112" t="str">
        <f>INDEX('NOBLES 3E'!K$2:K$76,MATCH('NOBLE HOUSES 5E'!$A59,'NOBLES 3E'!$A$2:$A$76,0),1)</f>
        <v>1190 DR</v>
      </c>
      <c r="S59" s="112">
        <f>INDEX('NOBLES 3E'!L$2:L$76,MATCH('NOBLE HOUSES 5E'!$A59,'NOBLES 3E'!$A$2:$A$76,0),1)</f>
        <v>16</v>
      </c>
      <c r="T59" s="164">
        <f t="shared" si="0"/>
        <v>4</v>
      </c>
      <c r="U59" s="112" t="str">
        <f>IF(T59&gt;=MISC!$E$8,MISC!$A$8,IF(T59&gt;=MISC!$E$7,MISC!$A$7,IF(T59&gt;=MISC!$E$6,MISC!$A$6,IF(T59&gt;=MISC!$E$5,MISC!$A$5,IF(T59&gt;=MISC!$E$4,MISC!$A$4,IF(T59&gt;=MISC!$E$3,MISC!$A$3,MISC!$A$2))))))</f>
        <v>Wealthy</v>
      </c>
    </row>
    <row r="60" spans="1:21" x14ac:dyDescent="0.25">
      <c r="A60" s="112" t="s">
        <v>133</v>
      </c>
      <c r="B60" s="112"/>
      <c r="C60" s="112"/>
      <c r="D60" s="112" t="s">
        <v>134</v>
      </c>
      <c r="E60" s="112" t="s">
        <v>782</v>
      </c>
      <c r="F60" s="112"/>
      <c r="G60" s="112"/>
      <c r="H60" s="112" t="s">
        <v>673</v>
      </c>
      <c r="I60" s="112">
        <f>INDEX('NOBLES 3E'!$C$2:$C$76,MATCH('NOBLE HOUSES 5E'!$A60,'NOBLES 3E'!$A$2:$A$76,0),1)</f>
        <v>32000</v>
      </c>
      <c r="J60" s="112" t="e">
        <f ca="1">_xlfn.CONCAT(H60:H60)</f>
        <v>#NAME?</v>
      </c>
      <c r="K60" s="97" t="s">
        <v>10241</v>
      </c>
      <c r="L60" s="112"/>
      <c r="M60" s="112">
        <f>INDEX('NOBLES 3E'!$G$2:$G$76,MATCH('NOBLE HOUSES 5E'!$A60,'NOBLES 3E'!$A$2:$A$76,0),1)</f>
        <v>33</v>
      </c>
      <c r="N60" s="112" t="str">
        <f>INDEX('NOBLES 3E'!H$2:H$76,MATCH('NOBLE HOUSES 5E'!$A60,'NOBLES 3E'!$A$2:$A$76,0),1)</f>
        <v>CG, CE</v>
      </c>
      <c r="O60" s="112" t="str">
        <f>INDEX('NOBLES 3E'!I$2:I$76,MATCH('NOBLE HOUSES 5E'!$A60,'NOBLES 3E'!$A$2:$A$76,0),1)</f>
        <v>Selune, Shar</v>
      </c>
      <c r="P60" s="112" t="str">
        <f>INDEX('NOBLES 3E'!J$2:J$76,MATCH('NOBLE HOUSES 5E'!$A60,'NOBLES 3E'!$A$2:$A$76,0),1)</f>
        <v>Tethyrian</v>
      </c>
      <c r="Q60" s="112"/>
      <c r="R60" s="112" t="str">
        <f>INDEX('NOBLES 3E'!K$2:K$76,MATCH('NOBLE HOUSES 5E'!$A60,'NOBLES 3E'!$A$2:$A$76,0),1)</f>
        <v>985 DR</v>
      </c>
      <c r="S60" s="112" t="str">
        <f>INDEX('NOBLES 3E'!L$2:L$76,MATCH('NOBLE HOUSES 5E'!$A60,'NOBLES 3E'!$A$2:$A$76,0),1)</f>
        <v>$57, D36, Vault of stars</v>
      </c>
      <c r="T60" s="164">
        <f t="shared" si="0"/>
        <v>3</v>
      </c>
      <c r="U60" s="112" t="str">
        <f>IF(T60&gt;=MISC!$E$8,MISC!$A$8,IF(T60&gt;=MISC!$E$7,MISC!$A$7,IF(T60&gt;=MISC!$E$6,MISC!$A$6,IF(T60&gt;=MISC!$E$5,MISC!$A$5,IF(T60&gt;=MISC!$E$4,MISC!$A$4,IF(T60&gt;=MISC!$E$3,MISC!$A$3,MISC!$A$2))))))</f>
        <v>Comfortable</v>
      </c>
    </row>
    <row r="61" spans="1:21" x14ac:dyDescent="0.25">
      <c r="A61" s="112" t="s">
        <v>135</v>
      </c>
      <c r="B61" s="112"/>
      <c r="C61" s="112"/>
      <c r="D61" s="112" t="s">
        <v>136</v>
      </c>
      <c r="E61" s="112" t="s">
        <v>781</v>
      </c>
      <c r="F61" s="112"/>
      <c r="G61" s="112"/>
      <c r="H61" s="112" t="s">
        <v>666</v>
      </c>
      <c r="I61" s="112">
        <f>INDEX('NOBLES 3E'!$C$2:$C$76,MATCH('NOBLE HOUSES 5E'!$A61,'NOBLES 3E'!$A$2:$A$76,0),1)</f>
        <v>19000</v>
      </c>
      <c r="J61" s="112"/>
      <c r="K61" s="112" t="s">
        <v>851</v>
      </c>
      <c r="L61" s="112"/>
      <c r="M61" s="112">
        <f>INDEX('NOBLES 3E'!$G$2:$G$76,MATCH('NOBLE HOUSES 5E'!$A61,'NOBLES 3E'!$A$2:$A$76,0),1)</f>
        <v>27</v>
      </c>
      <c r="N61" s="112" t="str">
        <f>INDEX('NOBLES 3E'!H$2:H$76,MATCH('NOBLE HOUSES 5E'!$A61,'NOBLES 3E'!$A$2:$A$76,0),1)</f>
        <v>CN, CE</v>
      </c>
      <c r="O61" s="112" t="str">
        <f>INDEX('NOBLES 3E'!I$2:I$76,MATCH('NOBLE HOUSES 5E'!$A61,'NOBLES 3E'!$A$2:$A$76,0),1)</f>
        <v>Malar</v>
      </c>
      <c r="P61" s="112" t="str">
        <f>INDEX('NOBLES 3E'!J$2:J$76,MATCH('NOBLE HOUSES 5E'!$A61,'NOBLES 3E'!$A$2:$A$76,0),1)</f>
        <v>Illuskan</v>
      </c>
      <c r="Q61" s="112"/>
      <c r="R61" s="112" t="str">
        <f>INDEX('NOBLES 3E'!K$2:K$76,MATCH('NOBLE HOUSES 5E'!$A61,'NOBLES 3E'!$A$2:$A$76,0),1)</f>
        <v>1182 DR</v>
      </c>
      <c r="S61" s="112" t="str">
        <f>INDEX('NOBLES 3E'!L$2:L$76,MATCH('NOBLE HOUSES 5E'!$A61,'NOBLES 3E'!$A$2:$A$76,0),1)</f>
        <v>N23</v>
      </c>
      <c r="T61" s="164">
        <f t="shared" si="0"/>
        <v>2</v>
      </c>
      <c r="U61" s="112" t="str">
        <f>IF(T61&gt;=MISC!$E$8,MISC!$A$8,IF(T61&gt;=MISC!$E$7,MISC!$A$7,IF(T61&gt;=MISC!$E$6,MISC!$A$6,IF(T61&gt;=MISC!$E$5,MISC!$A$5,IF(T61&gt;=MISC!$E$4,MISC!$A$4,IF(T61&gt;=MISC!$E$3,MISC!$A$3,MISC!$A$2))))))</f>
        <v>Comfortable</v>
      </c>
    </row>
    <row r="62" spans="1:21" x14ac:dyDescent="0.25">
      <c r="A62" s="112" t="s">
        <v>137</v>
      </c>
      <c r="B62" s="112"/>
      <c r="C62" s="112"/>
      <c r="D62" s="133"/>
      <c r="E62" s="112"/>
      <c r="F62" s="112"/>
      <c r="G62" s="112"/>
      <c r="H62" s="112" t="s">
        <v>138</v>
      </c>
      <c r="I62" s="112"/>
      <c r="J62" s="112"/>
      <c r="K62" s="112"/>
      <c r="L62" s="112"/>
      <c r="M62" s="112"/>
      <c r="N62" s="133">
        <v>0</v>
      </c>
      <c r="O62" s="133">
        <v>0</v>
      </c>
      <c r="P62" s="133">
        <v>0</v>
      </c>
      <c r="Q62" s="112"/>
      <c r="R62" s="133">
        <v>0</v>
      </c>
      <c r="S62" s="112"/>
      <c r="T62" s="164">
        <f t="shared" si="0"/>
        <v>0</v>
      </c>
      <c r="U62" s="112" t="str">
        <f>IF(T62&gt;=MISC!$E$8,MISC!$A$8,IF(T62&gt;=MISC!$E$7,MISC!$A$7,IF(T62&gt;=MISC!$E$6,MISC!$A$6,IF(T62&gt;=MISC!$E$5,MISC!$A$5,IF(T62&gt;=MISC!$E$4,MISC!$A$4,IF(T62&gt;=MISC!$E$3,MISC!$A$3,MISC!$A$2))))))</f>
        <v>Wretched</v>
      </c>
    </row>
    <row r="63" spans="1:21" x14ac:dyDescent="0.25">
      <c r="A63" s="112" t="s">
        <v>139</v>
      </c>
      <c r="B63" s="112"/>
      <c r="C63" s="112"/>
      <c r="D63" s="133"/>
      <c r="E63" s="112" t="s">
        <v>834</v>
      </c>
      <c r="F63" s="112"/>
      <c r="G63" s="112"/>
      <c r="H63" s="112"/>
      <c r="I63" s="112"/>
      <c r="J63" s="112" t="s">
        <v>2205</v>
      </c>
      <c r="K63" s="112" t="s">
        <v>667</v>
      </c>
      <c r="L63" s="112"/>
      <c r="M63" s="112"/>
      <c r="N63" s="133">
        <v>0</v>
      </c>
      <c r="O63" s="133">
        <v>0</v>
      </c>
      <c r="P63" s="133">
        <v>0</v>
      </c>
      <c r="Q63" s="112"/>
      <c r="R63" s="133">
        <v>0</v>
      </c>
      <c r="S63" s="112"/>
      <c r="T63" s="164">
        <f t="shared" si="0"/>
        <v>0</v>
      </c>
      <c r="U63" s="112" t="str">
        <f>IF(T63&gt;=MISC!$E$8,MISC!$A$8,IF(T63&gt;=MISC!$E$7,MISC!$A$7,IF(T63&gt;=MISC!$E$6,MISC!$A$6,IF(T63&gt;=MISC!$E$5,MISC!$A$5,IF(T63&gt;=MISC!$E$4,MISC!$A$4,IF(T63&gt;=MISC!$E$3,MISC!$A$3,MISC!$A$2))))))</f>
        <v>Wretched</v>
      </c>
    </row>
    <row r="64" spans="1:21" x14ac:dyDescent="0.25">
      <c r="A64" s="112" t="s">
        <v>140</v>
      </c>
      <c r="B64" s="112"/>
      <c r="C64" s="112"/>
      <c r="D64" s="112" t="s">
        <v>141</v>
      </c>
      <c r="E64" s="112" t="s">
        <v>780</v>
      </c>
      <c r="F64" s="112"/>
      <c r="G64" s="112"/>
      <c r="H64" s="112"/>
      <c r="I64" s="112">
        <f>INDEX('NOBLES 3E'!$C$2:$C$76,MATCH('NOBLE HOUSES 5E'!$A64,'NOBLES 3E'!$A$2:$A$76,0),1)</f>
        <v>22000</v>
      </c>
      <c r="J64" s="112" t="e">
        <f ca="1">_xlfn.CONCAT(H65:H65)</f>
        <v>#NAME?</v>
      </c>
      <c r="K64" s="112"/>
      <c r="L64" s="112"/>
      <c r="M64" s="112">
        <f>INDEX('NOBLES 3E'!$G$2:$G$76,MATCH('NOBLE HOUSES 5E'!$A64,'NOBLES 3E'!$A$2:$A$76,0),1)</f>
        <v>31</v>
      </c>
      <c r="N64" s="112" t="str">
        <f>INDEX('NOBLES 3E'!H$2:H$76,MATCH('NOBLE HOUSES 5E'!$A64,'NOBLES 3E'!$A$2:$A$76,0),1)</f>
        <v>CG, CN, CE</v>
      </c>
      <c r="O64" s="112" t="str">
        <f>INDEX('NOBLES 3E'!I$2:I$76,MATCH('NOBLE HOUSES 5E'!$A64,'NOBLES 3E'!$A$2:$A$76,0),1)</f>
        <v>Mielikki</v>
      </c>
      <c r="P64" s="112" t="str">
        <f>INDEX('NOBLES 3E'!J$2:J$76,MATCH('NOBLE HOUSES 5E'!$A64,'NOBLES 3E'!$A$2:$A$76,0),1)</f>
        <v>Chondathan</v>
      </c>
      <c r="Q64" s="112"/>
      <c r="R64" s="112" t="str">
        <f>INDEX('NOBLES 3E'!K$2:K$76,MATCH('NOBLE HOUSES 5E'!$A64,'NOBLES 3E'!$A$2:$A$76,0),1)</f>
        <v>1291 DR</v>
      </c>
      <c r="S64" s="112">
        <f>INDEX('NOBLES 3E'!L$2:L$76,MATCH('NOBLE HOUSES 5E'!$A64,'NOBLES 3E'!$A$2:$A$76,0),1)</f>
        <v>23</v>
      </c>
      <c r="T64" s="164">
        <f t="shared" si="0"/>
        <v>2</v>
      </c>
      <c r="U64" s="112" t="str">
        <f>IF(T64&gt;=MISC!$E$8,MISC!$A$8,IF(T64&gt;=MISC!$E$7,MISC!$A$7,IF(T64&gt;=MISC!$E$6,MISC!$A$6,IF(T64&gt;=MISC!$E$5,MISC!$A$5,IF(T64&gt;=MISC!$E$4,MISC!$A$4,IF(T64&gt;=MISC!$E$3,MISC!$A$3,MISC!$A$2))))))</f>
        <v>Comfortable</v>
      </c>
    </row>
    <row r="65" spans="1:21" x14ac:dyDescent="0.25">
      <c r="A65" s="112" t="s">
        <v>142</v>
      </c>
      <c r="B65" s="90" t="s">
        <v>2208</v>
      </c>
      <c r="C65" s="112"/>
      <c r="D65" s="133">
        <v>0</v>
      </c>
      <c r="E65" s="112"/>
      <c r="F65" s="112"/>
      <c r="G65" s="112"/>
      <c r="H65" s="112" t="s">
        <v>2207</v>
      </c>
      <c r="I65" s="112"/>
      <c r="J65" s="112"/>
      <c r="K65" s="112"/>
      <c r="L65" s="112"/>
      <c r="M65" s="112"/>
      <c r="N65" s="133">
        <v>0</v>
      </c>
      <c r="O65" s="133">
        <v>0</v>
      </c>
      <c r="P65" s="133">
        <v>0</v>
      </c>
      <c r="Q65" s="112"/>
      <c r="R65" s="133">
        <v>0</v>
      </c>
      <c r="S65" s="112"/>
      <c r="T65" s="164">
        <f t="shared" si="0"/>
        <v>0</v>
      </c>
      <c r="U65" s="112" t="str">
        <f>IF(T65&gt;=MISC!$E$8,MISC!$A$8,IF(T65&gt;=MISC!$E$7,MISC!$A$7,IF(T65&gt;=MISC!$E$6,MISC!$A$6,IF(T65&gt;=MISC!$E$5,MISC!$A$5,IF(T65&gt;=MISC!$E$4,MISC!$A$4,IF(T65&gt;=MISC!$E$3,MISC!$A$3,MISC!$A$2))))))</f>
        <v>Wretched</v>
      </c>
    </row>
    <row r="66" spans="1:21" x14ac:dyDescent="0.25">
      <c r="A66" s="112" t="s">
        <v>143</v>
      </c>
      <c r="B66" s="90" t="s">
        <v>2209</v>
      </c>
      <c r="C66" s="112"/>
      <c r="D66" s="133" t="s">
        <v>779</v>
      </c>
      <c r="E66" s="112" t="s">
        <v>778</v>
      </c>
      <c r="F66" s="112"/>
      <c r="G66" s="112"/>
      <c r="H66" s="112"/>
      <c r="I66" s="112">
        <f>INDEX('NOBLES 3E'!$C$2:$C$76,MATCH('NOBLE HOUSES 5E'!$A66,'NOBLES 3E'!$A$2:$A$76,0),1)</f>
        <v>17000</v>
      </c>
      <c r="J66" s="112"/>
      <c r="K66" s="112"/>
      <c r="L66" s="112"/>
      <c r="M66" s="112">
        <f>INDEX('NOBLES 3E'!$G$2:$G$76,MATCH('NOBLE HOUSES 5E'!$A66,'NOBLES 3E'!$A$2:$A$76,0),1)</f>
        <v>37</v>
      </c>
      <c r="N66" s="112" t="str">
        <f>INDEX('NOBLES 3E'!H$2:H$76,MATCH('NOBLE HOUSES 5E'!$A66,'NOBLES 3E'!$A$2:$A$76,0),1)</f>
        <v>CG, CN</v>
      </c>
      <c r="O66" s="112" t="str">
        <f>INDEX('NOBLES 3E'!I$2:I$76,MATCH('NOBLE HOUSES 5E'!$A66,'NOBLES 3E'!$A$2:$A$76,0),1)</f>
        <v>Selune</v>
      </c>
      <c r="P66" s="112" t="str">
        <f>INDEX('NOBLES 3E'!J$2:J$76,MATCH('NOBLE HOUSES 5E'!$A66,'NOBLES 3E'!$A$2:$A$76,0),1)</f>
        <v>Illuskan</v>
      </c>
      <c r="Q66" s="112"/>
      <c r="R66" s="112" t="str">
        <f>INDEX('NOBLES 3E'!K$2:K$76,MATCH('NOBLE HOUSES 5E'!$A66,'NOBLES 3E'!$A$2:$A$76,0),1)</f>
        <v>1310 DR</v>
      </c>
      <c r="S66" s="112" t="str">
        <f>INDEX('NOBLES 3E'!L$2:L$76,MATCH('NOBLE HOUSES 5E'!$A66,'NOBLES 3E'!$A$2:$A$76,0),1)</f>
        <v>N4, sponsor D57</v>
      </c>
      <c r="T66" s="164">
        <f t="shared" si="0"/>
        <v>2</v>
      </c>
      <c r="U66" s="112" t="str">
        <f>IF(T66&gt;=MISC!$E$8,MISC!$A$8,IF(T66&gt;=MISC!$E$7,MISC!$A$7,IF(T66&gt;=MISC!$E$6,MISC!$A$6,IF(T66&gt;=MISC!$E$5,MISC!$A$5,IF(T66&gt;=MISC!$E$4,MISC!$A$4,IF(T66&gt;=MISC!$E$3,MISC!$A$3,MISC!$A$2))))))</f>
        <v>Comfortable</v>
      </c>
    </row>
    <row r="67" spans="1:21" s="8" customFormat="1" x14ac:dyDescent="0.25">
      <c r="A67" s="112" t="s">
        <v>144</v>
      </c>
      <c r="B67" s="112"/>
      <c r="C67" s="112"/>
      <c r="D67" s="112" t="s">
        <v>145</v>
      </c>
      <c r="E67" s="112" t="s">
        <v>777</v>
      </c>
      <c r="F67" s="112"/>
      <c r="G67" s="112" t="s">
        <v>146</v>
      </c>
      <c r="H67" s="112" t="s">
        <v>10125</v>
      </c>
      <c r="I67" s="112">
        <f>INDEX('NOBLES 3E'!$C$2:$C$76,MATCH('NOBLE HOUSES 5E'!$A67,'NOBLES 3E'!$A$2:$A$76,0),1)</f>
        <v>33000</v>
      </c>
      <c r="J67" s="112" t="s">
        <v>10123</v>
      </c>
      <c r="K67" s="112" t="s">
        <v>10124</v>
      </c>
      <c r="L67" s="112"/>
      <c r="M67" s="112">
        <f>INDEX('NOBLES 3E'!$G$2:$G$76,MATCH('NOBLE HOUSES 5E'!$A67,'NOBLES 3E'!$A$2:$A$76,0),1)</f>
        <v>14</v>
      </c>
      <c r="N67" s="112" t="str">
        <f>INDEX('NOBLES 3E'!H$2:H$76,MATCH('NOBLE HOUSES 5E'!$A67,'NOBLES 3E'!$A$2:$A$76,0),1)</f>
        <v>LN, NG, NE</v>
      </c>
      <c r="O67" s="112" t="str">
        <f>INDEX('NOBLES 3E'!I$2:I$76,MATCH('NOBLE HOUSES 5E'!$A67,'NOBLES 3E'!$A$2:$A$76,0),1)</f>
        <v>Helm</v>
      </c>
      <c r="P67" s="112" t="str">
        <f>INDEX('NOBLES 3E'!J$2:J$76,MATCH('NOBLE HOUSES 5E'!$A67,'NOBLES 3E'!$A$2:$A$76,0),1)</f>
        <v>Tethyrian</v>
      </c>
      <c r="Q67" s="112"/>
      <c r="R67" s="112" t="str">
        <f>INDEX('NOBLES 3E'!K$2:K$76,MATCH('NOBLE HOUSES 5E'!$A67,'NOBLES 3E'!$A$2:$A$76,0),1)</f>
        <v>1295 DR</v>
      </c>
      <c r="S67" s="112" t="str">
        <f>INDEX('NOBLES 3E'!L$2:L$76,MATCH('NOBLE HOUSES 5E'!$A67,'NOBLES 3E'!$A$2:$A$76,0),1)</f>
        <v>N40, Phylund hunting lodge</v>
      </c>
      <c r="T67" s="164">
        <f t="shared" si="0"/>
        <v>7</v>
      </c>
      <c r="U67" s="112" t="str">
        <f>IF(T67&gt;=MISC!$E$8,MISC!$A$8,IF(T67&gt;=MISC!$E$7,MISC!$A$7,IF(T67&gt;=MISC!$E$6,MISC!$A$6,IF(T67&gt;=MISC!$E$5,MISC!$A$5,IF(T67&gt;=MISC!$E$4,MISC!$A$4,IF(T67&gt;=MISC!$E$3,MISC!$A$3,MISC!$A$2))))))</f>
        <v>Wealthy</v>
      </c>
    </row>
    <row r="68" spans="1:21" x14ac:dyDescent="0.25">
      <c r="A68" s="112" t="s">
        <v>147</v>
      </c>
      <c r="B68" s="112"/>
      <c r="C68" s="112"/>
      <c r="D68" s="112" t="s">
        <v>148</v>
      </c>
      <c r="E68" s="112" t="s">
        <v>776</v>
      </c>
      <c r="F68" s="112"/>
      <c r="G68" s="112" t="s">
        <v>149</v>
      </c>
      <c r="H68" s="112"/>
      <c r="I68" s="112">
        <f>INDEX('NOBLES 3E'!$C$2:$C$76,MATCH('NOBLE HOUSES 5E'!$A68,'NOBLES 3E'!$A$2:$A$76,0),1)</f>
        <v>19000</v>
      </c>
      <c r="J68" s="112" t="e">
        <f ca="1">_xlfn.CONCAT(H69:H69)</f>
        <v>#NAME?</v>
      </c>
      <c r="K68" s="112"/>
      <c r="L68" s="112"/>
      <c r="M68" s="112">
        <f>INDEX('NOBLES 3E'!$G$2:$G$76,MATCH('NOBLE HOUSES 5E'!$A68,'NOBLES 3E'!$A$2:$A$76,0),1)</f>
        <v>17</v>
      </c>
      <c r="N68" s="112" t="str">
        <f>INDEX('NOBLES 3E'!H$2:H$76,MATCH('NOBLE HOUSES 5E'!$A68,'NOBLES 3E'!$A$2:$A$76,0),1)</f>
        <v>LN, N, CN</v>
      </c>
      <c r="O68" s="112" t="str">
        <f>INDEX('NOBLES 3E'!I$2:I$76,MATCH('NOBLE HOUSES 5E'!$A68,'NOBLES 3E'!$A$2:$A$76,0),1)</f>
        <v>Waukeen</v>
      </c>
      <c r="P68" s="112" t="str">
        <f>INDEX('NOBLES 3E'!J$2:J$76,MATCH('NOBLE HOUSES 5E'!$A68,'NOBLES 3E'!$A$2:$A$76,0),1)</f>
        <v>Tethyrian</v>
      </c>
      <c r="Q68" s="112"/>
      <c r="R68" s="112" t="str">
        <f>INDEX('NOBLES 3E'!K$2:K$76,MATCH('NOBLE HOUSES 5E'!$A68,'NOBLES 3E'!$A$2:$A$76,0),1)</f>
        <v>1178 DR</v>
      </c>
      <c r="S68" s="112" t="str">
        <f>INDEX('NOBLES 3E'!L$2:L$76,MATCH('NOBLE HOUSES 5E'!$A68,'NOBLES 3E'!$A$2:$A$76,0),1)</f>
        <v>N7</v>
      </c>
      <c r="T68" s="164">
        <f t="shared" ref="T68:T99" si="1">IFERROR(_xlfn.CEILING.MATH(I68/(M68*365)),0)</f>
        <v>4</v>
      </c>
      <c r="U68" s="112" t="str">
        <f>IF(T68&gt;=MISC!$E$8,MISC!$A$8,IF(T68&gt;=MISC!$E$7,MISC!$A$7,IF(T68&gt;=MISC!$E$6,MISC!$A$6,IF(T68&gt;=MISC!$E$5,MISC!$A$5,IF(T68&gt;=MISC!$E$4,MISC!$A$4,IF(T68&gt;=MISC!$E$3,MISC!$A$3,MISC!$A$2))))))</f>
        <v>Wealthy</v>
      </c>
    </row>
    <row r="69" spans="1:21" x14ac:dyDescent="0.25">
      <c r="A69" s="112" t="s">
        <v>150</v>
      </c>
      <c r="B69" s="112"/>
      <c r="C69" s="112"/>
      <c r="D69" s="133">
        <v>0</v>
      </c>
      <c r="E69" s="112"/>
      <c r="F69" s="112"/>
      <c r="G69" s="112"/>
      <c r="H69" s="112" t="s">
        <v>835</v>
      </c>
      <c r="I69" s="112"/>
      <c r="J69" s="112"/>
      <c r="K69" s="112" t="s">
        <v>10217</v>
      </c>
      <c r="L69" s="112"/>
      <c r="M69" s="112"/>
      <c r="N69" s="133">
        <v>0</v>
      </c>
      <c r="O69" s="133">
        <v>0</v>
      </c>
      <c r="P69" s="133">
        <v>0</v>
      </c>
      <c r="Q69" s="112"/>
      <c r="R69" s="133">
        <v>0</v>
      </c>
      <c r="S69" s="112"/>
      <c r="T69" s="164">
        <f t="shared" si="1"/>
        <v>0</v>
      </c>
      <c r="U69" s="112" t="str">
        <f>IF(T69&gt;=MISC!$E$8,MISC!$A$8,IF(T69&gt;=MISC!$E$7,MISC!$A$7,IF(T69&gt;=MISC!$E$6,MISC!$A$6,IF(T69&gt;=MISC!$E$5,MISC!$A$5,IF(T69&gt;=MISC!$E$4,MISC!$A$4,IF(T69&gt;=MISC!$E$3,MISC!$A$3,MISC!$A$2))))))</f>
        <v>Wretched</v>
      </c>
    </row>
    <row r="70" spans="1:21" x14ac:dyDescent="0.25">
      <c r="A70" s="112" t="s">
        <v>151</v>
      </c>
      <c r="B70" s="112"/>
      <c r="C70" s="112"/>
      <c r="D70" s="112" t="s">
        <v>152</v>
      </c>
      <c r="E70" s="112" t="s">
        <v>775</v>
      </c>
      <c r="F70" s="112"/>
      <c r="G70" s="112"/>
      <c r="H70" s="112" t="s">
        <v>836</v>
      </c>
      <c r="I70" s="112">
        <f>INDEX('NOBLES 3E'!$C$2:$C$76,MATCH('NOBLE HOUSES 5E'!$A70,'NOBLES 3E'!$A$2:$A$76,0),1)</f>
        <v>25000</v>
      </c>
      <c r="J70" s="112"/>
      <c r="K70" s="112" t="s">
        <v>10218</v>
      </c>
      <c r="L70" s="112"/>
      <c r="M70" s="112">
        <f>INDEX('NOBLES 3E'!$G$2:$G$76,MATCH('NOBLE HOUSES 5E'!$A70,'NOBLES 3E'!$A$2:$A$76,0),1)</f>
        <v>24</v>
      </c>
      <c r="N70" s="112" t="str">
        <f>INDEX('NOBLES 3E'!H$2:H$76,MATCH('NOBLE HOUSES 5E'!$A70,'NOBLES 3E'!$A$2:$A$76,0),1)</f>
        <v>NG, N, CG</v>
      </c>
      <c r="O70" s="112" t="str">
        <f>INDEX('NOBLES 3E'!I$2:I$76,MATCH('NOBLE HOUSES 5E'!$A70,'NOBLES 3E'!$A$2:$A$76,0),1)</f>
        <v>Selune</v>
      </c>
      <c r="P70" s="112" t="str">
        <f>INDEX('NOBLES 3E'!J$2:J$76,MATCH('NOBLE HOUSES 5E'!$A70,'NOBLES 3E'!$A$2:$A$76,0),1)</f>
        <v>Tethyrian</v>
      </c>
      <c r="Q70" s="112"/>
      <c r="R70" s="112" t="str">
        <f>INDEX('NOBLES 3E'!K$2:K$76,MATCH('NOBLE HOUSES 5E'!$A70,'NOBLES 3E'!$A$2:$A$76,0),1)</f>
        <v>1248 DR</v>
      </c>
      <c r="S70" s="112" t="str">
        <f>INDEX('NOBLES 3E'!L$2:L$76,MATCH('NOBLE HOUSES 5E'!$A70,'NOBLES 3E'!$A$2:$A$76,0),1)</f>
        <v>$12, New waterdeep</v>
      </c>
      <c r="T70" s="164">
        <f t="shared" si="1"/>
        <v>3</v>
      </c>
      <c r="U70" s="112" t="str">
        <f>IF(T70&gt;=MISC!$E$8,MISC!$A$8,IF(T70&gt;=MISC!$E$7,MISC!$A$7,IF(T70&gt;=MISC!$E$6,MISC!$A$6,IF(T70&gt;=MISC!$E$5,MISC!$A$5,IF(T70&gt;=MISC!$E$4,MISC!$A$4,IF(T70&gt;=MISC!$E$3,MISC!$A$3,MISC!$A$2))))))</f>
        <v>Comfortable</v>
      </c>
    </row>
    <row r="71" spans="1:21" x14ac:dyDescent="0.25">
      <c r="A71" s="112" t="s">
        <v>153</v>
      </c>
      <c r="B71" s="112"/>
      <c r="C71" s="112"/>
      <c r="D71" s="112" t="s">
        <v>154</v>
      </c>
      <c r="E71" s="112" t="s">
        <v>774</v>
      </c>
      <c r="F71" s="112"/>
      <c r="G71" s="112" t="s">
        <v>155</v>
      </c>
      <c r="H71" s="112" t="s">
        <v>837</v>
      </c>
      <c r="I71" s="112">
        <f>INDEX('NOBLES 3E'!$C$2:$C$76,MATCH('NOBLE HOUSES 5E'!$A71,'NOBLES 3E'!$A$2:$A$76,0),1)</f>
        <v>29000</v>
      </c>
      <c r="J71" s="112" t="s">
        <v>10219</v>
      </c>
      <c r="K71" s="112" t="s">
        <v>10220</v>
      </c>
      <c r="L71" s="112"/>
      <c r="M71" s="112">
        <f>INDEX('NOBLES 3E'!$G$2:$G$76,MATCH('NOBLE HOUSES 5E'!$A71,'NOBLES 3E'!$A$2:$A$76,0),1)</f>
        <v>82</v>
      </c>
      <c r="N71" s="112" t="str">
        <f>INDEX('NOBLES 3E'!H$2:H$76,MATCH('NOBLE HOUSES 5E'!$A71,'NOBLES 3E'!$A$2:$A$76,0),1)</f>
        <v>NG, CG, N, CN</v>
      </c>
      <c r="O71" s="112" t="str">
        <f>INDEX('NOBLES 3E'!I$2:I$76,MATCH('NOBLE HOUSES 5E'!$A71,'NOBLES 3E'!$A$2:$A$76,0),1)</f>
        <v>Tymora</v>
      </c>
      <c r="P71" s="112" t="str">
        <f>INDEX('NOBLES 3E'!J$2:J$76,MATCH('NOBLE HOUSES 5E'!$A71,'NOBLES 3E'!$A$2:$A$76,0),1)</f>
        <v>Chondathan</v>
      </c>
      <c r="Q71" s="112"/>
      <c r="R71" s="112" t="str">
        <f>INDEX('NOBLES 3E'!K$2:K$76,MATCH('NOBLE HOUSES 5E'!$A71,'NOBLES 3E'!$A$2:$A$76,0),1)</f>
        <v>948 DR</v>
      </c>
      <c r="S71" s="112" t="str">
        <f>INDEX('NOBLES 3E'!L$2:L$76,MATCH('NOBLE HOUSES 5E'!$A71,'NOBLES 3E'!$A$2:$A$76,0),1)</f>
        <v>N42, Amphail, County of Valashar</v>
      </c>
      <c r="T71" s="164">
        <f t="shared" si="1"/>
        <v>1</v>
      </c>
      <c r="U71" s="112" t="str">
        <f>IF(T71&gt;=MISC!$E$8,MISC!$A$8,IF(T71&gt;=MISC!$E$7,MISC!$A$7,IF(T71&gt;=MISC!$E$6,MISC!$A$6,IF(T71&gt;=MISC!$E$5,MISC!$A$5,IF(T71&gt;=MISC!$E$4,MISC!$A$4,IF(T71&gt;=MISC!$E$3,MISC!$A$3,MISC!$A$2))))))</f>
        <v>Modest</v>
      </c>
    </row>
    <row r="72" spans="1:21" x14ac:dyDescent="0.25">
      <c r="A72" s="112" t="s">
        <v>156</v>
      </c>
      <c r="B72" s="112" t="s">
        <v>2212</v>
      </c>
      <c r="C72" s="112"/>
      <c r="D72" s="133">
        <v>0</v>
      </c>
      <c r="E72" s="112"/>
      <c r="F72" s="112"/>
      <c r="G72" s="112"/>
      <c r="H72" s="112" t="s">
        <v>10235</v>
      </c>
      <c r="I72" s="112"/>
      <c r="J72" s="112"/>
      <c r="K72" s="112"/>
      <c r="L72" s="112"/>
      <c r="M72" s="112"/>
      <c r="N72" s="133">
        <v>0</v>
      </c>
      <c r="O72" s="133">
        <v>0</v>
      </c>
      <c r="P72" s="133">
        <v>0</v>
      </c>
      <c r="Q72" s="112"/>
      <c r="R72" s="133">
        <v>0</v>
      </c>
      <c r="S72" s="112"/>
      <c r="T72" s="164">
        <f t="shared" si="1"/>
        <v>0</v>
      </c>
      <c r="U72" s="112" t="str">
        <f>IF(T72&gt;=MISC!$E$8,MISC!$A$8,IF(T72&gt;=MISC!$E$7,MISC!$A$7,IF(T72&gt;=MISC!$E$6,MISC!$A$6,IF(T72&gt;=MISC!$E$5,MISC!$A$5,IF(T72&gt;=MISC!$E$4,MISC!$A$4,IF(T72&gt;=MISC!$E$3,MISC!$A$3,MISC!$A$2))))))</f>
        <v>Wretched</v>
      </c>
    </row>
    <row r="73" spans="1:21" x14ac:dyDescent="0.25">
      <c r="A73" s="112" t="s">
        <v>157</v>
      </c>
      <c r="B73" s="112"/>
      <c r="C73" s="112"/>
      <c r="D73" s="112" t="s">
        <v>158</v>
      </c>
      <c r="E73" s="112" t="s">
        <v>773</v>
      </c>
      <c r="F73" s="112"/>
      <c r="G73" s="112" t="s">
        <v>159</v>
      </c>
      <c r="H73" s="112"/>
      <c r="I73" s="112">
        <f>INDEX('NOBLES 3E'!$C$2:$C$76,MATCH('NOBLE HOUSES 5E'!$A73,'NOBLES 3E'!$A$2:$A$76,0),1)</f>
        <v>23000</v>
      </c>
      <c r="J73" s="112"/>
      <c r="K73" s="112"/>
      <c r="L73" s="112"/>
      <c r="M73" s="112">
        <f>INDEX('NOBLES 3E'!$G$2:$G$76,MATCH('NOBLE HOUSES 5E'!$A73,'NOBLES 3E'!$A$2:$A$76,0),1)</f>
        <v>15</v>
      </c>
      <c r="N73" s="112" t="str">
        <f>INDEX('NOBLES 3E'!H$2:H$76,MATCH('NOBLE HOUSES 5E'!$A73,'NOBLES 3E'!$A$2:$A$76,0),1)</f>
        <v>CE, CN, NE, LE</v>
      </c>
      <c r="O73" s="112" t="str">
        <f>INDEX('NOBLES 3E'!I$2:I$76,MATCH('NOBLE HOUSES 5E'!$A73,'NOBLES 3E'!$A$2:$A$76,0),1)</f>
        <v>Talona</v>
      </c>
      <c r="P73" s="112" t="str">
        <f>INDEX('NOBLES 3E'!J$2:J$76,MATCH('NOBLE HOUSES 5E'!$A73,'NOBLES 3E'!$A$2:$A$76,0),1)</f>
        <v>Tethyrian</v>
      </c>
      <c r="Q73" s="112"/>
      <c r="R73" s="112" t="str">
        <f>INDEX('NOBLES 3E'!K$2:K$76,MATCH('NOBLE HOUSES 5E'!$A73,'NOBLES 3E'!$A$2:$A$76,0),1)</f>
        <v>1252 DR</v>
      </c>
      <c r="S73" s="112" t="str">
        <f>INDEX('NOBLES 3E'!L$2:L$76,MATCH('NOBLE HOUSES 5E'!$A73,'NOBLES 3E'!$A$2:$A$76,0),1)</f>
        <v>$13, Imnescar</v>
      </c>
      <c r="T73" s="164">
        <f t="shared" si="1"/>
        <v>5</v>
      </c>
      <c r="U73" s="112" t="str">
        <f>IF(T73&gt;=MISC!$E$8,MISC!$A$8,IF(T73&gt;=MISC!$E$7,MISC!$A$7,IF(T73&gt;=MISC!$E$6,MISC!$A$6,IF(T73&gt;=MISC!$E$5,MISC!$A$5,IF(T73&gt;=MISC!$E$4,MISC!$A$4,IF(T73&gt;=MISC!$E$3,MISC!$A$3,MISC!$A$2))))))</f>
        <v>Wealthy</v>
      </c>
    </row>
    <row r="74" spans="1:21" ht="15" customHeight="1" x14ac:dyDescent="0.25">
      <c r="A74" s="112" t="s">
        <v>160</v>
      </c>
      <c r="B74" s="112"/>
      <c r="C74" s="112"/>
      <c r="D74" s="112" t="s">
        <v>161</v>
      </c>
      <c r="E74" s="112" t="s">
        <v>772</v>
      </c>
      <c r="F74" s="112"/>
      <c r="G74" s="112"/>
      <c r="H74" s="112"/>
      <c r="I74" s="112">
        <f>INDEX('NOBLES 3E'!$C$2:$C$76,MATCH('NOBLE HOUSES 5E'!$A74,'NOBLES 3E'!$A$2:$A$76,0),1)</f>
        <v>38000</v>
      </c>
      <c r="J74" s="112"/>
      <c r="K74" s="112"/>
      <c r="L74" s="112"/>
      <c r="M74" s="112">
        <f>INDEX('NOBLES 3E'!$G$2:$G$76,MATCH('NOBLE HOUSES 5E'!$A74,'NOBLES 3E'!$A$2:$A$76,0),1)</f>
        <v>19</v>
      </c>
      <c r="N74" s="112" t="str">
        <f>INDEX('NOBLES 3E'!H$2:H$76,MATCH('NOBLE HOUSES 5E'!$A74,'NOBLES 3E'!$A$2:$A$76,0),1)</f>
        <v>LN, N</v>
      </c>
      <c r="O74" s="112" t="str">
        <f>INDEX('NOBLES 3E'!I$2:I$76,MATCH('NOBLE HOUSES 5E'!$A74,'NOBLES 3E'!$A$2:$A$76,0),1)</f>
        <v>Waukeen, Tempus</v>
      </c>
      <c r="P74" s="112" t="str">
        <f>INDEX('NOBLES 3E'!J$2:J$76,MATCH('NOBLE HOUSES 5E'!$A74,'NOBLES 3E'!$A$2:$A$76,0),1)</f>
        <v>Illuskan</v>
      </c>
      <c r="Q74" s="112"/>
      <c r="R74" s="112" t="str">
        <f>INDEX('NOBLES 3E'!K$2:K$76,MATCH('NOBLE HOUSES 5E'!$A74,'NOBLES 3E'!$A$2:$A$76,0),1)</f>
        <v>1151 DR</v>
      </c>
      <c r="S74" s="112">
        <f>INDEX('NOBLES 3E'!L$2:L$76,MATCH('NOBLE HOUSES 5E'!$A74,'NOBLES 3E'!$A$2:$A$76,0),1)</f>
        <v>29</v>
      </c>
      <c r="T74" s="164">
        <f t="shared" si="1"/>
        <v>6</v>
      </c>
      <c r="U74" s="112" t="str">
        <f>IF(T74&gt;=MISC!$E$8,MISC!$A$8,IF(T74&gt;=MISC!$E$7,MISC!$A$7,IF(T74&gt;=MISC!$E$6,MISC!$A$6,IF(T74&gt;=MISC!$E$5,MISC!$A$5,IF(T74&gt;=MISC!$E$4,MISC!$A$4,IF(T74&gt;=MISC!$E$3,MISC!$A$3,MISC!$A$2))))))</f>
        <v>Wealthy</v>
      </c>
    </row>
    <row r="75" spans="1:21" x14ac:dyDescent="0.25">
      <c r="A75" s="112" t="s">
        <v>162</v>
      </c>
      <c r="B75" s="112"/>
      <c r="C75" s="112"/>
      <c r="D75" s="133"/>
      <c r="E75" s="133"/>
      <c r="F75" s="133"/>
      <c r="G75" s="112"/>
      <c r="H75" s="112"/>
      <c r="I75" s="112"/>
      <c r="J75" s="112"/>
      <c r="K75" s="112" t="s">
        <v>163</v>
      </c>
      <c r="L75" s="112"/>
      <c r="M75" s="112"/>
      <c r="N75" s="133">
        <v>0</v>
      </c>
      <c r="O75" s="133">
        <v>0</v>
      </c>
      <c r="P75" s="133">
        <v>0</v>
      </c>
      <c r="Q75" s="112"/>
      <c r="R75" s="133">
        <v>0</v>
      </c>
      <c r="S75" s="112"/>
      <c r="T75" s="164">
        <f t="shared" si="1"/>
        <v>0</v>
      </c>
      <c r="U75" s="112" t="str">
        <f>IF(T75&gt;=MISC!$E$8,MISC!$A$8,IF(T75&gt;=MISC!$E$7,MISC!$A$7,IF(T75&gt;=MISC!$E$6,MISC!$A$6,IF(T75&gt;=MISC!$E$5,MISC!$A$5,IF(T75&gt;=MISC!$E$4,MISC!$A$4,IF(T75&gt;=MISC!$E$3,MISC!$A$3,MISC!$A$2))))))</f>
        <v>Wretched</v>
      </c>
    </row>
    <row r="76" spans="1:21" x14ac:dyDescent="0.25">
      <c r="A76" s="112" t="s">
        <v>164</v>
      </c>
      <c r="B76" s="112"/>
      <c r="C76" s="112"/>
      <c r="D76" s="112" t="s">
        <v>165</v>
      </c>
      <c r="E76" s="112" t="s">
        <v>771</v>
      </c>
      <c r="F76" s="112"/>
      <c r="G76" s="112" t="s">
        <v>5479</v>
      </c>
      <c r="H76" s="112" t="s">
        <v>5478</v>
      </c>
      <c r="I76" s="112">
        <f>INDEX('NOBLES 3E'!$C$2:$C$76,MATCH('NOBLE HOUSES 5E'!$A76,'NOBLES 3E'!$A$2:$A$76,0),1)</f>
        <v>31000</v>
      </c>
      <c r="J76" s="112" t="e">
        <f ca="1">_xlfn.CONCAT(H76:H76)</f>
        <v>#NAME?</v>
      </c>
      <c r="K76" s="112" t="s">
        <v>10221</v>
      </c>
      <c r="L76" s="112"/>
      <c r="M76" s="112">
        <f>INDEX('NOBLES 3E'!$G$2:$G$76,MATCH('NOBLE HOUSES 5E'!$A76,'NOBLES 3E'!$A$2:$A$76,0),1)</f>
        <v>34</v>
      </c>
      <c r="N76" s="112" t="str">
        <f>INDEX('NOBLES 3E'!H$2:H$76,MATCH('NOBLE HOUSES 5E'!$A76,'NOBLES 3E'!$A$2:$A$76,0),1)</f>
        <v>LN, LG</v>
      </c>
      <c r="O76" s="112" t="str">
        <f>INDEX('NOBLES 3E'!I$2:I$76,MATCH('NOBLE HOUSES 5E'!$A76,'NOBLES 3E'!$A$2:$A$76,0),1)</f>
        <v>Helm</v>
      </c>
      <c r="P76" s="112" t="str">
        <f>INDEX('NOBLES 3E'!J$2:J$76,MATCH('NOBLE HOUSES 5E'!$A76,'NOBLES 3E'!$A$2:$A$76,0),1)</f>
        <v>Illuskan</v>
      </c>
      <c r="Q76" s="112"/>
      <c r="R76" s="112" t="str">
        <f>INDEX('NOBLES 3E'!K$2:K$76,MATCH('NOBLE HOUSES 5E'!$A76,'NOBLES 3E'!$A$2:$A$76,0),1)</f>
        <v>1259 DR</v>
      </c>
      <c r="S76" s="112" t="str">
        <f>INDEX('NOBLES 3E'!L$2:L$76,MATCH('NOBLE HOUSES 5E'!$A76,'NOBLES 3E'!$A$2:$A$76,0),1)</f>
        <v>$28, Helvenblade House</v>
      </c>
      <c r="T76" s="164">
        <f t="shared" si="1"/>
        <v>3</v>
      </c>
      <c r="U76" s="112" t="str">
        <f>IF(T76&gt;=MISC!$E$8,MISC!$A$8,IF(T76&gt;=MISC!$E$7,MISC!$A$7,IF(T76&gt;=MISC!$E$6,MISC!$A$6,IF(T76&gt;=MISC!$E$5,MISC!$A$5,IF(T76&gt;=MISC!$E$4,MISC!$A$4,IF(T76&gt;=MISC!$E$3,MISC!$A$3,MISC!$A$2))))))</f>
        <v>Comfortable</v>
      </c>
    </row>
    <row r="77" spans="1:21" x14ac:dyDescent="0.25">
      <c r="A77" s="112" t="s">
        <v>166</v>
      </c>
      <c r="B77" s="112"/>
      <c r="C77" s="112"/>
      <c r="D77" s="112" t="s">
        <v>167</v>
      </c>
      <c r="E77" s="112" t="s">
        <v>770</v>
      </c>
      <c r="F77" s="112"/>
      <c r="G77" s="112"/>
      <c r="H77" s="112" t="s">
        <v>10127</v>
      </c>
      <c r="I77" s="112">
        <f>INDEX('NOBLES 3E'!$C$2:$C$76,MATCH('NOBLE HOUSES 5E'!$A77,'NOBLES 3E'!$A$2:$A$76,0),1)</f>
        <v>24000</v>
      </c>
      <c r="J77" s="165" t="s">
        <v>10126</v>
      </c>
      <c r="K77" s="112" t="s">
        <v>10128</v>
      </c>
      <c r="L77" s="112"/>
      <c r="M77" s="112">
        <f>INDEX('NOBLES 3E'!$G$2:$G$76,MATCH('NOBLE HOUSES 5E'!$A77,'NOBLES 3E'!$A$2:$A$76,0),1)</f>
        <v>62</v>
      </c>
      <c r="N77" s="112" t="str">
        <f>INDEX('NOBLES 3E'!H$2:H$76,MATCH('NOBLE HOUSES 5E'!$A77,'NOBLES 3E'!$A$2:$A$76,0),1)</f>
        <v>LG, NG, LN</v>
      </c>
      <c r="O77" s="112" t="str">
        <f>INDEX('NOBLES 3E'!I$2:I$76,MATCH('NOBLE HOUSES 5E'!$A77,'NOBLES 3E'!$A$2:$A$76,0),1)</f>
        <v>Lliira</v>
      </c>
      <c r="P77" s="112" t="str">
        <f>INDEX('NOBLES 3E'!J$2:J$76,MATCH('NOBLE HOUSES 5E'!$A77,'NOBLES 3E'!$A$2:$A$76,0),1)</f>
        <v>Illuskan</v>
      </c>
      <c r="Q77" s="112"/>
      <c r="R77" s="112" t="str">
        <f>INDEX('NOBLES 3E'!K$2:K$76,MATCH('NOBLE HOUSES 5E'!$A77,'NOBLES 3E'!$A$2:$A$76,0),1)</f>
        <v>1273 DR</v>
      </c>
      <c r="S77" s="112" t="str">
        <f>INDEX('NOBLES 3E'!L$2:L$76,MATCH('NOBLE HOUSES 5E'!$A77,'NOBLES 3E'!$A$2:$A$76,0),1)</f>
        <v>N5</v>
      </c>
      <c r="T77" s="164">
        <f t="shared" si="1"/>
        <v>2</v>
      </c>
      <c r="U77" s="112" t="str">
        <f>IF(T77&gt;=MISC!$E$8,MISC!$A$8,IF(T77&gt;=MISC!$E$7,MISC!$A$7,IF(T77&gt;=MISC!$E$6,MISC!$A$6,IF(T77&gt;=MISC!$E$5,MISC!$A$5,IF(T77&gt;=MISC!$E$4,MISC!$A$4,IF(T77&gt;=MISC!$E$3,MISC!$A$3,MISC!$A$2))))))</f>
        <v>Comfortable</v>
      </c>
    </row>
    <row r="78" spans="1:21" x14ac:dyDescent="0.25">
      <c r="A78" s="112" t="s">
        <v>168</v>
      </c>
      <c r="B78" s="112"/>
      <c r="C78" s="112"/>
      <c r="D78" s="112" t="s">
        <v>169</v>
      </c>
      <c r="E78" s="112" t="s">
        <v>769</v>
      </c>
      <c r="F78" s="112"/>
      <c r="G78" s="112"/>
      <c r="H78" s="112"/>
      <c r="I78" s="112">
        <f>INDEX('NOBLES 3E'!$C$2:$C$76,MATCH('NOBLE HOUSES 5E'!$A78,'NOBLES 3E'!$A$2:$A$76,0),1)</f>
        <v>17000</v>
      </c>
      <c r="J78" s="112"/>
      <c r="K78" s="112"/>
      <c r="L78" s="112"/>
      <c r="M78" s="112">
        <f>INDEX('NOBLES 3E'!$G$2:$G$76,MATCH('NOBLE HOUSES 5E'!$A78,'NOBLES 3E'!$A$2:$A$76,0),1)</f>
        <v>28</v>
      </c>
      <c r="N78" s="112" t="str">
        <f>INDEX('NOBLES 3E'!H$2:H$76,MATCH('NOBLE HOUSES 5E'!$A78,'NOBLES 3E'!$A$2:$A$76,0),1)</f>
        <v>CN, N, CE</v>
      </c>
      <c r="O78" s="112" t="str">
        <f>INDEX('NOBLES 3E'!I$2:I$76,MATCH('NOBLE HOUSES 5E'!$A78,'NOBLES 3E'!$A$2:$A$76,0),1)</f>
        <v>Auril, Umberlee, Talos</v>
      </c>
      <c r="P78" s="112" t="str">
        <f>INDEX('NOBLES 3E'!J$2:J$76,MATCH('NOBLE HOUSES 5E'!$A78,'NOBLES 3E'!$A$2:$A$76,0),1)</f>
        <v>Illuskan</v>
      </c>
      <c r="Q78" s="112"/>
      <c r="R78" s="112" t="str">
        <f>INDEX('NOBLES 3E'!K$2:K$76,MATCH('NOBLE HOUSES 5E'!$A78,'NOBLES 3E'!$A$2:$A$76,0),1)</f>
        <v>1251 DR</v>
      </c>
      <c r="S78" s="112" t="str">
        <f>INDEX('NOBLES 3E'!L$2:L$76,MATCH('NOBLE HOUSES 5E'!$A78,'NOBLES 3E'!$A$2:$A$76,0),1)</f>
        <v>N24</v>
      </c>
      <c r="T78" s="164">
        <f t="shared" si="1"/>
        <v>2</v>
      </c>
      <c r="U78" s="112" t="str">
        <f>IF(T78&gt;=MISC!$E$8,MISC!$A$8,IF(T78&gt;=MISC!$E$7,MISC!$A$7,IF(T78&gt;=MISC!$E$6,MISC!$A$6,IF(T78&gt;=MISC!$E$5,MISC!$A$5,IF(T78&gt;=MISC!$E$4,MISC!$A$4,IF(T78&gt;=MISC!$E$3,MISC!$A$3,MISC!$A$2))))))</f>
        <v>Comfortable</v>
      </c>
    </row>
    <row r="79" spans="1:21" x14ac:dyDescent="0.25">
      <c r="A79" s="112" t="s">
        <v>170</v>
      </c>
      <c r="B79" s="112"/>
      <c r="C79" s="112"/>
      <c r="D79" s="112" t="s">
        <v>171</v>
      </c>
      <c r="E79" s="112" t="s">
        <v>767</v>
      </c>
      <c r="F79" s="112"/>
      <c r="G79" s="112" t="s">
        <v>172</v>
      </c>
      <c r="H79" s="112"/>
      <c r="I79" s="112">
        <f>INDEX('NOBLES 3E'!$C$2:$C$76,MATCH('NOBLE HOUSES 5E'!$A79,'NOBLES 3E'!$A$2:$A$76,0),1)</f>
        <v>29000</v>
      </c>
      <c r="J79" s="112"/>
      <c r="K79" s="112"/>
      <c r="L79" s="112"/>
      <c r="M79" s="112">
        <f>INDEX('NOBLES 3E'!$G$2:$G$76,MATCH('NOBLE HOUSES 5E'!$A79,'NOBLES 3E'!$A$2:$A$76,0),1)</f>
        <v>17</v>
      </c>
      <c r="N79" s="112" t="str">
        <f>INDEX('NOBLES 3E'!H$2:H$76,MATCH('NOBLE HOUSES 5E'!$A79,'NOBLES 3E'!$A$2:$A$76,0),1)</f>
        <v>CE, NE, CN</v>
      </c>
      <c r="O79" s="112" t="str">
        <f>INDEX('NOBLES 3E'!I$2:I$76,MATCH('NOBLE HOUSES 5E'!$A79,'NOBLES 3E'!$A$2:$A$76,0),1)</f>
        <v>SSeth</v>
      </c>
      <c r="P79" s="112" t="str">
        <f>INDEX('NOBLES 3E'!J$2:J$76,MATCH('NOBLE HOUSES 5E'!$A79,'NOBLES 3E'!$A$2:$A$76,0),1)</f>
        <v>Tashlutan</v>
      </c>
      <c r="Q79" s="112"/>
      <c r="R79" s="112" t="str">
        <f>INDEX('NOBLES 3E'!K$2:K$76,MATCH('NOBLE HOUSES 5E'!$A79,'NOBLES 3E'!$A$2:$A$76,0),1)</f>
        <v>1138 DR</v>
      </c>
      <c r="S79" s="112" t="str">
        <f>INDEX('NOBLES 3E'!L$2:L$76,MATCH('NOBLE HOUSES 5E'!$A79,'NOBLES 3E'!$A$2:$A$76,0),1)</f>
        <v>N12, CD14</v>
      </c>
      <c r="T79" s="164">
        <f t="shared" si="1"/>
        <v>5</v>
      </c>
      <c r="U79" s="112" t="str">
        <f>IF(T79&gt;=MISC!$E$8,MISC!$A$8,IF(T79&gt;=MISC!$E$7,MISC!$A$7,IF(T79&gt;=MISC!$E$6,MISC!$A$6,IF(T79&gt;=MISC!$E$5,MISC!$A$5,IF(T79&gt;=MISC!$E$4,MISC!$A$4,IF(T79&gt;=MISC!$E$3,MISC!$A$3,MISC!$A$2))))))</f>
        <v>Wealthy</v>
      </c>
    </row>
    <row r="80" spans="1:21" x14ac:dyDescent="0.25">
      <c r="A80" s="112" t="s">
        <v>174</v>
      </c>
      <c r="B80" s="112"/>
      <c r="C80" s="112"/>
      <c r="D80" s="112" t="s">
        <v>175</v>
      </c>
      <c r="E80" s="112" t="s">
        <v>768</v>
      </c>
      <c r="F80" s="112"/>
      <c r="G80" s="112"/>
      <c r="H80" s="112"/>
      <c r="I80" s="112">
        <f>INDEX('NOBLES 3E'!$C$2:$C$76,MATCH('NOBLE HOUSES 5E'!$A80,'NOBLES 3E'!$A$2:$A$76,0),1)</f>
        <v>48000</v>
      </c>
      <c r="J80" s="112"/>
      <c r="K80" s="112" t="s">
        <v>173</v>
      </c>
      <c r="L80" s="112"/>
      <c r="M80" s="112">
        <f>INDEX('NOBLES 3E'!$G$2:$G$76,MATCH('NOBLE HOUSES 5E'!$A80,'NOBLES 3E'!$A$2:$A$76,0),1)</f>
        <v>23</v>
      </c>
      <c r="N80" s="112" t="str">
        <f>INDEX('NOBLES 3E'!H$2:H$76,MATCH('NOBLE HOUSES 5E'!$A80,'NOBLES 3E'!$A$2:$A$76,0),1)</f>
        <v>LN, N, NE</v>
      </c>
      <c r="O80" s="112" t="str">
        <f>INDEX('NOBLES 3E'!I$2:I$76,MATCH('NOBLE HOUSES 5E'!$A80,'NOBLES 3E'!$A$2:$A$76,0),1)</f>
        <v>Sune</v>
      </c>
      <c r="P80" s="112" t="str">
        <f>INDEX('NOBLES 3E'!J$2:J$76,MATCH('NOBLE HOUSES 5E'!$A80,'NOBLES 3E'!$A$2:$A$76,0),1)</f>
        <v>Chondathan</v>
      </c>
      <c r="Q80" s="112"/>
      <c r="R80" s="112" t="str">
        <f>INDEX('NOBLES 3E'!K$2:K$76,MATCH('NOBLE HOUSES 5E'!$A80,'NOBLES 3E'!$A$2:$A$76,0),1)</f>
        <v>942 DR</v>
      </c>
      <c r="S80" s="112" t="str">
        <f>INDEX('NOBLES 3E'!L$2:L$76,MATCH('NOBLE HOUSES 5E'!$A80,'NOBLES 3E'!$A$2:$A$76,0),1)</f>
        <v>N9, Talmost lands</v>
      </c>
      <c r="T80" s="164">
        <f t="shared" si="1"/>
        <v>6</v>
      </c>
      <c r="U80" s="112" t="str">
        <f>IF(T80&gt;=MISC!$E$8,MISC!$A$8,IF(T80&gt;=MISC!$E$7,MISC!$A$7,IF(T80&gt;=MISC!$E$6,MISC!$A$6,IF(T80&gt;=MISC!$E$5,MISC!$A$5,IF(T80&gt;=MISC!$E$4,MISC!$A$4,IF(T80&gt;=MISC!$E$3,MISC!$A$3,MISC!$A$2))))))</f>
        <v>Wealthy</v>
      </c>
    </row>
    <row r="81" spans="1:21" x14ac:dyDescent="0.25">
      <c r="A81" s="112" t="s">
        <v>177</v>
      </c>
      <c r="B81" s="112"/>
      <c r="C81" s="112"/>
      <c r="D81" s="112" t="s">
        <v>178</v>
      </c>
      <c r="E81" s="112" t="s">
        <v>766</v>
      </c>
      <c r="F81" s="112"/>
      <c r="G81" s="112"/>
      <c r="H81" s="112" t="s">
        <v>176</v>
      </c>
      <c r="I81" s="112">
        <f>INDEX('NOBLES 3E'!$C$2:$C$76,MATCH('NOBLE HOUSES 5E'!$A81,'NOBLES 3E'!$A$2:$A$76,0),1)</f>
        <v>27000</v>
      </c>
      <c r="J81" s="112"/>
      <c r="K81" s="112" t="s">
        <v>10222</v>
      </c>
      <c r="L81" s="112"/>
      <c r="M81" s="112">
        <f>INDEX('NOBLES 3E'!$G$2:$G$76,MATCH('NOBLE HOUSES 5E'!$A81,'NOBLES 3E'!$A$2:$A$76,0),1)</f>
        <v>45</v>
      </c>
      <c r="N81" s="112" t="str">
        <f>INDEX('NOBLES 3E'!H$2:H$76,MATCH('NOBLE HOUSES 5E'!$A81,'NOBLES 3E'!$A$2:$A$76,0),1)</f>
        <v>NG, CG, CN</v>
      </c>
      <c r="O81" s="112" t="str">
        <f>INDEX('NOBLES 3E'!I$2:I$76,MATCH('NOBLE HOUSES 5E'!$A81,'NOBLES 3E'!$A$2:$A$76,0),1)</f>
        <v>Mielikki</v>
      </c>
      <c r="P81" s="112" t="str">
        <f>INDEX('NOBLES 3E'!J$2:J$76,MATCH('NOBLE HOUSES 5E'!$A81,'NOBLES 3E'!$A$2:$A$76,0),1)</f>
        <v>Tethyrian</v>
      </c>
      <c r="Q81" s="112"/>
      <c r="R81" s="112" t="str">
        <f>INDEX('NOBLES 3E'!K$2:K$76,MATCH('NOBLE HOUSES 5E'!$A81,'NOBLES 3E'!$A$2:$A$76,0),1)</f>
        <v>1249 DR</v>
      </c>
      <c r="S81" s="112" t="str">
        <f>INDEX('NOBLES 3E'!L$2:L$76,MATCH('NOBLE HOUSES 5E'!$A81,'NOBLES 3E'!$A$2:$A$76,0),1)</f>
        <v>N30, Amphail</v>
      </c>
      <c r="T81" s="164">
        <f t="shared" si="1"/>
        <v>2</v>
      </c>
      <c r="U81" s="112" t="str">
        <f>IF(T81&gt;=MISC!$E$8,MISC!$A$8,IF(T81&gt;=MISC!$E$7,MISC!$A$7,IF(T81&gt;=MISC!$E$6,MISC!$A$6,IF(T81&gt;=MISC!$E$5,MISC!$A$5,IF(T81&gt;=MISC!$E$4,MISC!$A$4,IF(T81&gt;=MISC!$E$3,MISC!$A$3,MISC!$A$2))))))</f>
        <v>Comfortable</v>
      </c>
    </row>
    <row r="82" spans="1:21" ht="15" customHeight="1" x14ac:dyDescent="0.25">
      <c r="A82" s="112" t="s">
        <v>179</v>
      </c>
      <c r="B82" s="112"/>
      <c r="C82" s="112"/>
      <c r="D82" s="112" t="s">
        <v>180</v>
      </c>
      <c r="E82" s="112" t="s">
        <v>765</v>
      </c>
      <c r="F82" s="112"/>
      <c r="G82" s="112"/>
      <c r="H82" s="112"/>
      <c r="I82" s="112">
        <f>INDEX('NOBLES 3E'!$C$2:$C$76,MATCH('NOBLE HOUSES 5E'!$A82,'NOBLES 3E'!$A$2:$A$76,0),1)</f>
        <v>24000</v>
      </c>
      <c r="J82" s="112"/>
      <c r="K82" s="112"/>
      <c r="L82" s="112"/>
      <c r="M82" s="112">
        <f>INDEX('NOBLES 3E'!$G$2:$G$76,MATCH('NOBLE HOUSES 5E'!$A82,'NOBLES 3E'!$A$2:$A$76,0),1)</f>
        <v>22</v>
      </c>
      <c r="N82" s="112" t="str">
        <f>INDEX('NOBLES 3E'!H$2:H$76,MATCH('NOBLE HOUSES 5E'!$A82,'NOBLES 3E'!$A$2:$A$76,0),1)</f>
        <v>NG, CG</v>
      </c>
      <c r="O82" s="112" t="str">
        <f>INDEX('NOBLES 3E'!I$2:I$76,MATCH('NOBLE HOUSES 5E'!$A82,'NOBLES 3E'!$A$2:$A$76,0),1)</f>
        <v>Mielikki</v>
      </c>
      <c r="P82" s="112" t="str">
        <f>INDEX('NOBLES 3E'!J$2:J$76,MATCH('NOBLE HOUSES 5E'!$A82,'NOBLES 3E'!$A$2:$A$76,0),1)</f>
        <v>Tethyrian</v>
      </c>
      <c r="Q82" s="112"/>
      <c r="R82" s="112" t="str">
        <f>INDEX('NOBLES 3E'!K$2:K$76,MATCH('NOBLE HOUSES 5E'!$A82,'NOBLES 3E'!$A$2:$A$76,0),1)</f>
        <v>1149 DR</v>
      </c>
      <c r="S82" s="112">
        <f>INDEX('NOBLES 3E'!L$2:L$76,MATCH('NOBLE HOUSES 5E'!$A82,'NOBLES 3E'!$A$2:$A$76,0),1)</f>
        <v>44</v>
      </c>
      <c r="T82" s="164">
        <f t="shared" si="1"/>
        <v>3</v>
      </c>
      <c r="U82" s="112" t="str">
        <f>IF(T82&gt;=MISC!$E$8,MISC!$A$8,IF(T82&gt;=MISC!$E$7,MISC!$A$7,IF(T82&gt;=MISC!$E$6,MISC!$A$6,IF(T82&gt;=MISC!$E$5,MISC!$A$5,IF(T82&gt;=MISC!$E$4,MISC!$A$4,IF(T82&gt;=MISC!$E$3,MISC!$A$3,MISC!$A$2))))))</f>
        <v>Comfortable</v>
      </c>
    </row>
    <row r="83" spans="1:21" x14ac:dyDescent="0.25">
      <c r="A83" s="112" t="s">
        <v>181</v>
      </c>
      <c r="B83" s="112"/>
      <c r="C83" s="112"/>
      <c r="D83" s="112" t="s">
        <v>182</v>
      </c>
      <c r="E83" s="112" t="s">
        <v>764</v>
      </c>
      <c r="F83" s="112"/>
      <c r="G83" s="112"/>
      <c r="H83" s="112" t="s">
        <v>183</v>
      </c>
      <c r="I83" s="112">
        <f>INDEX('NOBLES 3E'!$C$2:$C$76,MATCH('NOBLE HOUSES 5E'!$A83,'NOBLES 3E'!$A$2:$A$76,0),1)</f>
        <v>24000</v>
      </c>
      <c r="J83" s="112"/>
      <c r="K83" s="112"/>
      <c r="L83" s="112"/>
      <c r="M83" s="112">
        <f>INDEX('NOBLES 3E'!$G$2:$G$76,MATCH('NOBLE HOUSES 5E'!$A83,'NOBLES 3E'!$A$2:$A$76,0),1)</f>
        <v>19</v>
      </c>
      <c r="N83" s="112" t="str">
        <f>INDEX('NOBLES 3E'!H$2:H$76,MATCH('NOBLE HOUSES 5E'!$A83,'NOBLES 3E'!$A$2:$A$76,0),1)</f>
        <v>LG, NG, CG</v>
      </c>
      <c r="O83" s="112">
        <f>INDEX('NOBLES 3E'!I$2:I$76,MATCH('NOBLE HOUSES 5E'!$A83,'NOBLES 3E'!$A$2:$A$76,0),1)</f>
        <v>0</v>
      </c>
      <c r="P83" s="112" t="str">
        <f>INDEX('NOBLES 3E'!J$2:J$76,MATCH('NOBLE HOUSES 5E'!$A83,'NOBLES 3E'!$A$2:$A$76,0),1)</f>
        <v>Illuskan</v>
      </c>
      <c r="Q83" s="112"/>
      <c r="R83" s="112" t="str">
        <f>INDEX('NOBLES 3E'!K$2:K$76,MATCH('NOBLE HOUSES 5E'!$A83,'NOBLES 3E'!$A$2:$A$76,0),1)</f>
        <v>1235 DR</v>
      </c>
      <c r="S83" s="112">
        <f>INDEX('NOBLES 3E'!L$2:L$76,MATCH('NOBLE HOUSES 5E'!$A83,'NOBLES 3E'!$A$2:$A$76,0),1)</f>
        <v>34</v>
      </c>
      <c r="T83" s="164">
        <f t="shared" si="1"/>
        <v>4</v>
      </c>
      <c r="U83" s="112" t="str">
        <f>IF(T83&gt;=MISC!$E$8,MISC!$A$8,IF(T83&gt;=MISC!$E$7,MISC!$A$7,IF(T83&gt;=MISC!$E$6,MISC!$A$6,IF(T83&gt;=MISC!$E$5,MISC!$A$5,IF(T83&gt;=MISC!$E$4,MISC!$A$4,IF(T83&gt;=MISC!$E$3,MISC!$A$3,MISC!$A$2))))))</f>
        <v>Wealthy</v>
      </c>
    </row>
    <row r="84" spans="1:21" x14ac:dyDescent="0.25">
      <c r="A84" s="112" t="s">
        <v>184</v>
      </c>
      <c r="B84" s="112"/>
      <c r="C84" s="112"/>
      <c r="D84" s="112" t="s">
        <v>185</v>
      </c>
      <c r="E84" s="112" t="s">
        <v>763</v>
      </c>
      <c r="F84" s="112"/>
      <c r="G84" s="112" t="s">
        <v>186</v>
      </c>
      <c r="H84" s="112" t="s">
        <v>183</v>
      </c>
      <c r="I84" s="112">
        <f>INDEX('NOBLES 3E'!$C$2:$C$76,MATCH('NOBLE HOUSES 5E'!$A84,'NOBLES 3E'!$A$2:$A$76,0),1)</f>
        <v>37000</v>
      </c>
      <c r="J84" s="112"/>
      <c r="K84" s="112"/>
      <c r="L84" s="112"/>
      <c r="M84" s="112">
        <f>INDEX('NOBLES 3E'!$G$2:$G$76,MATCH('NOBLE HOUSES 5E'!$A84,'NOBLES 3E'!$A$2:$A$76,0),1)</f>
        <v>25</v>
      </c>
      <c r="N84" s="112" t="str">
        <f>INDEX('NOBLES 3E'!H$2:H$76,MATCH('NOBLE HOUSES 5E'!$A84,'NOBLES 3E'!$A$2:$A$76,0),1)</f>
        <v>NG, LN, LG, CG</v>
      </c>
      <c r="O84" s="112">
        <f>INDEX('NOBLES 3E'!I$2:I$76,MATCH('NOBLE HOUSES 5E'!$A84,'NOBLES 3E'!$A$2:$A$76,0),1)</f>
        <v>0</v>
      </c>
      <c r="P84" s="112" t="str">
        <f>INDEX('NOBLES 3E'!J$2:J$76,MATCH('NOBLE HOUSES 5E'!$A84,'NOBLES 3E'!$A$2:$A$76,0),1)</f>
        <v>Tethyrian</v>
      </c>
      <c r="Q84" s="112"/>
      <c r="R84" s="112" t="str">
        <f>INDEX('NOBLES 3E'!K$2:K$76,MATCH('NOBLE HOUSES 5E'!$A84,'NOBLES 3E'!$A$2:$A$76,0),1)</f>
        <v>1248 DR</v>
      </c>
      <c r="S84" s="112" t="str">
        <f>INDEX('NOBLES 3E'!L$2:L$76,MATCH('NOBLE HOUSES 5E'!$A84,'NOBLES 3E'!$A$2:$A$76,0),1)</f>
        <v>N10, N63, Elematar and Rivershire</v>
      </c>
      <c r="T84" s="164">
        <f t="shared" si="1"/>
        <v>5</v>
      </c>
      <c r="U84" s="112" t="str">
        <f>IF(T84&gt;=MISC!$E$8,MISC!$A$8,IF(T84&gt;=MISC!$E$7,MISC!$A$7,IF(T84&gt;=MISC!$E$6,MISC!$A$6,IF(T84&gt;=MISC!$E$5,MISC!$A$5,IF(T84&gt;=MISC!$E$4,MISC!$A$4,IF(T84&gt;=MISC!$E$3,MISC!$A$3,MISC!$A$2))))))</f>
        <v>Wealthy</v>
      </c>
    </row>
    <row r="85" spans="1:21" x14ac:dyDescent="0.25">
      <c r="A85" s="112" t="s">
        <v>187</v>
      </c>
      <c r="B85" s="112"/>
      <c r="C85" s="112"/>
      <c r="D85" s="112" t="s">
        <v>188</v>
      </c>
      <c r="E85" s="112" t="s">
        <v>762</v>
      </c>
      <c r="F85" s="112"/>
      <c r="G85" s="112"/>
      <c r="H85" s="112"/>
      <c r="I85" s="112">
        <f>INDEX('NOBLES 3E'!$C$2:$C$76,MATCH('NOBLE HOUSES 5E'!$A85,'NOBLES 3E'!$A$2:$A$76,0),1)</f>
        <v>26000</v>
      </c>
      <c r="J85" s="112"/>
      <c r="K85" s="112" t="s">
        <v>10223</v>
      </c>
      <c r="L85" s="112"/>
      <c r="M85" s="112">
        <f>INDEX('NOBLES 3E'!$G$2:$G$76,MATCH('NOBLE HOUSES 5E'!$A85,'NOBLES 3E'!$A$2:$A$76,0),1)</f>
        <v>37</v>
      </c>
      <c r="N85" s="112" t="str">
        <f>INDEX('NOBLES 3E'!H$2:H$76,MATCH('NOBLE HOUSES 5E'!$A85,'NOBLES 3E'!$A$2:$A$76,0),1)</f>
        <v>NG</v>
      </c>
      <c r="O85" s="112" t="str">
        <f>INDEX('NOBLES 3E'!I$2:I$76,MATCH('NOBLE HOUSES 5E'!$A85,'NOBLES 3E'!$A$2:$A$76,0),1)</f>
        <v>Deneir</v>
      </c>
      <c r="P85" s="112" t="str">
        <f>INDEX('NOBLES 3E'!J$2:J$76,MATCH('NOBLE HOUSES 5E'!$A85,'NOBLES 3E'!$A$2:$A$76,0),1)</f>
        <v>Chondathan</v>
      </c>
      <c r="Q85" s="112"/>
      <c r="R85" s="112" t="str">
        <f>INDEX('NOBLES 3E'!K$2:K$76,MATCH('NOBLE HOUSES 5E'!$A85,'NOBLES 3E'!$A$2:$A$76,0),1)</f>
        <v>1248 DR</v>
      </c>
      <c r="S85" s="112">
        <f>INDEX('NOBLES 3E'!L$2:L$76,MATCH('NOBLE HOUSES 5E'!$A85,'NOBLES 3E'!$A$2:$A$76,0),1)</f>
        <v>49</v>
      </c>
      <c r="T85" s="164">
        <f t="shared" si="1"/>
        <v>2</v>
      </c>
      <c r="U85" s="112" t="str">
        <f>IF(T85&gt;=MISC!$E$8,MISC!$A$8,IF(T85&gt;=MISC!$E$7,MISC!$A$7,IF(T85&gt;=MISC!$E$6,MISC!$A$6,IF(T85&gt;=MISC!$E$5,MISC!$A$5,IF(T85&gt;=MISC!$E$4,MISC!$A$4,IF(T85&gt;=MISC!$E$3,MISC!$A$3,MISC!$A$2))))))</f>
        <v>Comfortable</v>
      </c>
    </row>
    <row r="86" spans="1:21" x14ac:dyDescent="0.25">
      <c r="A86" s="112" t="s">
        <v>189</v>
      </c>
      <c r="B86" s="112"/>
      <c r="C86" s="112"/>
      <c r="D86" s="112" t="s">
        <v>190</v>
      </c>
      <c r="E86" s="112" t="s">
        <v>761</v>
      </c>
      <c r="F86" s="112"/>
      <c r="G86" s="112"/>
      <c r="H86" s="112"/>
      <c r="I86" s="112">
        <f>INDEX('NOBLES 3E'!$C$2:$C$76,MATCH('NOBLE HOUSES 5E'!$A86,'NOBLES 3E'!$A$2:$A$76,0),1)</f>
        <v>19000</v>
      </c>
      <c r="J86" s="112"/>
      <c r="K86" s="112"/>
      <c r="L86" s="112"/>
      <c r="M86" s="112">
        <f>INDEX('NOBLES 3E'!$G$2:$G$76,MATCH('NOBLE HOUSES 5E'!$A86,'NOBLES 3E'!$A$2:$A$76,0),1)</f>
        <v>4</v>
      </c>
      <c r="N86" s="112" t="str">
        <f>INDEX('NOBLES 3E'!H$2:H$76,MATCH('NOBLE HOUSES 5E'!$A86,'NOBLES 3E'!$A$2:$A$76,0),1)</f>
        <v>LN, N</v>
      </c>
      <c r="O86" s="112" t="str">
        <f>INDEX('NOBLES 3E'!I$2:I$76,MATCH('NOBLE HOUSES 5E'!$A86,'NOBLES 3E'!$A$2:$A$76,0),1)</f>
        <v>Tempus</v>
      </c>
      <c r="P86" s="112" t="str">
        <f>INDEX('NOBLES 3E'!J$2:J$76,MATCH('NOBLE HOUSES 5E'!$A86,'NOBLES 3E'!$A$2:$A$76,0),1)</f>
        <v>Chondathan</v>
      </c>
      <c r="Q86" s="112"/>
      <c r="R86" s="112" t="str">
        <f>INDEX('NOBLES 3E'!K$2:K$76,MATCH('NOBLE HOUSES 5E'!$A86,'NOBLES 3E'!$A$2:$A$76,0),1)</f>
        <v>1267 DR</v>
      </c>
      <c r="S86" s="112" t="str">
        <f>INDEX('NOBLES 3E'!L$2:L$76,MATCH('NOBLE HOUSES 5E'!$A86,'NOBLES 3E'!$A$2:$A$76,0),1)</f>
        <v>N36</v>
      </c>
      <c r="T86" s="164">
        <f t="shared" si="1"/>
        <v>14</v>
      </c>
      <c r="U86" s="112" t="str">
        <f>IF(T86&gt;=MISC!$E$8,MISC!$A$8,IF(T86&gt;=MISC!$E$7,MISC!$A$7,IF(T86&gt;=MISC!$E$6,MISC!$A$6,IF(T86&gt;=MISC!$E$5,MISC!$A$5,IF(T86&gt;=MISC!$E$4,MISC!$A$4,IF(T86&gt;=MISC!$E$3,MISC!$A$3,MISC!$A$2))))))</f>
        <v>Aristocratic</v>
      </c>
    </row>
    <row r="87" spans="1:21" ht="30" customHeight="1" x14ac:dyDescent="0.25">
      <c r="A87" s="112" t="s">
        <v>191</v>
      </c>
      <c r="B87" s="112"/>
      <c r="C87" s="112"/>
      <c r="D87" s="112" t="s">
        <v>192</v>
      </c>
      <c r="E87" s="112" t="s">
        <v>760</v>
      </c>
      <c r="F87" s="112"/>
      <c r="G87" s="112"/>
      <c r="H87" s="112" t="s">
        <v>193</v>
      </c>
      <c r="I87" s="112">
        <f>INDEX('NOBLES 3E'!$C$2:$C$76,MATCH('NOBLE HOUSES 5E'!$A87,'NOBLES 3E'!$A$2:$A$76,0),1)</f>
        <v>36000</v>
      </c>
      <c r="J87" s="112"/>
      <c r="K87" s="112"/>
      <c r="L87" s="112"/>
      <c r="M87" s="112">
        <f>INDEX('NOBLES 3E'!$G$2:$G$76,MATCH('NOBLE HOUSES 5E'!$A87,'NOBLES 3E'!$A$2:$A$76,0),1)</f>
        <v>34</v>
      </c>
      <c r="N87" s="112" t="str">
        <f>INDEX('NOBLES 3E'!H$2:H$76,MATCH('NOBLE HOUSES 5E'!$A87,'NOBLES 3E'!$A$2:$A$76,0),1)</f>
        <v>LG, NG, LN</v>
      </c>
      <c r="O87" s="112" t="str">
        <f>INDEX('NOBLES 3E'!I$2:I$76,MATCH('NOBLE HOUSES 5E'!$A87,'NOBLES 3E'!$A$2:$A$76,0),1)</f>
        <v>Mystra</v>
      </c>
      <c r="P87" s="112" t="str">
        <f>INDEX('NOBLES 3E'!J$2:J$76,MATCH('NOBLE HOUSES 5E'!$A87,'NOBLES 3E'!$A$2:$A$76,0),1)</f>
        <v>Tethyrian</v>
      </c>
      <c r="Q87" s="112"/>
      <c r="R87" s="112" t="str">
        <f>INDEX('NOBLES 3E'!K$2:K$76,MATCH('NOBLE HOUSES 5E'!$A87,'NOBLES 3E'!$A$2:$A$76,0),1)</f>
        <v>1187 DR</v>
      </c>
      <c r="S87" s="112" t="str">
        <f>INDEX('NOBLES 3E'!L$2:L$76,MATCH('NOBLE HOUSES 5E'!$A87,'NOBLES 3E'!$A$2:$A$76,0),1)</f>
        <v>N8</v>
      </c>
      <c r="T87" s="164">
        <f t="shared" si="1"/>
        <v>3</v>
      </c>
      <c r="U87" s="112" t="str">
        <f>IF(T87&gt;=MISC!$E$8,MISC!$A$8,IF(T87&gt;=MISC!$E$7,MISC!$A$7,IF(T87&gt;=MISC!$E$6,MISC!$A$6,IF(T87&gt;=MISC!$E$5,MISC!$A$5,IF(T87&gt;=MISC!$E$4,MISC!$A$4,IF(T87&gt;=MISC!$E$3,MISC!$A$3,MISC!$A$2))))))</f>
        <v>Comfortable</v>
      </c>
    </row>
    <row r="88" spans="1:21" x14ac:dyDescent="0.25">
      <c r="A88" s="112" t="s">
        <v>194</v>
      </c>
      <c r="B88" s="112"/>
      <c r="C88" s="112"/>
      <c r="D88" s="112" t="s">
        <v>79</v>
      </c>
      <c r="E88" s="112" t="s">
        <v>758</v>
      </c>
      <c r="F88" s="112"/>
      <c r="G88" s="112"/>
      <c r="H88" s="112" t="s">
        <v>195</v>
      </c>
      <c r="I88" s="112">
        <f>INDEX('NOBLES 3E'!$C$2:$C$76,MATCH('NOBLE HOUSES 5E'!$A88,'NOBLES 3E'!$A$2:$A$76,0),1)</f>
        <v>27000</v>
      </c>
      <c r="J88" s="112"/>
      <c r="K88" s="112"/>
      <c r="L88" s="112"/>
      <c r="M88" s="112">
        <f>INDEX('NOBLES 3E'!$G$2:$G$76,MATCH('NOBLE HOUSES 5E'!$A88,'NOBLES 3E'!$A$2:$A$76,0),1)</f>
        <v>28</v>
      </c>
      <c r="N88" s="112" t="str">
        <f>INDEX('NOBLES 3E'!H$2:H$76,MATCH('NOBLE HOUSES 5E'!$A88,'NOBLES 3E'!$A$2:$A$76,0),1)</f>
        <v>N</v>
      </c>
      <c r="O88" s="112" t="str">
        <f>INDEX('NOBLES 3E'!I$2:I$76,MATCH('NOBLE HOUSES 5E'!$A88,'NOBLES 3E'!$A$2:$A$76,0),1)</f>
        <v>Waukeen</v>
      </c>
      <c r="P88" s="112" t="str">
        <f>INDEX('NOBLES 3E'!J$2:J$76,MATCH('NOBLE HOUSES 5E'!$A88,'NOBLES 3E'!$A$2:$A$76,0),1)</f>
        <v>Tethyrian</v>
      </c>
      <c r="Q88" s="112"/>
      <c r="R88" s="112" t="str">
        <f>INDEX('NOBLES 3E'!K$2:K$76,MATCH('NOBLE HOUSES 5E'!$A88,'NOBLES 3E'!$A$2:$A$76,0),1)</f>
        <v>1112 DR</v>
      </c>
      <c r="S88" s="112" t="str">
        <f>INDEX('NOBLES 3E'!L$2:L$76,MATCH('NOBLE HOUSES 5E'!$A88,'NOBLES 3E'!$A$2:$A$76,0),1)</f>
        <v>N18</v>
      </c>
      <c r="T88" s="164">
        <f t="shared" si="1"/>
        <v>3</v>
      </c>
      <c r="U88" s="112" t="str">
        <f>IF(T88&gt;=MISC!$E$8,MISC!$A$8,IF(T88&gt;=MISC!$E$7,MISC!$A$7,IF(T88&gt;=MISC!$E$6,MISC!$A$6,IF(T88&gt;=MISC!$E$5,MISC!$A$5,IF(T88&gt;=MISC!$E$4,MISC!$A$4,IF(T88&gt;=MISC!$E$3,MISC!$A$3,MISC!$A$2))))))</f>
        <v>Comfortable</v>
      </c>
    </row>
    <row r="89" spans="1:21" x14ac:dyDescent="0.25">
      <c r="A89" s="112" t="s">
        <v>196</v>
      </c>
      <c r="B89" s="112"/>
      <c r="C89" s="112"/>
      <c r="D89" s="112" t="s">
        <v>43</v>
      </c>
      <c r="E89" s="112" t="s">
        <v>759</v>
      </c>
      <c r="F89" s="112"/>
      <c r="G89" s="112"/>
      <c r="H89" s="112"/>
      <c r="I89" s="112">
        <f>INDEX('NOBLES 3E'!$C$2:$C$76,MATCH('NOBLE HOUSES 5E'!$A89,'NOBLES 3E'!$A$2:$A$76,0),1)</f>
        <v>33000</v>
      </c>
      <c r="J89" s="112"/>
      <c r="K89" s="112" t="s">
        <v>10227</v>
      </c>
      <c r="L89" s="112"/>
      <c r="M89" s="112">
        <f>INDEX('NOBLES 3E'!$G$2:$G$76,MATCH('NOBLE HOUSES 5E'!$A89,'NOBLES 3E'!$A$2:$A$76,0),1)</f>
        <v>72</v>
      </c>
      <c r="N89" s="112" t="str">
        <f>INDEX('NOBLES 3E'!H$2:H$76,MATCH('NOBLE HOUSES 5E'!$A89,'NOBLES 3E'!$A$2:$A$76,0),1)</f>
        <v>LN, N, LE</v>
      </c>
      <c r="O89" s="112" t="str">
        <f>INDEX('NOBLES 3E'!I$2:I$76,MATCH('NOBLE HOUSES 5E'!$A89,'NOBLES 3E'!$A$2:$A$76,0),1)</f>
        <v>Bane</v>
      </c>
      <c r="P89" s="112" t="str">
        <f>INDEX('NOBLES 3E'!J$2:J$76,MATCH('NOBLE HOUSES 5E'!$A89,'NOBLES 3E'!$A$2:$A$76,0),1)</f>
        <v>Illuskan</v>
      </c>
      <c r="Q89" s="112"/>
      <c r="R89" s="112" t="str">
        <f>INDEX('NOBLES 3E'!K$2:K$76,MATCH('NOBLE HOUSES 5E'!$A89,'NOBLES 3E'!$A$2:$A$76,0),1)</f>
        <v>1254 DR</v>
      </c>
      <c r="S89" s="112">
        <f>INDEX('NOBLES 3E'!L$2:L$76,MATCH('NOBLE HOUSES 5E'!$A89,'NOBLES 3E'!$A$2:$A$76,0),1)</f>
        <v>46</v>
      </c>
      <c r="T89" s="164">
        <f t="shared" si="1"/>
        <v>2</v>
      </c>
      <c r="U89" s="112" t="str">
        <f>IF(T89&gt;=MISC!$E$8,MISC!$A$8,IF(T89&gt;=MISC!$E$7,MISC!$A$7,IF(T89&gt;=MISC!$E$6,MISC!$A$6,IF(T89&gt;=MISC!$E$5,MISC!$A$5,IF(T89&gt;=MISC!$E$4,MISC!$A$4,IF(T89&gt;=MISC!$E$3,MISC!$A$3,MISC!$A$2))))))</f>
        <v>Comfortable</v>
      </c>
    </row>
    <row r="90" spans="1:21" x14ac:dyDescent="0.25">
      <c r="A90" s="167" t="s">
        <v>197</v>
      </c>
      <c r="B90" s="170" t="s">
        <v>4237</v>
      </c>
      <c r="C90" s="167"/>
      <c r="D90" s="169"/>
      <c r="E90" s="167"/>
      <c r="F90" s="167"/>
      <c r="G90" s="167"/>
      <c r="H90" s="167" t="s">
        <v>198</v>
      </c>
      <c r="I90" s="167"/>
      <c r="J90" s="167"/>
      <c r="K90" s="167"/>
      <c r="L90" s="167"/>
      <c r="M90" s="167"/>
      <c r="N90" s="169">
        <v>0</v>
      </c>
      <c r="O90" s="169">
        <v>0</v>
      </c>
      <c r="P90" s="169">
        <v>0</v>
      </c>
      <c r="Q90" s="167"/>
      <c r="R90" s="169"/>
      <c r="S90" s="167"/>
      <c r="T90" s="171">
        <f t="shared" si="1"/>
        <v>0</v>
      </c>
      <c r="U90" s="167" t="str">
        <f>IF(T90&gt;=MISC!$E$8,MISC!$A$8,IF(T90&gt;=MISC!$E$7,MISC!$A$7,IF(T90&gt;=MISC!$E$6,MISC!$A$6,IF(T90&gt;=MISC!$E$5,MISC!$A$5,IF(T90&gt;=MISC!$E$4,MISC!$A$4,IF(T90&gt;=MISC!$E$3,MISC!$A$3,MISC!$A$2))))))</f>
        <v>Wretched</v>
      </c>
    </row>
    <row r="91" spans="1:21" x14ac:dyDescent="0.25">
      <c r="A91" s="112" t="s">
        <v>199</v>
      </c>
      <c r="B91" s="112"/>
      <c r="C91" s="112"/>
      <c r="D91" s="112" t="s">
        <v>757</v>
      </c>
      <c r="E91" s="112" t="s">
        <v>756</v>
      </c>
      <c r="F91" s="112"/>
      <c r="G91" s="112"/>
      <c r="H91" s="112"/>
      <c r="I91" s="112">
        <f>INDEX('NOBLES 3E'!$C$2:$C$76,MATCH('NOBLE HOUSES 5E'!$A91,'NOBLES 3E'!$A$2:$A$76,0),1)</f>
        <v>50000</v>
      </c>
      <c r="J91" s="112"/>
      <c r="K91" s="112" t="s">
        <v>668</v>
      </c>
      <c r="L91" s="113" t="s">
        <v>10242</v>
      </c>
      <c r="M91" s="112">
        <f>INDEX('NOBLES 3E'!$G$2:$G$76,MATCH('NOBLE HOUSES 5E'!$A91,'NOBLES 3E'!$A$2:$A$76,0),1)</f>
        <v>22</v>
      </c>
      <c r="N91" s="112" t="str">
        <f>INDEX('NOBLES 3E'!H$2:H$76,MATCH('NOBLE HOUSES 5E'!$A91,'NOBLES 3E'!$A$2:$A$76,0),1)</f>
        <v>NG, LG, CG, LN, N, CN</v>
      </c>
      <c r="O91" s="112">
        <f>INDEX('NOBLES 3E'!I$2:I$76,MATCH('NOBLE HOUSES 5E'!$A91,'NOBLES 3E'!$A$2:$A$76,0),1)</f>
        <v>0</v>
      </c>
      <c r="P91" s="112" t="str">
        <f>INDEX('NOBLES 3E'!J$2:J$76,MATCH('NOBLE HOUSES 5E'!$A91,'NOBLES 3E'!$A$2:$A$76,0),1)</f>
        <v>Tethyrian</v>
      </c>
      <c r="Q91" s="112"/>
      <c r="R91" s="112" t="str">
        <f>INDEX('NOBLES 3E'!K$2:K$76,MATCH('NOBLE HOUSES 5E'!$A91,'NOBLES 3E'!$A$2:$A$76,0),1)</f>
        <v>973 DR</v>
      </c>
      <c r="S91" s="112" t="str">
        <f>INDEX('NOBLES 3E'!L$2:L$76,MATCH('NOBLE HOUSES 5E'!$A91,'NOBLES 3E'!$A$2:$A$76,0),1)</f>
        <v>C63, N55, T41</v>
      </c>
      <c r="T91" s="164">
        <f t="shared" si="1"/>
        <v>7</v>
      </c>
      <c r="U91" s="112" t="str">
        <f>IF(T91&gt;=MISC!$E$8,MISC!$A$8,IF(T91&gt;=MISC!$E$7,MISC!$A$7,IF(T91&gt;=MISC!$E$6,MISC!$A$6,IF(T91&gt;=MISC!$E$5,MISC!$A$5,IF(T91&gt;=MISC!$E$4,MISC!$A$4,IF(T91&gt;=MISC!$E$3,MISC!$A$3,MISC!$A$2))))))</f>
        <v>Wealthy</v>
      </c>
    </row>
    <row r="92" spans="1:21" x14ac:dyDescent="0.25">
      <c r="A92" s="112" t="s">
        <v>201</v>
      </c>
      <c r="B92" s="112"/>
      <c r="C92" s="112"/>
      <c r="D92" s="112" t="s">
        <v>202</v>
      </c>
      <c r="E92" s="112" t="s">
        <v>755</v>
      </c>
      <c r="F92" s="112"/>
      <c r="G92" s="112"/>
      <c r="H92" s="112"/>
      <c r="I92" s="112">
        <f>INDEX('NOBLES 3E'!$C$2:$C$76,MATCH('NOBLE HOUSES 5E'!$A92,'NOBLES 3E'!$A$2:$A$76,0),1)</f>
        <v>22000</v>
      </c>
      <c r="J92" s="112"/>
      <c r="K92" s="112" t="s">
        <v>10228</v>
      </c>
      <c r="L92" s="112"/>
      <c r="M92" s="112">
        <f>INDEX('NOBLES 3E'!$G$2:$G$76,MATCH('NOBLE HOUSES 5E'!$A92,'NOBLES 3E'!$A$2:$A$76,0),1)</f>
        <v>18</v>
      </c>
      <c r="N92" s="112" t="str">
        <f>INDEX('NOBLES 3E'!H$2:H$76,MATCH('NOBLE HOUSES 5E'!$A92,'NOBLES 3E'!$A$2:$A$76,0),1)</f>
        <v>CG, NG, CN</v>
      </c>
      <c r="O92" s="112" t="str">
        <f>INDEX('NOBLES 3E'!I$2:I$76,MATCH('NOBLE HOUSES 5E'!$A92,'NOBLES 3E'!$A$2:$A$76,0),1)</f>
        <v>Selune</v>
      </c>
      <c r="P92" s="112" t="str">
        <f>INDEX('NOBLES 3E'!J$2:J$76,MATCH('NOBLE HOUSES 5E'!$A92,'NOBLES 3E'!$A$2:$A$76,0),1)</f>
        <v>Chondathan</v>
      </c>
      <c r="Q92" s="112"/>
      <c r="R92" s="112" t="str">
        <f>INDEX('NOBLES 3E'!K$2:K$76,MATCH('NOBLE HOUSES 5E'!$A92,'NOBLES 3E'!$A$2:$A$76,0),1)</f>
        <v>1251 DR</v>
      </c>
      <c r="S92" s="112">
        <f>INDEX('NOBLES 3E'!L$2:L$76,MATCH('NOBLE HOUSES 5E'!$A92,'NOBLES 3E'!$A$2:$A$76,0),1)</f>
        <v>20</v>
      </c>
      <c r="T92" s="164">
        <f t="shared" si="1"/>
        <v>4</v>
      </c>
      <c r="U92" s="112" t="str">
        <f>IF(T92&gt;=MISC!$E$8,MISC!$A$8,IF(T92&gt;=MISC!$E$7,MISC!$A$7,IF(T92&gt;=MISC!$E$6,MISC!$A$6,IF(T92&gt;=MISC!$E$5,MISC!$A$5,IF(T92&gt;=MISC!$E$4,MISC!$A$4,IF(T92&gt;=MISC!$E$3,MISC!$A$3,MISC!$A$2))))))</f>
        <v>Wealthy</v>
      </c>
    </row>
    <row r="93" spans="1:21" x14ac:dyDescent="0.25">
      <c r="A93" s="112" t="s">
        <v>203</v>
      </c>
      <c r="B93" s="112"/>
      <c r="C93" s="112"/>
      <c r="D93" s="112" t="s">
        <v>202</v>
      </c>
      <c r="E93" s="112" t="s">
        <v>754</v>
      </c>
      <c r="F93" s="112"/>
      <c r="G93" s="112"/>
      <c r="H93" s="112" t="s">
        <v>10129</v>
      </c>
      <c r="I93" s="112">
        <f>INDEX('NOBLES 3E'!$C$2:$C$76,MATCH('NOBLE HOUSES 5E'!$A93,'NOBLES 3E'!$A$2:$A$76,0),1)</f>
        <v>20000</v>
      </c>
      <c r="J93" s="112" t="s">
        <v>10130</v>
      </c>
      <c r="K93" s="112" t="s">
        <v>10229</v>
      </c>
      <c r="L93" s="112"/>
      <c r="M93" s="112">
        <f>INDEX('NOBLES 3E'!$G$2:$G$76,MATCH('NOBLE HOUSES 5E'!$A93,'NOBLES 3E'!$A$2:$A$76,0),1)</f>
        <v>27</v>
      </c>
      <c r="N93" s="112" t="str">
        <f>INDEX('NOBLES 3E'!H$2:H$76,MATCH('NOBLE HOUSES 5E'!$A93,'NOBLES 3E'!$A$2:$A$76,0),1)</f>
        <v>CN, CE</v>
      </c>
      <c r="O93" s="112" t="str">
        <f>INDEX('NOBLES 3E'!I$2:I$76,MATCH('NOBLE HOUSES 5E'!$A93,'NOBLES 3E'!$A$2:$A$76,0),1)</f>
        <v>Umberlee</v>
      </c>
      <c r="P93" s="112" t="str">
        <f>INDEX('NOBLES 3E'!J$2:J$76,MATCH('NOBLE HOUSES 5E'!$A93,'NOBLES 3E'!$A$2:$A$76,0),1)</f>
        <v>Tethyrian</v>
      </c>
      <c r="Q93" s="112"/>
      <c r="R93" s="112" t="str">
        <f>INDEX('NOBLES 3E'!K$2:K$76,MATCH('NOBLE HOUSES 5E'!$A93,'NOBLES 3E'!$A$2:$A$76,0),1)</f>
        <v>1310 DR</v>
      </c>
      <c r="S93" s="112">
        <f>INDEX('NOBLES 3E'!L$2:L$76,MATCH('NOBLE HOUSES 5E'!$A93,'NOBLES 3E'!$A$2:$A$76,0),1)</f>
        <v>32</v>
      </c>
      <c r="T93" s="164">
        <f t="shared" si="1"/>
        <v>3</v>
      </c>
      <c r="U93" s="112" t="str">
        <f>IF(T93&gt;=MISC!$E$8,MISC!$A$8,IF(T93&gt;=MISC!$E$7,MISC!$A$7,IF(T93&gt;=MISC!$E$6,MISC!$A$6,IF(T93&gt;=MISC!$E$5,MISC!$A$5,IF(T93&gt;=MISC!$E$4,MISC!$A$4,IF(T93&gt;=MISC!$E$3,MISC!$A$3,MISC!$A$2))))))</f>
        <v>Comfortable</v>
      </c>
    </row>
    <row r="94" spans="1:21" x14ac:dyDescent="0.25">
      <c r="A94" s="112" t="s">
        <v>204</v>
      </c>
      <c r="B94" s="112"/>
      <c r="C94" s="112"/>
      <c r="D94" s="112" t="s">
        <v>205</v>
      </c>
      <c r="E94" s="112" t="s">
        <v>753</v>
      </c>
      <c r="F94" s="112"/>
      <c r="G94" s="112"/>
      <c r="H94" s="112" t="s">
        <v>669</v>
      </c>
      <c r="I94" s="112">
        <f>INDEX('NOBLES 3E'!$C$2:$C$76,MATCH('NOBLE HOUSES 5E'!$A94,'NOBLES 3E'!$A$2:$A$76,0),1)</f>
        <v>25000</v>
      </c>
      <c r="J94" s="112" t="s">
        <v>10230</v>
      </c>
      <c r="K94" s="112" t="s">
        <v>10231</v>
      </c>
      <c r="L94" s="112"/>
      <c r="M94" s="112">
        <f>INDEX('NOBLES 3E'!$G$2:$G$76,MATCH('NOBLE HOUSES 5E'!$A94,'NOBLES 3E'!$A$2:$A$76,0),1)</f>
        <v>31</v>
      </c>
      <c r="N94" s="112" t="str">
        <f>INDEX('NOBLES 3E'!H$2:H$76,MATCH('NOBLE HOUSES 5E'!$A94,'NOBLES 3E'!$A$2:$A$76,0),1)</f>
        <v>CN, N, CE, NE</v>
      </c>
      <c r="O94" s="112" t="str">
        <f>INDEX('NOBLES 3E'!I$2:I$76,MATCH('NOBLE HOUSES 5E'!$A94,'NOBLES 3E'!$A$2:$A$76,0),1)</f>
        <v>Tempus</v>
      </c>
      <c r="P94" s="112" t="str">
        <f>INDEX('NOBLES 3E'!J$2:J$76,MATCH('NOBLE HOUSES 5E'!$A94,'NOBLES 3E'!$A$2:$A$76,0),1)</f>
        <v>Tethyrian</v>
      </c>
      <c r="Q94" s="112"/>
      <c r="R94" s="112" t="str">
        <f>INDEX('NOBLES 3E'!K$2:K$76,MATCH('NOBLE HOUSES 5E'!$A94,'NOBLES 3E'!$A$2:$A$76,0),1)</f>
        <v>1103 DR</v>
      </c>
      <c r="S94" s="112" t="str">
        <f>INDEX('NOBLES 3E'!L$2:L$76,MATCH('NOBLE HOUSES 5E'!$A94,'NOBLES 3E'!$A$2:$A$76,0),1)</f>
        <v>N44</v>
      </c>
      <c r="T94" s="164">
        <f t="shared" si="1"/>
        <v>3</v>
      </c>
      <c r="U94" s="112" t="str">
        <f>IF(T94&gt;=MISC!$E$8,MISC!$A$8,IF(T94&gt;=MISC!$E$7,MISC!$A$7,IF(T94&gt;=MISC!$E$6,MISC!$A$6,IF(T94&gt;=MISC!$E$5,MISC!$A$5,IF(T94&gt;=MISC!$E$4,MISC!$A$4,IF(T94&gt;=MISC!$E$3,MISC!$A$3,MISC!$A$2))))))</f>
        <v>Comfortable</v>
      </c>
    </row>
    <row r="95" spans="1:21" x14ac:dyDescent="0.25">
      <c r="A95" s="112" t="s">
        <v>206</v>
      </c>
      <c r="B95" s="112"/>
      <c r="C95" s="112"/>
      <c r="D95" s="133">
        <v>0</v>
      </c>
      <c r="E95" s="112"/>
      <c r="F95" s="112"/>
      <c r="G95" s="97" t="s">
        <v>10243</v>
      </c>
      <c r="H95" s="166" t="s">
        <v>10244</v>
      </c>
      <c r="I95" s="112"/>
      <c r="J95" s="112"/>
      <c r="K95" s="112" t="s">
        <v>670</v>
      </c>
      <c r="L95" s="112"/>
      <c r="M95" s="112"/>
      <c r="N95" s="112"/>
      <c r="O95" s="112"/>
      <c r="P95" s="112"/>
      <c r="Q95" s="112"/>
      <c r="R95" s="133"/>
      <c r="S95" s="112"/>
      <c r="T95" s="164">
        <f t="shared" si="1"/>
        <v>0</v>
      </c>
      <c r="U95" s="112" t="str">
        <f>IF(T95&gt;=MISC!$E$8,MISC!$A$8,IF(T95&gt;=MISC!$E$7,MISC!$A$7,IF(T95&gt;=MISC!$E$6,MISC!$A$6,IF(T95&gt;=MISC!$E$5,MISC!$A$5,IF(T95&gt;=MISC!$E$4,MISC!$A$4,IF(T95&gt;=MISC!$E$3,MISC!$A$3,MISC!$A$2))))))</f>
        <v>Wretched</v>
      </c>
    </row>
    <row r="96" spans="1:21" x14ac:dyDescent="0.25">
      <c r="A96" s="112" t="s">
        <v>207</v>
      </c>
      <c r="B96" s="112"/>
      <c r="C96" s="112"/>
      <c r="D96" s="133">
        <v>0</v>
      </c>
      <c r="E96" s="112"/>
      <c r="F96" s="112"/>
      <c r="G96" s="112"/>
      <c r="H96" s="112" t="s">
        <v>10232</v>
      </c>
      <c r="I96" s="112"/>
      <c r="J96" s="112"/>
      <c r="K96" s="112" t="s">
        <v>671</v>
      </c>
      <c r="L96" s="112"/>
      <c r="M96" s="112"/>
      <c r="N96" s="112"/>
      <c r="O96" s="112"/>
      <c r="P96" s="112"/>
      <c r="Q96" s="112"/>
      <c r="R96" s="133"/>
      <c r="S96" s="112"/>
      <c r="T96" s="164">
        <f t="shared" si="1"/>
        <v>0</v>
      </c>
      <c r="U96" s="112" t="str">
        <f>IF(T96&gt;=MISC!$E$8,MISC!$A$8,IF(T96&gt;=MISC!$E$7,MISC!$A$7,IF(T96&gt;=MISC!$E$6,MISC!$A$6,IF(T96&gt;=MISC!$E$5,MISC!$A$5,IF(T96&gt;=MISC!$E$4,MISC!$A$4,IF(T96&gt;=MISC!$E$3,MISC!$A$3,MISC!$A$2))))))</f>
        <v>Wretched</v>
      </c>
    </row>
    <row r="97" spans="1:21" x14ac:dyDescent="0.25">
      <c r="A97" s="112" t="s">
        <v>208</v>
      </c>
      <c r="B97" s="112"/>
      <c r="C97" s="112"/>
      <c r="D97" s="133">
        <v>0</v>
      </c>
      <c r="E97" s="112"/>
      <c r="F97" s="112" t="s">
        <v>838</v>
      </c>
      <c r="G97" s="112"/>
      <c r="H97" s="66" t="s">
        <v>10233</v>
      </c>
      <c r="I97" s="112"/>
      <c r="J97" s="112"/>
      <c r="K97" s="112" t="s">
        <v>839</v>
      </c>
      <c r="L97" s="112"/>
      <c r="M97" s="112"/>
      <c r="N97" s="112"/>
      <c r="O97" s="112"/>
      <c r="P97" s="112"/>
      <c r="Q97" s="112"/>
      <c r="R97" s="133"/>
      <c r="S97" s="112"/>
      <c r="T97" s="164">
        <f t="shared" si="1"/>
        <v>0</v>
      </c>
      <c r="U97" s="112" t="str">
        <f>IF(T97&gt;=MISC!$E$8,MISC!$A$8,IF(T97&gt;=MISC!$E$7,MISC!$A$7,IF(T97&gt;=MISC!$E$6,MISC!$A$6,IF(T97&gt;=MISC!$E$5,MISC!$A$5,IF(T97&gt;=MISC!$E$4,MISC!$A$4,IF(T97&gt;=MISC!$E$3,MISC!$A$3,MISC!$A$2))))))</f>
        <v>Wretched</v>
      </c>
    </row>
    <row r="98" spans="1:21" x14ac:dyDescent="0.25">
      <c r="A98" s="112" t="s">
        <v>209</v>
      </c>
      <c r="B98" s="112"/>
      <c r="C98" s="112"/>
      <c r="D98" s="133">
        <v>0</v>
      </c>
      <c r="E98" s="112"/>
      <c r="F98" s="112" t="s">
        <v>210</v>
      </c>
      <c r="G98" s="112"/>
      <c r="H98" s="112" t="s">
        <v>10239</v>
      </c>
      <c r="I98" s="112"/>
      <c r="J98" s="112"/>
      <c r="K98" s="112" t="s">
        <v>840</v>
      </c>
      <c r="L98" s="112"/>
      <c r="M98" s="112"/>
      <c r="N98" s="112"/>
      <c r="O98" s="112"/>
      <c r="P98" s="112"/>
      <c r="Q98" s="112"/>
      <c r="R98" s="133"/>
      <c r="S98" s="112"/>
      <c r="T98" s="164">
        <f t="shared" si="1"/>
        <v>0</v>
      </c>
      <c r="U98" s="112" t="str">
        <f>IF(T98&gt;=MISC!$E$8,MISC!$A$8,IF(T98&gt;=MISC!$E$7,MISC!$A$7,IF(T98&gt;=MISC!$E$6,MISC!$A$6,IF(T98&gt;=MISC!$E$5,MISC!$A$5,IF(T98&gt;=MISC!$E$4,MISC!$A$4,IF(T98&gt;=MISC!$E$3,MISC!$A$3,MISC!$A$2))))))</f>
        <v>Wretched</v>
      </c>
    </row>
    <row r="99" spans="1:21" x14ac:dyDescent="0.25">
      <c r="A99" s="112" t="s">
        <v>211</v>
      </c>
      <c r="B99" s="112"/>
      <c r="C99" s="112"/>
      <c r="D99" s="133">
        <v>0</v>
      </c>
      <c r="E99" s="112"/>
      <c r="F99" s="112"/>
      <c r="G99" s="112"/>
      <c r="H99" s="97" t="s">
        <v>10234</v>
      </c>
      <c r="I99" s="96" t="s">
        <v>10245</v>
      </c>
      <c r="J99" s="112"/>
      <c r="K99" s="112" t="s">
        <v>672</v>
      </c>
      <c r="L99" s="112"/>
      <c r="M99" s="112"/>
      <c r="N99" s="112"/>
      <c r="O99" s="112"/>
      <c r="P99" s="112"/>
      <c r="Q99" s="112"/>
      <c r="R99" s="133"/>
      <c r="S99" s="112"/>
      <c r="T99" s="164">
        <f t="shared" si="1"/>
        <v>0</v>
      </c>
      <c r="U99" s="112" t="str">
        <f>IF(T99&gt;=MISC!$E$8,MISC!$A$8,IF(T99&gt;=MISC!$E$7,MISC!$A$7,IF(T99&gt;=MISC!$E$6,MISC!$A$6,IF(T99&gt;=MISC!$E$5,MISC!$A$5,IF(T99&gt;=MISC!$E$4,MISC!$A$4,IF(T99&gt;=MISC!$E$3,MISC!$A$3,MISC!$A$2))))))</f>
        <v>Wretched</v>
      </c>
    </row>
    <row r="100" spans="1:21" x14ac:dyDescent="0.25">
      <c r="A100" s="167" t="s">
        <v>841</v>
      </c>
      <c r="B100" s="168" t="s">
        <v>2210</v>
      </c>
      <c r="C100" s="167"/>
      <c r="D100" s="167" t="s">
        <v>1554</v>
      </c>
      <c r="E100" s="167" t="s">
        <v>844</v>
      </c>
      <c r="F100" s="167"/>
      <c r="G100" s="167"/>
      <c r="H100" s="167"/>
      <c r="I100" s="167"/>
      <c r="J100" s="167"/>
      <c r="K100" s="167"/>
      <c r="L100" s="167"/>
      <c r="M100" s="167"/>
      <c r="N100" s="169">
        <v>0</v>
      </c>
      <c r="O100" s="169">
        <v>0</v>
      </c>
      <c r="P100" s="169">
        <v>0</v>
      </c>
      <c r="Q100" s="169">
        <v>0</v>
      </c>
      <c r="R100" s="169">
        <v>0</v>
      </c>
      <c r="S100" s="169">
        <v>0</v>
      </c>
      <c r="T100" s="169">
        <v>0</v>
      </c>
      <c r="U100" s="167" t="str">
        <f>IF(T100&gt;=MISC!$E$8,MISC!$A$8,IF(T100&gt;=MISC!$E$7,MISC!$A$7,IF(T100&gt;=MISC!$E$6,MISC!$A$6,IF(T100&gt;=MISC!$E$5,MISC!$A$5,IF(T100&gt;=MISC!$E$4,MISC!$A$4,IF(T100&gt;=MISC!$E$3,MISC!$A$3,MISC!$A$2))))))</f>
        <v>Wretched</v>
      </c>
    </row>
    <row r="101" spans="1:21" x14ac:dyDescent="0.25">
      <c r="A101" s="167" t="s">
        <v>842</v>
      </c>
      <c r="B101" s="168" t="s">
        <v>2210</v>
      </c>
      <c r="C101" s="167"/>
      <c r="D101" s="167" t="s">
        <v>1555</v>
      </c>
      <c r="E101" s="167" t="s">
        <v>845</v>
      </c>
      <c r="F101" s="167"/>
      <c r="G101" s="167"/>
      <c r="H101" s="167" t="s">
        <v>843</v>
      </c>
      <c r="I101" s="167"/>
      <c r="J101" s="167"/>
      <c r="K101" s="167" t="s">
        <v>848</v>
      </c>
      <c r="L101" s="167"/>
      <c r="M101" s="167"/>
      <c r="N101" s="167" t="s">
        <v>444</v>
      </c>
      <c r="O101" s="167"/>
      <c r="P101" s="167" t="s">
        <v>235</v>
      </c>
      <c r="Q101" s="167"/>
      <c r="R101" s="167"/>
      <c r="S101" s="167"/>
      <c r="T101" s="167"/>
      <c r="U101" s="167" t="str">
        <f>IF(T101&gt;=MISC!$E$8,MISC!$A$8,IF(T101&gt;=MISC!$E$7,MISC!$A$7,IF(T101&gt;=MISC!$E$6,MISC!$A$6,IF(T101&gt;=MISC!$E$5,MISC!$A$5,IF(T101&gt;=MISC!$E$4,MISC!$A$4,IF(T101&gt;=MISC!$E$3,MISC!$A$3,MISC!$A$2))))))</f>
        <v>Wretched</v>
      </c>
    </row>
    <row r="102" spans="1:21" x14ac:dyDescent="0.25">
      <c r="A102" s="112" t="s">
        <v>849</v>
      </c>
      <c r="B102" s="112"/>
      <c r="C102" s="112"/>
      <c r="D102" s="112"/>
      <c r="E102" s="112"/>
      <c r="F102" s="112"/>
      <c r="G102" s="112"/>
      <c r="H102" s="112"/>
      <c r="I102" s="112"/>
      <c r="J102" s="112"/>
      <c r="K102" s="112" t="s">
        <v>850</v>
      </c>
      <c r="L102" s="112"/>
      <c r="M102" s="112"/>
      <c r="N102" s="112" t="s">
        <v>2206</v>
      </c>
      <c r="O102" s="112"/>
      <c r="P102" s="112" t="s">
        <v>2213</v>
      </c>
      <c r="Q102" s="112"/>
      <c r="R102" s="112"/>
      <c r="S102" s="112"/>
      <c r="T102" s="112"/>
      <c r="U102" s="112" t="str">
        <f>IF(T102&gt;=MISC!$E$8,MISC!$A$8,IF(T102&gt;=MISC!$E$7,MISC!$A$7,IF(T102&gt;=MISC!$E$6,MISC!$A$6,IF(T102&gt;=MISC!$E$5,MISC!$A$5,IF(T102&gt;=MISC!$E$4,MISC!$A$4,IF(T102&gt;=MISC!$E$3,MISC!$A$3,MISC!$A$2))))))</f>
        <v>Wretched</v>
      </c>
    </row>
    <row r="103" spans="1:21" x14ac:dyDescent="0.25">
      <c r="A103" s="135" t="s">
        <v>5809</v>
      </c>
      <c r="B103" s="112"/>
      <c r="C103" s="112"/>
      <c r="D103" s="112"/>
      <c r="E103" s="112"/>
      <c r="F103" s="112"/>
      <c r="G103" s="112"/>
      <c r="H103" s="66"/>
      <c r="I103" s="112"/>
      <c r="J103" s="112"/>
      <c r="K103" s="113" t="s">
        <v>5810</v>
      </c>
      <c r="L103" s="112"/>
      <c r="M103" s="112"/>
      <c r="N103" s="112"/>
      <c r="O103" s="112"/>
      <c r="P103" s="112"/>
      <c r="Q103" s="112"/>
      <c r="R103" s="112"/>
      <c r="S103" s="112"/>
      <c r="T103" s="112"/>
      <c r="U103" s="112"/>
    </row>
    <row r="104" spans="1:21" x14ac:dyDescent="0.25">
      <c r="A104" s="112" t="s">
        <v>10132</v>
      </c>
      <c r="B104" s="112"/>
      <c r="C104" s="112"/>
      <c r="D104" s="112"/>
      <c r="E104" s="112"/>
      <c r="F104" s="112"/>
      <c r="G104" s="112"/>
      <c r="H104" s="112"/>
      <c r="I104" s="112"/>
      <c r="J104" s="112" t="s">
        <v>10237</v>
      </c>
      <c r="K104" s="135" t="s">
        <v>10238</v>
      </c>
      <c r="L104" s="112"/>
      <c r="M104" s="112"/>
      <c r="N104" s="112"/>
      <c r="O104" s="112"/>
      <c r="P104" s="112"/>
      <c r="Q104" s="112"/>
      <c r="R104" s="112"/>
      <c r="S104" s="112" t="s">
        <v>10131</v>
      </c>
      <c r="T104" s="112"/>
      <c r="U104" s="112"/>
    </row>
  </sheetData>
  <autoFilter ref="A1:U103"/>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716"/>
  <sheetViews>
    <sheetView topLeftCell="G1" zoomScale="70" zoomScaleNormal="70" workbookViewId="0">
      <pane ySplit="2" topLeftCell="A78" activePane="bottomLeft" state="frozen"/>
      <selection activeCell="F1" sqref="F1"/>
      <selection pane="bottomLeft" activeCell="P1" sqref="P1:Z1"/>
    </sheetView>
  </sheetViews>
  <sheetFormatPr defaultRowHeight="15" x14ac:dyDescent="0.25"/>
  <cols>
    <col min="1" max="5" width="0" hidden="1" customWidth="1"/>
    <col min="7" max="7" width="31.7109375" customWidth="1"/>
    <col min="8" max="8" width="40.28515625" style="66" customWidth="1"/>
    <col min="9" max="9" width="19.5703125" style="8" customWidth="1"/>
    <col min="10" max="13" width="9.140625" style="8"/>
    <col min="14" max="14" width="17.5703125" style="92" customWidth="1"/>
    <col min="15" max="15" width="2.7109375" customWidth="1"/>
    <col min="23" max="23" width="2.7109375" customWidth="1"/>
    <col min="24" max="24" width="15.5703125" customWidth="1"/>
    <col min="25" max="25" width="2.7109375" customWidth="1"/>
    <col min="26" max="26" width="13" bestFit="1" customWidth="1"/>
  </cols>
  <sheetData>
    <row r="1" spans="1:28" ht="21.75" x14ac:dyDescent="0.35">
      <c r="A1" s="199" t="s">
        <v>4239</v>
      </c>
      <c r="B1" s="199"/>
      <c r="C1" s="199"/>
      <c r="D1" s="199"/>
      <c r="E1" s="199"/>
      <c r="F1" s="199"/>
      <c r="G1" s="199"/>
      <c r="H1" s="199"/>
      <c r="I1" s="199"/>
      <c r="J1" s="199"/>
      <c r="K1" s="199"/>
      <c r="L1" s="199"/>
      <c r="M1" s="199"/>
      <c r="N1" s="111"/>
      <c r="O1" s="22"/>
      <c r="P1" s="202" t="s">
        <v>4238</v>
      </c>
      <c r="Q1" s="202"/>
      <c r="R1" s="202"/>
      <c r="S1" s="202"/>
      <c r="T1" s="202"/>
      <c r="U1" s="202"/>
      <c r="V1" s="202"/>
      <c r="W1" s="202"/>
      <c r="X1" s="202"/>
      <c r="Y1" s="202"/>
      <c r="Z1" s="202"/>
    </row>
    <row r="2" spans="1:28" ht="15.75" x14ac:dyDescent="0.25">
      <c r="B2" s="5" t="s">
        <v>1556</v>
      </c>
      <c r="C2" s="5" t="s">
        <v>1557</v>
      </c>
      <c r="D2" s="9" t="s">
        <v>1558</v>
      </c>
      <c r="E2" s="9" t="s">
        <v>1559</v>
      </c>
      <c r="F2" s="36" t="s">
        <v>1556</v>
      </c>
      <c r="G2" s="36" t="s">
        <v>5427</v>
      </c>
      <c r="H2" s="47" t="s">
        <v>2215</v>
      </c>
      <c r="I2" s="47" t="s">
        <v>3079</v>
      </c>
      <c r="J2" s="47" t="s">
        <v>2155</v>
      </c>
      <c r="K2" s="47" t="s">
        <v>2154</v>
      </c>
      <c r="L2" s="47" t="s">
        <v>2153</v>
      </c>
      <c r="M2" s="47" t="s">
        <v>4006</v>
      </c>
      <c r="N2" s="172" t="s">
        <v>4302</v>
      </c>
      <c r="O2" s="105"/>
      <c r="P2" s="36" t="s">
        <v>10246</v>
      </c>
      <c r="Q2" s="36" t="s">
        <v>10247</v>
      </c>
      <c r="R2" s="36" t="s">
        <v>10248</v>
      </c>
      <c r="S2" s="36" t="s">
        <v>10249</v>
      </c>
      <c r="T2" s="36" t="s">
        <v>1558</v>
      </c>
      <c r="U2" s="36" t="s">
        <v>4006</v>
      </c>
      <c r="V2" s="36" t="s">
        <v>3079</v>
      </c>
      <c r="W2" s="105"/>
      <c r="X2" s="36" t="s">
        <v>2663</v>
      </c>
      <c r="Y2" s="105"/>
      <c r="Z2" s="36" t="s">
        <v>3299</v>
      </c>
    </row>
    <row r="3" spans="1:28" x14ac:dyDescent="0.25">
      <c r="A3" t="s">
        <v>852</v>
      </c>
      <c r="B3" s="1" t="str">
        <f>LEFT(LEFT(A3,FIND(":",A3)),LEN(LEFT(A3,FIND(":",A3)))-1)</f>
        <v>N1</v>
      </c>
      <c r="C3" s="1" t="str">
        <f>RIGHT(A3,LEN(A3)-FIND(":",A3)-1)</f>
        <v>Guard Barracks (city building, C, 3)</v>
      </c>
      <c r="F3" s="37" t="s">
        <v>1298</v>
      </c>
      <c r="G3" s="37" t="s">
        <v>1560</v>
      </c>
      <c r="H3" s="63" t="s">
        <v>2223</v>
      </c>
      <c r="I3" s="63" t="s">
        <v>3295</v>
      </c>
      <c r="J3" s="63" t="s">
        <v>2144</v>
      </c>
      <c r="K3" s="63" t="s">
        <v>2145</v>
      </c>
      <c r="L3" s="63">
        <v>3</v>
      </c>
      <c r="M3" s="63"/>
      <c r="N3" s="112" t="s">
        <v>6672</v>
      </c>
      <c r="O3" s="102"/>
      <c r="P3" s="37" t="str">
        <f>IFERROR(INDEX('VOLO GUIDE TO WATERDEEP'!B$3:B$166,MATCH($H3,'VOLO GUIDE TO WATERDEEP'!$A$3:$A$166,0),1),"")</f>
        <v/>
      </c>
      <c r="Q3" s="37" t="str">
        <f>IFERROR(INDEX('VOLO GUIDE TO WATERDEEP'!C$3:C$166,MATCH($H3,'VOLO GUIDE TO WATERDEEP'!$A$3:$A$166,0),1),"")</f>
        <v/>
      </c>
      <c r="R3" s="37" t="str">
        <f>IFERROR(INDEX('VOLO GUIDE TO WATERDEEP'!D$3:D$166,MATCH($H3,'VOLO GUIDE TO WATERDEEP'!$A$3:$A$166,0),1),"")</f>
        <v/>
      </c>
      <c r="S3" s="37" t="str">
        <f>IFERROR(INDEX('VOLO GUIDE TO WATERDEEP'!E$3:E$166,MATCH($H3,'VOLO GUIDE TO WATERDEEP'!$A$3:$A$166,0),1),"")</f>
        <v/>
      </c>
      <c r="T3" s="37" t="str">
        <f>IFERROR(INDEX('VOLO GUIDE TO WATERDEEP'!F$3:F$166,MATCH($H3,'VOLO GUIDE TO WATERDEEP'!$A$3:$A$166,0),1),"")</f>
        <v/>
      </c>
      <c r="U3" s="37" t="str">
        <f>IFERROR(INDEX('VOLO GUIDE TO WATERDEEP'!G$3:G$166,MATCH($H3,'VOLO GUIDE TO WATERDEEP'!$A$3:$A$166,0),1),"")</f>
        <v/>
      </c>
      <c r="V3" s="37" t="str">
        <f>IFERROR(INDEX('VOLO GUIDE TO WATERDEEP'!I$3:I$166,MATCH($H3,'VOLO GUIDE TO WATERDEEP'!$A$3:$A$166,0),1),"")</f>
        <v/>
      </c>
      <c r="W3" s="102"/>
      <c r="X3" s="37" t="str">
        <f>IFERROR(INDEX(GUILDS!$B$2:$B$43,MATCH($F3,GUILDS!$G$2:$G$43,0),1),"")</f>
        <v/>
      </c>
      <c r="Y3" s="102"/>
      <c r="Z3" s="37" t="str">
        <f>IFERROR(INDEX(GUILDS!$X$3:$X$45,MATCH($F3,GUILDS!$W$3:$W$45,0),1),"")</f>
        <v/>
      </c>
      <c r="AB3" t="s">
        <v>2183</v>
      </c>
    </row>
    <row r="4" spans="1:28" x14ac:dyDescent="0.25">
      <c r="A4" t="s">
        <v>853</v>
      </c>
      <c r="B4" s="1" t="str">
        <f t="shared" ref="B4:B67" si="0">LEFT(LEFT(A4,FIND(":",A4)),LEN(LEFT(A4,FIND(":",A4)))-1)</f>
        <v>N2</v>
      </c>
      <c r="C4" s="1" t="str">
        <f t="shared" ref="C4:C67" si="1">RIGHT(A4,LEN(A4)-FIND(":",A4)-1)</f>
        <v>Brossfeather Villa (noble villa, A, 2s &amp; 3s)</v>
      </c>
      <c r="F4" s="37" t="s">
        <v>299</v>
      </c>
      <c r="G4" s="37" t="s">
        <v>1561</v>
      </c>
      <c r="H4" s="63" t="s">
        <v>2214</v>
      </c>
      <c r="I4" s="63" t="s">
        <v>3295</v>
      </c>
      <c r="J4" s="63" t="s">
        <v>2151</v>
      </c>
      <c r="K4" s="63" t="s">
        <v>2152</v>
      </c>
      <c r="L4" s="63" t="s">
        <v>2146</v>
      </c>
      <c r="M4" s="63"/>
      <c r="N4" s="112" t="s">
        <v>6672</v>
      </c>
      <c r="O4" s="102"/>
      <c r="P4" s="37" t="str">
        <f>IFERROR(INDEX('VOLO GUIDE TO WATERDEEP'!B$3:B$166,MATCH($H4,'VOLO GUIDE TO WATERDEEP'!$A$3:$A$166,0),1),"")</f>
        <v/>
      </c>
      <c r="Q4" s="37" t="str">
        <f>IFERROR(INDEX('VOLO GUIDE TO WATERDEEP'!C$3:C$166,MATCH($H4,'VOLO GUIDE TO WATERDEEP'!$A$3:$A$166,0),1),"")</f>
        <v/>
      </c>
      <c r="R4" s="37" t="str">
        <f>IFERROR(INDEX('VOLO GUIDE TO WATERDEEP'!D$3:D$166,MATCH($H4,'VOLO GUIDE TO WATERDEEP'!$A$3:$A$166,0),1),"")</f>
        <v/>
      </c>
      <c r="S4" s="37" t="str">
        <f>IFERROR(INDEX('VOLO GUIDE TO WATERDEEP'!E$3:E$166,MATCH($H4,'VOLO GUIDE TO WATERDEEP'!$A$3:$A$166,0),1),"")</f>
        <v/>
      </c>
      <c r="T4" s="37" t="str">
        <f>IFERROR(INDEX('VOLO GUIDE TO WATERDEEP'!F$3:F$166,MATCH($H4,'VOLO GUIDE TO WATERDEEP'!$A$3:$A$166,0),1),"")</f>
        <v/>
      </c>
      <c r="U4" s="37" t="str">
        <f>IFERROR(INDEX('VOLO GUIDE TO WATERDEEP'!G$3:G$166,MATCH($H4,'VOLO GUIDE TO WATERDEEP'!$A$3:$A$166,0),1),"")</f>
        <v/>
      </c>
      <c r="V4" s="37" t="str">
        <f>IFERROR(INDEX('VOLO GUIDE TO WATERDEEP'!I$3:I$166,MATCH($H4,'VOLO GUIDE TO WATERDEEP'!$A$3:$A$166,0),1),"")</f>
        <v/>
      </c>
      <c r="W4" s="102"/>
      <c r="X4" s="37" t="str">
        <f>IFERROR(INDEX(GUILDS!$B$2:$B$43,MATCH($F4,GUILDS!$G$2:$G$43,0),1),"")</f>
        <v/>
      </c>
      <c r="Y4" s="102"/>
      <c r="Z4" s="37" t="str">
        <f>IFERROR(INDEX(GUILDS!$X$3:$X$45,MATCH($F4,GUILDS!$W$3:$W$45,0),1),"")</f>
        <v/>
      </c>
      <c r="AB4" t="s">
        <v>2165</v>
      </c>
    </row>
    <row r="5" spans="1:28" x14ac:dyDescent="0.25">
      <c r="A5" t="s">
        <v>854</v>
      </c>
      <c r="B5" s="1" t="str">
        <f t="shared" si="0"/>
        <v>N3</v>
      </c>
      <c r="C5" s="1" t="str">
        <f t="shared" si="1"/>
        <v>Anteos Villa (noble villa, A, 1s &amp; 2s)</v>
      </c>
      <c r="F5" s="37" t="s">
        <v>257</v>
      </c>
      <c r="G5" s="37" t="s">
        <v>1562</v>
      </c>
      <c r="H5" s="63" t="s">
        <v>2224</v>
      </c>
      <c r="I5" s="63" t="s">
        <v>3295</v>
      </c>
      <c r="J5" s="63" t="s">
        <v>2151</v>
      </c>
      <c r="K5" s="63" t="s">
        <v>2152</v>
      </c>
      <c r="L5" s="63" t="s">
        <v>2147</v>
      </c>
      <c r="M5" s="63"/>
      <c r="N5" s="112" t="s">
        <v>6672</v>
      </c>
      <c r="O5" s="102"/>
      <c r="P5" s="37" t="str">
        <f>IFERROR(INDEX('VOLO GUIDE TO WATERDEEP'!B$3:B$166,MATCH($H5,'VOLO GUIDE TO WATERDEEP'!$A$3:$A$166,0),1),"")</f>
        <v/>
      </c>
      <c r="Q5" s="37" t="str">
        <f>IFERROR(INDEX('VOLO GUIDE TO WATERDEEP'!C$3:C$166,MATCH($H5,'VOLO GUIDE TO WATERDEEP'!$A$3:$A$166,0),1),"")</f>
        <v/>
      </c>
      <c r="R5" s="37" t="str">
        <f>IFERROR(INDEX('VOLO GUIDE TO WATERDEEP'!D$3:D$166,MATCH($H5,'VOLO GUIDE TO WATERDEEP'!$A$3:$A$166,0),1),"")</f>
        <v/>
      </c>
      <c r="S5" s="37" t="str">
        <f>IFERROR(INDEX('VOLO GUIDE TO WATERDEEP'!E$3:E$166,MATCH($H5,'VOLO GUIDE TO WATERDEEP'!$A$3:$A$166,0),1),"")</f>
        <v/>
      </c>
      <c r="T5" s="37" t="str">
        <f>IFERROR(INDEX('VOLO GUIDE TO WATERDEEP'!F$3:F$166,MATCH($H5,'VOLO GUIDE TO WATERDEEP'!$A$3:$A$166,0),1),"")</f>
        <v/>
      </c>
      <c r="U5" s="37" t="str">
        <f>IFERROR(INDEX('VOLO GUIDE TO WATERDEEP'!G$3:G$166,MATCH($H5,'VOLO GUIDE TO WATERDEEP'!$A$3:$A$166,0),1),"")</f>
        <v/>
      </c>
      <c r="V5" s="37" t="str">
        <f>IFERROR(INDEX('VOLO GUIDE TO WATERDEEP'!I$3:I$166,MATCH($H5,'VOLO GUIDE TO WATERDEEP'!$A$3:$A$166,0),1),"")</f>
        <v/>
      </c>
      <c r="W5" s="102"/>
      <c r="X5" s="37" t="str">
        <f>IFERROR(INDEX(GUILDS!$B$2:$B$43,MATCH($F5,GUILDS!$G$2:$G$43,0),1),"")</f>
        <v/>
      </c>
      <c r="Y5" s="102"/>
      <c r="Z5" s="37" t="str">
        <f>IFERROR(INDEX(GUILDS!$X$3:$X$45,MATCH($F5,GUILDS!$W$3:$W$45,0),1),"")</f>
        <v/>
      </c>
      <c r="AB5" t="s">
        <v>2173</v>
      </c>
    </row>
    <row r="6" spans="1:28" x14ac:dyDescent="0.25">
      <c r="A6" t="s">
        <v>855</v>
      </c>
      <c r="B6" s="1" t="str">
        <f t="shared" si="0"/>
        <v>N4</v>
      </c>
      <c r="C6" s="1" t="str">
        <f t="shared" si="1"/>
        <v>Phull Villa (noble villa, A, 1s &amp; 3s)</v>
      </c>
      <c r="F6" s="37" t="s">
        <v>1299</v>
      </c>
      <c r="G6" s="37" t="s">
        <v>1563</v>
      </c>
      <c r="H6" s="63" t="s">
        <v>2225</v>
      </c>
      <c r="I6" s="63" t="s">
        <v>3295</v>
      </c>
      <c r="J6" s="63" t="s">
        <v>2151</v>
      </c>
      <c r="K6" s="63" t="s">
        <v>2152</v>
      </c>
      <c r="L6" s="63" t="s">
        <v>2217</v>
      </c>
      <c r="M6" s="63"/>
      <c r="N6" s="112" t="s">
        <v>6672</v>
      </c>
      <c r="O6" s="102"/>
      <c r="P6" s="37" t="str">
        <f>IFERROR(INDEX('VOLO GUIDE TO WATERDEEP'!B$3:B$166,MATCH($H6,'VOLO GUIDE TO WATERDEEP'!$A$3:$A$166,0),1),"")</f>
        <v/>
      </c>
      <c r="Q6" s="37" t="str">
        <f>IFERROR(INDEX('VOLO GUIDE TO WATERDEEP'!C$3:C$166,MATCH($H6,'VOLO GUIDE TO WATERDEEP'!$A$3:$A$166,0),1),"")</f>
        <v/>
      </c>
      <c r="R6" s="37" t="str">
        <f>IFERROR(INDEX('VOLO GUIDE TO WATERDEEP'!D$3:D$166,MATCH($H6,'VOLO GUIDE TO WATERDEEP'!$A$3:$A$166,0),1),"")</f>
        <v/>
      </c>
      <c r="S6" s="37" t="str">
        <f>IFERROR(INDEX('VOLO GUIDE TO WATERDEEP'!E$3:E$166,MATCH($H6,'VOLO GUIDE TO WATERDEEP'!$A$3:$A$166,0),1),"")</f>
        <v/>
      </c>
      <c r="T6" s="37" t="str">
        <f>IFERROR(INDEX('VOLO GUIDE TO WATERDEEP'!F$3:F$166,MATCH($H6,'VOLO GUIDE TO WATERDEEP'!$A$3:$A$166,0),1),"")</f>
        <v/>
      </c>
      <c r="U6" s="37" t="str">
        <f>IFERROR(INDEX('VOLO GUIDE TO WATERDEEP'!G$3:G$166,MATCH($H6,'VOLO GUIDE TO WATERDEEP'!$A$3:$A$166,0),1),"")</f>
        <v/>
      </c>
      <c r="V6" s="37" t="str">
        <f>IFERROR(INDEX('VOLO GUIDE TO WATERDEEP'!I$3:I$166,MATCH($H6,'VOLO GUIDE TO WATERDEEP'!$A$3:$A$166,0),1),"")</f>
        <v/>
      </c>
      <c r="W6" s="102"/>
      <c r="X6" s="37" t="str">
        <f>IFERROR(INDEX(GUILDS!$B$2:$B$43,MATCH($F6,GUILDS!$G$2:$G$43,0),1),"")</f>
        <v/>
      </c>
      <c r="Y6" s="102"/>
      <c r="Z6" s="37" t="str">
        <f>IFERROR(INDEX(GUILDS!$X$3:$X$45,MATCH($F6,GUILDS!$W$3:$W$45,0),1),"")</f>
        <v/>
      </c>
      <c r="AB6" t="s">
        <v>2144</v>
      </c>
    </row>
    <row r="7" spans="1:28" x14ac:dyDescent="0.25">
      <c r="A7" t="s">
        <v>856</v>
      </c>
      <c r="B7" s="1" t="str">
        <f t="shared" si="0"/>
        <v>N5</v>
      </c>
      <c r="C7" s="1" t="str">
        <f t="shared" si="1"/>
        <v>Snome Villa (noble villa, A, 2s)</v>
      </c>
      <c r="F7" s="37" t="s">
        <v>571</v>
      </c>
      <c r="G7" s="37" t="s">
        <v>1564</v>
      </c>
      <c r="H7" s="63" t="s">
        <v>2226</v>
      </c>
      <c r="I7" s="63" t="s">
        <v>3295</v>
      </c>
      <c r="J7" s="63" t="s">
        <v>2151</v>
      </c>
      <c r="K7" s="63" t="s">
        <v>2152</v>
      </c>
      <c r="L7" s="63" t="s">
        <v>2148</v>
      </c>
      <c r="M7" s="63"/>
      <c r="N7" s="112" t="s">
        <v>6672</v>
      </c>
      <c r="O7" s="102"/>
      <c r="P7" s="37" t="str">
        <f>IFERROR(INDEX('VOLO GUIDE TO WATERDEEP'!B$3:B$166,MATCH($H7,'VOLO GUIDE TO WATERDEEP'!$A$3:$A$166,0),1),"")</f>
        <v/>
      </c>
      <c r="Q7" s="37" t="str">
        <f>IFERROR(INDEX('VOLO GUIDE TO WATERDEEP'!C$3:C$166,MATCH($H7,'VOLO GUIDE TO WATERDEEP'!$A$3:$A$166,0),1),"")</f>
        <v/>
      </c>
      <c r="R7" s="37" t="str">
        <f>IFERROR(INDEX('VOLO GUIDE TO WATERDEEP'!D$3:D$166,MATCH($H7,'VOLO GUIDE TO WATERDEEP'!$A$3:$A$166,0),1),"")</f>
        <v/>
      </c>
      <c r="S7" s="37" t="str">
        <f>IFERROR(INDEX('VOLO GUIDE TO WATERDEEP'!E$3:E$166,MATCH($H7,'VOLO GUIDE TO WATERDEEP'!$A$3:$A$166,0),1),"")</f>
        <v/>
      </c>
      <c r="T7" s="37" t="str">
        <f>IFERROR(INDEX('VOLO GUIDE TO WATERDEEP'!F$3:F$166,MATCH($H7,'VOLO GUIDE TO WATERDEEP'!$A$3:$A$166,0),1),"")</f>
        <v/>
      </c>
      <c r="U7" s="37" t="str">
        <f>IFERROR(INDEX('VOLO GUIDE TO WATERDEEP'!G$3:G$166,MATCH($H7,'VOLO GUIDE TO WATERDEEP'!$A$3:$A$166,0),1),"")</f>
        <v/>
      </c>
      <c r="V7" s="37" t="str">
        <f>IFERROR(INDEX('VOLO GUIDE TO WATERDEEP'!I$3:I$166,MATCH($H7,'VOLO GUIDE TO WATERDEEP'!$A$3:$A$166,0),1),"")</f>
        <v/>
      </c>
      <c r="W7" s="102"/>
      <c r="X7" s="37" t="str">
        <f>IFERROR(INDEX(GUILDS!$B$2:$B$43,MATCH($F7,GUILDS!$G$2:$G$43,0),1),"")</f>
        <v/>
      </c>
      <c r="Y7" s="102"/>
      <c r="Z7" s="37" t="str">
        <f>IFERROR(INDEX(GUILDS!$X$3:$X$45,MATCH($F7,GUILDS!$W$3:$W$45,0),1),"")</f>
        <v/>
      </c>
      <c r="AB7" t="s">
        <v>2191</v>
      </c>
    </row>
    <row r="8" spans="1:28" x14ac:dyDescent="0.25">
      <c r="A8" t="s">
        <v>857</v>
      </c>
      <c r="B8" s="1" t="str">
        <f t="shared" si="0"/>
        <v>N6</v>
      </c>
      <c r="C8" s="1" t="str">
        <f t="shared" si="1"/>
        <v>Crommor Villa (noble villa, A, 2s)</v>
      </c>
      <c r="F8" s="37" t="s">
        <v>1300</v>
      </c>
      <c r="G8" s="37" t="s">
        <v>1565</v>
      </c>
      <c r="H8" s="63" t="s">
        <v>2227</v>
      </c>
      <c r="I8" s="63" t="s">
        <v>3295</v>
      </c>
      <c r="J8" s="63" t="s">
        <v>2151</v>
      </c>
      <c r="K8" s="63" t="s">
        <v>2152</v>
      </c>
      <c r="L8" s="63" t="s">
        <v>2148</v>
      </c>
      <c r="M8" s="63"/>
      <c r="N8" s="112" t="s">
        <v>6672</v>
      </c>
      <c r="O8" s="102"/>
      <c r="P8" s="37" t="str">
        <f>IFERROR(INDEX('VOLO GUIDE TO WATERDEEP'!B$3:B$166,MATCH($H8,'VOLO GUIDE TO WATERDEEP'!$A$3:$A$166,0),1),"")</f>
        <v/>
      </c>
      <c r="Q8" s="37" t="str">
        <f>IFERROR(INDEX('VOLO GUIDE TO WATERDEEP'!C$3:C$166,MATCH($H8,'VOLO GUIDE TO WATERDEEP'!$A$3:$A$166,0),1),"")</f>
        <v/>
      </c>
      <c r="R8" s="37" t="str">
        <f>IFERROR(INDEX('VOLO GUIDE TO WATERDEEP'!D$3:D$166,MATCH($H8,'VOLO GUIDE TO WATERDEEP'!$A$3:$A$166,0),1),"")</f>
        <v/>
      </c>
      <c r="S8" s="37" t="str">
        <f>IFERROR(INDEX('VOLO GUIDE TO WATERDEEP'!E$3:E$166,MATCH($H8,'VOLO GUIDE TO WATERDEEP'!$A$3:$A$166,0),1),"")</f>
        <v/>
      </c>
      <c r="T8" s="37" t="str">
        <f>IFERROR(INDEX('VOLO GUIDE TO WATERDEEP'!F$3:F$166,MATCH($H8,'VOLO GUIDE TO WATERDEEP'!$A$3:$A$166,0),1),"")</f>
        <v/>
      </c>
      <c r="U8" s="37" t="str">
        <f>IFERROR(INDEX('VOLO GUIDE TO WATERDEEP'!G$3:G$166,MATCH($H8,'VOLO GUIDE TO WATERDEEP'!$A$3:$A$166,0),1),"")</f>
        <v/>
      </c>
      <c r="V8" s="37" t="str">
        <f>IFERROR(INDEX('VOLO GUIDE TO WATERDEEP'!I$3:I$166,MATCH($H8,'VOLO GUIDE TO WATERDEEP'!$A$3:$A$166,0),1),"")</f>
        <v/>
      </c>
      <c r="W8" s="102"/>
      <c r="X8" s="37" t="str">
        <f>IFERROR(INDEX(GUILDS!$B$2:$B$43,MATCH($F8,GUILDS!$G$2:$G$43,0),1),"")</f>
        <v/>
      </c>
      <c r="Y8" s="102"/>
      <c r="Z8" s="37" t="str">
        <f>IFERROR(INDEX(GUILDS!$X$3:$X$45,MATCH($F8,GUILDS!$W$3:$W$45,0),1),"")</f>
        <v/>
      </c>
      <c r="AB8" t="s">
        <v>2186</v>
      </c>
    </row>
    <row r="9" spans="1:28" x14ac:dyDescent="0.25">
      <c r="A9" t="s">
        <v>858</v>
      </c>
      <c r="B9" s="1" t="str">
        <f t="shared" si="0"/>
        <v>N7</v>
      </c>
      <c r="C9" s="1" t="str">
        <f t="shared" si="1"/>
        <v>Piiradost Villa (noble villa, A, 1s &amp; 2s)</v>
      </c>
      <c r="F9" s="37" t="s">
        <v>539</v>
      </c>
      <c r="G9" s="37" t="s">
        <v>1566</v>
      </c>
      <c r="H9" s="63" t="s">
        <v>2228</v>
      </c>
      <c r="I9" s="63" t="s">
        <v>3295</v>
      </c>
      <c r="J9" s="63" t="s">
        <v>2151</v>
      </c>
      <c r="K9" s="63" t="s">
        <v>2152</v>
      </c>
      <c r="L9" s="63" t="s">
        <v>2147</v>
      </c>
      <c r="M9" s="63"/>
      <c r="N9" s="112" t="s">
        <v>6672</v>
      </c>
      <c r="O9" s="102"/>
      <c r="P9" s="37" t="str">
        <f>IFERROR(INDEX('VOLO GUIDE TO WATERDEEP'!B$3:B$166,MATCH($H9,'VOLO GUIDE TO WATERDEEP'!$A$3:$A$166,0),1),"")</f>
        <v/>
      </c>
      <c r="Q9" s="37" t="str">
        <f>IFERROR(INDEX('VOLO GUIDE TO WATERDEEP'!C$3:C$166,MATCH($H9,'VOLO GUIDE TO WATERDEEP'!$A$3:$A$166,0),1),"")</f>
        <v/>
      </c>
      <c r="R9" s="37" t="str">
        <f>IFERROR(INDEX('VOLO GUIDE TO WATERDEEP'!D$3:D$166,MATCH($H9,'VOLO GUIDE TO WATERDEEP'!$A$3:$A$166,0),1),"")</f>
        <v/>
      </c>
      <c r="S9" s="37" t="str">
        <f>IFERROR(INDEX('VOLO GUIDE TO WATERDEEP'!E$3:E$166,MATCH($H9,'VOLO GUIDE TO WATERDEEP'!$A$3:$A$166,0),1),"")</f>
        <v/>
      </c>
      <c r="T9" s="37" t="str">
        <f>IFERROR(INDEX('VOLO GUIDE TO WATERDEEP'!F$3:F$166,MATCH($H9,'VOLO GUIDE TO WATERDEEP'!$A$3:$A$166,0),1),"")</f>
        <v/>
      </c>
      <c r="U9" s="37" t="str">
        <f>IFERROR(INDEX('VOLO GUIDE TO WATERDEEP'!G$3:G$166,MATCH($H9,'VOLO GUIDE TO WATERDEEP'!$A$3:$A$166,0),1),"")</f>
        <v/>
      </c>
      <c r="V9" s="37" t="str">
        <f>IFERROR(INDEX('VOLO GUIDE TO WATERDEEP'!I$3:I$166,MATCH($H9,'VOLO GUIDE TO WATERDEEP'!$A$3:$A$166,0),1),"")</f>
        <v/>
      </c>
      <c r="W9" s="102"/>
      <c r="X9" s="37" t="str">
        <f>IFERROR(INDEX(GUILDS!$B$2:$B$43,MATCH($F9,GUILDS!$G$2:$G$43,0),1),"")</f>
        <v/>
      </c>
      <c r="Y9" s="102"/>
      <c r="Z9" s="37" t="str">
        <f>IFERROR(INDEX(GUILDS!$X$3:$X$45,MATCH($F9,GUILDS!$W$3:$W$45,0),1),"")</f>
        <v/>
      </c>
      <c r="AB9" t="s">
        <v>2187</v>
      </c>
    </row>
    <row r="10" spans="1:28" x14ac:dyDescent="0.25">
      <c r="A10" t="s">
        <v>859</v>
      </c>
      <c r="B10" s="1" t="str">
        <f t="shared" si="0"/>
        <v>N8</v>
      </c>
      <c r="C10" s="1" t="str">
        <f t="shared" si="1"/>
        <v>Thunderstaff Villa (noble villa, A, 2s &amp; 4s)</v>
      </c>
      <c r="F10" s="37" t="s">
        <v>625</v>
      </c>
      <c r="G10" s="37" t="s">
        <v>1567</v>
      </c>
      <c r="H10" s="63" t="s">
        <v>2229</v>
      </c>
      <c r="I10" s="63" t="s">
        <v>3295</v>
      </c>
      <c r="J10" s="63" t="s">
        <v>2151</v>
      </c>
      <c r="K10" s="63" t="s">
        <v>2152</v>
      </c>
      <c r="L10" s="63" t="s">
        <v>2149</v>
      </c>
      <c r="M10" s="63"/>
      <c r="N10" s="112" t="s">
        <v>6672</v>
      </c>
      <c r="O10" s="103"/>
      <c r="P10" s="37" t="str">
        <f>IFERROR(INDEX('VOLO GUIDE TO WATERDEEP'!B$3:B$166,MATCH($H10,'VOLO GUIDE TO WATERDEEP'!$A$3:$A$166,0),1),"")</f>
        <v/>
      </c>
      <c r="Q10" s="37" t="str">
        <f>IFERROR(INDEX('VOLO GUIDE TO WATERDEEP'!C$3:C$166,MATCH($H10,'VOLO GUIDE TO WATERDEEP'!$A$3:$A$166,0),1),"")</f>
        <v/>
      </c>
      <c r="R10" s="37" t="str">
        <f>IFERROR(INDEX('VOLO GUIDE TO WATERDEEP'!D$3:D$166,MATCH($H10,'VOLO GUIDE TO WATERDEEP'!$A$3:$A$166,0),1),"")</f>
        <v/>
      </c>
      <c r="S10" s="37" t="str">
        <f>IFERROR(INDEX('VOLO GUIDE TO WATERDEEP'!E$3:E$166,MATCH($H10,'VOLO GUIDE TO WATERDEEP'!$A$3:$A$166,0),1),"")</f>
        <v/>
      </c>
      <c r="T10" s="37" t="str">
        <f>IFERROR(INDEX('VOLO GUIDE TO WATERDEEP'!F$3:F$166,MATCH($H10,'VOLO GUIDE TO WATERDEEP'!$A$3:$A$166,0),1),"")</f>
        <v/>
      </c>
      <c r="U10" s="37" t="str">
        <f>IFERROR(INDEX('VOLO GUIDE TO WATERDEEP'!G$3:G$166,MATCH($H10,'VOLO GUIDE TO WATERDEEP'!$A$3:$A$166,0),1),"")</f>
        <v/>
      </c>
      <c r="V10" s="37" t="str">
        <f>IFERROR(INDEX('VOLO GUIDE TO WATERDEEP'!I$3:I$166,MATCH($H10,'VOLO GUIDE TO WATERDEEP'!$A$3:$A$166,0),1),"")</f>
        <v/>
      </c>
      <c r="W10" s="103"/>
      <c r="X10" s="37" t="str">
        <f>IFERROR(INDEX(GUILDS!$B$2:$B$43,MATCH($F10,GUILDS!$G$2:$G$43,0),1),"")</f>
        <v/>
      </c>
      <c r="Y10" s="103"/>
      <c r="Z10" s="37" t="str">
        <f>IFERROR(INDEX(GUILDS!$X$3:$X$45,MATCH($F10,GUILDS!$W$3:$W$45,0),1),"")</f>
        <v/>
      </c>
      <c r="AB10" t="s">
        <v>2170</v>
      </c>
    </row>
    <row r="11" spans="1:28" x14ac:dyDescent="0.25">
      <c r="A11" t="s">
        <v>860</v>
      </c>
      <c r="B11" s="1" t="str">
        <f t="shared" si="0"/>
        <v>N9</v>
      </c>
      <c r="C11" s="1" t="str">
        <f t="shared" si="1"/>
        <v>Talmost Villa (noble villa, A, 2s &amp; 3s)</v>
      </c>
      <c r="F11" s="37" t="s">
        <v>1301</v>
      </c>
      <c r="G11" s="37" t="s">
        <v>1568</v>
      </c>
      <c r="H11" s="63" t="s">
        <v>2230</v>
      </c>
      <c r="I11" s="63" t="s">
        <v>3295</v>
      </c>
      <c r="J11" s="63" t="s">
        <v>2151</v>
      </c>
      <c r="K11" s="63" t="s">
        <v>2152</v>
      </c>
      <c r="L11" s="63" t="s">
        <v>2146</v>
      </c>
      <c r="M11" s="63"/>
      <c r="N11" s="112" t="s">
        <v>6672</v>
      </c>
      <c r="O11" s="102"/>
      <c r="P11" s="37" t="str">
        <f>IFERROR(INDEX('VOLO GUIDE TO WATERDEEP'!B$3:B$166,MATCH($H11,'VOLO GUIDE TO WATERDEEP'!$A$3:$A$166,0),1),"")</f>
        <v/>
      </c>
      <c r="Q11" s="37" t="str">
        <f>IFERROR(INDEX('VOLO GUIDE TO WATERDEEP'!C$3:C$166,MATCH($H11,'VOLO GUIDE TO WATERDEEP'!$A$3:$A$166,0),1),"")</f>
        <v/>
      </c>
      <c r="R11" s="37" t="str">
        <f>IFERROR(INDEX('VOLO GUIDE TO WATERDEEP'!D$3:D$166,MATCH($H11,'VOLO GUIDE TO WATERDEEP'!$A$3:$A$166,0),1),"")</f>
        <v/>
      </c>
      <c r="S11" s="37" t="str">
        <f>IFERROR(INDEX('VOLO GUIDE TO WATERDEEP'!E$3:E$166,MATCH($H11,'VOLO GUIDE TO WATERDEEP'!$A$3:$A$166,0),1),"")</f>
        <v/>
      </c>
      <c r="T11" s="37" t="str">
        <f>IFERROR(INDEX('VOLO GUIDE TO WATERDEEP'!F$3:F$166,MATCH($H11,'VOLO GUIDE TO WATERDEEP'!$A$3:$A$166,0),1),"")</f>
        <v/>
      </c>
      <c r="U11" s="37" t="str">
        <f>IFERROR(INDEX('VOLO GUIDE TO WATERDEEP'!G$3:G$166,MATCH($H11,'VOLO GUIDE TO WATERDEEP'!$A$3:$A$166,0),1),"")</f>
        <v/>
      </c>
      <c r="V11" s="37" t="str">
        <f>IFERROR(INDEX('VOLO GUIDE TO WATERDEEP'!I$3:I$166,MATCH($H11,'VOLO GUIDE TO WATERDEEP'!$A$3:$A$166,0),1),"")</f>
        <v/>
      </c>
      <c r="W11" s="102"/>
      <c r="X11" s="37" t="str">
        <f>IFERROR(INDEX(GUILDS!$B$2:$B$43,MATCH($F11,GUILDS!$G$2:$G$43,0),1),"")</f>
        <v/>
      </c>
      <c r="Y11" s="102"/>
      <c r="Z11" s="37" t="str">
        <f>IFERROR(INDEX(GUILDS!$X$3:$X$45,MATCH($F11,GUILDS!$W$3:$W$45,0),1),"")</f>
        <v/>
      </c>
      <c r="AB11" t="s">
        <v>2196</v>
      </c>
    </row>
    <row r="12" spans="1:28" x14ac:dyDescent="0.25">
      <c r="A12" t="s">
        <v>861</v>
      </c>
      <c r="B12" s="1" t="str">
        <f t="shared" si="0"/>
        <v>N10</v>
      </c>
      <c r="C12" s="1" t="str">
        <f t="shared" si="1"/>
        <v>Thann Villa (noble villa, A, 3s)</v>
      </c>
      <c r="F12" s="37" t="s">
        <v>1302</v>
      </c>
      <c r="G12" s="37" t="s">
        <v>1569</v>
      </c>
      <c r="H12" s="63" t="s">
        <v>2231</v>
      </c>
      <c r="I12" s="63" t="s">
        <v>3295</v>
      </c>
      <c r="J12" s="63" t="s">
        <v>2151</v>
      </c>
      <c r="K12" s="63" t="s">
        <v>2152</v>
      </c>
      <c r="L12" s="63" t="s">
        <v>2218</v>
      </c>
      <c r="M12" s="63"/>
      <c r="N12" s="112" t="s">
        <v>6672</v>
      </c>
      <c r="O12" s="102"/>
      <c r="P12" s="37" t="str">
        <f>IFERROR(INDEX('VOLO GUIDE TO WATERDEEP'!B$3:B$166,MATCH($H12,'VOLO GUIDE TO WATERDEEP'!$A$3:$A$166,0),1),"")</f>
        <v/>
      </c>
      <c r="Q12" s="37" t="str">
        <f>IFERROR(INDEX('VOLO GUIDE TO WATERDEEP'!C$3:C$166,MATCH($H12,'VOLO GUIDE TO WATERDEEP'!$A$3:$A$166,0),1),"")</f>
        <v/>
      </c>
      <c r="R12" s="37" t="str">
        <f>IFERROR(INDEX('VOLO GUIDE TO WATERDEEP'!D$3:D$166,MATCH($H12,'VOLO GUIDE TO WATERDEEP'!$A$3:$A$166,0),1),"")</f>
        <v/>
      </c>
      <c r="S12" s="37" t="str">
        <f>IFERROR(INDEX('VOLO GUIDE TO WATERDEEP'!E$3:E$166,MATCH($H12,'VOLO GUIDE TO WATERDEEP'!$A$3:$A$166,0),1),"")</f>
        <v/>
      </c>
      <c r="T12" s="37" t="str">
        <f>IFERROR(INDEX('VOLO GUIDE TO WATERDEEP'!F$3:F$166,MATCH($H12,'VOLO GUIDE TO WATERDEEP'!$A$3:$A$166,0),1),"")</f>
        <v/>
      </c>
      <c r="U12" s="37" t="str">
        <f>IFERROR(INDEX('VOLO GUIDE TO WATERDEEP'!G$3:G$166,MATCH($H12,'VOLO GUIDE TO WATERDEEP'!$A$3:$A$166,0),1),"")</f>
        <v/>
      </c>
      <c r="V12" s="37" t="str">
        <f>IFERROR(INDEX('VOLO GUIDE TO WATERDEEP'!I$3:I$166,MATCH($H12,'VOLO GUIDE TO WATERDEEP'!$A$3:$A$166,0),1),"")</f>
        <v/>
      </c>
      <c r="W12" s="102"/>
      <c r="X12" s="37" t="str">
        <f>IFERROR(INDEX(GUILDS!$B$2:$B$43,MATCH($F12,GUILDS!$G$2:$G$43,0),1),"")</f>
        <v/>
      </c>
      <c r="Y12" s="102"/>
      <c r="Z12" s="37" t="str">
        <f>IFERROR(INDEX(GUILDS!$X$3:$X$45,MATCH($F12,GUILDS!$W$3:$W$45,0),1),"")</f>
        <v/>
      </c>
      <c r="AB12" t="s">
        <v>2172</v>
      </c>
    </row>
    <row r="13" spans="1:28" x14ac:dyDescent="0.25">
      <c r="A13" t="s">
        <v>862</v>
      </c>
      <c r="B13" s="1" t="str">
        <f t="shared" si="0"/>
        <v>N11</v>
      </c>
      <c r="C13" s="1" t="str">
        <f t="shared" si="1"/>
        <v>Hawkwinter Villa (noble villa, A, 3s &amp; 4s)</v>
      </c>
      <c r="F13" s="37" t="s">
        <v>393</v>
      </c>
      <c r="G13" s="37" t="s">
        <v>1570</v>
      </c>
      <c r="H13" s="63" t="s">
        <v>2232</v>
      </c>
      <c r="I13" s="63" t="s">
        <v>3295</v>
      </c>
      <c r="J13" s="63" t="s">
        <v>2151</v>
      </c>
      <c r="K13" s="63" t="s">
        <v>2152</v>
      </c>
      <c r="L13" s="63" t="s">
        <v>2150</v>
      </c>
      <c r="M13" s="63"/>
      <c r="N13" s="112" t="s">
        <v>6672</v>
      </c>
      <c r="O13" s="102"/>
      <c r="P13" s="37" t="str">
        <f>IFERROR(INDEX('VOLO GUIDE TO WATERDEEP'!B$3:B$166,MATCH($H13,'VOLO GUIDE TO WATERDEEP'!$A$3:$A$166,0),1),"")</f>
        <v/>
      </c>
      <c r="Q13" s="37" t="str">
        <f>IFERROR(INDEX('VOLO GUIDE TO WATERDEEP'!C$3:C$166,MATCH($H13,'VOLO GUIDE TO WATERDEEP'!$A$3:$A$166,0),1),"")</f>
        <v/>
      </c>
      <c r="R13" s="37" t="str">
        <f>IFERROR(INDEX('VOLO GUIDE TO WATERDEEP'!D$3:D$166,MATCH($H13,'VOLO GUIDE TO WATERDEEP'!$A$3:$A$166,0),1),"")</f>
        <v/>
      </c>
      <c r="S13" s="37" t="str">
        <f>IFERROR(INDEX('VOLO GUIDE TO WATERDEEP'!E$3:E$166,MATCH($H13,'VOLO GUIDE TO WATERDEEP'!$A$3:$A$166,0),1),"")</f>
        <v/>
      </c>
      <c r="T13" s="37" t="str">
        <f>IFERROR(INDEX('VOLO GUIDE TO WATERDEEP'!F$3:F$166,MATCH($H13,'VOLO GUIDE TO WATERDEEP'!$A$3:$A$166,0),1),"")</f>
        <v/>
      </c>
      <c r="U13" s="37" t="str">
        <f>IFERROR(INDEX('VOLO GUIDE TO WATERDEEP'!G$3:G$166,MATCH($H13,'VOLO GUIDE TO WATERDEEP'!$A$3:$A$166,0),1),"")</f>
        <v/>
      </c>
      <c r="V13" s="37" t="str">
        <f>IFERROR(INDEX('VOLO GUIDE TO WATERDEEP'!I$3:I$166,MATCH($H13,'VOLO GUIDE TO WATERDEEP'!$A$3:$A$166,0),1),"")</f>
        <v/>
      </c>
      <c r="W13" s="102"/>
      <c r="X13" s="37" t="str">
        <f>IFERROR(INDEX(GUILDS!$B$2:$B$43,MATCH($F13,GUILDS!$G$2:$G$43,0),1),"")</f>
        <v/>
      </c>
      <c r="Y13" s="102"/>
      <c r="Z13" s="37" t="str">
        <f>IFERROR(INDEX(GUILDS!$X$3:$X$45,MATCH($F13,GUILDS!$W$3:$W$45,0),1),"")</f>
        <v/>
      </c>
      <c r="AB13" t="s">
        <v>2198</v>
      </c>
    </row>
    <row r="14" spans="1:28" x14ac:dyDescent="0.25">
      <c r="A14" t="s">
        <v>863</v>
      </c>
      <c r="B14" s="1" t="str">
        <f t="shared" si="0"/>
        <v>N12</v>
      </c>
      <c r="C14" s="1" t="str">
        <f t="shared" si="1"/>
        <v>Sultlue Villa (noble villa, A, 2s)</v>
      </c>
      <c r="F14" s="37" t="s">
        <v>1303</v>
      </c>
      <c r="G14" s="37" t="s">
        <v>1571</v>
      </c>
      <c r="H14" s="63" t="s">
        <v>2233</v>
      </c>
      <c r="I14" s="63" t="s">
        <v>3295</v>
      </c>
      <c r="J14" s="63" t="s">
        <v>2151</v>
      </c>
      <c r="K14" s="63" t="s">
        <v>2152</v>
      </c>
      <c r="L14" s="63" t="s">
        <v>2148</v>
      </c>
      <c r="M14" s="63"/>
      <c r="N14" s="112" t="s">
        <v>6672</v>
      </c>
      <c r="O14" s="102"/>
      <c r="P14" s="37" t="str">
        <f>IFERROR(INDEX('VOLO GUIDE TO WATERDEEP'!B$3:B$166,MATCH($H14,'VOLO GUIDE TO WATERDEEP'!$A$3:$A$166,0),1),"")</f>
        <v/>
      </c>
      <c r="Q14" s="37" t="str">
        <f>IFERROR(INDEX('VOLO GUIDE TO WATERDEEP'!C$3:C$166,MATCH($H14,'VOLO GUIDE TO WATERDEEP'!$A$3:$A$166,0),1),"")</f>
        <v/>
      </c>
      <c r="R14" s="37" t="str">
        <f>IFERROR(INDEX('VOLO GUIDE TO WATERDEEP'!D$3:D$166,MATCH($H14,'VOLO GUIDE TO WATERDEEP'!$A$3:$A$166,0),1),"")</f>
        <v/>
      </c>
      <c r="S14" s="37" t="str">
        <f>IFERROR(INDEX('VOLO GUIDE TO WATERDEEP'!E$3:E$166,MATCH($H14,'VOLO GUIDE TO WATERDEEP'!$A$3:$A$166,0),1),"")</f>
        <v/>
      </c>
      <c r="T14" s="37" t="str">
        <f>IFERROR(INDEX('VOLO GUIDE TO WATERDEEP'!F$3:F$166,MATCH($H14,'VOLO GUIDE TO WATERDEEP'!$A$3:$A$166,0),1),"")</f>
        <v/>
      </c>
      <c r="U14" s="37" t="str">
        <f>IFERROR(INDEX('VOLO GUIDE TO WATERDEEP'!G$3:G$166,MATCH($H14,'VOLO GUIDE TO WATERDEEP'!$A$3:$A$166,0),1),"")</f>
        <v/>
      </c>
      <c r="V14" s="37" t="str">
        <f>IFERROR(INDEX('VOLO GUIDE TO WATERDEEP'!I$3:I$166,MATCH($H14,'VOLO GUIDE TO WATERDEEP'!$A$3:$A$166,0),1),"")</f>
        <v/>
      </c>
      <c r="W14" s="102"/>
      <c r="X14" s="37" t="str">
        <f>IFERROR(INDEX(GUILDS!$B$2:$B$43,MATCH($F14,GUILDS!$G$2:$G$43,0),1),"")</f>
        <v/>
      </c>
      <c r="Y14" s="102"/>
      <c r="Z14" s="37" t="str">
        <f>IFERROR(INDEX(GUILDS!$X$3:$X$45,MATCH($F14,GUILDS!$W$3:$W$45,0),1),"")</f>
        <v/>
      </c>
      <c r="AB14" t="s">
        <v>2184</v>
      </c>
    </row>
    <row r="15" spans="1:28" x14ac:dyDescent="0.25">
      <c r="A15" t="s">
        <v>864</v>
      </c>
      <c r="B15" s="1" t="str">
        <f t="shared" si="0"/>
        <v>N13</v>
      </c>
      <c r="C15" s="1" t="str">
        <f t="shared" si="1"/>
        <v>Cragsmere Villa (noble villa, A, 2s &amp; 3s)</v>
      </c>
      <c r="F15" s="37" t="s">
        <v>310</v>
      </c>
      <c r="G15" s="37" t="s">
        <v>1572</v>
      </c>
      <c r="H15" s="63" t="s">
        <v>2234</v>
      </c>
      <c r="I15" s="63" t="s">
        <v>3295</v>
      </c>
      <c r="J15" s="63" t="s">
        <v>2151</v>
      </c>
      <c r="K15" s="63" t="s">
        <v>2152</v>
      </c>
      <c r="L15" s="63" t="s">
        <v>2146</v>
      </c>
      <c r="M15" s="63"/>
      <c r="N15" s="112" t="s">
        <v>6672</v>
      </c>
      <c r="O15" s="102"/>
      <c r="P15" s="37" t="str">
        <f>IFERROR(INDEX('VOLO GUIDE TO WATERDEEP'!B$3:B$166,MATCH($H15,'VOLO GUIDE TO WATERDEEP'!$A$3:$A$166,0),1),"")</f>
        <v/>
      </c>
      <c r="Q15" s="37" t="str">
        <f>IFERROR(INDEX('VOLO GUIDE TO WATERDEEP'!C$3:C$166,MATCH($H15,'VOLO GUIDE TO WATERDEEP'!$A$3:$A$166,0),1),"")</f>
        <v/>
      </c>
      <c r="R15" s="37" t="str">
        <f>IFERROR(INDEX('VOLO GUIDE TO WATERDEEP'!D$3:D$166,MATCH($H15,'VOLO GUIDE TO WATERDEEP'!$A$3:$A$166,0),1),"")</f>
        <v/>
      </c>
      <c r="S15" s="37" t="str">
        <f>IFERROR(INDEX('VOLO GUIDE TO WATERDEEP'!E$3:E$166,MATCH($H15,'VOLO GUIDE TO WATERDEEP'!$A$3:$A$166,0),1),"")</f>
        <v/>
      </c>
      <c r="T15" s="37" t="str">
        <f>IFERROR(INDEX('VOLO GUIDE TO WATERDEEP'!F$3:F$166,MATCH($H15,'VOLO GUIDE TO WATERDEEP'!$A$3:$A$166,0),1),"")</f>
        <v/>
      </c>
      <c r="U15" s="37" t="str">
        <f>IFERROR(INDEX('VOLO GUIDE TO WATERDEEP'!G$3:G$166,MATCH($H15,'VOLO GUIDE TO WATERDEEP'!$A$3:$A$166,0),1),"")</f>
        <v/>
      </c>
      <c r="V15" s="37" t="str">
        <f>IFERROR(INDEX('VOLO GUIDE TO WATERDEEP'!I$3:I$166,MATCH($H15,'VOLO GUIDE TO WATERDEEP'!$A$3:$A$166,0),1),"")</f>
        <v/>
      </c>
      <c r="W15" s="102"/>
      <c r="X15" s="37" t="str">
        <f>IFERROR(INDEX(GUILDS!$B$2:$B$43,MATCH($F15,GUILDS!$G$2:$G$43,0),1),"")</f>
        <v/>
      </c>
      <c r="Y15" s="102"/>
      <c r="Z15" s="37" t="str">
        <f>IFERROR(INDEX(GUILDS!$X$3:$X$45,MATCH($F15,GUILDS!$W$3:$W$45,0),1),"")</f>
        <v/>
      </c>
      <c r="AB15" t="s">
        <v>2168</v>
      </c>
    </row>
    <row r="16" spans="1:28" x14ac:dyDescent="0.25">
      <c r="A16" t="s">
        <v>865</v>
      </c>
      <c r="B16" s="1" t="str">
        <f t="shared" si="0"/>
        <v>N14</v>
      </c>
      <c r="C16" s="1" t="str">
        <f t="shared" si="1"/>
        <v>Massalan Villa (noble villa, A, 1s &amp; 2s) '</v>
      </c>
      <c r="F16" s="37" t="s">
        <v>499</v>
      </c>
      <c r="G16" s="37" t="s">
        <v>1573</v>
      </c>
      <c r="H16" s="63" t="s">
        <v>2235</v>
      </c>
      <c r="I16" s="63" t="s">
        <v>3295</v>
      </c>
      <c r="J16" s="63" t="s">
        <v>2151</v>
      </c>
      <c r="K16" s="63" t="s">
        <v>2152</v>
      </c>
      <c r="L16" s="63" t="s">
        <v>2147</v>
      </c>
      <c r="M16" s="63"/>
      <c r="N16" s="112" t="s">
        <v>6672</v>
      </c>
      <c r="O16" s="102"/>
      <c r="P16" s="37" t="str">
        <f>IFERROR(INDEX('VOLO GUIDE TO WATERDEEP'!B$3:B$166,MATCH($H16,'VOLO GUIDE TO WATERDEEP'!$A$3:$A$166,0),1),"")</f>
        <v/>
      </c>
      <c r="Q16" s="37" t="str">
        <f>IFERROR(INDEX('VOLO GUIDE TO WATERDEEP'!C$3:C$166,MATCH($H16,'VOLO GUIDE TO WATERDEEP'!$A$3:$A$166,0),1),"")</f>
        <v/>
      </c>
      <c r="R16" s="37" t="str">
        <f>IFERROR(INDEX('VOLO GUIDE TO WATERDEEP'!D$3:D$166,MATCH($H16,'VOLO GUIDE TO WATERDEEP'!$A$3:$A$166,0),1),"")</f>
        <v/>
      </c>
      <c r="S16" s="37" t="str">
        <f>IFERROR(INDEX('VOLO GUIDE TO WATERDEEP'!E$3:E$166,MATCH($H16,'VOLO GUIDE TO WATERDEEP'!$A$3:$A$166,0),1),"")</f>
        <v/>
      </c>
      <c r="T16" s="37" t="str">
        <f>IFERROR(INDEX('VOLO GUIDE TO WATERDEEP'!F$3:F$166,MATCH($H16,'VOLO GUIDE TO WATERDEEP'!$A$3:$A$166,0),1),"")</f>
        <v/>
      </c>
      <c r="U16" s="37" t="str">
        <f>IFERROR(INDEX('VOLO GUIDE TO WATERDEEP'!G$3:G$166,MATCH($H16,'VOLO GUIDE TO WATERDEEP'!$A$3:$A$166,0),1),"")</f>
        <v/>
      </c>
      <c r="V16" s="37" t="str">
        <f>IFERROR(INDEX('VOLO GUIDE TO WATERDEEP'!I$3:I$166,MATCH($H16,'VOLO GUIDE TO WATERDEEP'!$A$3:$A$166,0),1),"")</f>
        <v/>
      </c>
      <c r="W16" s="102"/>
      <c r="X16" s="37" t="str">
        <f>IFERROR(INDEX(GUILDS!$B$2:$B$43,MATCH($F16,GUILDS!$G$2:$G$43,0),1),"")</f>
        <v/>
      </c>
      <c r="Y16" s="102"/>
      <c r="Z16" s="37" t="str">
        <f>IFERROR(INDEX(GUILDS!$X$3:$X$45,MATCH($F16,GUILDS!$W$3:$W$45,0),1),"")</f>
        <v/>
      </c>
      <c r="AB16" t="s">
        <v>2174</v>
      </c>
    </row>
    <row r="17" spans="1:28" x14ac:dyDescent="0.25">
      <c r="A17" t="s">
        <v>866</v>
      </c>
      <c r="B17" s="1" t="str">
        <f t="shared" si="0"/>
        <v>N15</v>
      </c>
      <c r="C17" s="1" t="str">
        <f t="shared" si="1"/>
        <v>Kothont Villa (noble villa, A, 1s &amp; 2s)</v>
      </c>
      <c r="F17" s="37" t="s">
        <v>459</v>
      </c>
      <c r="G17" s="37" t="s">
        <v>1574</v>
      </c>
      <c r="H17" s="63" t="s">
        <v>2236</v>
      </c>
      <c r="I17" s="63" t="s">
        <v>3295</v>
      </c>
      <c r="J17" s="63" t="s">
        <v>2151</v>
      </c>
      <c r="K17" s="63" t="s">
        <v>2152</v>
      </c>
      <c r="L17" s="63" t="s">
        <v>2147</v>
      </c>
      <c r="M17" s="63"/>
      <c r="N17" s="112" t="s">
        <v>6672</v>
      </c>
      <c r="O17" s="102"/>
      <c r="P17" s="37" t="str">
        <f>IFERROR(INDEX('VOLO GUIDE TO WATERDEEP'!B$3:B$166,MATCH($H17,'VOLO GUIDE TO WATERDEEP'!$A$3:$A$166,0),1),"")</f>
        <v/>
      </c>
      <c r="Q17" s="37" t="str">
        <f>IFERROR(INDEX('VOLO GUIDE TO WATERDEEP'!C$3:C$166,MATCH($H17,'VOLO GUIDE TO WATERDEEP'!$A$3:$A$166,0),1),"")</f>
        <v/>
      </c>
      <c r="R17" s="37" t="str">
        <f>IFERROR(INDEX('VOLO GUIDE TO WATERDEEP'!D$3:D$166,MATCH($H17,'VOLO GUIDE TO WATERDEEP'!$A$3:$A$166,0),1),"")</f>
        <v/>
      </c>
      <c r="S17" s="37" t="str">
        <f>IFERROR(INDEX('VOLO GUIDE TO WATERDEEP'!E$3:E$166,MATCH($H17,'VOLO GUIDE TO WATERDEEP'!$A$3:$A$166,0),1),"")</f>
        <v/>
      </c>
      <c r="T17" s="37" t="str">
        <f>IFERROR(INDEX('VOLO GUIDE TO WATERDEEP'!F$3:F$166,MATCH($H17,'VOLO GUIDE TO WATERDEEP'!$A$3:$A$166,0),1),"")</f>
        <v/>
      </c>
      <c r="U17" s="37" t="str">
        <f>IFERROR(INDEX('VOLO GUIDE TO WATERDEEP'!G$3:G$166,MATCH($H17,'VOLO GUIDE TO WATERDEEP'!$A$3:$A$166,0),1),"")</f>
        <v/>
      </c>
      <c r="V17" s="37" t="str">
        <f>IFERROR(INDEX('VOLO GUIDE TO WATERDEEP'!I$3:I$166,MATCH($H17,'VOLO GUIDE TO WATERDEEP'!$A$3:$A$166,0),1),"")</f>
        <v/>
      </c>
      <c r="W17" s="102"/>
      <c r="X17" s="37" t="str">
        <f>IFERROR(INDEX(GUILDS!$B$2:$B$43,MATCH($F17,GUILDS!$G$2:$G$43,0),1),"")</f>
        <v/>
      </c>
      <c r="Y17" s="102"/>
      <c r="Z17" s="37" t="str">
        <f>IFERROR(INDEX(GUILDS!$X$3:$X$45,MATCH($F17,GUILDS!$W$3:$W$45,0),1),"")</f>
        <v/>
      </c>
      <c r="AB17" t="s">
        <v>2167</v>
      </c>
    </row>
    <row r="18" spans="1:28" x14ac:dyDescent="0.25">
      <c r="A18" t="s">
        <v>867</v>
      </c>
      <c r="B18" s="1" t="str">
        <f t="shared" si="0"/>
        <v>N16</v>
      </c>
      <c r="C18" s="1" t="str">
        <f t="shared" si="1"/>
        <v>Holyhands House (inn/temple of many faiths/former noble villa, A, 3s &amp; 4s)</v>
      </c>
      <c r="F18" s="37" t="s">
        <v>1304</v>
      </c>
      <c r="G18" s="37" t="s">
        <v>1575</v>
      </c>
      <c r="H18" s="63" t="s">
        <v>2237</v>
      </c>
      <c r="I18" s="63" t="s">
        <v>3295</v>
      </c>
      <c r="J18" s="63" t="s">
        <v>2167</v>
      </c>
      <c r="K18" s="63" t="s">
        <v>2152</v>
      </c>
      <c r="L18" s="63" t="s">
        <v>2150</v>
      </c>
      <c r="M18" s="63"/>
      <c r="N18" s="112" t="s">
        <v>6672</v>
      </c>
      <c r="O18" s="102"/>
      <c r="P18" s="37" t="str">
        <f>IFERROR(INDEX('VOLO GUIDE TO WATERDEEP'!B$3:B$166,MATCH($H18,'VOLO GUIDE TO WATERDEEP'!$A$3:$A$166,0),1),"")</f>
        <v/>
      </c>
      <c r="Q18" s="37" t="str">
        <f>IFERROR(INDEX('VOLO GUIDE TO WATERDEEP'!C$3:C$166,MATCH($H18,'VOLO GUIDE TO WATERDEEP'!$A$3:$A$166,0),1),"")</f>
        <v/>
      </c>
      <c r="R18" s="37" t="str">
        <f>IFERROR(INDEX('VOLO GUIDE TO WATERDEEP'!D$3:D$166,MATCH($H18,'VOLO GUIDE TO WATERDEEP'!$A$3:$A$166,0),1),"")</f>
        <v/>
      </c>
      <c r="S18" s="37" t="str">
        <f>IFERROR(INDEX('VOLO GUIDE TO WATERDEEP'!E$3:E$166,MATCH($H18,'VOLO GUIDE TO WATERDEEP'!$A$3:$A$166,0),1),"")</f>
        <v/>
      </c>
      <c r="T18" s="37" t="str">
        <f>IFERROR(INDEX('VOLO GUIDE TO WATERDEEP'!F$3:F$166,MATCH($H18,'VOLO GUIDE TO WATERDEEP'!$A$3:$A$166,0),1),"")</f>
        <v/>
      </c>
      <c r="U18" s="37" t="str">
        <f>IFERROR(INDEX('VOLO GUIDE TO WATERDEEP'!G$3:G$166,MATCH($H18,'VOLO GUIDE TO WATERDEEP'!$A$3:$A$166,0),1),"")</f>
        <v/>
      </c>
      <c r="V18" s="37" t="str">
        <f>IFERROR(INDEX('VOLO GUIDE TO WATERDEEP'!I$3:I$166,MATCH($H18,'VOLO GUIDE TO WATERDEEP'!$A$3:$A$166,0),1),"")</f>
        <v/>
      </c>
      <c r="W18" s="102"/>
      <c r="X18" s="37" t="str">
        <f>IFERROR(INDEX(GUILDS!$B$2:$B$43,MATCH($F18,GUILDS!$G$2:$G$43,0),1),"")</f>
        <v/>
      </c>
      <c r="Y18" s="102"/>
      <c r="Z18" s="37" t="str">
        <f>IFERROR(INDEX(GUILDS!$X$3:$X$45,MATCH($F18,GUILDS!$W$3:$W$45,0),1),"")</f>
        <v/>
      </c>
      <c r="AB18" t="s">
        <v>2190</v>
      </c>
    </row>
    <row r="19" spans="1:28" x14ac:dyDescent="0.25">
      <c r="A19" t="s">
        <v>868</v>
      </c>
      <c r="B19" s="1" t="str">
        <f t="shared" si="0"/>
        <v>N17</v>
      </c>
      <c r="C19" s="1" t="str">
        <f t="shared" si="1"/>
        <v>Lanngolyn Villa (noble villa, A, 1s &amp; 3s)</v>
      </c>
      <c r="F19" s="37" t="s">
        <v>465</v>
      </c>
      <c r="G19" s="37" t="s">
        <v>1576</v>
      </c>
      <c r="H19" s="63" t="s">
        <v>2238</v>
      </c>
      <c r="I19" s="63" t="s">
        <v>3295</v>
      </c>
      <c r="J19" s="63" t="s">
        <v>2151</v>
      </c>
      <c r="K19" s="63" t="s">
        <v>2152</v>
      </c>
      <c r="L19" s="63" t="s">
        <v>2217</v>
      </c>
      <c r="M19" s="63"/>
      <c r="N19" s="112" t="s">
        <v>6672</v>
      </c>
      <c r="O19" s="102"/>
      <c r="P19" s="37" t="str">
        <f>IFERROR(INDEX('VOLO GUIDE TO WATERDEEP'!B$3:B$166,MATCH($H19,'VOLO GUIDE TO WATERDEEP'!$A$3:$A$166,0),1),"")</f>
        <v/>
      </c>
      <c r="Q19" s="37" t="str">
        <f>IFERROR(INDEX('VOLO GUIDE TO WATERDEEP'!C$3:C$166,MATCH($H19,'VOLO GUIDE TO WATERDEEP'!$A$3:$A$166,0),1),"")</f>
        <v/>
      </c>
      <c r="R19" s="37" t="str">
        <f>IFERROR(INDEX('VOLO GUIDE TO WATERDEEP'!D$3:D$166,MATCH($H19,'VOLO GUIDE TO WATERDEEP'!$A$3:$A$166,0),1),"")</f>
        <v/>
      </c>
      <c r="S19" s="37" t="str">
        <f>IFERROR(INDEX('VOLO GUIDE TO WATERDEEP'!E$3:E$166,MATCH($H19,'VOLO GUIDE TO WATERDEEP'!$A$3:$A$166,0),1),"")</f>
        <v/>
      </c>
      <c r="T19" s="37" t="str">
        <f>IFERROR(INDEX('VOLO GUIDE TO WATERDEEP'!F$3:F$166,MATCH($H19,'VOLO GUIDE TO WATERDEEP'!$A$3:$A$166,0),1),"")</f>
        <v/>
      </c>
      <c r="U19" s="37" t="str">
        <f>IFERROR(INDEX('VOLO GUIDE TO WATERDEEP'!G$3:G$166,MATCH($H19,'VOLO GUIDE TO WATERDEEP'!$A$3:$A$166,0),1),"")</f>
        <v/>
      </c>
      <c r="V19" s="37" t="str">
        <f>IFERROR(INDEX('VOLO GUIDE TO WATERDEEP'!I$3:I$166,MATCH($H19,'VOLO GUIDE TO WATERDEEP'!$A$3:$A$166,0),1),"")</f>
        <v/>
      </c>
      <c r="W19" s="102"/>
      <c r="X19" s="37" t="str">
        <f>IFERROR(INDEX(GUILDS!$B$2:$B$43,MATCH($F19,GUILDS!$G$2:$G$43,0),1),"")</f>
        <v/>
      </c>
      <c r="Y19" s="102"/>
      <c r="Z19" s="37" t="str">
        <f>IFERROR(INDEX(GUILDS!$X$3:$X$45,MATCH($F19,GUILDS!$W$3:$W$45,0),1),"")</f>
        <v/>
      </c>
      <c r="AB19" t="s">
        <v>2151</v>
      </c>
    </row>
    <row r="20" spans="1:28" x14ac:dyDescent="0.25">
      <c r="A20" t="s">
        <v>869</v>
      </c>
      <c r="B20" s="1" t="str">
        <f t="shared" si="0"/>
        <v>N18</v>
      </c>
      <c r="C20" s="1" t="str">
        <f t="shared" si="1"/>
        <v>Ulbrinter Villa (noble villa, A, 2s &amp; 3s)</v>
      </c>
      <c r="F20" s="37" t="s">
        <v>630</v>
      </c>
      <c r="G20" s="37" t="s">
        <v>1577</v>
      </c>
      <c r="H20" s="63" t="s">
        <v>2239</v>
      </c>
      <c r="I20" s="63" t="s">
        <v>3295</v>
      </c>
      <c r="J20" s="63" t="s">
        <v>2151</v>
      </c>
      <c r="K20" s="63" t="s">
        <v>2152</v>
      </c>
      <c r="L20" s="63" t="s">
        <v>2146</v>
      </c>
      <c r="M20" s="63"/>
      <c r="N20" s="112" t="s">
        <v>6673</v>
      </c>
      <c r="O20" s="102"/>
      <c r="P20" s="37" t="str">
        <f>IFERROR(INDEX('VOLO GUIDE TO WATERDEEP'!B$3:B$166,MATCH($H20,'VOLO GUIDE TO WATERDEEP'!$A$3:$A$166,0),1),"")</f>
        <v/>
      </c>
      <c r="Q20" s="37" t="str">
        <f>IFERROR(INDEX('VOLO GUIDE TO WATERDEEP'!C$3:C$166,MATCH($H20,'VOLO GUIDE TO WATERDEEP'!$A$3:$A$166,0),1),"")</f>
        <v/>
      </c>
      <c r="R20" s="37" t="str">
        <f>IFERROR(INDEX('VOLO GUIDE TO WATERDEEP'!D$3:D$166,MATCH($H20,'VOLO GUIDE TO WATERDEEP'!$A$3:$A$166,0),1),"")</f>
        <v/>
      </c>
      <c r="S20" s="37" t="str">
        <f>IFERROR(INDEX('VOLO GUIDE TO WATERDEEP'!E$3:E$166,MATCH($H20,'VOLO GUIDE TO WATERDEEP'!$A$3:$A$166,0),1),"")</f>
        <v/>
      </c>
      <c r="T20" s="37" t="str">
        <f>IFERROR(INDEX('VOLO GUIDE TO WATERDEEP'!F$3:F$166,MATCH($H20,'VOLO GUIDE TO WATERDEEP'!$A$3:$A$166,0),1),"")</f>
        <v/>
      </c>
      <c r="U20" s="37" t="str">
        <f>IFERROR(INDEX('VOLO GUIDE TO WATERDEEP'!G$3:G$166,MATCH($H20,'VOLO GUIDE TO WATERDEEP'!$A$3:$A$166,0),1),"")</f>
        <v/>
      </c>
      <c r="V20" s="37" t="str">
        <f>IFERROR(INDEX('VOLO GUIDE TO WATERDEEP'!I$3:I$166,MATCH($H20,'VOLO GUIDE TO WATERDEEP'!$A$3:$A$166,0),1),"")</f>
        <v/>
      </c>
      <c r="W20" s="102"/>
      <c r="X20" s="37" t="str">
        <f>IFERROR(INDEX(GUILDS!$B$2:$B$43,MATCH($F20,GUILDS!$G$2:$G$43,0),1),"")</f>
        <v/>
      </c>
      <c r="Y20" s="102"/>
      <c r="Z20" s="37" t="str">
        <f>IFERROR(INDEX(GUILDS!$X$3:$X$45,MATCH($F20,GUILDS!$W$3:$W$45,0),1),"")</f>
        <v/>
      </c>
      <c r="AB20" t="s">
        <v>2177</v>
      </c>
    </row>
    <row r="21" spans="1:28" x14ac:dyDescent="0.25">
      <c r="A21" t="s">
        <v>870</v>
      </c>
      <c r="B21" s="1" t="str">
        <f t="shared" si="0"/>
        <v>N19</v>
      </c>
      <c r="C21" s="1" t="str">
        <f t="shared" si="1"/>
        <v>Jardeth Villa (noble villa, A, 2s)</v>
      </c>
      <c r="F21" s="37" t="s">
        <v>1305</v>
      </c>
      <c r="G21" s="37" t="s">
        <v>1578</v>
      </c>
      <c r="H21" s="63" t="s">
        <v>2240</v>
      </c>
      <c r="I21" s="63" t="s">
        <v>3295</v>
      </c>
      <c r="J21" s="63" t="s">
        <v>2151</v>
      </c>
      <c r="K21" s="63" t="s">
        <v>2152</v>
      </c>
      <c r="L21" s="63" t="s">
        <v>2148</v>
      </c>
      <c r="M21" s="63"/>
      <c r="N21" s="112" t="s">
        <v>6672</v>
      </c>
      <c r="O21" s="102"/>
      <c r="P21" s="37" t="str">
        <f>IFERROR(INDEX('VOLO GUIDE TO WATERDEEP'!B$3:B$166,MATCH($H21,'VOLO GUIDE TO WATERDEEP'!$A$3:$A$166,0),1),"")</f>
        <v/>
      </c>
      <c r="Q21" s="37" t="str">
        <f>IFERROR(INDEX('VOLO GUIDE TO WATERDEEP'!C$3:C$166,MATCH($H21,'VOLO GUIDE TO WATERDEEP'!$A$3:$A$166,0),1),"")</f>
        <v/>
      </c>
      <c r="R21" s="37" t="str">
        <f>IFERROR(INDEX('VOLO GUIDE TO WATERDEEP'!D$3:D$166,MATCH($H21,'VOLO GUIDE TO WATERDEEP'!$A$3:$A$166,0),1),"")</f>
        <v/>
      </c>
      <c r="S21" s="37" t="str">
        <f>IFERROR(INDEX('VOLO GUIDE TO WATERDEEP'!E$3:E$166,MATCH($H21,'VOLO GUIDE TO WATERDEEP'!$A$3:$A$166,0),1),"")</f>
        <v/>
      </c>
      <c r="T21" s="37" t="str">
        <f>IFERROR(INDEX('VOLO GUIDE TO WATERDEEP'!F$3:F$166,MATCH($H21,'VOLO GUIDE TO WATERDEEP'!$A$3:$A$166,0),1),"")</f>
        <v/>
      </c>
      <c r="U21" s="37" t="str">
        <f>IFERROR(INDEX('VOLO GUIDE TO WATERDEEP'!G$3:G$166,MATCH($H21,'VOLO GUIDE TO WATERDEEP'!$A$3:$A$166,0),1),"")</f>
        <v/>
      </c>
      <c r="V21" s="37" t="str">
        <f>IFERROR(INDEX('VOLO GUIDE TO WATERDEEP'!I$3:I$166,MATCH($H21,'VOLO GUIDE TO WATERDEEP'!$A$3:$A$166,0),1),"")</f>
        <v/>
      </c>
      <c r="W21" s="102"/>
      <c r="X21" s="37" t="str">
        <f>IFERROR(INDEX(GUILDS!$B$2:$B$43,MATCH($F21,GUILDS!$G$2:$G$43,0),1),"")</f>
        <v/>
      </c>
      <c r="Y21" s="102"/>
      <c r="Z21" s="37" t="str">
        <f>IFERROR(INDEX(GUILDS!$X$3:$X$45,MATCH($F21,GUILDS!$W$3:$W$45,0),1),"")</f>
        <v/>
      </c>
      <c r="AB21" t="s">
        <v>2175</v>
      </c>
    </row>
    <row r="22" spans="1:28" x14ac:dyDescent="0.25">
      <c r="A22" t="s">
        <v>871</v>
      </c>
      <c r="B22" s="1" t="str">
        <f t="shared" si="0"/>
        <v>N20</v>
      </c>
      <c r="C22" s="1" t="str">
        <f t="shared" si="1"/>
        <v>Gralhund Villa (noble villa, A, 3s)</v>
      </c>
      <c r="F22" s="37" t="s">
        <v>378</v>
      </c>
      <c r="G22" s="37" t="s">
        <v>1579</v>
      </c>
      <c r="H22" s="63" t="s">
        <v>2241</v>
      </c>
      <c r="I22" s="63" t="s">
        <v>3295</v>
      </c>
      <c r="J22" s="63" t="s">
        <v>2151</v>
      </c>
      <c r="K22" s="63" t="s">
        <v>2152</v>
      </c>
      <c r="L22" s="63" t="s">
        <v>2218</v>
      </c>
      <c r="M22" s="63"/>
      <c r="N22" s="112" t="s">
        <v>6672</v>
      </c>
      <c r="O22" s="102"/>
      <c r="P22" s="37" t="str">
        <f>IFERROR(INDEX('VOLO GUIDE TO WATERDEEP'!B$3:B$166,MATCH($H22,'VOLO GUIDE TO WATERDEEP'!$A$3:$A$166,0),1),"")</f>
        <v/>
      </c>
      <c r="Q22" s="37" t="str">
        <f>IFERROR(INDEX('VOLO GUIDE TO WATERDEEP'!C$3:C$166,MATCH($H22,'VOLO GUIDE TO WATERDEEP'!$A$3:$A$166,0),1),"")</f>
        <v/>
      </c>
      <c r="R22" s="37" t="str">
        <f>IFERROR(INDEX('VOLO GUIDE TO WATERDEEP'!D$3:D$166,MATCH($H22,'VOLO GUIDE TO WATERDEEP'!$A$3:$A$166,0),1),"")</f>
        <v/>
      </c>
      <c r="S22" s="37" t="str">
        <f>IFERROR(INDEX('VOLO GUIDE TO WATERDEEP'!E$3:E$166,MATCH($H22,'VOLO GUIDE TO WATERDEEP'!$A$3:$A$166,0),1),"")</f>
        <v/>
      </c>
      <c r="T22" s="37" t="str">
        <f>IFERROR(INDEX('VOLO GUIDE TO WATERDEEP'!F$3:F$166,MATCH($H22,'VOLO GUIDE TO WATERDEEP'!$A$3:$A$166,0),1),"")</f>
        <v/>
      </c>
      <c r="U22" s="37" t="str">
        <f>IFERROR(INDEX('VOLO GUIDE TO WATERDEEP'!G$3:G$166,MATCH($H22,'VOLO GUIDE TO WATERDEEP'!$A$3:$A$166,0),1),"")</f>
        <v/>
      </c>
      <c r="V22" s="37" t="str">
        <f>IFERROR(INDEX('VOLO GUIDE TO WATERDEEP'!I$3:I$166,MATCH($H22,'VOLO GUIDE TO WATERDEEP'!$A$3:$A$166,0),1),"")</f>
        <v/>
      </c>
      <c r="W22" s="102"/>
      <c r="X22" s="37" t="str">
        <f>IFERROR(INDEX(GUILDS!$B$2:$B$43,MATCH($F22,GUILDS!$G$2:$G$43,0),1),"")</f>
        <v/>
      </c>
      <c r="Y22" s="102"/>
      <c r="Z22" s="37" t="str">
        <f>IFERROR(INDEX(GUILDS!$X$3:$X$45,MATCH($F22,GUILDS!$W$3:$W$45,0),1),"")</f>
        <v/>
      </c>
      <c r="AB22" t="s">
        <v>2185</v>
      </c>
    </row>
    <row r="23" spans="1:28" x14ac:dyDescent="0.25">
      <c r="A23" t="s">
        <v>872</v>
      </c>
      <c r="B23" s="1" t="str">
        <f t="shared" si="0"/>
        <v>N21</v>
      </c>
      <c r="C23" s="1" t="str">
        <f t="shared" si="1"/>
        <v>The Raging Lion (inn, B, 3)</v>
      </c>
      <c r="F23" s="37" t="s">
        <v>1306</v>
      </c>
      <c r="G23" s="37" t="s">
        <v>1580</v>
      </c>
      <c r="H23" s="63" t="s">
        <v>2242</v>
      </c>
      <c r="I23" s="63" t="s">
        <v>3295</v>
      </c>
      <c r="J23" s="63" t="s">
        <v>2168</v>
      </c>
      <c r="K23" s="63" t="s">
        <v>2157</v>
      </c>
      <c r="L23" s="63">
        <v>3</v>
      </c>
      <c r="M23" s="63"/>
      <c r="N23" s="112" t="s">
        <v>6672</v>
      </c>
      <c r="O23" s="102"/>
      <c r="P23" s="37">
        <f>IFERROR(INDEX('VOLO GUIDE TO WATERDEEP'!B$3:B$166,MATCH($H23,'VOLO GUIDE TO WATERDEEP'!$A$3:$A$166,0),1),"")</f>
        <v>4</v>
      </c>
      <c r="Q23" s="37">
        <f>IFERROR(INDEX('VOLO GUIDE TO WATERDEEP'!C$3:C$166,MATCH($H23,'VOLO GUIDE TO WATERDEEP'!$A$3:$A$166,0),1),"")</f>
        <v>0</v>
      </c>
      <c r="R23" s="37">
        <f>IFERROR(INDEX('VOLO GUIDE TO WATERDEEP'!D$3:D$166,MATCH($H23,'VOLO GUIDE TO WATERDEEP'!$A$3:$A$166,0),1),"")</f>
        <v>4</v>
      </c>
      <c r="S23" s="37">
        <f>IFERROR(INDEX('VOLO GUIDE TO WATERDEEP'!E$3:E$166,MATCH($H23,'VOLO GUIDE TO WATERDEEP'!$A$3:$A$166,0),1),"")</f>
        <v>0</v>
      </c>
      <c r="T23" s="37" t="str">
        <f>IFERROR(INDEX('VOLO GUIDE TO WATERDEEP'!F$3:F$166,MATCH($H23,'VOLO GUIDE TO WATERDEEP'!$A$3:$A$166,0),1),"")</f>
        <v>Inn</v>
      </c>
      <c r="U23" s="37">
        <f>IFERROR(INDEX('VOLO GUIDE TO WATERDEEP'!G$3:G$166,MATCH($H23,'VOLO GUIDE TO WATERDEEP'!$A$3:$A$166,0),1),"")</f>
        <v>0</v>
      </c>
      <c r="V23" s="37" t="str">
        <f>IFERROR(INDEX('VOLO GUIDE TO WATERDEEP'!I$3:I$166,MATCH($H23,'VOLO GUIDE TO WATERDEEP'!$A$3:$A$166,0),1),"")</f>
        <v>NORTH WARD</v>
      </c>
      <c r="W23" s="102"/>
      <c r="X23" s="37" t="str">
        <f>IFERROR(INDEX(GUILDS!$B$2:$B$43,MATCH($F23,GUILDS!$G$2:$G$43,0),1),"")</f>
        <v/>
      </c>
      <c r="Y23" s="102"/>
      <c r="Z23" s="37" t="str">
        <f>IFERROR(INDEX(GUILDS!$X$3:$X$45,MATCH($F23,GUILDS!$W$3:$W$45,0),1),"")</f>
        <v/>
      </c>
      <c r="AB23" t="s">
        <v>2166</v>
      </c>
    </row>
    <row r="24" spans="1:28" x14ac:dyDescent="0.25">
      <c r="A24" t="s">
        <v>873</v>
      </c>
      <c r="B24" s="1" t="str">
        <f t="shared" si="0"/>
        <v>N22</v>
      </c>
      <c r="C24" s="1" t="str">
        <f t="shared" si="1"/>
        <v>Maerklos Villa (noble villa, A, 1s, 2s, &amp; 4s)</v>
      </c>
      <c r="F24" s="37" t="s">
        <v>478</v>
      </c>
      <c r="G24" s="37" t="s">
        <v>1581</v>
      </c>
      <c r="H24" s="63" t="s">
        <v>2243</v>
      </c>
      <c r="I24" s="63" t="s">
        <v>3295</v>
      </c>
      <c r="J24" s="63" t="s">
        <v>2151</v>
      </c>
      <c r="K24" s="63" t="s">
        <v>2152</v>
      </c>
      <c r="L24" s="63" t="s">
        <v>2204</v>
      </c>
      <c r="M24" s="63"/>
      <c r="N24" s="112" t="s">
        <v>6672</v>
      </c>
      <c r="O24" s="102"/>
      <c r="P24" s="37" t="str">
        <f>IFERROR(INDEX('VOLO GUIDE TO WATERDEEP'!B$3:B$166,MATCH($H24,'VOLO GUIDE TO WATERDEEP'!$A$3:$A$166,0),1),"")</f>
        <v/>
      </c>
      <c r="Q24" s="37" t="str">
        <f>IFERROR(INDEX('VOLO GUIDE TO WATERDEEP'!C$3:C$166,MATCH($H24,'VOLO GUIDE TO WATERDEEP'!$A$3:$A$166,0),1),"")</f>
        <v/>
      </c>
      <c r="R24" s="37" t="str">
        <f>IFERROR(INDEX('VOLO GUIDE TO WATERDEEP'!D$3:D$166,MATCH($H24,'VOLO GUIDE TO WATERDEEP'!$A$3:$A$166,0),1),"")</f>
        <v/>
      </c>
      <c r="S24" s="37" t="str">
        <f>IFERROR(INDEX('VOLO GUIDE TO WATERDEEP'!E$3:E$166,MATCH($H24,'VOLO GUIDE TO WATERDEEP'!$A$3:$A$166,0),1),"")</f>
        <v/>
      </c>
      <c r="T24" s="37" t="str">
        <f>IFERROR(INDEX('VOLO GUIDE TO WATERDEEP'!F$3:F$166,MATCH($H24,'VOLO GUIDE TO WATERDEEP'!$A$3:$A$166,0),1),"")</f>
        <v/>
      </c>
      <c r="U24" s="37" t="str">
        <f>IFERROR(INDEX('VOLO GUIDE TO WATERDEEP'!G$3:G$166,MATCH($H24,'VOLO GUIDE TO WATERDEEP'!$A$3:$A$166,0),1),"")</f>
        <v/>
      </c>
      <c r="V24" s="37" t="str">
        <f>IFERROR(INDEX('VOLO GUIDE TO WATERDEEP'!I$3:I$166,MATCH($H24,'VOLO GUIDE TO WATERDEEP'!$A$3:$A$166,0),1),"")</f>
        <v/>
      </c>
      <c r="W24" s="102"/>
      <c r="X24" s="37" t="str">
        <f>IFERROR(INDEX(GUILDS!$B$2:$B$43,MATCH($F24,GUILDS!$G$2:$G$43,0),1),"")</f>
        <v/>
      </c>
      <c r="Y24" s="102"/>
      <c r="Z24" s="37" t="str">
        <f>IFERROR(INDEX(GUILDS!$X$3:$X$45,MATCH($F24,GUILDS!$W$3:$W$45,0),1),"")</f>
        <v/>
      </c>
      <c r="AB24" t="s">
        <v>2200</v>
      </c>
    </row>
    <row r="25" spans="1:28" x14ac:dyDescent="0.25">
      <c r="A25" t="s">
        <v>874</v>
      </c>
      <c r="B25" s="1" t="str">
        <f t="shared" si="0"/>
        <v>N23</v>
      </c>
      <c r="C25" s="1" t="str">
        <f t="shared" si="1"/>
        <v>Nandar Villa (noble villa, A, 2s &amp; 3s)</v>
      </c>
      <c r="F25" s="37" t="s">
        <v>517</v>
      </c>
      <c r="G25" s="37" t="s">
        <v>1582</v>
      </c>
      <c r="H25" s="63" t="s">
        <v>2244</v>
      </c>
      <c r="I25" s="63" t="s">
        <v>3295</v>
      </c>
      <c r="J25" s="63" t="s">
        <v>2151</v>
      </c>
      <c r="K25" s="63" t="s">
        <v>2152</v>
      </c>
      <c r="L25" s="63" t="s">
        <v>2146</v>
      </c>
      <c r="M25" s="63"/>
      <c r="N25" s="112" t="s">
        <v>6672</v>
      </c>
      <c r="O25" s="102"/>
      <c r="P25" s="37" t="str">
        <f>IFERROR(INDEX('VOLO GUIDE TO WATERDEEP'!B$3:B$166,MATCH($H25,'VOLO GUIDE TO WATERDEEP'!$A$3:$A$166,0),1),"")</f>
        <v/>
      </c>
      <c r="Q25" s="37" t="str">
        <f>IFERROR(INDEX('VOLO GUIDE TO WATERDEEP'!C$3:C$166,MATCH($H25,'VOLO GUIDE TO WATERDEEP'!$A$3:$A$166,0),1),"")</f>
        <v/>
      </c>
      <c r="R25" s="37" t="str">
        <f>IFERROR(INDEX('VOLO GUIDE TO WATERDEEP'!D$3:D$166,MATCH($H25,'VOLO GUIDE TO WATERDEEP'!$A$3:$A$166,0),1),"")</f>
        <v/>
      </c>
      <c r="S25" s="37" t="str">
        <f>IFERROR(INDEX('VOLO GUIDE TO WATERDEEP'!E$3:E$166,MATCH($H25,'VOLO GUIDE TO WATERDEEP'!$A$3:$A$166,0),1),"")</f>
        <v/>
      </c>
      <c r="T25" s="37" t="str">
        <f>IFERROR(INDEX('VOLO GUIDE TO WATERDEEP'!F$3:F$166,MATCH($H25,'VOLO GUIDE TO WATERDEEP'!$A$3:$A$166,0),1),"")</f>
        <v/>
      </c>
      <c r="U25" s="37" t="str">
        <f>IFERROR(INDEX('VOLO GUIDE TO WATERDEEP'!G$3:G$166,MATCH($H25,'VOLO GUIDE TO WATERDEEP'!$A$3:$A$166,0),1),"")</f>
        <v/>
      </c>
      <c r="V25" s="37" t="str">
        <f>IFERROR(INDEX('VOLO GUIDE TO WATERDEEP'!I$3:I$166,MATCH($H25,'VOLO GUIDE TO WATERDEEP'!$A$3:$A$166,0),1),"")</f>
        <v/>
      </c>
      <c r="W25" s="102"/>
      <c r="X25" s="37" t="str">
        <f>IFERROR(INDEX(GUILDS!$B$2:$B$43,MATCH($F25,GUILDS!$G$2:$G$43,0),1),"")</f>
        <v/>
      </c>
      <c r="Y25" s="102"/>
      <c r="Z25" s="37" t="str">
        <f>IFERROR(INDEX(GUILDS!$X$3:$X$45,MATCH($F25,GUILDS!$W$3:$W$45,0),1),"")</f>
        <v/>
      </c>
      <c r="AB25" t="s">
        <v>2179</v>
      </c>
    </row>
    <row r="26" spans="1:28" x14ac:dyDescent="0.25">
      <c r="A26" t="s">
        <v>875</v>
      </c>
      <c r="B26" s="1" t="str">
        <f t="shared" si="0"/>
        <v>N24</v>
      </c>
      <c r="C26" s="1" t="str">
        <f t="shared" si="1"/>
        <v>Stormweather Villa (noble villa, A, 2s &amp; 5s)</v>
      </c>
      <c r="F26" s="37" t="s">
        <v>576</v>
      </c>
      <c r="G26" s="37" t="s">
        <v>1583</v>
      </c>
      <c r="H26" s="63" t="s">
        <v>2245</v>
      </c>
      <c r="I26" s="63" t="s">
        <v>3295</v>
      </c>
      <c r="J26" s="63" t="s">
        <v>2151</v>
      </c>
      <c r="K26" s="63" t="s">
        <v>2152</v>
      </c>
      <c r="L26" s="63" t="s">
        <v>2148</v>
      </c>
      <c r="M26" s="63"/>
      <c r="N26" s="112" t="s">
        <v>6672</v>
      </c>
      <c r="O26" s="102"/>
      <c r="P26" s="37" t="str">
        <f>IFERROR(INDEX('VOLO GUIDE TO WATERDEEP'!B$3:B$166,MATCH($H26,'VOLO GUIDE TO WATERDEEP'!$A$3:$A$166,0),1),"")</f>
        <v/>
      </c>
      <c r="Q26" s="37" t="str">
        <f>IFERROR(INDEX('VOLO GUIDE TO WATERDEEP'!C$3:C$166,MATCH($H26,'VOLO GUIDE TO WATERDEEP'!$A$3:$A$166,0),1),"")</f>
        <v/>
      </c>
      <c r="R26" s="37" t="str">
        <f>IFERROR(INDEX('VOLO GUIDE TO WATERDEEP'!D$3:D$166,MATCH($H26,'VOLO GUIDE TO WATERDEEP'!$A$3:$A$166,0),1),"")</f>
        <v/>
      </c>
      <c r="S26" s="37" t="str">
        <f>IFERROR(INDEX('VOLO GUIDE TO WATERDEEP'!E$3:E$166,MATCH($H26,'VOLO GUIDE TO WATERDEEP'!$A$3:$A$166,0),1),"")</f>
        <v/>
      </c>
      <c r="T26" s="37" t="str">
        <f>IFERROR(INDEX('VOLO GUIDE TO WATERDEEP'!F$3:F$166,MATCH($H26,'VOLO GUIDE TO WATERDEEP'!$A$3:$A$166,0),1),"")</f>
        <v/>
      </c>
      <c r="U26" s="37" t="str">
        <f>IFERROR(INDEX('VOLO GUIDE TO WATERDEEP'!G$3:G$166,MATCH($H26,'VOLO GUIDE TO WATERDEEP'!$A$3:$A$166,0),1),"")</f>
        <v/>
      </c>
      <c r="V26" s="37" t="str">
        <f>IFERROR(INDEX('VOLO GUIDE TO WATERDEEP'!I$3:I$166,MATCH($H26,'VOLO GUIDE TO WATERDEEP'!$A$3:$A$166,0),1),"")</f>
        <v/>
      </c>
      <c r="W26" s="102"/>
      <c r="X26" s="37" t="str">
        <f>IFERROR(INDEX(GUILDS!$B$2:$B$43,MATCH($F26,GUILDS!$G$2:$G$43,0),1),"")</f>
        <v/>
      </c>
      <c r="Y26" s="102"/>
      <c r="Z26" s="37" t="str">
        <f>IFERROR(INDEX(GUILDS!$X$3:$X$45,MATCH($F26,GUILDS!$W$3:$W$45,0),1),"")</f>
        <v/>
      </c>
      <c r="AB26" t="s">
        <v>2189</v>
      </c>
    </row>
    <row r="27" spans="1:28" x14ac:dyDescent="0.25">
      <c r="A27" t="s">
        <v>876</v>
      </c>
      <c r="B27" s="1" t="str">
        <f t="shared" si="0"/>
        <v>N25</v>
      </c>
      <c r="C27" s="1" t="str">
        <f t="shared" si="1"/>
        <v>A Maiden's Tears (tavern, B, 1)</v>
      </c>
      <c r="F27" s="37" t="s">
        <v>1307</v>
      </c>
      <c r="G27" s="37" t="s">
        <v>1584</v>
      </c>
      <c r="H27" s="63" t="s">
        <v>2246</v>
      </c>
      <c r="I27" s="63" t="s">
        <v>3295</v>
      </c>
      <c r="J27" s="63" t="s">
        <v>2169</v>
      </c>
      <c r="K27" s="63" t="s">
        <v>2157</v>
      </c>
      <c r="L27" s="63">
        <v>1</v>
      </c>
      <c r="M27" s="63"/>
      <c r="N27" s="112" t="s">
        <v>6672</v>
      </c>
      <c r="O27" s="102"/>
      <c r="P27" s="37" t="str">
        <f>IFERROR(INDEX('VOLO GUIDE TO WATERDEEP'!B$3:B$166,MATCH($H27,'VOLO GUIDE TO WATERDEEP'!$A$3:$A$166,0),1),"")</f>
        <v/>
      </c>
      <c r="Q27" s="37" t="str">
        <f>IFERROR(INDEX('VOLO GUIDE TO WATERDEEP'!C$3:C$166,MATCH($H27,'VOLO GUIDE TO WATERDEEP'!$A$3:$A$166,0),1),"")</f>
        <v/>
      </c>
      <c r="R27" s="37" t="str">
        <f>IFERROR(INDEX('VOLO GUIDE TO WATERDEEP'!D$3:D$166,MATCH($H27,'VOLO GUIDE TO WATERDEEP'!$A$3:$A$166,0),1),"")</f>
        <v/>
      </c>
      <c r="S27" s="37" t="str">
        <f>IFERROR(INDEX('VOLO GUIDE TO WATERDEEP'!E$3:E$166,MATCH($H27,'VOLO GUIDE TO WATERDEEP'!$A$3:$A$166,0),1),"")</f>
        <v/>
      </c>
      <c r="T27" s="37" t="str">
        <f>IFERROR(INDEX('VOLO GUIDE TO WATERDEEP'!F$3:F$166,MATCH($H27,'VOLO GUIDE TO WATERDEEP'!$A$3:$A$166,0),1),"")</f>
        <v/>
      </c>
      <c r="U27" s="37" t="str">
        <f>IFERROR(INDEX('VOLO GUIDE TO WATERDEEP'!G$3:G$166,MATCH($H27,'VOLO GUIDE TO WATERDEEP'!$A$3:$A$166,0),1),"")</f>
        <v/>
      </c>
      <c r="V27" s="37" t="str">
        <f>IFERROR(INDEX('VOLO GUIDE TO WATERDEEP'!I$3:I$166,MATCH($H27,'VOLO GUIDE TO WATERDEEP'!$A$3:$A$166,0),1),"")</f>
        <v/>
      </c>
      <c r="W27" s="102"/>
      <c r="X27" s="37" t="str">
        <f>IFERROR(INDEX(GUILDS!$B$2:$B$43,MATCH($F27,GUILDS!$G$2:$G$43,0),1),"")</f>
        <v/>
      </c>
      <c r="Y27" s="102"/>
      <c r="Z27" s="37" t="str">
        <f>IFERROR(INDEX(GUILDS!$X$3:$X$45,MATCH($F27,GUILDS!$W$3:$W$45,0),1),"")</f>
        <v/>
      </c>
      <c r="AB27" t="s">
        <v>2164</v>
      </c>
    </row>
    <row r="28" spans="1:28" x14ac:dyDescent="0.25">
      <c r="A28" t="s">
        <v>877</v>
      </c>
      <c r="B28" s="1" t="str">
        <f t="shared" si="0"/>
        <v>N26</v>
      </c>
      <c r="C28" s="1" t="str">
        <f t="shared" si="1"/>
        <v>Twilight Hunters (tavern, C, 2)</v>
      </c>
      <c r="F28" s="37" t="s">
        <v>1308</v>
      </c>
      <c r="G28" s="37" t="s">
        <v>1585</v>
      </c>
      <c r="H28" s="63" t="s">
        <v>2247</v>
      </c>
      <c r="I28" s="63" t="s">
        <v>3295</v>
      </c>
      <c r="J28" s="63" t="s">
        <v>2169</v>
      </c>
      <c r="K28" s="63" t="s">
        <v>2145</v>
      </c>
      <c r="L28" s="63">
        <v>2</v>
      </c>
      <c r="M28" s="63"/>
      <c r="N28" s="112" t="s">
        <v>6672</v>
      </c>
      <c r="O28" s="102"/>
      <c r="P28" s="37" t="str">
        <f>IFERROR(INDEX('VOLO GUIDE TO WATERDEEP'!B$3:B$166,MATCH($H28,'VOLO GUIDE TO WATERDEEP'!$A$3:$A$166,0),1),"")</f>
        <v/>
      </c>
      <c r="Q28" s="37" t="str">
        <f>IFERROR(INDEX('VOLO GUIDE TO WATERDEEP'!C$3:C$166,MATCH($H28,'VOLO GUIDE TO WATERDEEP'!$A$3:$A$166,0),1),"")</f>
        <v/>
      </c>
      <c r="R28" s="37" t="str">
        <f>IFERROR(INDEX('VOLO GUIDE TO WATERDEEP'!D$3:D$166,MATCH($H28,'VOLO GUIDE TO WATERDEEP'!$A$3:$A$166,0),1),"")</f>
        <v/>
      </c>
      <c r="S28" s="37" t="str">
        <f>IFERROR(INDEX('VOLO GUIDE TO WATERDEEP'!E$3:E$166,MATCH($H28,'VOLO GUIDE TO WATERDEEP'!$A$3:$A$166,0),1),"")</f>
        <v/>
      </c>
      <c r="T28" s="37" t="str">
        <f>IFERROR(INDEX('VOLO GUIDE TO WATERDEEP'!F$3:F$166,MATCH($H28,'VOLO GUIDE TO WATERDEEP'!$A$3:$A$166,0),1),"")</f>
        <v/>
      </c>
      <c r="U28" s="37" t="str">
        <f>IFERROR(INDEX('VOLO GUIDE TO WATERDEEP'!G$3:G$166,MATCH($H28,'VOLO GUIDE TO WATERDEEP'!$A$3:$A$166,0),1),"")</f>
        <v/>
      </c>
      <c r="V28" s="37" t="str">
        <f>IFERROR(INDEX('VOLO GUIDE TO WATERDEEP'!I$3:I$166,MATCH($H28,'VOLO GUIDE TO WATERDEEP'!$A$3:$A$166,0),1),"")</f>
        <v/>
      </c>
      <c r="W28" s="102"/>
      <c r="X28" s="37" t="str">
        <f>IFERROR(INDEX(GUILDS!$B$2:$B$43,MATCH($F28,GUILDS!$G$2:$G$43,0),1),"")</f>
        <v/>
      </c>
      <c r="Y28" s="102"/>
      <c r="Z28" s="37" t="str">
        <f>IFERROR(INDEX(GUILDS!$X$3:$X$45,MATCH($F28,GUILDS!$W$3:$W$45,0),1),"")</f>
        <v/>
      </c>
      <c r="AB28" t="s">
        <v>2169</v>
      </c>
    </row>
    <row r="29" spans="1:28" x14ac:dyDescent="0.25">
      <c r="A29" t="s">
        <v>878</v>
      </c>
      <c r="B29" s="1" t="str">
        <f t="shared" si="0"/>
        <v>N27</v>
      </c>
      <c r="C29" s="1" t="str">
        <f t="shared" si="1"/>
        <v>The Gentle Mermaid (festhall, B, 4)</v>
      </c>
      <c r="F29" s="37" t="s">
        <v>1309</v>
      </c>
      <c r="G29" s="37" t="s">
        <v>1586</v>
      </c>
      <c r="H29" s="63" t="s">
        <v>2248</v>
      </c>
      <c r="I29" s="63" t="s">
        <v>3295</v>
      </c>
      <c r="J29" s="63" t="s">
        <v>2170</v>
      </c>
      <c r="K29" s="63" t="s">
        <v>2157</v>
      </c>
      <c r="L29" s="63">
        <v>4</v>
      </c>
      <c r="M29" s="63"/>
      <c r="N29" s="112" t="s">
        <v>6672</v>
      </c>
      <c r="O29" s="102"/>
      <c r="P29" s="37">
        <f>IFERROR(INDEX('VOLO GUIDE TO WATERDEEP'!B$3:B$166,MATCH($H29,'VOLO GUIDE TO WATERDEEP'!$A$3:$A$166,0),1),"")</f>
        <v>4</v>
      </c>
      <c r="Q29" s="37">
        <f>IFERROR(INDEX('VOLO GUIDE TO WATERDEEP'!C$3:C$166,MATCH($H29,'VOLO GUIDE TO WATERDEEP'!$A$3:$A$166,0),1),"")</f>
        <v>0</v>
      </c>
      <c r="R29" s="37">
        <f>IFERROR(INDEX('VOLO GUIDE TO WATERDEEP'!D$3:D$166,MATCH($H29,'VOLO GUIDE TO WATERDEEP'!$A$3:$A$166,0),1),"")</f>
        <v>4</v>
      </c>
      <c r="S29" s="37">
        <f>IFERROR(INDEX('VOLO GUIDE TO WATERDEEP'!E$3:E$166,MATCH($H29,'VOLO GUIDE TO WATERDEEP'!$A$3:$A$166,0),1),"")</f>
        <v>0</v>
      </c>
      <c r="T29" s="37" t="str">
        <f>IFERROR(INDEX('VOLO GUIDE TO WATERDEEP'!F$3:F$166,MATCH($H29,'VOLO GUIDE TO WATERDEEP'!$A$3:$A$166,0),1),"")</f>
        <v>Tavern, Gambling House, &amp; Festhall</v>
      </c>
      <c r="U29" s="37" t="str">
        <f>IFERROR(INDEX('VOLO GUIDE TO WATERDEEP'!G$3:G$166,MATCH($H29,'VOLO GUIDE TO WATERDEEP'!$A$3:$A$166,0),1),"")</f>
        <v>One of the largest gambling houses in all of Faerun, and a luxurious place to see and be seen among the fabulously wealthy and powerful.</v>
      </c>
      <c r="V29" s="37" t="str">
        <f>IFERROR(INDEX('VOLO GUIDE TO WATERDEEP'!I$3:I$166,MATCH($H29,'VOLO GUIDE TO WATERDEEP'!$A$3:$A$166,0),1),"")</f>
        <v>NORTH WARD</v>
      </c>
      <c r="W29" s="102"/>
      <c r="X29" s="37" t="str">
        <f>IFERROR(INDEX(GUILDS!$B$2:$B$43,MATCH($F29,GUILDS!$G$2:$G$43,0),1),"")</f>
        <v/>
      </c>
      <c r="Y29" s="102"/>
      <c r="Z29" s="37" t="str">
        <f>IFERROR(INDEX(GUILDS!$X$3:$X$45,MATCH($F29,GUILDS!$W$3:$W$45,0),1),"")</f>
        <v/>
      </c>
      <c r="AB29" t="s">
        <v>6563</v>
      </c>
    </row>
    <row r="30" spans="1:28" x14ac:dyDescent="0.25">
      <c r="A30" t="s">
        <v>879</v>
      </c>
      <c r="B30" s="1" t="str">
        <f t="shared" si="0"/>
        <v>N28</v>
      </c>
      <c r="C30" s="1" t="str">
        <f t="shared" si="1"/>
        <v>Durinbold Villa (noble villa, A, 3s &amp; 4s)</v>
      </c>
      <c r="F30" s="37" t="s">
        <v>329</v>
      </c>
      <c r="G30" s="37" t="s">
        <v>1587</v>
      </c>
      <c r="H30" s="63" t="s">
        <v>2249</v>
      </c>
      <c r="I30" s="63" t="s">
        <v>3295</v>
      </c>
      <c r="J30" s="63" t="s">
        <v>2151</v>
      </c>
      <c r="K30" s="63" t="s">
        <v>2152</v>
      </c>
      <c r="L30" s="63" t="s">
        <v>2150</v>
      </c>
      <c r="M30" s="63"/>
      <c r="N30" s="112" t="s">
        <v>6672</v>
      </c>
      <c r="O30" s="102"/>
      <c r="P30" s="37" t="str">
        <f>IFERROR(INDEX('VOLO GUIDE TO WATERDEEP'!B$3:B$166,MATCH($H30,'VOLO GUIDE TO WATERDEEP'!$A$3:$A$166,0),1),"")</f>
        <v/>
      </c>
      <c r="Q30" s="37" t="str">
        <f>IFERROR(INDEX('VOLO GUIDE TO WATERDEEP'!C$3:C$166,MATCH($H30,'VOLO GUIDE TO WATERDEEP'!$A$3:$A$166,0),1),"")</f>
        <v/>
      </c>
      <c r="R30" s="37" t="str">
        <f>IFERROR(INDEX('VOLO GUIDE TO WATERDEEP'!D$3:D$166,MATCH($H30,'VOLO GUIDE TO WATERDEEP'!$A$3:$A$166,0),1),"")</f>
        <v/>
      </c>
      <c r="S30" s="37" t="str">
        <f>IFERROR(INDEX('VOLO GUIDE TO WATERDEEP'!E$3:E$166,MATCH($H30,'VOLO GUIDE TO WATERDEEP'!$A$3:$A$166,0),1),"")</f>
        <v/>
      </c>
      <c r="T30" s="37" t="str">
        <f>IFERROR(INDEX('VOLO GUIDE TO WATERDEEP'!F$3:F$166,MATCH($H30,'VOLO GUIDE TO WATERDEEP'!$A$3:$A$166,0),1),"")</f>
        <v/>
      </c>
      <c r="U30" s="37" t="str">
        <f>IFERROR(INDEX('VOLO GUIDE TO WATERDEEP'!G$3:G$166,MATCH($H30,'VOLO GUIDE TO WATERDEEP'!$A$3:$A$166,0),1),"")</f>
        <v/>
      </c>
      <c r="V30" s="37" t="str">
        <f>IFERROR(INDEX('VOLO GUIDE TO WATERDEEP'!I$3:I$166,MATCH($H30,'VOLO GUIDE TO WATERDEEP'!$A$3:$A$166,0),1),"")</f>
        <v/>
      </c>
      <c r="W30" s="102"/>
      <c r="X30" s="37" t="str">
        <f>IFERROR(INDEX(GUILDS!$B$2:$B$43,MATCH($F30,GUILDS!$G$2:$G$43,0),1),"")</f>
        <v/>
      </c>
      <c r="Y30" s="102"/>
      <c r="Z30" s="37" t="str">
        <f>IFERROR(INDEX(GUILDS!$X$3:$X$45,MATCH($F30,GUILDS!$W$3:$W$45,0),1),"")</f>
        <v/>
      </c>
      <c r="AB30" t="s">
        <v>2194</v>
      </c>
    </row>
    <row r="31" spans="1:28" x14ac:dyDescent="0.25">
      <c r="A31" t="s">
        <v>880</v>
      </c>
      <c r="B31" s="1" t="str">
        <f t="shared" si="0"/>
        <v>N29</v>
      </c>
      <c r="C31" s="1" t="str">
        <f t="shared" si="1"/>
        <v>Estelmer Villa (noble villa, A, 2s &amp; 3s)</v>
      </c>
      <c r="F31" s="37" t="s">
        <v>362</v>
      </c>
      <c r="G31" s="37" t="s">
        <v>1588</v>
      </c>
      <c r="H31" s="63" t="s">
        <v>2250</v>
      </c>
      <c r="I31" s="63" t="s">
        <v>3295</v>
      </c>
      <c r="J31" s="63" t="s">
        <v>2151</v>
      </c>
      <c r="K31" s="63" t="s">
        <v>2152</v>
      </c>
      <c r="L31" s="63" t="s">
        <v>2146</v>
      </c>
      <c r="M31" s="63"/>
      <c r="N31" s="112" t="s">
        <v>6672</v>
      </c>
      <c r="O31" s="102"/>
      <c r="P31" s="37" t="str">
        <f>IFERROR(INDEX('VOLO GUIDE TO WATERDEEP'!B$3:B$166,MATCH($H31,'VOLO GUIDE TO WATERDEEP'!$A$3:$A$166,0),1),"")</f>
        <v/>
      </c>
      <c r="Q31" s="37" t="str">
        <f>IFERROR(INDEX('VOLO GUIDE TO WATERDEEP'!C$3:C$166,MATCH($H31,'VOLO GUIDE TO WATERDEEP'!$A$3:$A$166,0),1),"")</f>
        <v/>
      </c>
      <c r="R31" s="37" t="str">
        <f>IFERROR(INDEX('VOLO GUIDE TO WATERDEEP'!D$3:D$166,MATCH($H31,'VOLO GUIDE TO WATERDEEP'!$A$3:$A$166,0),1),"")</f>
        <v/>
      </c>
      <c r="S31" s="37" t="str">
        <f>IFERROR(INDEX('VOLO GUIDE TO WATERDEEP'!E$3:E$166,MATCH($H31,'VOLO GUIDE TO WATERDEEP'!$A$3:$A$166,0),1),"")</f>
        <v/>
      </c>
      <c r="T31" s="37" t="str">
        <f>IFERROR(INDEX('VOLO GUIDE TO WATERDEEP'!F$3:F$166,MATCH($H31,'VOLO GUIDE TO WATERDEEP'!$A$3:$A$166,0),1),"")</f>
        <v/>
      </c>
      <c r="U31" s="37" t="str">
        <f>IFERROR(INDEX('VOLO GUIDE TO WATERDEEP'!G$3:G$166,MATCH($H31,'VOLO GUIDE TO WATERDEEP'!$A$3:$A$166,0),1),"")</f>
        <v/>
      </c>
      <c r="V31" s="37" t="str">
        <f>IFERROR(INDEX('VOLO GUIDE TO WATERDEEP'!I$3:I$166,MATCH($H31,'VOLO GUIDE TO WATERDEEP'!$A$3:$A$166,0),1),"")</f>
        <v/>
      </c>
      <c r="W31" s="102"/>
      <c r="X31" s="37" t="str">
        <f>IFERROR(INDEX(GUILDS!$B$2:$B$43,MATCH($F31,GUILDS!$G$2:$G$43,0),1),"")</f>
        <v/>
      </c>
      <c r="Y31" s="102"/>
      <c r="Z31" s="37" t="str">
        <f>IFERROR(INDEX(GUILDS!$X$3:$X$45,MATCH($F31,GUILDS!$W$3:$W$45,0),1),"")</f>
        <v/>
      </c>
      <c r="AB31" t="s">
        <v>2195</v>
      </c>
    </row>
    <row r="32" spans="1:28" x14ac:dyDescent="0.25">
      <c r="A32" t="s">
        <v>881</v>
      </c>
      <c r="B32" s="1" t="str">
        <f t="shared" si="0"/>
        <v>N30</v>
      </c>
      <c r="C32" s="1" t="str">
        <f t="shared" si="1"/>
        <v>Tarm Villa (noble villa, A, 3s)</v>
      </c>
      <c r="F32" s="37" t="s">
        <v>1310</v>
      </c>
      <c r="G32" s="37" t="s">
        <v>1589</v>
      </c>
      <c r="H32" s="63" t="s">
        <v>2251</v>
      </c>
      <c r="I32" s="63" t="s">
        <v>3295</v>
      </c>
      <c r="J32" s="63" t="s">
        <v>2151</v>
      </c>
      <c r="K32" s="63" t="s">
        <v>2152</v>
      </c>
      <c r="L32" s="63" t="s">
        <v>2218</v>
      </c>
      <c r="M32" s="63"/>
      <c r="N32" s="112" t="s">
        <v>6672</v>
      </c>
      <c r="O32" s="102"/>
      <c r="P32" s="37" t="str">
        <f>IFERROR(INDEX('VOLO GUIDE TO WATERDEEP'!B$3:B$166,MATCH($H32,'VOLO GUIDE TO WATERDEEP'!$A$3:$A$166,0),1),"")</f>
        <v/>
      </c>
      <c r="Q32" s="37" t="str">
        <f>IFERROR(INDEX('VOLO GUIDE TO WATERDEEP'!C$3:C$166,MATCH($H32,'VOLO GUIDE TO WATERDEEP'!$A$3:$A$166,0),1),"")</f>
        <v/>
      </c>
      <c r="R32" s="37" t="str">
        <f>IFERROR(INDEX('VOLO GUIDE TO WATERDEEP'!D$3:D$166,MATCH($H32,'VOLO GUIDE TO WATERDEEP'!$A$3:$A$166,0),1),"")</f>
        <v/>
      </c>
      <c r="S32" s="37" t="str">
        <f>IFERROR(INDEX('VOLO GUIDE TO WATERDEEP'!E$3:E$166,MATCH($H32,'VOLO GUIDE TO WATERDEEP'!$A$3:$A$166,0),1),"")</f>
        <v/>
      </c>
      <c r="T32" s="37" t="str">
        <f>IFERROR(INDEX('VOLO GUIDE TO WATERDEEP'!F$3:F$166,MATCH($H32,'VOLO GUIDE TO WATERDEEP'!$A$3:$A$166,0),1),"")</f>
        <v/>
      </c>
      <c r="U32" s="37" t="str">
        <f>IFERROR(INDEX('VOLO GUIDE TO WATERDEEP'!G$3:G$166,MATCH($H32,'VOLO GUIDE TO WATERDEEP'!$A$3:$A$166,0),1),"")</f>
        <v/>
      </c>
      <c r="V32" s="37" t="str">
        <f>IFERROR(INDEX('VOLO GUIDE TO WATERDEEP'!I$3:I$166,MATCH($H32,'VOLO GUIDE TO WATERDEEP'!$A$3:$A$166,0),1),"")</f>
        <v/>
      </c>
      <c r="W32" s="102"/>
      <c r="X32" s="37" t="str">
        <f>IFERROR(INDEX(GUILDS!$B$2:$B$43,MATCH($F32,GUILDS!$G$2:$G$43,0),1),"")</f>
        <v/>
      </c>
      <c r="Y32" s="102"/>
      <c r="Z32" s="37" t="str">
        <f>IFERROR(INDEX(GUILDS!$X$3:$X$45,MATCH($F32,GUILDS!$W$3:$W$45,0),1),"")</f>
        <v/>
      </c>
      <c r="AB32" t="s">
        <v>2182</v>
      </c>
    </row>
    <row r="33" spans="1:28" x14ac:dyDescent="0.25">
      <c r="A33" t="s">
        <v>882</v>
      </c>
      <c r="B33" s="1" t="str">
        <f t="shared" si="0"/>
        <v>N31</v>
      </c>
      <c r="C33" s="1" t="str">
        <f t="shared" si="1"/>
        <v>Majarra Villa (noble villa, A, 3s &amp; 4s)</v>
      </c>
      <c r="F33" s="37" t="s">
        <v>1311</v>
      </c>
      <c r="G33" s="37" t="s">
        <v>1590</v>
      </c>
      <c r="H33" s="63" t="s">
        <v>2252</v>
      </c>
      <c r="I33" s="63" t="s">
        <v>3295</v>
      </c>
      <c r="J33" s="63" t="s">
        <v>2151</v>
      </c>
      <c r="K33" s="63" t="s">
        <v>2152</v>
      </c>
      <c r="L33" s="63" t="s">
        <v>2150</v>
      </c>
      <c r="M33" s="63"/>
      <c r="N33" s="112" t="s">
        <v>6672</v>
      </c>
      <c r="O33" s="102"/>
      <c r="P33" s="37" t="str">
        <f>IFERROR(INDEX('VOLO GUIDE TO WATERDEEP'!B$3:B$166,MATCH($H33,'VOLO GUIDE TO WATERDEEP'!$A$3:$A$166,0),1),"")</f>
        <v/>
      </c>
      <c r="Q33" s="37" t="str">
        <f>IFERROR(INDEX('VOLO GUIDE TO WATERDEEP'!C$3:C$166,MATCH($H33,'VOLO GUIDE TO WATERDEEP'!$A$3:$A$166,0),1),"")</f>
        <v/>
      </c>
      <c r="R33" s="37" t="str">
        <f>IFERROR(INDEX('VOLO GUIDE TO WATERDEEP'!D$3:D$166,MATCH($H33,'VOLO GUIDE TO WATERDEEP'!$A$3:$A$166,0),1),"")</f>
        <v/>
      </c>
      <c r="S33" s="37" t="str">
        <f>IFERROR(INDEX('VOLO GUIDE TO WATERDEEP'!E$3:E$166,MATCH($H33,'VOLO GUIDE TO WATERDEEP'!$A$3:$A$166,0),1),"")</f>
        <v/>
      </c>
      <c r="T33" s="37" t="str">
        <f>IFERROR(INDEX('VOLO GUIDE TO WATERDEEP'!F$3:F$166,MATCH($H33,'VOLO GUIDE TO WATERDEEP'!$A$3:$A$166,0),1),"")</f>
        <v/>
      </c>
      <c r="U33" s="37" t="str">
        <f>IFERROR(INDEX('VOLO GUIDE TO WATERDEEP'!G$3:G$166,MATCH($H33,'VOLO GUIDE TO WATERDEEP'!$A$3:$A$166,0),1),"")</f>
        <v/>
      </c>
      <c r="V33" s="37" t="str">
        <f>IFERROR(INDEX('VOLO GUIDE TO WATERDEEP'!I$3:I$166,MATCH($H33,'VOLO GUIDE TO WATERDEEP'!$A$3:$A$166,0),1),"")</f>
        <v/>
      </c>
      <c r="W33" s="102"/>
      <c r="X33" s="37" t="str">
        <f>IFERROR(INDEX(GUILDS!$B$2:$B$43,MATCH($F33,GUILDS!$G$2:$G$43,0),1),"")</f>
        <v/>
      </c>
      <c r="Y33" s="102"/>
      <c r="Z33" s="37" t="str">
        <f>IFERROR(INDEX(GUILDS!$X$3:$X$45,MATCH($F33,GUILDS!$W$3:$W$45,0),1),"")</f>
        <v/>
      </c>
      <c r="AB33" t="s">
        <v>2176</v>
      </c>
    </row>
    <row r="34" spans="1:28" x14ac:dyDescent="0.25">
      <c r="A34" t="s">
        <v>883</v>
      </c>
      <c r="B34" s="1" t="str">
        <f t="shared" si="0"/>
        <v>N32</v>
      </c>
      <c r="C34" s="1" t="str">
        <f t="shared" si="1"/>
        <v>The Misty Beard (tavern, C, 4)</v>
      </c>
      <c r="F34" s="37" t="s">
        <v>1312</v>
      </c>
      <c r="G34" s="37" t="s">
        <v>1591</v>
      </c>
      <c r="H34" s="63" t="s">
        <v>2253</v>
      </c>
      <c r="I34" s="63" t="s">
        <v>3295</v>
      </c>
      <c r="J34" s="63" t="s">
        <v>2169</v>
      </c>
      <c r="K34" s="63" t="s">
        <v>2145</v>
      </c>
      <c r="L34" s="63">
        <v>4</v>
      </c>
      <c r="M34" s="63"/>
      <c r="N34" s="112" t="s">
        <v>6672</v>
      </c>
      <c r="O34" s="102"/>
      <c r="P34" s="37">
        <f>IFERROR(INDEX('VOLO GUIDE TO WATERDEEP'!B$3:B$166,MATCH($H34,'VOLO GUIDE TO WATERDEEP'!$A$3:$A$166,0),1),"")</f>
        <v>4</v>
      </c>
      <c r="Q34" s="37">
        <f>IFERROR(INDEX('VOLO GUIDE TO WATERDEEP'!C$3:C$166,MATCH($H34,'VOLO GUIDE TO WATERDEEP'!$A$3:$A$166,0),1),"")</f>
        <v>0</v>
      </c>
      <c r="R34" s="37">
        <f>IFERROR(INDEX('VOLO GUIDE TO WATERDEEP'!D$3:D$166,MATCH($H34,'VOLO GUIDE TO WATERDEEP'!$A$3:$A$166,0),1),"")</f>
        <v>4</v>
      </c>
      <c r="S34" s="37">
        <f>IFERROR(INDEX('VOLO GUIDE TO WATERDEEP'!E$3:E$166,MATCH($H34,'VOLO GUIDE TO WATERDEEP'!$A$3:$A$166,0),1),"")</f>
        <v>0</v>
      </c>
      <c r="T34" s="37">
        <f>IFERROR(INDEX('VOLO GUIDE TO WATERDEEP'!F$3:F$166,MATCH($H34,'VOLO GUIDE TO WATERDEEP'!$A$3:$A$166,0),1),"")</f>
        <v>0</v>
      </c>
      <c r="U34" s="37" t="str">
        <f>IFERROR(INDEX('VOLO GUIDE TO WATERDEEP'!G$3:G$166,MATCH($H34,'VOLO GUIDE TO WATERDEEP'!$A$3:$A$166,0),1),"")</f>
        <v>A spectacular tavern for thrill-seekers, since the staff is made up of rare and exotic monsters all carefully controlled by the owners.</v>
      </c>
      <c r="V34" s="37" t="str">
        <f>IFERROR(INDEX('VOLO GUIDE TO WATERDEEP'!I$3:I$166,MATCH($H34,'VOLO GUIDE TO WATERDEEP'!$A$3:$A$166,0),1),"")</f>
        <v>NORTH WARD</v>
      </c>
      <c r="W34" s="102"/>
      <c r="X34" s="37" t="str">
        <f>IFERROR(INDEX(GUILDS!$B$2:$B$43,MATCH($F34,GUILDS!$G$2:$G$43,0),1),"")</f>
        <v/>
      </c>
      <c r="Y34" s="102"/>
      <c r="Z34" s="37" t="str">
        <f>IFERROR(INDEX(GUILDS!$X$3:$X$45,MATCH($F34,GUILDS!$W$3:$W$45,0),1),"")</f>
        <v/>
      </c>
      <c r="AB34" t="s">
        <v>2199</v>
      </c>
    </row>
    <row r="35" spans="1:28" x14ac:dyDescent="0.25">
      <c r="A35" t="s">
        <v>884</v>
      </c>
      <c r="B35" s="1" t="str">
        <f t="shared" si="0"/>
        <v>N33</v>
      </c>
      <c r="C35" s="1" t="str">
        <f t="shared" si="1"/>
        <v>Agundar Villa (noble villa, A, 1s &amp; 3s)</v>
      </c>
      <c r="F35" s="37" t="s">
        <v>237</v>
      </c>
      <c r="G35" s="37" t="s">
        <v>1592</v>
      </c>
      <c r="H35" s="63" t="s">
        <v>2254</v>
      </c>
      <c r="I35" s="63" t="s">
        <v>3295</v>
      </c>
      <c r="J35" s="63" t="s">
        <v>2151</v>
      </c>
      <c r="K35" s="63" t="s">
        <v>2152</v>
      </c>
      <c r="L35" s="63" t="s">
        <v>2217</v>
      </c>
      <c r="M35" s="63"/>
      <c r="N35" s="112" t="s">
        <v>6672</v>
      </c>
      <c r="O35" s="102"/>
      <c r="P35" s="37" t="str">
        <f>IFERROR(INDEX('VOLO GUIDE TO WATERDEEP'!B$3:B$166,MATCH($H35,'VOLO GUIDE TO WATERDEEP'!$A$3:$A$166,0),1),"")</f>
        <v/>
      </c>
      <c r="Q35" s="37" t="str">
        <f>IFERROR(INDEX('VOLO GUIDE TO WATERDEEP'!C$3:C$166,MATCH($H35,'VOLO GUIDE TO WATERDEEP'!$A$3:$A$166,0),1),"")</f>
        <v/>
      </c>
      <c r="R35" s="37" t="str">
        <f>IFERROR(INDEX('VOLO GUIDE TO WATERDEEP'!D$3:D$166,MATCH($H35,'VOLO GUIDE TO WATERDEEP'!$A$3:$A$166,0),1),"")</f>
        <v/>
      </c>
      <c r="S35" s="37" t="str">
        <f>IFERROR(INDEX('VOLO GUIDE TO WATERDEEP'!E$3:E$166,MATCH($H35,'VOLO GUIDE TO WATERDEEP'!$A$3:$A$166,0),1),"")</f>
        <v/>
      </c>
      <c r="T35" s="37" t="str">
        <f>IFERROR(INDEX('VOLO GUIDE TO WATERDEEP'!F$3:F$166,MATCH($H35,'VOLO GUIDE TO WATERDEEP'!$A$3:$A$166,0),1),"")</f>
        <v/>
      </c>
      <c r="U35" s="37" t="str">
        <f>IFERROR(INDEX('VOLO GUIDE TO WATERDEEP'!G$3:G$166,MATCH($H35,'VOLO GUIDE TO WATERDEEP'!$A$3:$A$166,0),1),"")</f>
        <v/>
      </c>
      <c r="V35" s="37" t="str">
        <f>IFERROR(INDEX('VOLO GUIDE TO WATERDEEP'!I$3:I$166,MATCH($H35,'VOLO GUIDE TO WATERDEEP'!$A$3:$A$166,0),1),"")</f>
        <v/>
      </c>
      <c r="W35" s="102"/>
      <c r="X35" s="37" t="str">
        <f>IFERROR(INDEX(GUILDS!$B$2:$B$43,MATCH($F35,GUILDS!$G$2:$G$43,0),1),"")</f>
        <v/>
      </c>
      <c r="Y35" s="102"/>
      <c r="Z35" s="37" t="str">
        <f>IFERROR(INDEX(GUILDS!$X$3:$X$45,MATCH($F35,GUILDS!$W$3:$W$45,0),1),"")</f>
        <v/>
      </c>
      <c r="AB35" t="s">
        <v>2193</v>
      </c>
    </row>
    <row r="36" spans="1:28" x14ac:dyDescent="0.25">
      <c r="A36" t="s">
        <v>885</v>
      </c>
      <c r="B36" s="1" t="str">
        <f t="shared" si="0"/>
        <v>N34</v>
      </c>
      <c r="C36" s="1" t="str">
        <f t="shared" si="1"/>
        <v>Amcathra Villa (noble villa, A, 2s &amp; 4s)</v>
      </c>
      <c r="F36" s="37" t="s">
        <v>1313</v>
      </c>
      <c r="G36" s="37" t="s">
        <v>1593</v>
      </c>
      <c r="H36" s="63" t="s">
        <v>2255</v>
      </c>
      <c r="I36" s="63" t="s">
        <v>3295</v>
      </c>
      <c r="J36" s="63" t="s">
        <v>2151</v>
      </c>
      <c r="K36" s="63" t="s">
        <v>2152</v>
      </c>
      <c r="L36" s="63" t="s">
        <v>2149</v>
      </c>
      <c r="M36" s="63"/>
      <c r="N36" s="112" t="s">
        <v>6672</v>
      </c>
      <c r="O36" s="103"/>
      <c r="P36" s="37" t="str">
        <f>IFERROR(INDEX('VOLO GUIDE TO WATERDEEP'!B$3:B$166,MATCH($H36,'VOLO GUIDE TO WATERDEEP'!$A$3:$A$166,0),1),"")</f>
        <v/>
      </c>
      <c r="Q36" s="37" t="str">
        <f>IFERROR(INDEX('VOLO GUIDE TO WATERDEEP'!C$3:C$166,MATCH($H36,'VOLO GUIDE TO WATERDEEP'!$A$3:$A$166,0),1),"")</f>
        <v/>
      </c>
      <c r="R36" s="37" t="str">
        <f>IFERROR(INDEX('VOLO GUIDE TO WATERDEEP'!D$3:D$166,MATCH($H36,'VOLO GUIDE TO WATERDEEP'!$A$3:$A$166,0),1),"")</f>
        <v/>
      </c>
      <c r="S36" s="37" t="str">
        <f>IFERROR(INDEX('VOLO GUIDE TO WATERDEEP'!E$3:E$166,MATCH($H36,'VOLO GUIDE TO WATERDEEP'!$A$3:$A$166,0),1),"")</f>
        <v/>
      </c>
      <c r="T36" s="37" t="str">
        <f>IFERROR(INDEX('VOLO GUIDE TO WATERDEEP'!F$3:F$166,MATCH($H36,'VOLO GUIDE TO WATERDEEP'!$A$3:$A$166,0),1),"")</f>
        <v/>
      </c>
      <c r="U36" s="37" t="str">
        <f>IFERROR(INDEX('VOLO GUIDE TO WATERDEEP'!G$3:G$166,MATCH($H36,'VOLO GUIDE TO WATERDEEP'!$A$3:$A$166,0),1),"")</f>
        <v/>
      </c>
      <c r="V36" s="37" t="str">
        <f>IFERROR(INDEX('VOLO GUIDE TO WATERDEEP'!I$3:I$166,MATCH($H36,'VOLO GUIDE TO WATERDEEP'!$A$3:$A$166,0),1),"")</f>
        <v/>
      </c>
      <c r="W36" s="103"/>
      <c r="X36" s="37" t="str">
        <f>IFERROR(INDEX(GUILDS!$B$2:$B$43,MATCH($F36,GUILDS!$G$2:$G$43,0),1),"")</f>
        <v/>
      </c>
      <c r="Y36" s="103"/>
      <c r="Z36" s="37" t="str">
        <f>IFERROR(INDEX(GUILDS!$X$3:$X$45,MATCH($F36,GUILDS!$W$3:$W$45,0),1),"")</f>
        <v>Galinda Raventree Amcathra</v>
      </c>
      <c r="AB36" t="s">
        <v>2192</v>
      </c>
    </row>
    <row r="37" spans="1:28" x14ac:dyDescent="0.25">
      <c r="A37" t="s">
        <v>886</v>
      </c>
      <c r="B37" s="1" t="str">
        <f t="shared" si="0"/>
        <v>N35</v>
      </c>
      <c r="C37" s="1" t="str">
        <f t="shared" si="1"/>
        <v>Hunabar Villa (noble villa, A, 2s)</v>
      </c>
      <c r="F37" s="37" t="s">
        <v>415</v>
      </c>
      <c r="G37" s="37" t="s">
        <v>1594</v>
      </c>
      <c r="H37" s="63" t="s">
        <v>2256</v>
      </c>
      <c r="I37" s="63" t="s">
        <v>3295</v>
      </c>
      <c r="J37" s="63" t="s">
        <v>2151</v>
      </c>
      <c r="K37" s="63" t="s">
        <v>2152</v>
      </c>
      <c r="L37" s="63" t="s">
        <v>2148</v>
      </c>
      <c r="M37" s="63"/>
      <c r="N37" s="112" t="s">
        <v>6672</v>
      </c>
      <c r="O37" s="102"/>
      <c r="P37" s="37" t="str">
        <f>IFERROR(INDEX('VOLO GUIDE TO WATERDEEP'!B$3:B$166,MATCH($H37,'VOLO GUIDE TO WATERDEEP'!$A$3:$A$166,0),1),"")</f>
        <v/>
      </c>
      <c r="Q37" s="37" t="str">
        <f>IFERROR(INDEX('VOLO GUIDE TO WATERDEEP'!C$3:C$166,MATCH($H37,'VOLO GUIDE TO WATERDEEP'!$A$3:$A$166,0),1),"")</f>
        <v/>
      </c>
      <c r="R37" s="37" t="str">
        <f>IFERROR(INDEX('VOLO GUIDE TO WATERDEEP'!D$3:D$166,MATCH($H37,'VOLO GUIDE TO WATERDEEP'!$A$3:$A$166,0),1),"")</f>
        <v/>
      </c>
      <c r="S37" s="37" t="str">
        <f>IFERROR(INDEX('VOLO GUIDE TO WATERDEEP'!E$3:E$166,MATCH($H37,'VOLO GUIDE TO WATERDEEP'!$A$3:$A$166,0),1),"")</f>
        <v/>
      </c>
      <c r="T37" s="37" t="str">
        <f>IFERROR(INDEX('VOLO GUIDE TO WATERDEEP'!F$3:F$166,MATCH($H37,'VOLO GUIDE TO WATERDEEP'!$A$3:$A$166,0),1),"")</f>
        <v/>
      </c>
      <c r="U37" s="37" t="str">
        <f>IFERROR(INDEX('VOLO GUIDE TO WATERDEEP'!G$3:G$166,MATCH($H37,'VOLO GUIDE TO WATERDEEP'!$A$3:$A$166,0),1),"")</f>
        <v/>
      </c>
      <c r="V37" s="37" t="str">
        <f>IFERROR(INDEX('VOLO GUIDE TO WATERDEEP'!I$3:I$166,MATCH($H37,'VOLO GUIDE TO WATERDEEP'!$A$3:$A$166,0),1),"")</f>
        <v/>
      </c>
      <c r="W37" s="102"/>
      <c r="X37" s="37" t="str">
        <f>IFERROR(INDEX(GUILDS!$B$2:$B$43,MATCH($F37,GUILDS!$G$2:$G$43,0),1),"")</f>
        <v/>
      </c>
      <c r="Y37" s="102"/>
      <c r="Z37" s="37" t="str">
        <f>IFERROR(INDEX(GUILDS!$X$3:$X$45,MATCH($F37,GUILDS!$W$3:$W$45,0),1),"")</f>
        <v/>
      </c>
      <c r="AB37" t="s">
        <v>2178</v>
      </c>
    </row>
    <row r="38" spans="1:28" x14ac:dyDescent="0.25">
      <c r="A38" t="s">
        <v>887</v>
      </c>
      <c r="B38" s="1" t="str">
        <f t="shared" si="0"/>
        <v>N36</v>
      </c>
      <c r="C38" s="1" t="str">
        <f t="shared" si="1"/>
        <v>Thorp Villa (noble villa, A, 3s)</v>
      </c>
      <c r="F38" s="37" t="s">
        <v>620</v>
      </c>
      <c r="G38" s="37" t="s">
        <v>1595</v>
      </c>
      <c r="H38" s="63" t="s">
        <v>2257</v>
      </c>
      <c r="I38" s="63" t="s">
        <v>3295</v>
      </c>
      <c r="J38" s="63" t="s">
        <v>2151</v>
      </c>
      <c r="K38" s="63" t="s">
        <v>2152</v>
      </c>
      <c r="L38" s="63" t="s">
        <v>2216</v>
      </c>
      <c r="M38" s="63"/>
      <c r="N38" s="112" t="s">
        <v>6672</v>
      </c>
      <c r="O38" s="102"/>
      <c r="P38" s="37" t="str">
        <f>IFERROR(INDEX('VOLO GUIDE TO WATERDEEP'!B$3:B$166,MATCH($H38,'VOLO GUIDE TO WATERDEEP'!$A$3:$A$166,0),1),"")</f>
        <v/>
      </c>
      <c r="Q38" s="37" t="str">
        <f>IFERROR(INDEX('VOLO GUIDE TO WATERDEEP'!C$3:C$166,MATCH($H38,'VOLO GUIDE TO WATERDEEP'!$A$3:$A$166,0),1),"")</f>
        <v/>
      </c>
      <c r="R38" s="37" t="str">
        <f>IFERROR(INDEX('VOLO GUIDE TO WATERDEEP'!D$3:D$166,MATCH($H38,'VOLO GUIDE TO WATERDEEP'!$A$3:$A$166,0),1),"")</f>
        <v/>
      </c>
      <c r="S38" s="37" t="str">
        <f>IFERROR(INDEX('VOLO GUIDE TO WATERDEEP'!E$3:E$166,MATCH($H38,'VOLO GUIDE TO WATERDEEP'!$A$3:$A$166,0),1),"")</f>
        <v/>
      </c>
      <c r="T38" s="37" t="str">
        <f>IFERROR(INDEX('VOLO GUIDE TO WATERDEEP'!F$3:F$166,MATCH($H38,'VOLO GUIDE TO WATERDEEP'!$A$3:$A$166,0),1),"")</f>
        <v/>
      </c>
      <c r="U38" s="37" t="str">
        <f>IFERROR(INDEX('VOLO GUIDE TO WATERDEEP'!G$3:G$166,MATCH($H38,'VOLO GUIDE TO WATERDEEP'!$A$3:$A$166,0),1),"")</f>
        <v/>
      </c>
      <c r="V38" s="37" t="str">
        <f>IFERROR(INDEX('VOLO GUIDE TO WATERDEEP'!I$3:I$166,MATCH($H38,'VOLO GUIDE TO WATERDEEP'!$A$3:$A$166,0),1),"")</f>
        <v/>
      </c>
      <c r="W38" s="102"/>
      <c r="X38" s="37" t="str">
        <f>IFERROR(INDEX(GUILDS!$B$2:$B$43,MATCH($F38,GUILDS!$G$2:$G$43,0),1),"")</f>
        <v/>
      </c>
      <c r="Y38" s="102"/>
      <c r="Z38" s="37" t="str">
        <f>IFERROR(INDEX(GUILDS!$X$3:$X$45,MATCH($F38,GUILDS!$W$3:$W$45,0),1),"")</f>
        <v/>
      </c>
      <c r="AB38" t="s">
        <v>2171</v>
      </c>
    </row>
    <row r="39" spans="1:28" x14ac:dyDescent="0.25">
      <c r="A39" t="s">
        <v>888</v>
      </c>
      <c r="B39" s="1" t="str">
        <f t="shared" si="0"/>
        <v>N37</v>
      </c>
      <c r="C39" s="1" t="str">
        <f t="shared" si="1"/>
        <v>Lathkule Villa (noble villa, A, 3s)</v>
      </c>
      <c r="F39" s="37" t="s">
        <v>471</v>
      </c>
      <c r="G39" s="37" t="s">
        <v>1596</v>
      </c>
      <c r="H39" s="63" t="s">
        <v>2258</v>
      </c>
      <c r="I39" s="63" t="s">
        <v>3295</v>
      </c>
      <c r="J39" s="63" t="s">
        <v>2151</v>
      </c>
      <c r="K39" s="63" t="s">
        <v>2152</v>
      </c>
      <c r="L39" s="63" t="s">
        <v>2216</v>
      </c>
      <c r="M39" s="63"/>
      <c r="N39" s="112" t="s">
        <v>6672</v>
      </c>
      <c r="O39" s="102"/>
      <c r="P39" s="37" t="str">
        <f>IFERROR(INDEX('VOLO GUIDE TO WATERDEEP'!B$3:B$166,MATCH($H39,'VOLO GUIDE TO WATERDEEP'!$A$3:$A$166,0),1),"")</f>
        <v/>
      </c>
      <c r="Q39" s="37" t="str">
        <f>IFERROR(INDEX('VOLO GUIDE TO WATERDEEP'!C$3:C$166,MATCH($H39,'VOLO GUIDE TO WATERDEEP'!$A$3:$A$166,0),1),"")</f>
        <v/>
      </c>
      <c r="R39" s="37" t="str">
        <f>IFERROR(INDEX('VOLO GUIDE TO WATERDEEP'!D$3:D$166,MATCH($H39,'VOLO GUIDE TO WATERDEEP'!$A$3:$A$166,0),1),"")</f>
        <v/>
      </c>
      <c r="S39" s="37" t="str">
        <f>IFERROR(INDEX('VOLO GUIDE TO WATERDEEP'!E$3:E$166,MATCH($H39,'VOLO GUIDE TO WATERDEEP'!$A$3:$A$166,0),1),"")</f>
        <v/>
      </c>
      <c r="T39" s="37" t="str">
        <f>IFERROR(INDEX('VOLO GUIDE TO WATERDEEP'!F$3:F$166,MATCH($H39,'VOLO GUIDE TO WATERDEEP'!$A$3:$A$166,0),1),"")</f>
        <v/>
      </c>
      <c r="U39" s="37" t="str">
        <f>IFERROR(INDEX('VOLO GUIDE TO WATERDEEP'!G$3:G$166,MATCH($H39,'VOLO GUIDE TO WATERDEEP'!$A$3:$A$166,0),1),"")</f>
        <v/>
      </c>
      <c r="V39" s="37" t="str">
        <f>IFERROR(INDEX('VOLO GUIDE TO WATERDEEP'!I$3:I$166,MATCH($H39,'VOLO GUIDE TO WATERDEEP'!$A$3:$A$166,0),1),"")</f>
        <v/>
      </c>
      <c r="W39" s="102"/>
      <c r="X39" s="37" t="str">
        <f>IFERROR(INDEX(GUILDS!$B$2:$B$43,MATCH($F39,GUILDS!$G$2:$G$43,0),1),"")</f>
        <v/>
      </c>
      <c r="Y39" s="102"/>
      <c r="Z39" s="37" t="str">
        <f>IFERROR(INDEX(GUILDS!$X$3:$X$45,MATCH($F39,GUILDS!$W$3:$W$45,0),1),"")</f>
        <v/>
      </c>
      <c r="AB39" t="s">
        <v>2180</v>
      </c>
    </row>
    <row r="40" spans="1:28" x14ac:dyDescent="0.25">
      <c r="A40" t="s">
        <v>889</v>
      </c>
      <c r="B40" s="1" t="str">
        <f t="shared" si="0"/>
        <v>N38</v>
      </c>
      <c r="C40" s="1" t="str">
        <f t="shared" si="1"/>
        <v>Kormallis Villa (noble villa, A, 1s &amp; 2s)</v>
      </c>
      <c r="F40" s="37" t="s">
        <v>455</v>
      </c>
      <c r="G40" s="37" t="s">
        <v>1597</v>
      </c>
      <c r="H40" s="63" t="s">
        <v>2259</v>
      </c>
      <c r="I40" s="63" t="s">
        <v>3295</v>
      </c>
      <c r="J40" s="63" t="s">
        <v>2151</v>
      </c>
      <c r="K40" s="63" t="s">
        <v>2152</v>
      </c>
      <c r="L40" s="63" t="s">
        <v>2147</v>
      </c>
      <c r="M40" s="63"/>
      <c r="N40" s="112" t="s">
        <v>6672</v>
      </c>
      <c r="O40" s="102"/>
      <c r="P40" s="37" t="str">
        <f>IFERROR(INDEX('VOLO GUIDE TO WATERDEEP'!B$3:B$166,MATCH($H40,'VOLO GUIDE TO WATERDEEP'!$A$3:$A$166,0),1),"")</f>
        <v/>
      </c>
      <c r="Q40" s="37" t="str">
        <f>IFERROR(INDEX('VOLO GUIDE TO WATERDEEP'!C$3:C$166,MATCH($H40,'VOLO GUIDE TO WATERDEEP'!$A$3:$A$166,0),1),"")</f>
        <v/>
      </c>
      <c r="R40" s="37" t="str">
        <f>IFERROR(INDEX('VOLO GUIDE TO WATERDEEP'!D$3:D$166,MATCH($H40,'VOLO GUIDE TO WATERDEEP'!$A$3:$A$166,0),1),"")</f>
        <v/>
      </c>
      <c r="S40" s="37" t="str">
        <f>IFERROR(INDEX('VOLO GUIDE TO WATERDEEP'!E$3:E$166,MATCH($H40,'VOLO GUIDE TO WATERDEEP'!$A$3:$A$166,0),1),"")</f>
        <v/>
      </c>
      <c r="T40" s="37" t="str">
        <f>IFERROR(INDEX('VOLO GUIDE TO WATERDEEP'!F$3:F$166,MATCH($H40,'VOLO GUIDE TO WATERDEEP'!$A$3:$A$166,0),1),"")</f>
        <v/>
      </c>
      <c r="U40" s="37" t="str">
        <f>IFERROR(INDEX('VOLO GUIDE TO WATERDEEP'!G$3:G$166,MATCH($H40,'VOLO GUIDE TO WATERDEEP'!$A$3:$A$166,0),1),"")</f>
        <v/>
      </c>
      <c r="V40" s="37" t="str">
        <f>IFERROR(INDEX('VOLO GUIDE TO WATERDEEP'!I$3:I$166,MATCH($H40,'VOLO GUIDE TO WATERDEEP'!$A$3:$A$166,0),1),"")</f>
        <v/>
      </c>
      <c r="W40" s="102"/>
      <c r="X40" s="37" t="str">
        <f>IFERROR(INDEX(GUILDS!$B$2:$B$43,MATCH($F40,GUILDS!$G$2:$G$43,0),1),"")</f>
        <v/>
      </c>
      <c r="Y40" s="102"/>
      <c r="Z40" s="37" t="str">
        <f>IFERROR(INDEX(GUILDS!$X$3:$X$45,MATCH($F40,GUILDS!$W$3:$W$45,0),1),"")</f>
        <v/>
      </c>
      <c r="AB40" t="s">
        <v>2197</v>
      </c>
    </row>
    <row r="41" spans="1:28" x14ac:dyDescent="0.25">
      <c r="A41" t="s">
        <v>890</v>
      </c>
      <c r="B41" s="1" t="str">
        <f t="shared" si="0"/>
        <v>N39</v>
      </c>
      <c r="C41" s="1" t="str">
        <f t="shared" si="1"/>
        <v>Adarbrent Villa (noble villa, A, 3s &amp; 4s)</v>
      </c>
      <c r="F41" s="37" t="s">
        <v>1314</v>
      </c>
      <c r="G41" s="37" t="s">
        <v>1598</v>
      </c>
      <c r="H41" s="63" t="s">
        <v>2260</v>
      </c>
      <c r="I41" s="63" t="s">
        <v>3295</v>
      </c>
      <c r="J41" s="63" t="s">
        <v>2151</v>
      </c>
      <c r="K41" s="63" t="s">
        <v>2152</v>
      </c>
      <c r="L41" s="63" t="s">
        <v>2150</v>
      </c>
      <c r="M41" s="63"/>
      <c r="N41" s="112" t="s">
        <v>6674</v>
      </c>
      <c r="O41" s="102"/>
      <c r="P41" s="37" t="str">
        <f>IFERROR(INDEX('VOLO GUIDE TO WATERDEEP'!B$3:B$166,MATCH($H41,'VOLO GUIDE TO WATERDEEP'!$A$3:$A$166,0),1),"")</f>
        <v/>
      </c>
      <c r="Q41" s="37" t="str">
        <f>IFERROR(INDEX('VOLO GUIDE TO WATERDEEP'!C$3:C$166,MATCH($H41,'VOLO GUIDE TO WATERDEEP'!$A$3:$A$166,0),1),"")</f>
        <v/>
      </c>
      <c r="R41" s="37" t="str">
        <f>IFERROR(INDEX('VOLO GUIDE TO WATERDEEP'!D$3:D$166,MATCH($H41,'VOLO GUIDE TO WATERDEEP'!$A$3:$A$166,0),1),"")</f>
        <v/>
      </c>
      <c r="S41" s="37" t="str">
        <f>IFERROR(INDEX('VOLO GUIDE TO WATERDEEP'!E$3:E$166,MATCH($H41,'VOLO GUIDE TO WATERDEEP'!$A$3:$A$166,0),1),"")</f>
        <v/>
      </c>
      <c r="T41" s="37" t="str">
        <f>IFERROR(INDEX('VOLO GUIDE TO WATERDEEP'!F$3:F$166,MATCH($H41,'VOLO GUIDE TO WATERDEEP'!$A$3:$A$166,0),1),"")</f>
        <v/>
      </c>
      <c r="U41" s="37" t="str">
        <f>IFERROR(INDEX('VOLO GUIDE TO WATERDEEP'!G$3:G$166,MATCH($H41,'VOLO GUIDE TO WATERDEEP'!$A$3:$A$166,0),1),"")</f>
        <v/>
      </c>
      <c r="V41" s="37" t="str">
        <f>IFERROR(INDEX('VOLO GUIDE TO WATERDEEP'!I$3:I$166,MATCH($H41,'VOLO GUIDE TO WATERDEEP'!$A$3:$A$166,0),1),"")</f>
        <v/>
      </c>
      <c r="W41" s="102"/>
      <c r="X41" s="37" t="str">
        <f>IFERROR(INDEX(GUILDS!$B$2:$B$43,MATCH($F41,GUILDS!$G$2:$G$43,0),1),"")</f>
        <v/>
      </c>
      <c r="Y41" s="102"/>
      <c r="Z41" s="37" t="str">
        <f>IFERROR(INDEX(GUILDS!$X$3:$X$45,MATCH($F41,GUILDS!$W$3:$W$45,0),1),"")</f>
        <v/>
      </c>
    </row>
    <row r="42" spans="1:28" x14ac:dyDescent="0.25">
      <c r="A42" t="s">
        <v>891</v>
      </c>
      <c r="B42" s="1" t="str">
        <f t="shared" si="0"/>
        <v>N40</v>
      </c>
      <c r="C42" s="1" t="str">
        <f t="shared" si="1"/>
        <v>Phylund Villa (noble villa, A, 2s &amp; 3s)</v>
      </c>
      <c r="F42" s="37" t="s">
        <v>1315</v>
      </c>
      <c r="G42" s="37" t="s">
        <v>1599</v>
      </c>
      <c r="H42" s="63" t="s">
        <v>2261</v>
      </c>
      <c r="I42" s="63" t="s">
        <v>3295</v>
      </c>
      <c r="J42" s="63" t="s">
        <v>2151</v>
      </c>
      <c r="K42" s="63" t="s">
        <v>2152</v>
      </c>
      <c r="L42" s="63" t="s">
        <v>2146</v>
      </c>
      <c r="M42" s="63"/>
      <c r="N42" s="112" t="s">
        <v>6672</v>
      </c>
      <c r="O42" s="102"/>
      <c r="P42" s="37" t="str">
        <f>IFERROR(INDEX('VOLO GUIDE TO WATERDEEP'!B$3:B$166,MATCH($H42,'VOLO GUIDE TO WATERDEEP'!$A$3:$A$166,0),1),"")</f>
        <v/>
      </c>
      <c r="Q42" s="37" t="str">
        <f>IFERROR(INDEX('VOLO GUIDE TO WATERDEEP'!C$3:C$166,MATCH($H42,'VOLO GUIDE TO WATERDEEP'!$A$3:$A$166,0),1),"")</f>
        <v/>
      </c>
      <c r="R42" s="37" t="str">
        <f>IFERROR(INDEX('VOLO GUIDE TO WATERDEEP'!D$3:D$166,MATCH($H42,'VOLO GUIDE TO WATERDEEP'!$A$3:$A$166,0),1),"")</f>
        <v/>
      </c>
      <c r="S42" s="37" t="str">
        <f>IFERROR(INDEX('VOLO GUIDE TO WATERDEEP'!E$3:E$166,MATCH($H42,'VOLO GUIDE TO WATERDEEP'!$A$3:$A$166,0),1),"")</f>
        <v/>
      </c>
      <c r="T42" s="37" t="str">
        <f>IFERROR(INDEX('VOLO GUIDE TO WATERDEEP'!F$3:F$166,MATCH($H42,'VOLO GUIDE TO WATERDEEP'!$A$3:$A$166,0),1),"")</f>
        <v/>
      </c>
      <c r="U42" s="37" t="str">
        <f>IFERROR(INDEX('VOLO GUIDE TO WATERDEEP'!G$3:G$166,MATCH($H42,'VOLO GUIDE TO WATERDEEP'!$A$3:$A$166,0),1),"")</f>
        <v/>
      </c>
      <c r="V42" s="37" t="str">
        <f>IFERROR(INDEX('VOLO GUIDE TO WATERDEEP'!I$3:I$166,MATCH($H42,'VOLO GUIDE TO WATERDEEP'!$A$3:$A$166,0),1),"")</f>
        <v/>
      </c>
      <c r="W42" s="102"/>
      <c r="X42" s="37" t="str">
        <f>IFERROR(INDEX(GUILDS!$B$2:$B$43,MATCH($F42,GUILDS!$G$2:$G$43,0),1),"")</f>
        <v/>
      </c>
      <c r="Y42" s="102"/>
      <c r="Z42" s="37" t="str">
        <f>IFERROR(INDEX(GUILDS!$X$3:$X$45,MATCH($F42,GUILDS!$W$3:$W$45,0),1),"")</f>
        <v/>
      </c>
    </row>
    <row r="43" spans="1:28" x14ac:dyDescent="0.25">
      <c r="A43" t="s">
        <v>892</v>
      </c>
      <c r="B43" s="1" t="str">
        <f t="shared" si="0"/>
        <v>N4i</v>
      </c>
      <c r="C43" s="1" t="str">
        <f t="shared" si="1"/>
        <v>Margaster Villa (noble villa, A, 2s)</v>
      </c>
      <c r="F43" s="37" t="s">
        <v>1600</v>
      </c>
      <c r="G43" s="37" t="s">
        <v>1601</v>
      </c>
      <c r="H43" s="63" t="s">
        <v>2262</v>
      </c>
      <c r="I43" s="63" t="s">
        <v>3295</v>
      </c>
      <c r="J43" s="63" t="s">
        <v>2151</v>
      </c>
      <c r="K43" s="63" t="s">
        <v>2152</v>
      </c>
      <c r="L43" s="63" t="s">
        <v>2148</v>
      </c>
      <c r="M43" s="63"/>
      <c r="N43" s="112" t="s">
        <v>6672</v>
      </c>
      <c r="O43" s="102"/>
      <c r="P43" s="37" t="str">
        <f>IFERROR(INDEX('VOLO GUIDE TO WATERDEEP'!B$3:B$166,MATCH($H43,'VOLO GUIDE TO WATERDEEP'!$A$3:$A$166,0),1),"")</f>
        <v/>
      </c>
      <c r="Q43" s="37" t="str">
        <f>IFERROR(INDEX('VOLO GUIDE TO WATERDEEP'!C$3:C$166,MATCH($H43,'VOLO GUIDE TO WATERDEEP'!$A$3:$A$166,0),1),"")</f>
        <v/>
      </c>
      <c r="R43" s="37" t="str">
        <f>IFERROR(INDEX('VOLO GUIDE TO WATERDEEP'!D$3:D$166,MATCH($H43,'VOLO GUIDE TO WATERDEEP'!$A$3:$A$166,0),1),"")</f>
        <v/>
      </c>
      <c r="S43" s="37" t="str">
        <f>IFERROR(INDEX('VOLO GUIDE TO WATERDEEP'!E$3:E$166,MATCH($H43,'VOLO GUIDE TO WATERDEEP'!$A$3:$A$166,0),1),"")</f>
        <v/>
      </c>
      <c r="T43" s="37" t="str">
        <f>IFERROR(INDEX('VOLO GUIDE TO WATERDEEP'!F$3:F$166,MATCH($H43,'VOLO GUIDE TO WATERDEEP'!$A$3:$A$166,0),1),"")</f>
        <v/>
      </c>
      <c r="U43" s="37" t="str">
        <f>IFERROR(INDEX('VOLO GUIDE TO WATERDEEP'!G$3:G$166,MATCH($H43,'VOLO GUIDE TO WATERDEEP'!$A$3:$A$166,0),1),"")</f>
        <v/>
      </c>
      <c r="V43" s="37" t="str">
        <f>IFERROR(INDEX('VOLO GUIDE TO WATERDEEP'!I$3:I$166,MATCH($H43,'VOLO GUIDE TO WATERDEEP'!$A$3:$A$166,0),1),"")</f>
        <v/>
      </c>
      <c r="W43" s="102"/>
      <c r="X43" s="37" t="str">
        <f>IFERROR(INDEX(GUILDS!$B$2:$B$43,MATCH($F43,GUILDS!$G$2:$G$43,0),1),"")</f>
        <v/>
      </c>
      <c r="Y43" s="102"/>
      <c r="Z43" s="37" t="str">
        <f>IFERROR(INDEX(GUILDS!$X$3:$X$45,MATCH($F43,GUILDS!$W$3:$W$45,0),1),"")</f>
        <v/>
      </c>
    </row>
    <row r="44" spans="1:28" x14ac:dyDescent="0.25">
      <c r="A44" t="s">
        <v>893</v>
      </c>
      <c r="B44" s="1" t="str">
        <f t="shared" si="0"/>
        <v>N42</v>
      </c>
      <c r="C44" s="1" t="str">
        <f t="shared" si="1"/>
        <v>Roaringhorn Villa, "The High House of Roaririghorn" (noble villa, C, 4 [formerly A, 4})</v>
      </c>
      <c r="F44" s="37" t="s">
        <v>1316</v>
      </c>
      <c r="G44" s="37" t="s">
        <v>1602</v>
      </c>
      <c r="H44" s="63" t="s">
        <v>2263</v>
      </c>
      <c r="I44" s="63" t="s">
        <v>3295</v>
      </c>
      <c r="J44" s="63" t="s">
        <v>2151</v>
      </c>
      <c r="K44" s="63" t="s">
        <v>2145</v>
      </c>
      <c r="L44" s="63">
        <v>4</v>
      </c>
      <c r="M44" s="63"/>
      <c r="N44" s="112" t="s">
        <v>6675</v>
      </c>
      <c r="O44" s="102"/>
      <c r="P44" s="37" t="str">
        <f>IFERROR(INDEX('VOLO GUIDE TO WATERDEEP'!B$3:B$166,MATCH($H44,'VOLO GUIDE TO WATERDEEP'!$A$3:$A$166,0),1),"")</f>
        <v/>
      </c>
      <c r="Q44" s="37" t="str">
        <f>IFERROR(INDEX('VOLO GUIDE TO WATERDEEP'!C$3:C$166,MATCH($H44,'VOLO GUIDE TO WATERDEEP'!$A$3:$A$166,0),1),"")</f>
        <v/>
      </c>
      <c r="R44" s="37" t="str">
        <f>IFERROR(INDEX('VOLO GUIDE TO WATERDEEP'!D$3:D$166,MATCH($H44,'VOLO GUIDE TO WATERDEEP'!$A$3:$A$166,0),1),"")</f>
        <v/>
      </c>
      <c r="S44" s="37" t="str">
        <f>IFERROR(INDEX('VOLO GUIDE TO WATERDEEP'!E$3:E$166,MATCH($H44,'VOLO GUIDE TO WATERDEEP'!$A$3:$A$166,0),1),"")</f>
        <v/>
      </c>
      <c r="T44" s="37" t="str">
        <f>IFERROR(INDEX('VOLO GUIDE TO WATERDEEP'!F$3:F$166,MATCH($H44,'VOLO GUIDE TO WATERDEEP'!$A$3:$A$166,0),1),"")</f>
        <v/>
      </c>
      <c r="U44" s="37" t="str">
        <f>IFERROR(INDEX('VOLO GUIDE TO WATERDEEP'!G$3:G$166,MATCH($H44,'VOLO GUIDE TO WATERDEEP'!$A$3:$A$166,0),1),"")</f>
        <v/>
      </c>
      <c r="V44" s="37" t="str">
        <f>IFERROR(INDEX('VOLO GUIDE TO WATERDEEP'!I$3:I$166,MATCH($H44,'VOLO GUIDE TO WATERDEEP'!$A$3:$A$166,0),1),"")</f>
        <v/>
      </c>
      <c r="W44" s="102"/>
      <c r="X44" s="37" t="str">
        <f>IFERROR(INDEX(GUILDS!$B$2:$B$43,MATCH($F44,GUILDS!$G$2:$G$43,0),1),"")</f>
        <v/>
      </c>
      <c r="Y44" s="102"/>
      <c r="Z44" s="37" t="str">
        <f>IFERROR(INDEX(GUILDS!$X$3:$X$45,MATCH($F44,GUILDS!$W$3:$W$45,0),1),"")</f>
        <v/>
      </c>
    </row>
    <row r="45" spans="1:28" x14ac:dyDescent="0.25">
      <c r="A45" t="s">
        <v>894</v>
      </c>
      <c r="B45" s="1" t="str">
        <f t="shared" si="0"/>
        <v>N43</v>
      </c>
      <c r="C45" s="1" t="str">
        <f t="shared" si="1"/>
        <v>Ragathan Furriers (business, C, 2)</v>
      </c>
      <c r="F45" s="37" t="s">
        <v>1317</v>
      </c>
      <c r="G45" s="37" t="s">
        <v>1603</v>
      </c>
      <c r="H45" s="63" t="s">
        <v>2264</v>
      </c>
      <c r="I45" s="63" t="s">
        <v>3295</v>
      </c>
      <c r="J45" s="63" t="s">
        <v>2165</v>
      </c>
      <c r="K45" s="63" t="s">
        <v>2145</v>
      </c>
      <c r="L45" s="63">
        <v>2</v>
      </c>
      <c r="M45" s="63"/>
      <c r="N45" s="112" t="s">
        <v>6672</v>
      </c>
      <c r="O45" s="102"/>
      <c r="P45" s="37" t="str">
        <f>IFERROR(INDEX('VOLO GUIDE TO WATERDEEP'!B$3:B$166,MATCH($H45,'VOLO GUIDE TO WATERDEEP'!$A$3:$A$166,0),1),"")</f>
        <v/>
      </c>
      <c r="Q45" s="37" t="str">
        <f>IFERROR(INDEX('VOLO GUIDE TO WATERDEEP'!C$3:C$166,MATCH($H45,'VOLO GUIDE TO WATERDEEP'!$A$3:$A$166,0),1),"")</f>
        <v/>
      </c>
      <c r="R45" s="37" t="str">
        <f>IFERROR(INDEX('VOLO GUIDE TO WATERDEEP'!D$3:D$166,MATCH($H45,'VOLO GUIDE TO WATERDEEP'!$A$3:$A$166,0),1),"")</f>
        <v/>
      </c>
      <c r="S45" s="37" t="str">
        <f>IFERROR(INDEX('VOLO GUIDE TO WATERDEEP'!E$3:E$166,MATCH($H45,'VOLO GUIDE TO WATERDEEP'!$A$3:$A$166,0),1),"")</f>
        <v/>
      </c>
      <c r="T45" s="37" t="str">
        <f>IFERROR(INDEX('VOLO GUIDE TO WATERDEEP'!F$3:F$166,MATCH($H45,'VOLO GUIDE TO WATERDEEP'!$A$3:$A$166,0),1),"")</f>
        <v/>
      </c>
      <c r="U45" s="37" t="str">
        <f>IFERROR(INDEX('VOLO GUIDE TO WATERDEEP'!G$3:G$166,MATCH($H45,'VOLO GUIDE TO WATERDEEP'!$A$3:$A$166,0),1),"")</f>
        <v/>
      </c>
      <c r="V45" s="37" t="str">
        <f>IFERROR(INDEX('VOLO GUIDE TO WATERDEEP'!I$3:I$166,MATCH($H45,'VOLO GUIDE TO WATERDEEP'!$A$3:$A$166,0),1),"")</f>
        <v/>
      </c>
      <c r="W45" s="102"/>
      <c r="X45" s="37" t="str">
        <f>IFERROR(INDEX(GUILDS!$B$2:$B$43,MATCH($F45,GUILDS!$G$2:$G$43,0),1),"")</f>
        <v/>
      </c>
      <c r="Y45" s="102"/>
      <c r="Z45" s="37" t="str">
        <f>IFERROR(INDEX(GUILDS!$X$3:$X$45,MATCH($F45,GUILDS!$W$3:$W$45,0),1),"")</f>
        <v/>
      </c>
    </row>
    <row r="46" spans="1:28" x14ac:dyDescent="0.25">
      <c r="A46" t="s">
        <v>895</v>
      </c>
      <c r="B46" s="1" t="str">
        <f t="shared" si="0"/>
        <v>N44</v>
      </c>
      <c r="C46" s="1" t="str">
        <f t="shared" si="1"/>
        <v>Zun Villa (noble villa, A, 2s &amp; 4s)</v>
      </c>
      <c r="F46" s="37" t="s">
        <v>658</v>
      </c>
      <c r="G46" s="37" t="s">
        <v>1604</v>
      </c>
      <c r="H46" s="63" t="s">
        <v>2265</v>
      </c>
      <c r="I46" s="63" t="s">
        <v>3295</v>
      </c>
      <c r="J46" s="63" t="s">
        <v>2151</v>
      </c>
      <c r="K46" s="63" t="s">
        <v>2152</v>
      </c>
      <c r="L46" s="63" t="s">
        <v>2149</v>
      </c>
      <c r="M46" s="63"/>
      <c r="N46" s="112" t="s">
        <v>6672</v>
      </c>
      <c r="O46" s="103"/>
      <c r="P46" s="37" t="str">
        <f>IFERROR(INDEX('VOLO GUIDE TO WATERDEEP'!B$3:B$166,MATCH($H46,'VOLO GUIDE TO WATERDEEP'!$A$3:$A$166,0),1),"")</f>
        <v/>
      </c>
      <c r="Q46" s="37" t="str">
        <f>IFERROR(INDEX('VOLO GUIDE TO WATERDEEP'!C$3:C$166,MATCH($H46,'VOLO GUIDE TO WATERDEEP'!$A$3:$A$166,0),1),"")</f>
        <v/>
      </c>
      <c r="R46" s="37" t="str">
        <f>IFERROR(INDEX('VOLO GUIDE TO WATERDEEP'!D$3:D$166,MATCH($H46,'VOLO GUIDE TO WATERDEEP'!$A$3:$A$166,0),1),"")</f>
        <v/>
      </c>
      <c r="S46" s="37" t="str">
        <f>IFERROR(INDEX('VOLO GUIDE TO WATERDEEP'!E$3:E$166,MATCH($H46,'VOLO GUIDE TO WATERDEEP'!$A$3:$A$166,0),1),"")</f>
        <v/>
      </c>
      <c r="T46" s="37" t="str">
        <f>IFERROR(INDEX('VOLO GUIDE TO WATERDEEP'!F$3:F$166,MATCH($H46,'VOLO GUIDE TO WATERDEEP'!$A$3:$A$166,0),1),"")</f>
        <v/>
      </c>
      <c r="U46" s="37" t="str">
        <f>IFERROR(INDEX('VOLO GUIDE TO WATERDEEP'!G$3:G$166,MATCH($H46,'VOLO GUIDE TO WATERDEEP'!$A$3:$A$166,0),1),"")</f>
        <v/>
      </c>
      <c r="V46" s="37" t="str">
        <f>IFERROR(INDEX('VOLO GUIDE TO WATERDEEP'!I$3:I$166,MATCH($H46,'VOLO GUIDE TO WATERDEEP'!$A$3:$A$166,0),1),"")</f>
        <v/>
      </c>
      <c r="W46" s="103"/>
      <c r="X46" s="37" t="str">
        <f>IFERROR(INDEX(GUILDS!$B$2:$B$43,MATCH($F46,GUILDS!$G$2:$G$43,0),1),"")</f>
        <v/>
      </c>
      <c r="Y46" s="103"/>
      <c r="Z46" s="37" t="str">
        <f>IFERROR(INDEX(GUILDS!$X$3:$X$45,MATCH($F46,GUILDS!$W$3:$W$45,0),1),"")</f>
        <v/>
      </c>
    </row>
    <row r="47" spans="1:28" x14ac:dyDescent="0.25">
      <c r="A47" t="s">
        <v>896</v>
      </c>
      <c r="B47" s="1" t="str">
        <f t="shared" si="0"/>
        <v>N45</v>
      </c>
      <c r="C47" s="1" t="str">
        <f t="shared" si="1"/>
        <v>House of Crystal Storage (warehouse, C, 4)</v>
      </c>
      <c r="F47" s="37" t="s">
        <v>1318</v>
      </c>
      <c r="G47" s="37" t="s">
        <v>1605</v>
      </c>
      <c r="H47" s="63" t="s">
        <v>2266</v>
      </c>
      <c r="I47" s="63" t="s">
        <v>3295</v>
      </c>
      <c r="J47" s="63" t="s">
        <v>2171</v>
      </c>
      <c r="K47" s="63" t="s">
        <v>2145</v>
      </c>
      <c r="L47" s="63">
        <v>4</v>
      </c>
      <c r="M47" s="63"/>
      <c r="N47" s="112" t="s">
        <v>6672</v>
      </c>
      <c r="O47" s="102"/>
      <c r="P47" s="37" t="str">
        <f>IFERROR(INDEX('VOLO GUIDE TO WATERDEEP'!B$3:B$166,MATCH($H47,'VOLO GUIDE TO WATERDEEP'!$A$3:$A$166,0),1),"")</f>
        <v/>
      </c>
      <c r="Q47" s="37" t="str">
        <f>IFERROR(INDEX('VOLO GUIDE TO WATERDEEP'!C$3:C$166,MATCH($H47,'VOLO GUIDE TO WATERDEEP'!$A$3:$A$166,0),1),"")</f>
        <v/>
      </c>
      <c r="R47" s="37" t="str">
        <f>IFERROR(INDEX('VOLO GUIDE TO WATERDEEP'!D$3:D$166,MATCH($H47,'VOLO GUIDE TO WATERDEEP'!$A$3:$A$166,0),1),"")</f>
        <v/>
      </c>
      <c r="S47" s="37" t="str">
        <f>IFERROR(INDEX('VOLO GUIDE TO WATERDEEP'!E$3:E$166,MATCH($H47,'VOLO GUIDE TO WATERDEEP'!$A$3:$A$166,0),1),"")</f>
        <v/>
      </c>
      <c r="T47" s="37" t="str">
        <f>IFERROR(INDEX('VOLO GUIDE TO WATERDEEP'!F$3:F$166,MATCH($H47,'VOLO GUIDE TO WATERDEEP'!$A$3:$A$166,0),1),"")</f>
        <v/>
      </c>
      <c r="U47" s="37" t="str">
        <f>IFERROR(INDEX('VOLO GUIDE TO WATERDEEP'!G$3:G$166,MATCH($H47,'VOLO GUIDE TO WATERDEEP'!$A$3:$A$166,0),1),"")</f>
        <v/>
      </c>
      <c r="V47" s="37" t="str">
        <f>IFERROR(INDEX('VOLO GUIDE TO WATERDEEP'!I$3:I$166,MATCH($H47,'VOLO GUIDE TO WATERDEEP'!$A$3:$A$166,0),1),"")</f>
        <v/>
      </c>
      <c r="W47" s="102"/>
      <c r="X47" s="37" t="str">
        <f>IFERROR(INDEX(GUILDS!$B$2:$B$43,MATCH($F47,GUILDS!$G$2:$G$43,0),1),"")</f>
        <v/>
      </c>
      <c r="Y47" s="102"/>
      <c r="Z47" s="37" t="str">
        <f>IFERROR(INDEX(GUILDS!$X$3:$X$45,MATCH($F47,GUILDS!$W$3:$W$45,0),1),"")</f>
        <v/>
      </c>
    </row>
    <row r="48" spans="1:28" x14ac:dyDescent="0.25">
      <c r="A48" t="s">
        <v>897</v>
      </c>
      <c r="B48" s="1" t="str">
        <f t="shared" si="0"/>
        <v>N46</v>
      </c>
      <c r="C48" s="1" t="str">
        <f t="shared" si="1"/>
        <v>The House of Crystal (guildhall, B, 2)</v>
      </c>
      <c r="F48" s="37" t="s">
        <v>1319</v>
      </c>
      <c r="G48" s="37" t="s">
        <v>1606</v>
      </c>
      <c r="H48" s="63" t="s">
        <v>2267</v>
      </c>
      <c r="I48" s="63" t="s">
        <v>3295</v>
      </c>
      <c r="J48" s="63" t="s">
        <v>2172</v>
      </c>
      <c r="K48" s="63" t="s">
        <v>2157</v>
      </c>
      <c r="L48" s="63">
        <v>2</v>
      </c>
      <c r="M48" s="63"/>
      <c r="N48" s="112" t="s">
        <v>6672</v>
      </c>
      <c r="O48" s="102"/>
      <c r="P48" s="37" t="str">
        <f>IFERROR(INDEX('VOLO GUIDE TO WATERDEEP'!B$3:B$166,MATCH($H48,'VOLO GUIDE TO WATERDEEP'!$A$3:$A$166,0),1),"")</f>
        <v/>
      </c>
      <c r="Q48" s="37" t="str">
        <f>IFERROR(INDEX('VOLO GUIDE TO WATERDEEP'!C$3:C$166,MATCH($H48,'VOLO GUIDE TO WATERDEEP'!$A$3:$A$166,0),1),"")</f>
        <v/>
      </c>
      <c r="R48" s="37" t="str">
        <f>IFERROR(INDEX('VOLO GUIDE TO WATERDEEP'!D$3:D$166,MATCH($H48,'VOLO GUIDE TO WATERDEEP'!$A$3:$A$166,0),1),"")</f>
        <v/>
      </c>
      <c r="S48" s="37" t="str">
        <f>IFERROR(INDEX('VOLO GUIDE TO WATERDEEP'!E$3:E$166,MATCH($H48,'VOLO GUIDE TO WATERDEEP'!$A$3:$A$166,0),1),"")</f>
        <v/>
      </c>
      <c r="T48" s="37" t="str">
        <f>IFERROR(INDEX('VOLO GUIDE TO WATERDEEP'!F$3:F$166,MATCH($H48,'VOLO GUIDE TO WATERDEEP'!$A$3:$A$166,0),1),"")</f>
        <v/>
      </c>
      <c r="U48" s="37" t="str">
        <f>IFERROR(INDEX('VOLO GUIDE TO WATERDEEP'!G$3:G$166,MATCH($H48,'VOLO GUIDE TO WATERDEEP'!$A$3:$A$166,0),1),"")</f>
        <v/>
      </c>
      <c r="V48" s="37" t="str">
        <f>IFERROR(INDEX('VOLO GUIDE TO WATERDEEP'!I$3:I$166,MATCH($H48,'VOLO GUIDE TO WATERDEEP'!$A$3:$A$166,0),1),"")</f>
        <v/>
      </c>
      <c r="W48" s="102"/>
      <c r="X48" s="37" t="str">
        <f>IFERROR(INDEX(GUILDS!$B$2:$B$43,MATCH($F48,GUILDS!$G$2:$G$43,0),1),"")</f>
        <v>Guild of Glassblowers, Glaziers, &amp; Speculum-makers</v>
      </c>
      <c r="Y48" s="102"/>
      <c r="Z48" s="37" t="str">
        <f>IFERROR(INDEX(GUILDS!$X$3:$X$45,MATCH($F48,GUILDS!$W$3:$W$45,0),1),"")</f>
        <v/>
      </c>
    </row>
    <row r="49" spans="1:26" x14ac:dyDescent="0.25">
      <c r="A49" t="s">
        <v>898</v>
      </c>
      <c r="B49" s="1" t="str">
        <f t="shared" si="0"/>
        <v>N47</v>
      </c>
      <c r="C49" s="1" t="str">
        <f t="shared" si="1"/>
        <v>The Galloping Minotaur (inn, B, 2s &amp; 3s)</v>
      </c>
      <c r="F49" s="37" t="s">
        <v>1320</v>
      </c>
      <c r="G49" s="37" t="s">
        <v>1607</v>
      </c>
      <c r="H49" s="63" t="s">
        <v>2268</v>
      </c>
      <c r="I49" s="63" t="s">
        <v>3295</v>
      </c>
      <c r="J49" s="63" t="s">
        <v>2168</v>
      </c>
      <c r="K49" s="63" t="s">
        <v>2157</v>
      </c>
      <c r="L49" s="63" t="s">
        <v>2146</v>
      </c>
      <c r="M49" s="63"/>
      <c r="N49" s="112" t="s">
        <v>6672</v>
      </c>
      <c r="O49" s="102"/>
      <c r="P49" s="37">
        <f>IFERROR(INDEX('VOLO GUIDE TO WATERDEEP'!B$3:B$166,MATCH($H49,'VOLO GUIDE TO WATERDEEP'!$A$3:$A$166,0),1),"")</f>
        <v>4</v>
      </c>
      <c r="Q49" s="37">
        <f>IFERROR(INDEX('VOLO GUIDE TO WATERDEEP'!C$3:C$166,MATCH($H49,'VOLO GUIDE TO WATERDEEP'!$A$3:$A$166,0),1),"")</f>
        <v>0</v>
      </c>
      <c r="R49" s="37">
        <f>IFERROR(INDEX('VOLO GUIDE TO WATERDEEP'!D$3:D$166,MATCH($H49,'VOLO GUIDE TO WATERDEEP'!$A$3:$A$166,0),1),"")</f>
        <v>3</v>
      </c>
      <c r="S49" s="37">
        <f>IFERROR(INDEX('VOLO GUIDE TO WATERDEEP'!E$3:E$166,MATCH($H49,'VOLO GUIDE TO WATERDEEP'!$A$3:$A$166,0),1),"")</f>
        <v>0</v>
      </c>
      <c r="T49" s="37" t="str">
        <f>IFERROR(INDEX('VOLO GUIDE TO WATERDEEP'!F$3:F$166,MATCH($H49,'VOLO GUIDE TO WATERDEEP'!$A$3:$A$166,0),1),"")</f>
        <v>Inn</v>
      </c>
      <c r="U49" s="37" t="str">
        <f>IFERROR(INDEX('VOLO GUIDE TO WATERDEEP'!G$3:G$166,MATCH($H49,'VOLO GUIDE TO WATERDEEP'!$A$3:$A$166,0),1),"")</f>
        <v>An inn well-favored among visiting merchants that has had to expand its operations to two other buildings and implement Waterdeep's first advance bookings system. Known as a busy place with lots of overstuffed merchants, bustling messengers, and secret passages by which the servants get around.</v>
      </c>
      <c r="V49" s="37" t="str">
        <f>IFERROR(INDEX('VOLO GUIDE TO WATERDEEP'!I$3:I$166,MATCH($H49,'VOLO GUIDE TO WATERDEEP'!$A$3:$A$166,0),1),"")</f>
        <v>NORTH WARD</v>
      </c>
      <c r="W49" s="102"/>
      <c r="X49" s="37" t="str">
        <f>IFERROR(INDEX(GUILDS!$B$2:$B$43,MATCH($F49,GUILDS!$G$2:$G$43,0),1),"")</f>
        <v/>
      </c>
      <c r="Y49" s="102"/>
      <c r="Z49" s="37" t="str">
        <f>IFERROR(INDEX(GUILDS!$X$3:$X$45,MATCH($F49,GUILDS!$W$3:$W$45,0),1),"")</f>
        <v/>
      </c>
    </row>
    <row r="50" spans="1:26" x14ac:dyDescent="0.25">
      <c r="A50" t="s">
        <v>899</v>
      </c>
      <c r="B50" s="1" t="str">
        <f t="shared" si="0"/>
        <v>N48</v>
      </c>
      <c r="C50" s="1" t="str">
        <f t="shared" si="1"/>
        <v>Meraedos Fine Furs (business, C, 2)</v>
      </c>
      <c r="F50" s="37" t="s">
        <v>1321</v>
      </c>
      <c r="G50" s="37" t="s">
        <v>1608</v>
      </c>
      <c r="H50" s="63" t="s">
        <v>2269</v>
      </c>
      <c r="I50" s="63" t="s">
        <v>3295</v>
      </c>
      <c r="J50" s="63" t="s">
        <v>2165</v>
      </c>
      <c r="K50" s="63" t="s">
        <v>2145</v>
      </c>
      <c r="L50" s="63">
        <v>2</v>
      </c>
      <c r="M50" s="63"/>
      <c r="N50" s="112" t="s">
        <v>6672</v>
      </c>
      <c r="O50" s="102"/>
      <c r="P50" s="37" t="str">
        <f>IFERROR(INDEX('VOLO GUIDE TO WATERDEEP'!B$3:B$166,MATCH($H50,'VOLO GUIDE TO WATERDEEP'!$A$3:$A$166,0),1),"")</f>
        <v/>
      </c>
      <c r="Q50" s="37" t="str">
        <f>IFERROR(INDEX('VOLO GUIDE TO WATERDEEP'!C$3:C$166,MATCH($H50,'VOLO GUIDE TO WATERDEEP'!$A$3:$A$166,0),1),"")</f>
        <v/>
      </c>
      <c r="R50" s="37" t="str">
        <f>IFERROR(INDEX('VOLO GUIDE TO WATERDEEP'!D$3:D$166,MATCH($H50,'VOLO GUIDE TO WATERDEEP'!$A$3:$A$166,0),1),"")</f>
        <v/>
      </c>
      <c r="S50" s="37" t="str">
        <f>IFERROR(INDEX('VOLO GUIDE TO WATERDEEP'!E$3:E$166,MATCH($H50,'VOLO GUIDE TO WATERDEEP'!$A$3:$A$166,0),1),"")</f>
        <v/>
      </c>
      <c r="T50" s="37" t="str">
        <f>IFERROR(INDEX('VOLO GUIDE TO WATERDEEP'!F$3:F$166,MATCH($H50,'VOLO GUIDE TO WATERDEEP'!$A$3:$A$166,0),1),"")</f>
        <v/>
      </c>
      <c r="U50" s="37" t="str">
        <f>IFERROR(INDEX('VOLO GUIDE TO WATERDEEP'!G$3:G$166,MATCH($H50,'VOLO GUIDE TO WATERDEEP'!$A$3:$A$166,0),1),"")</f>
        <v/>
      </c>
      <c r="V50" s="37" t="str">
        <f>IFERROR(INDEX('VOLO GUIDE TO WATERDEEP'!I$3:I$166,MATCH($H50,'VOLO GUIDE TO WATERDEEP'!$A$3:$A$166,0),1),"")</f>
        <v/>
      </c>
      <c r="W50" s="102"/>
      <c r="X50" s="37" t="str">
        <f>IFERROR(INDEX(GUILDS!$B$2:$B$43,MATCH($F50,GUILDS!$G$2:$G$43,0),1),"")</f>
        <v/>
      </c>
      <c r="Y50" s="102"/>
      <c r="Z50" s="37" t="str">
        <f>IFERROR(INDEX(GUILDS!$X$3:$X$45,MATCH($F50,GUILDS!$W$3:$W$45,0),1),"")</f>
        <v/>
      </c>
    </row>
    <row r="51" spans="1:26" x14ac:dyDescent="0.25">
      <c r="A51" t="s">
        <v>900</v>
      </c>
      <c r="B51" s="1" t="str">
        <f t="shared" si="0"/>
        <v>N49</v>
      </c>
      <c r="C51" s="1" t="str">
        <f t="shared" si="1"/>
        <v>Sulmest's Splendid Shoes &amp; Boots (business, C, 1)</v>
      </c>
      <c r="F51" s="37" t="s">
        <v>1322</v>
      </c>
      <c r="G51" s="37" t="s">
        <v>1609</v>
      </c>
      <c r="H51" s="63" t="s">
        <v>2270</v>
      </c>
      <c r="I51" s="63" t="s">
        <v>3295</v>
      </c>
      <c r="J51" s="63" t="s">
        <v>2165</v>
      </c>
      <c r="K51" s="63" t="s">
        <v>2145</v>
      </c>
      <c r="L51" s="63">
        <v>1</v>
      </c>
      <c r="M51" s="63"/>
      <c r="N51" s="112" t="s">
        <v>6672</v>
      </c>
      <c r="O51" s="102"/>
      <c r="P51" s="37" t="str">
        <f>IFERROR(INDEX('VOLO GUIDE TO WATERDEEP'!B$3:B$166,MATCH($H51,'VOLO GUIDE TO WATERDEEP'!$A$3:$A$166,0),1),"")</f>
        <v/>
      </c>
      <c r="Q51" s="37" t="str">
        <f>IFERROR(INDEX('VOLO GUIDE TO WATERDEEP'!C$3:C$166,MATCH($H51,'VOLO GUIDE TO WATERDEEP'!$A$3:$A$166,0),1),"")</f>
        <v/>
      </c>
      <c r="R51" s="37" t="str">
        <f>IFERROR(INDEX('VOLO GUIDE TO WATERDEEP'!D$3:D$166,MATCH($H51,'VOLO GUIDE TO WATERDEEP'!$A$3:$A$166,0),1),"")</f>
        <v/>
      </c>
      <c r="S51" s="37" t="str">
        <f>IFERROR(INDEX('VOLO GUIDE TO WATERDEEP'!E$3:E$166,MATCH($H51,'VOLO GUIDE TO WATERDEEP'!$A$3:$A$166,0),1),"")</f>
        <v/>
      </c>
      <c r="T51" s="37" t="str">
        <f>IFERROR(INDEX('VOLO GUIDE TO WATERDEEP'!F$3:F$166,MATCH($H51,'VOLO GUIDE TO WATERDEEP'!$A$3:$A$166,0),1),"")</f>
        <v/>
      </c>
      <c r="U51" s="37" t="str">
        <f>IFERROR(INDEX('VOLO GUIDE TO WATERDEEP'!G$3:G$166,MATCH($H51,'VOLO GUIDE TO WATERDEEP'!$A$3:$A$166,0),1),"")</f>
        <v/>
      </c>
      <c r="V51" s="37" t="str">
        <f>IFERROR(INDEX('VOLO GUIDE TO WATERDEEP'!I$3:I$166,MATCH($H51,'VOLO GUIDE TO WATERDEEP'!$A$3:$A$166,0),1),"")</f>
        <v/>
      </c>
      <c r="W51" s="102"/>
      <c r="X51" s="37" t="str">
        <f>IFERROR(INDEX(GUILDS!$B$2:$B$43,MATCH($F51,GUILDS!$G$2:$G$43,0),1),"")</f>
        <v/>
      </c>
      <c r="Y51" s="102"/>
      <c r="Z51" s="37" t="str">
        <f>IFERROR(INDEX(GUILDS!$X$3:$X$45,MATCH($F51,GUILDS!$W$3:$W$45,0),1),"")</f>
        <v/>
      </c>
    </row>
    <row r="52" spans="1:26" x14ac:dyDescent="0.25">
      <c r="A52" t="s">
        <v>901</v>
      </c>
      <c r="B52" s="1" t="str">
        <f t="shared" si="0"/>
        <v>N50</v>
      </c>
      <c r="C52" s="1" t="str">
        <f t="shared" si="1"/>
        <v>Aurora's Realms Shop, High Road Catalogue Counter (business, C, 1)</v>
      </c>
      <c r="F52" s="37" t="s">
        <v>1323</v>
      </c>
      <c r="G52" s="37" t="s">
        <v>1610</v>
      </c>
      <c r="H52" s="63" t="s">
        <v>2271</v>
      </c>
      <c r="I52" s="63" t="s">
        <v>3295</v>
      </c>
      <c r="J52" s="63" t="s">
        <v>2164</v>
      </c>
      <c r="K52" s="63" t="s">
        <v>2145</v>
      </c>
      <c r="L52" s="63">
        <v>1</v>
      </c>
      <c r="M52" s="63"/>
      <c r="N52" s="112" t="s">
        <v>6672</v>
      </c>
      <c r="O52" s="102"/>
      <c r="P52" s="37" t="str">
        <f>IFERROR(INDEX('VOLO GUIDE TO WATERDEEP'!B$3:B$166,MATCH($H52,'VOLO GUIDE TO WATERDEEP'!$A$3:$A$166,0),1),"")</f>
        <v/>
      </c>
      <c r="Q52" s="37" t="str">
        <f>IFERROR(INDEX('VOLO GUIDE TO WATERDEEP'!C$3:C$166,MATCH($H52,'VOLO GUIDE TO WATERDEEP'!$A$3:$A$166,0),1),"")</f>
        <v/>
      </c>
      <c r="R52" s="37" t="str">
        <f>IFERROR(INDEX('VOLO GUIDE TO WATERDEEP'!D$3:D$166,MATCH($H52,'VOLO GUIDE TO WATERDEEP'!$A$3:$A$166,0),1),"")</f>
        <v/>
      </c>
      <c r="S52" s="37" t="str">
        <f>IFERROR(INDEX('VOLO GUIDE TO WATERDEEP'!E$3:E$166,MATCH($H52,'VOLO GUIDE TO WATERDEEP'!$A$3:$A$166,0),1),"")</f>
        <v/>
      </c>
      <c r="T52" s="37" t="str">
        <f>IFERROR(INDEX('VOLO GUIDE TO WATERDEEP'!F$3:F$166,MATCH($H52,'VOLO GUIDE TO WATERDEEP'!$A$3:$A$166,0),1),"")</f>
        <v/>
      </c>
      <c r="U52" s="37" t="str">
        <f>IFERROR(INDEX('VOLO GUIDE TO WATERDEEP'!G$3:G$166,MATCH($H52,'VOLO GUIDE TO WATERDEEP'!$A$3:$A$166,0),1),"")</f>
        <v/>
      </c>
      <c r="V52" s="37" t="str">
        <f>IFERROR(INDEX('VOLO GUIDE TO WATERDEEP'!I$3:I$166,MATCH($H52,'VOLO GUIDE TO WATERDEEP'!$A$3:$A$166,0),1),"")</f>
        <v/>
      </c>
      <c r="W52" s="102"/>
      <c r="X52" s="37" t="str">
        <f>IFERROR(INDEX(GUILDS!$B$2:$B$43,MATCH($F52,GUILDS!$G$2:$G$43,0),1),"")</f>
        <v/>
      </c>
      <c r="Y52" s="102"/>
      <c r="Z52" s="37" t="str">
        <f>IFERROR(INDEX(GUILDS!$X$3:$X$45,MATCH($F52,GUILDS!$W$3:$W$45,0),1),"")</f>
        <v/>
      </c>
    </row>
    <row r="53" spans="1:26" x14ac:dyDescent="0.25">
      <c r="A53" t="s">
        <v>902</v>
      </c>
      <c r="B53" s="1" t="str">
        <f t="shared" si="0"/>
        <v>N51</v>
      </c>
      <c r="C53" s="1" t="str">
        <f t="shared" si="1"/>
        <v>The House of Healing (guildhall, C, 3)</v>
      </c>
      <c r="F53" s="37" t="s">
        <v>1324</v>
      </c>
      <c r="G53" s="37" t="s">
        <v>1611</v>
      </c>
      <c r="H53" s="63" t="s">
        <v>2272</v>
      </c>
      <c r="I53" s="63" t="s">
        <v>3295</v>
      </c>
      <c r="J53" s="63" t="s">
        <v>2172</v>
      </c>
      <c r="K53" s="63" t="s">
        <v>2145</v>
      </c>
      <c r="L53" s="63">
        <v>3</v>
      </c>
      <c r="M53" s="63"/>
      <c r="N53" s="112" t="s">
        <v>6672</v>
      </c>
      <c r="O53" s="102"/>
      <c r="P53" s="37" t="str">
        <f>IFERROR(INDEX('VOLO GUIDE TO WATERDEEP'!B$3:B$166,MATCH($H53,'VOLO GUIDE TO WATERDEEP'!$A$3:$A$166,0),1),"")</f>
        <v/>
      </c>
      <c r="Q53" s="37" t="str">
        <f>IFERROR(INDEX('VOLO GUIDE TO WATERDEEP'!C$3:C$166,MATCH($H53,'VOLO GUIDE TO WATERDEEP'!$A$3:$A$166,0),1),"")</f>
        <v/>
      </c>
      <c r="R53" s="37" t="str">
        <f>IFERROR(INDEX('VOLO GUIDE TO WATERDEEP'!D$3:D$166,MATCH($H53,'VOLO GUIDE TO WATERDEEP'!$A$3:$A$166,0),1),"")</f>
        <v/>
      </c>
      <c r="S53" s="37" t="str">
        <f>IFERROR(INDEX('VOLO GUIDE TO WATERDEEP'!E$3:E$166,MATCH($H53,'VOLO GUIDE TO WATERDEEP'!$A$3:$A$166,0),1),"")</f>
        <v/>
      </c>
      <c r="T53" s="37" t="str">
        <f>IFERROR(INDEX('VOLO GUIDE TO WATERDEEP'!F$3:F$166,MATCH($H53,'VOLO GUIDE TO WATERDEEP'!$A$3:$A$166,0),1),"")</f>
        <v/>
      </c>
      <c r="U53" s="37" t="str">
        <f>IFERROR(INDEX('VOLO GUIDE TO WATERDEEP'!G$3:G$166,MATCH($H53,'VOLO GUIDE TO WATERDEEP'!$A$3:$A$166,0),1),"")</f>
        <v/>
      </c>
      <c r="V53" s="37" t="str">
        <f>IFERROR(INDEX('VOLO GUIDE TO WATERDEEP'!I$3:I$166,MATCH($H53,'VOLO GUIDE TO WATERDEEP'!$A$3:$A$166,0),1),"")</f>
        <v/>
      </c>
      <c r="W53" s="102"/>
      <c r="X53" s="37" t="str">
        <f>IFERROR(INDEX(GUILDS!$B$2:$B$43,MATCH($F53,GUILDS!$G$2:$G$43,0),1),"")</f>
        <v>Guild of Apothecaries &amp; Physicians</v>
      </c>
      <c r="Y53" s="102"/>
      <c r="Z53" s="37" t="str">
        <f>IFERROR(INDEX(GUILDS!$X$3:$X$45,MATCH($F53,GUILDS!$W$3:$W$45,0),1),"")</f>
        <v/>
      </c>
    </row>
    <row r="54" spans="1:26" x14ac:dyDescent="0.25">
      <c r="A54" t="s">
        <v>903</v>
      </c>
      <c r="B54" s="1" t="str">
        <f t="shared" si="0"/>
        <v>N52</v>
      </c>
      <c r="C54" s="1" t="str">
        <f t="shared" si="1"/>
        <v>Hothemer Villa (noble villa, A, 3s)</v>
      </c>
      <c r="F54" s="37" t="s">
        <v>409</v>
      </c>
      <c r="G54" s="37" t="s">
        <v>1612</v>
      </c>
      <c r="H54" s="63" t="s">
        <v>2273</v>
      </c>
      <c r="I54" s="63" t="s">
        <v>3295</v>
      </c>
      <c r="J54" s="63" t="s">
        <v>2151</v>
      </c>
      <c r="K54" s="63" t="s">
        <v>2152</v>
      </c>
      <c r="L54" s="63" t="s">
        <v>2218</v>
      </c>
      <c r="M54" s="63"/>
      <c r="N54" s="112" t="s">
        <v>6672</v>
      </c>
      <c r="O54" s="102"/>
      <c r="P54" s="37" t="str">
        <f>IFERROR(INDEX('VOLO GUIDE TO WATERDEEP'!B$3:B$166,MATCH($H54,'VOLO GUIDE TO WATERDEEP'!$A$3:$A$166,0),1),"")</f>
        <v/>
      </c>
      <c r="Q54" s="37" t="str">
        <f>IFERROR(INDEX('VOLO GUIDE TO WATERDEEP'!C$3:C$166,MATCH($H54,'VOLO GUIDE TO WATERDEEP'!$A$3:$A$166,0),1),"")</f>
        <v/>
      </c>
      <c r="R54" s="37" t="str">
        <f>IFERROR(INDEX('VOLO GUIDE TO WATERDEEP'!D$3:D$166,MATCH($H54,'VOLO GUIDE TO WATERDEEP'!$A$3:$A$166,0),1),"")</f>
        <v/>
      </c>
      <c r="S54" s="37" t="str">
        <f>IFERROR(INDEX('VOLO GUIDE TO WATERDEEP'!E$3:E$166,MATCH($H54,'VOLO GUIDE TO WATERDEEP'!$A$3:$A$166,0),1),"")</f>
        <v/>
      </c>
      <c r="T54" s="37" t="str">
        <f>IFERROR(INDEX('VOLO GUIDE TO WATERDEEP'!F$3:F$166,MATCH($H54,'VOLO GUIDE TO WATERDEEP'!$A$3:$A$166,0),1),"")</f>
        <v/>
      </c>
      <c r="U54" s="37" t="str">
        <f>IFERROR(INDEX('VOLO GUIDE TO WATERDEEP'!G$3:G$166,MATCH($H54,'VOLO GUIDE TO WATERDEEP'!$A$3:$A$166,0),1),"")</f>
        <v/>
      </c>
      <c r="V54" s="37" t="str">
        <f>IFERROR(INDEX('VOLO GUIDE TO WATERDEEP'!I$3:I$166,MATCH($H54,'VOLO GUIDE TO WATERDEEP'!$A$3:$A$166,0),1),"")</f>
        <v/>
      </c>
      <c r="W54" s="102"/>
      <c r="X54" s="37" t="str">
        <f>IFERROR(INDEX(GUILDS!$B$2:$B$43,MATCH($F54,GUILDS!$G$2:$G$43,0),1),"")</f>
        <v/>
      </c>
      <c r="Y54" s="102"/>
      <c r="Z54" s="37" t="str">
        <f>IFERROR(INDEX(GUILDS!$X$3:$X$45,MATCH($F54,GUILDS!$W$3:$W$45,0),1),"")</f>
        <v/>
      </c>
    </row>
    <row r="55" spans="1:26" x14ac:dyDescent="0.25">
      <c r="A55" t="s">
        <v>904</v>
      </c>
      <c r="B55" s="1" t="str">
        <f t="shared" si="0"/>
        <v>N53</v>
      </c>
      <c r="C55" s="1" t="str">
        <f t="shared" si="1"/>
        <v>Ilvastarr Villa (noble villa, A, 2s &amp; 3s)</v>
      </c>
      <c r="F55" s="37" t="s">
        <v>428</v>
      </c>
      <c r="G55" s="37" t="s">
        <v>1613</v>
      </c>
      <c r="H55" s="63" t="s">
        <v>2274</v>
      </c>
      <c r="I55" s="63" t="s">
        <v>3295</v>
      </c>
      <c r="J55" s="63" t="s">
        <v>2151</v>
      </c>
      <c r="K55" s="63" t="s">
        <v>2152</v>
      </c>
      <c r="L55" s="63" t="s">
        <v>2146</v>
      </c>
      <c r="M55" s="63"/>
      <c r="N55" s="112" t="s">
        <v>6672</v>
      </c>
      <c r="O55" s="102"/>
      <c r="P55" s="37" t="str">
        <f>IFERROR(INDEX('VOLO GUIDE TO WATERDEEP'!B$3:B$166,MATCH($H55,'VOLO GUIDE TO WATERDEEP'!$A$3:$A$166,0),1),"")</f>
        <v/>
      </c>
      <c r="Q55" s="37" t="str">
        <f>IFERROR(INDEX('VOLO GUIDE TO WATERDEEP'!C$3:C$166,MATCH($H55,'VOLO GUIDE TO WATERDEEP'!$A$3:$A$166,0),1),"")</f>
        <v/>
      </c>
      <c r="R55" s="37" t="str">
        <f>IFERROR(INDEX('VOLO GUIDE TO WATERDEEP'!D$3:D$166,MATCH($H55,'VOLO GUIDE TO WATERDEEP'!$A$3:$A$166,0),1),"")</f>
        <v/>
      </c>
      <c r="S55" s="37" t="str">
        <f>IFERROR(INDEX('VOLO GUIDE TO WATERDEEP'!E$3:E$166,MATCH($H55,'VOLO GUIDE TO WATERDEEP'!$A$3:$A$166,0),1),"")</f>
        <v/>
      </c>
      <c r="T55" s="37" t="str">
        <f>IFERROR(INDEX('VOLO GUIDE TO WATERDEEP'!F$3:F$166,MATCH($H55,'VOLO GUIDE TO WATERDEEP'!$A$3:$A$166,0),1),"")</f>
        <v/>
      </c>
      <c r="U55" s="37" t="str">
        <f>IFERROR(INDEX('VOLO GUIDE TO WATERDEEP'!G$3:G$166,MATCH($H55,'VOLO GUIDE TO WATERDEEP'!$A$3:$A$166,0),1),"")</f>
        <v/>
      </c>
      <c r="V55" s="37" t="str">
        <f>IFERROR(INDEX('VOLO GUIDE TO WATERDEEP'!I$3:I$166,MATCH($H55,'VOLO GUIDE TO WATERDEEP'!$A$3:$A$166,0),1),"")</f>
        <v/>
      </c>
      <c r="W55" s="102"/>
      <c r="X55" s="37" t="str">
        <f>IFERROR(INDEX(GUILDS!$B$2:$B$43,MATCH($F55,GUILDS!$G$2:$G$43,0),1),"")</f>
        <v/>
      </c>
      <c r="Y55" s="102"/>
      <c r="Z55" s="37" t="str">
        <f>IFERROR(INDEX(GUILDS!$X$3:$X$45,MATCH($F55,GUILDS!$W$3:$W$45,0),1),"")</f>
        <v/>
      </c>
    </row>
    <row r="56" spans="1:26" x14ac:dyDescent="0.25">
      <c r="A56" t="s">
        <v>905</v>
      </c>
      <c r="B56" s="1" t="str">
        <f t="shared" si="0"/>
        <v>N54</v>
      </c>
      <c r="C56" s="1" t="str">
        <f t="shared" si="1"/>
        <v>Fallen Stars Fish (business, C, 1)</v>
      </c>
      <c r="F56" s="37" t="s">
        <v>1325</v>
      </c>
      <c r="G56" s="37" t="s">
        <v>1614</v>
      </c>
      <c r="H56" s="63" t="s">
        <v>2275</v>
      </c>
      <c r="I56" s="63" t="s">
        <v>3295</v>
      </c>
      <c r="J56" s="63" t="s">
        <v>2165</v>
      </c>
      <c r="K56" s="63" t="s">
        <v>2145</v>
      </c>
      <c r="L56" s="63">
        <v>1</v>
      </c>
      <c r="M56" s="63"/>
      <c r="N56" s="112" t="s">
        <v>6672</v>
      </c>
      <c r="O56" s="102"/>
      <c r="P56" s="37" t="str">
        <f>IFERROR(INDEX('VOLO GUIDE TO WATERDEEP'!B$3:B$166,MATCH($H56,'VOLO GUIDE TO WATERDEEP'!$A$3:$A$166,0),1),"")</f>
        <v/>
      </c>
      <c r="Q56" s="37" t="str">
        <f>IFERROR(INDEX('VOLO GUIDE TO WATERDEEP'!C$3:C$166,MATCH($H56,'VOLO GUIDE TO WATERDEEP'!$A$3:$A$166,0),1),"")</f>
        <v/>
      </c>
      <c r="R56" s="37" t="str">
        <f>IFERROR(INDEX('VOLO GUIDE TO WATERDEEP'!D$3:D$166,MATCH($H56,'VOLO GUIDE TO WATERDEEP'!$A$3:$A$166,0),1),"")</f>
        <v/>
      </c>
      <c r="S56" s="37" t="str">
        <f>IFERROR(INDEX('VOLO GUIDE TO WATERDEEP'!E$3:E$166,MATCH($H56,'VOLO GUIDE TO WATERDEEP'!$A$3:$A$166,0),1),"")</f>
        <v/>
      </c>
      <c r="T56" s="37" t="str">
        <f>IFERROR(INDEX('VOLO GUIDE TO WATERDEEP'!F$3:F$166,MATCH($H56,'VOLO GUIDE TO WATERDEEP'!$A$3:$A$166,0),1),"")</f>
        <v/>
      </c>
      <c r="U56" s="37" t="str">
        <f>IFERROR(INDEX('VOLO GUIDE TO WATERDEEP'!G$3:G$166,MATCH($H56,'VOLO GUIDE TO WATERDEEP'!$A$3:$A$166,0),1),"")</f>
        <v/>
      </c>
      <c r="V56" s="37" t="str">
        <f>IFERROR(INDEX('VOLO GUIDE TO WATERDEEP'!I$3:I$166,MATCH($H56,'VOLO GUIDE TO WATERDEEP'!$A$3:$A$166,0),1),"")</f>
        <v/>
      </c>
      <c r="W56" s="102"/>
      <c r="X56" s="37" t="str">
        <f>IFERROR(INDEX(GUILDS!$B$2:$B$43,MATCH($F56,GUILDS!$G$2:$G$43,0),1),"")</f>
        <v/>
      </c>
      <c r="Y56" s="102"/>
      <c r="Z56" s="37" t="str">
        <f>IFERROR(INDEX(GUILDS!$X$3:$X$45,MATCH($F56,GUILDS!$W$3:$W$45,0),1),"")</f>
        <v/>
      </c>
    </row>
    <row r="57" spans="1:26" x14ac:dyDescent="0.25">
      <c r="A57" t="s">
        <v>906</v>
      </c>
      <c r="B57" s="1" t="str">
        <f t="shared" si="0"/>
        <v>N55</v>
      </c>
      <c r="C57" s="1" t="str">
        <f t="shared" si="1"/>
        <v>Wands Villa (noble villa, A, 3s &amp; 5s)</v>
      </c>
      <c r="F57" s="37" t="s">
        <v>1326</v>
      </c>
      <c r="G57" s="37" t="s">
        <v>1615</v>
      </c>
      <c r="H57" s="63" t="s">
        <v>2276</v>
      </c>
      <c r="I57" s="63" t="s">
        <v>3295</v>
      </c>
      <c r="J57" s="63" t="s">
        <v>2151</v>
      </c>
      <c r="K57" s="63" t="s">
        <v>2152</v>
      </c>
      <c r="L57" s="63" t="s">
        <v>2218</v>
      </c>
      <c r="M57" s="63"/>
      <c r="N57" s="112" t="s">
        <v>6672</v>
      </c>
      <c r="O57" s="102"/>
      <c r="P57" s="37" t="str">
        <f>IFERROR(INDEX('VOLO GUIDE TO WATERDEEP'!B$3:B$166,MATCH($H57,'VOLO GUIDE TO WATERDEEP'!$A$3:$A$166,0),1),"")</f>
        <v/>
      </c>
      <c r="Q57" s="37" t="str">
        <f>IFERROR(INDEX('VOLO GUIDE TO WATERDEEP'!C$3:C$166,MATCH($H57,'VOLO GUIDE TO WATERDEEP'!$A$3:$A$166,0),1),"")</f>
        <v/>
      </c>
      <c r="R57" s="37" t="str">
        <f>IFERROR(INDEX('VOLO GUIDE TO WATERDEEP'!D$3:D$166,MATCH($H57,'VOLO GUIDE TO WATERDEEP'!$A$3:$A$166,0),1),"")</f>
        <v/>
      </c>
      <c r="S57" s="37" t="str">
        <f>IFERROR(INDEX('VOLO GUIDE TO WATERDEEP'!E$3:E$166,MATCH($H57,'VOLO GUIDE TO WATERDEEP'!$A$3:$A$166,0),1),"")</f>
        <v/>
      </c>
      <c r="T57" s="37" t="str">
        <f>IFERROR(INDEX('VOLO GUIDE TO WATERDEEP'!F$3:F$166,MATCH($H57,'VOLO GUIDE TO WATERDEEP'!$A$3:$A$166,0),1),"")</f>
        <v/>
      </c>
      <c r="U57" s="37" t="str">
        <f>IFERROR(INDEX('VOLO GUIDE TO WATERDEEP'!G$3:G$166,MATCH($H57,'VOLO GUIDE TO WATERDEEP'!$A$3:$A$166,0),1),"")</f>
        <v/>
      </c>
      <c r="V57" s="37" t="str">
        <f>IFERROR(INDEX('VOLO GUIDE TO WATERDEEP'!I$3:I$166,MATCH($H57,'VOLO GUIDE TO WATERDEEP'!$A$3:$A$166,0),1),"")</f>
        <v/>
      </c>
      <c r="W57" s="102"/>
      <c r="X57" s="37" t="str">
        <f>IFERROR(INDEX(GUILDS!$B$2:$B$43,MATCH($F57,GUILDS!$G$2:$G$43,0),1),"")</f>
        <v/>
      </c>
      <c r="Y57" s="102"/>
      <c r="Z57" s="37" t="str">
        <f>IFERROR(INDEX(GUILDS!$X$3:$X$45,MATCH($F57,GUILDS!$W$3:$W$45,0),1),"")</f>
        <v/>
      </c>
    </row>
    <row r="58" spans="1:26" x14ac:dyDescent="0.25">
      <c r="A58" t="s">
        <v>907</v>
      </c>
      <c r="B58" s="1" t="str">
        <f t="shared" si="0"/>
        <v>N56</v>
      </c>
      <c r="C58" s="1" t="str">
        <f t="shared" si="1"/>
        <v>The Grinning Lion (tavern, C, 1)</v>
      </c>
      <c r="F58" s="37" t="s">
        <v>1327</v>
      </c>
      <c r="G58" s="37" t="s">
        <v>1616</v>
      </c>
      <c r="H58" s="63" t="s">
        <v>2277</v>
      </c>
      <c r="I58" s="63" t="s">
        <v>3295</v>
      </c>
      <c r="J58" s="63" t="s">
        <v>2169</v>
      </c>
      <c r="K58" s="63" t="s">
        <v>2145</v>
      </c>
      <c r="L58" s="63">
        <v>1</v>
      </c>
      <c r="M58" s="63"/>
      <c r="N58" s="112" t="s">
        <v>6676</v>
      </c>
      <c r="O58" s="102"/>
      <c r="P58" s="37">
        <f>IFERROR(INDEX('VOLO GUIDE TO WATERDEEP'!B$3:B$166,MATCH($H58,'VOLO GUIDE TO WATERDEEP'!$A$3:$A$166,0),1),"")</f>
        <v>4</v>
      </c>
      <c r="Q58" s="37">
        <f>IFERROR(INDEX('VOLO GUIDE TO WATERDEEP'!C$3:C$166,MATCH($H58,'VOLO GUIDE TO WATERDEEP'!$A$3:$A$166,0),1),"")</f>
        <v>2</v>
      </c>
      <c r="R58" s="37">
        <f>IFERROR(INDEX('VOLO GUIDE TO WATERDEEP'!D$3:D$166,MATCH($H58,'VOLO GUIDE TO WATERDEEP'!$A$3:$A$166,0),1),"")</f>
        <v>0</v>
      </c>
      <c r="S58" s="37">
        <f>IFERROR(INDEX('VOLO GUIDE TO WATERDEEP'!E$3:E$166,MATCH($H58,'VOLO GUIDE TO WATERDEEP'!$A$3:$A$166,0),1),"")</f>
        <v>0</v>
      </c>
      <c r="T58" s="37" t="str">
        <f>IFERROR(INDEX('VOLO GUIDE TO WATERDEEP'!F$3:F$166,MATCH($H58,'VOLO GUIDE TO WATERDEEP'!$A$3:$A$166,0),1),"")</f>
        <v>Tavern</v>
      </c>
      <c r="U58" s="37" t="str">
        <f>IFERROR(INDEX('VOLO GUIDE TO WATERDEEP'!G$3:G$166,MATCH($H58,'VOLO GUIDE TO WATERDEEP'!$A$3:$A$166,0),1),"")</f>
        <v xml:space="preserve"> A raucous tavern favored by less adventurous young nobles who dare not visit the Dock Ward.</v>
      </c>
      <c r="V58" s="37" t="str">
        <f>IFERROR(INDEX('VOLO GUIDE TO WATERDEEP'!I$3:I$166,MATCH($H58,'VOLO GUIDE TO WATERDEEP'!$A$3:$A$166,0),1),"")</f>
        <v>NORTH WARD</v>
      </c>
      <c r="W58" s="102"/>
      <c r="X58" s="37" t="str">
        <f>IFERROR(INDEX(GUILDS!$B$2:$B$43,MATCH($F58,GUILDS!$G$2:$G$43,0),1),"")</f>
        <v/>
      </c>
      <c r="Y58" s="102"/>
      <c r="Z58" s="37" t="str">
        <f>IFERROR(INDEX(GUILDS!$X$3:$X$45,MATCH($F58,GUILDS!$W$3:$W$45,0),1),"")</f>
        <v>Vlorn Keenear</v>
      </c>
    </row>
    <row r="59" spans="1:26" x14ac:dyDescent="0.25">
      <c r="A59" t="s">
        <v>908</v>
      </c>
      <c r="B59" s="1" t="str">
        <f t="shared" si="0"/>
        <v>N57</v>
      </c>
      <c r="C59" s="1" t="str">
        <f t="shared" si="1"/>
        <v>Gost Villa (noble villa, A, 3s &amp; 4s)</v>
      </c>
      <c r="F59" s="37" t="s">
        <v>372</v>
      </c>
      <c r="G59" s="37" t="s">
        <v>1617</v>
      </c>
      <c r="H59" s="63" t="s">
        <v>2278</v>
      </c>
      <c r="I59" s="63" t="s">
        <v>3295</v>
      </c>
      <c r="J59" s="63" t="s">
        <v>2151</v>
      </c>
      <c r="K59" s="63" t="s">
        <v>2152</v>
      </c>
      <c r="L59" s="63" t="s">
        <v>2150</v>
      </c>
      <c r="M59" s="63"/>
      <c r="N59" s="112" t="s">
        <v>6672</v>
      </c>
      <c r="O59" s="102"/>
      <c r="P59" s="37" t="str">
        <f>IFERROR(INDEX('VOLO GUIDE TO WATERDEEP'!B$3:B$166,MATCH($H59,'VOLO GUIDE TO WATERDEEP'!$A$3:$A$166,0),1),"")</f>
        <v/>
      </c>
      <c r="Q59" s="37" t="str">
        <f>IFERROR(INDEX('VOLO GUIDE TO WATERDEEP'!C$3:C$166,MATCH($H59,'VOLO GUIDE TO WATERDEEP'!$A$3:$A$166,0),1),"")</f>
        <v/>
      </c>
      <c r="R59" s="37" t="str">
        <f>IFERROR(INDEX('VOLO GUIDE TO WATERDEEP'!D$3:D$166,MATCH($H59,'VOLO GUIDE TO WATERDEEP'!$A$3:$A$166,0),1),"")</f>
        <v/>
      </c>
      <c r="S59" s="37" t="str">
        <f>IFERROR(INDEX('VOLO GUIDE TO WATERDEEP'!E$3:E$166,MATCH($H59,'VOLO GUIDE TO WATERDEEP'!$A$3:$A$166,0),1),"")</f>
        <v/>
      </c>
      <c r="T59" s="37" t="str">
        <f>IFERROR(INDEX('VOLO GUIDE TO WATERDEEP'!F$3:F$166,MATCH($H59,'VOLO GUIDE TO WATERDEEP'!$A$3:$A$166,0),1),"")</f>
        <v/>
      </c>
      <c r="U59" s="37" t="str">
        <f>IFERROR(INDEX('VOLO GUIDE TO WATERDEEP'!G$3:G$166,MATCH($H59,'VOLO GUIDE TO WATERDEEP'!$A$3:$A$166,0),1),"")</f>
        <v/>
      </c>
      <c r="V59" s="37" t="str">
        <f>IFERROR(INDEX('VOLO GUIDE TO WATERDEEP'!I$3:I$166,MATCH($H59,'VOLO GUIDE TO WATERDEEP'!$A$3:$A$166,0),1),"")</f>
        <v/>
      </c>
      <c r="W59" s="102"/>
      <c r="X59" s="37" t="str">
        <f>IFERROR(INDEX(GUILDS!$B$2:$B$43,MATCH($F59,GUILDS!$G$2:$G$43,0),1),"")</f>
        <v/>
      </c>
      <c r="Y59" s="102"/>
      <c r="Z59" s="37" t="str">
        <f>IFERROR(INDEX(GUILDS!$X$3:$X$45,MATCH($F59,GUILDS!$W$3:$W$45,0),1),"")</f>
        <v/>
      </c>
    </row>
    <row r="60" spans="1:26" x14ac:dyDescent="0.25">
      <c r="A60" t="s">
        <v>909</v>
      </c>
      <c r="B60" s="1" t="str">
        <f t="shared" si="0"/>
        <v>N58</v>
      </c>
      <c r="C60" s="1" t="str">
        <f t="shared" si="1"/>
        <v>Helmfast Villa (noble villa, A, 3s)</v>
      </c>
      <c r="F60" s="37" t="s">
        <v>1328</v>
      </c>
      <c r="G60" s="37" t="s">
        <v>1618</v>
      </c>
      <c r="H60" s="63" t="s">
        <v>2279</v>
      </c>
      <c r="I60" s="63" t="s">
        <v>3295</v>
      </c>
      <c r="J60" s="63" t="s">
        <v>2151</v>
      </c>
      <c r="K60" s="63" t="s">
        <v>2152</v>
      </c>
      <c r="L60" s="63" t="s">
        <v>2218</v>
      </c>
      <c r="M60" s="63"/>
      <c r="N60" s="112" t="s">
        <v>6672</v>
      </c>
      <c r="O60" s="102"/>
      <c r="P60" s="37" t="str">
        <f>IFERROR(INDEX('VOLO GUIDE TO WATERDEEP'!B$3:B$166,MATCH($H60,'VOLO GUIDE TO WATERDEEP'!$A$3:$A$166,0),1),"")</f>
        <v/>
      </c>
      <c r="Q60" s="37" t="str">
        <f>IFERROR(INDEX('VOLO GUIDE TO WATERDEEP'!C$3:C$166,MATCH($H60,'VOLO GUIDE TO WATERDEEP'!$A$3:$A$166,0),1),"")</f>
        <v/>
      </c>
      <c r="R60" s="37" t="str">
        <f>IFERROR(INDEX('VOLO GUIDE TO WATERDEEP'!D$3:D$166,MATCH($H60,'VOLO GUIDE TO WATERDEEP'!$A$3:$A$166,0),1),"")</f>
        <v/>
      </c>
      <c r="S60" s="37" t="str">
        <f>IFERROR(INDEX('VOLO GUIDE TO WATERDEEP'!E$3:E$166,MATCH($H60,'VOLO GUIDE TO WATERDEEP'!$A$3:$A$166,0),1),"")</f>
        <v/>
      </c>
      <c r="T60" s="37" t="str">
        <f>IFERROR(INDEX('VOLO GUIDE TO WATERDEEP'!F$3:F$166,MATCH($H60,'VOLO GUIDE TO WATERDEEP'!$A$3:$A$166,0),1),"")</f>
        <v/>
      </c>
      <c r="U60" s="37" t="str">
        <f>IFERROR(INDEX('VOLO GUIDE TO WATERDEEP'!G$3:G$166,MATCH($H60,'VOLO GUIDE TO WATERDEEP'!$A$3:$A$166,0),1),"")</f>
        <v/>
      </c>
      <c r="V60" s="37" t="str">
        <f>IFERROR(INDEX('VOLO GUIDE TO WATERDEEP'!I$3:I$166,MATCH($H60,'VOLO GUIDE TO WATERDEEP'!$A$3:$A$166,0),1),"")</f>
        <v/>
      </c>
      <c r="W60" s="102"/>
      <c r="X60" s="37" t="str">
        <f>IFERROR(INDEX(GUILDS!$B$2:$B$43,MATCH($F60,GUILDS!$G$2:$G$43,0),1),"")</f>
        <v/>
      </c>
      <c r="Y60" s="102"/>
      <c r="Z60" s="37" t="str">
        <f>IFERROR(INDEX(GUILDS!$X$3:$X$45,MATCH($F60,GUILDS!$W$3:$W$45,0),1),"")</f>
        <v/>
      </c>
    </row>
    <row r="61" spans="1:26" x14ac:dyDescent="0.25">
      <c r="A61" t="s">
        <v>910</v>
      </c>
      <c r="B61" s="1" t="str">
        <f t="shared" si="0"/>
        <v>N59</v>
      </c>
      <c r="C61" s="1" t="str">
        <f t="shared" si="1"/>
        <v>Orlpar Husteem's residence (row house, B, 3)</v>
      </c>
      <c r="F61" s="37" t="s">
        <v>1329</v>
      </c>
      <c r="G61" s="37" t="s">
        <v>1619</v>
      </c>
      <c r="H61" s="63" t="s">
        <v>2280</v>
      </c>
      <c r="I61" s="63" t="s">
        <v>3295</v>
      </c>
      <c r="J61" s="63" t="s">
        <v>2166</v>
      </c>
      <c r="K61" s="63" t="s">
        <v>2157</v>
      </c>
      <c r="L61" s="63">
        <v>3</v>
      </c>
      <c r="M61" s="63"/>
      <c r="N61" s="112" t="s">
        <v>6672</v>
      </c>
      <c r="O61" s="102"/>
      <c r="P61" s="37" t="str">
        <f>IFERROR(INDEX('VOLO GUIDE TO WATERDEEP'!B$3:B$166,MATCH($H61,'VOLO GUIDE TO WATERDEEP'!$A$3:$A$166,0),1),"")</f>
        <v/>
      </c>
      <c r="Q61" s="37" t="str">
        <f>IFERROR(INDEX('VOLO GUIDE TO WATERDEEP'!C$3:C$166,MATCH($H61,'VOLO GUIDE TO WATERDEEP'!$A$3:$A$166,0),1),"")</f>
        <v/>
      </c>
      <c r="R61" s="37" t="str">
        <f>IFERROR(INDEX('VOLO GUIDE TO WATERDEEP'!D$3:D$166,MATCH($H61,'VOLO GUIDE TO WATERDEEP'!$A$3:$A$166,0),1),"")</f>
        <v/>
      </c>
      <c r="S61" s="37" t="str">
        <f>IFERROR(INDEX('VOLO GUIDE TO WATERDEEP'!E$3:E$166,MATCH($H61,'VOLO GUIDE TO WATERDEEP'!$A$3:$A$166,0),1),"")</f>
        <v/>
      </c>
      <c r="T61" s="37" t="str">
        <f>IFERROR(INDEX('VOLO GUIDE TO WATERDEEP'!F$3:F$166,MATCH($H61,'VOLO GUIDE TO WATERDEEP'!$A$3:$A$166,0),1),"")</f>
        <v/>
      </c>
      <c r="U61" s="37" t="str">
        <f>IFERROR(INDEX('VOLO GUIDE TO WATERDEEP'!G$3:G$166,MATCH($H61,'VOLO GUIDE TO WATERDEEP'!$A$3:$A$166,0),1),"")</f>
        <v/>
      </c>
      <c r="V61" s="37" t="str">
        <f>IFERROR(INDEX('VOLO GUIDE TO WATERDEEP'!I$3:I$166,MATCH($H61,'VOLO GUIDE TO WATERDEEP'!$A$3:$A$166,0),1),"")</f>
        <v/>
      </c>
      <c r="W61" s="102"/>
      <c r="X61" s="37" t="str">
        <f>IFERROR(INDEX(GUILDS!$B$2:$B$43,MATCH($F61,GUILDS!$G$2:$G$43,0),1),"")</f>
        <v/>
      </c>
      <c r="Y61" s="102"/>
      <c r="Z61" s="37" t="str">
        <f>IFERROR(INDEX(GUILDS!$X$3:$X$45,MATCH($F61,GUILDS!$W$3:$W$45,0),1),"")</f>
        <v/>
      </c>
    </row>
    <row r="62" spans="1:26" x14ac:dyDescent="0.25">
      <c r="A62" t="s">
        <v>911</v>
      </c>
      <c r="B62" s="1" t="str">
        <f t="shared" si="0"/>
        <v>N60</v>
      </c>
      <c r="C62" s="1" t="str">
        <f t="shared" si="1"/>
        <v>Downybeard Tobacconist (business, B, 2)</v>
      </c>
      <c r="F62" s="37" t="s">
        <v>1330</v>
      </c>
      <c r="G62" s="37" t="s">
        <v>1620</v>
      </c>
      <c r="H62" s="63" t="s">
        <v>2281</v>
      </c>
      <c r="I62" s="63" t="s">
        <v>3295</v>
      </c>
      <c r="J62" s="63" t="s">
        <v>2165</v>
      </c>
      <c r="K62" s="63" t="s">
        <v>2157</v>
      </c>
      <c r="L62" s="63">
        <v>2</v>
      </c>
      <c r="M62" s="63"/>
      <c r="N62" s="112" t="s">
        <v>6672</v>
      </c>
      <c r="O62" s="102"/>
      <c r="P62" s="37" t="str">
        <f>IFERROR(INDEX('VOLO GUIDE TO WATERDEEP'!B$3:B$166,MATCH($H62,'VOLO GUIDE TO WATERDEEP'!$A$3:$A$166,0),1),"")</f>
        <v/>
      </c>
      <c r="Q62" s="37" t="str">
        <f>IFERROR(INDEX('VOLO GUIDE TO WATERDEEP'!C$3:C$166,MATCH($H62,'VOLO GUIDE TO WATERDEEP'!$A$3:$A$166,0),1),"")</f>
        <v/>
      </c>
      <c r="R62" s="37" t="str">
        <f>IFERROR(INDEX('VOLO GUIDE TO WATERDEEP'!D$3:D$166,MATCH($H62,'VOLO GUIDE TO WATERDEEP'!$A$3:$A$166,0),1),"")</f>
        <v/>
      </c>
      <c r="S62" s="37" t="str">
        <f>IFERROR(INDEX('VOLO GUIDE TO WATERDEEP'!E$3:E$166,MATCH($H62,'VOLO GUIDE TO WATERDEEP'!$A$3:$A$166,0),1),"")</f>
        <v/>
      </c>
      <c r="T62" s="37" t="str">
        <f>IFERROR(INDEX('VOLO GUIDE TO WATERDEEP'!F$3:F$166,MATCH($H62,'VOLO GUIDE TO WATERDEEP'!$A$3:$A$166,0),1),"")</f>
        <v/>
      </c>
      <c r="U62" s="37" t="str">
        <f>IFERROR(INDEX('VOLO GUIDE TO WATERDEEP'!G$3:G$166,MATCH($H62,'VOLO GUIDE TO WATERDEEP'!$A$3:$A$166,0),1),"")</f>
        <v/>
      </c>
      <c r="V62" s="37" t="str">
        <f>IFERROR(INDEX('VOLO GUIDE TO WATERDEEP'!I$3:I$166,MATCH($H62,'VOLO GUIDE TO WATERDEEP'!$A$3:$A$166,0),1),"")</f>
        <v/>
      </c>
      <c r="W62" s="102"/>
      <c r="X62" s="37" t="str">
        <f>IFERROR(INDEX(GUILDS!$B$2:$B$43,MATCH($F62,GUILDS!$G$2:$G$43,0),1),"")</f>
        <v/>
      </c>
      <c r="Y62" s="102"/>
      <c r="Z62" s="37" t="str">
        <f>IFERROR(INDEX(GUILDS!$X$3:$X$45,MATCH($F62,GUILDS!$W$3:$W$45,0),1),"")</f>
        <v/>
      </c>
    </row>
    <row r="63" spans="1:26" x14ac:dyDescent="0.25">
      <c r="A63" t="s">
        <v>912</v>
      </c>
      <c r="B63" s="1" t="str">
        <f t="shared" si="0"/>
        <v>N61</v>
      </c>
      <c r="C63" s="1" t="str">
        <f t="shared" si="1"/>
        <v>Hriiat Fine Pastries (business, C, 2)</v>
      </c>
      <c r="F63" s="37" t="s">
        <v>1331</v>
      </c>
      <c r="G63" s="37" t="s">
        <v>1621</v>
      </c>
      <c r="H63" s="63" t="s">
        <v>2282</v>
      </c>
      <c r="I63" s="63" t="s">
        <v>3295</v>
      </c>
      <c r="J63" s="63" t="s">
        <v>2165</v>
      </c>
      <c r="K63" s="63" t="s">
        <v>2145</v>
      </c>
      <c r="L63" s="63">
        <v>2</v>
      </c>
      <c r="M63" s="63"/>
      <c r="N63" s="112" t="s">
        <v>6672</v>
      </c>
      <c r="O63" s="102"/>
      <c r="P63" s="37">
        <f>IFERROR(INDEX('VOLO GUIDE TO WATERDEEP'!B$3:B$166,MATCH($H63,'VOLO GUIDE TO WATERDEEP'!$A$3:$A$166,0),1),"")</f>
        <v>3</v>
      </c>
      <c r="Q63" s="37">
        <f>IFERROR(INDEX('VOLO GUIDE TO WATERDEEP'!C$3:C$166,MATCH($H63,'VOLO GUIDE TO WATERDEEP'!$A$3:$A$166,0),1),"")</f>
        <v>0</v>
      </c>
      <c r="R63" s="37">
        <f>IFERROR(INDEX('VOLO GUIDE TO WATERDEEP'!D$3:D$166,MATCH($H63,'VOLO GUIDE TO WATERDEEP'!$A$3:$A$166,0),1),"")</f>
        <v>0</v>
      </c>
      <c r="S63" s="37">
        <f>IFERROR(INDEX('VOLO GUIDE TO WATERDEEP'!E$3:E$166,MATCH($H63,'VOLO GUIDE TO WATERDEEP'!$A$3:$A$166,0),1),"")</f>
        <v>0</v>
      </c>
      <c r="T63" s="37">
        <f>IFERROR(INDEX('VOLO GUIDE TO WATERDEEP'!F$3:F$166,MATCH($H63,'VOLO GUIDE TO WATERDEEP'!$A$3:$A$166,0),1),"")</f>
        <v>0</v>
      </c>
      <c r="U63" s="37">
        <f>IFERROR(INDEX('VOLO GUIDE TO WATERDEEP'!G$3:G$166,MATCH($H63,'VOLO GUIDE TO WATERDEEP'!$A$3:$A$166,0),1),"")</f>
        <v>0</v>
      </c>
      <c r="V63" s="37" t="str">
        <f>IFERROR(INDEX('VOLO GUIDE TO WATERDEEP'!I$3:I$166,MATCH($H63,'VOLO GUIDE TO WATERDEEP'!$A$3:$A$166,0),1),"")</f>
        <v>NORTH WARD</v>
      </c>
      <c r="W63" s="102"/>
      <c r="X63" s="37" t="str">
        <f>IFERROR(INDEX(GUILDS!$B$2:$B$43,MATCH($F63,GUILDS!$G$2:$G$43,0),1),"")</f>
        <v/>
      </c>
      <c r="Y63" s="102"/>
      <c r="Z63" s="37" t="str">
        <f>IFERROR(INDEX(GUILDS!$X$3:$X$45,MATCH($F63,GUILDS!$W$3:$W$45,0),1),"")</f>
        <v/>
      </c>
    </row>
    <row r="64" spans="1:26" x14ac:dyDescent="0.25">
      <c r="A64" t="s">
        <v>913</v>
      </c>
      <c r="B64" s="1" t="str">
        <f t="shared" si="0"/>
        <v>N62</v>
      </c>
      <c r="C64" s="1" t="str">
        <f t="shared" si="1"/>
        <v>Irbryth Authamaun's residence (business/row house, B, 2)</v>
      </c>
      <c r="F64" s="37" t="s">
        <v>1622</v>
      </c>
      <c r="G64" s="37" t="s">
        <v>1623</v>
      </c>
      <c r="H64" s="63" t="s">
        <v>2283</v>
      </c>
      <c r="I64" s="63" t="s">
        <v>3295</v>
      </c>
      <c r="J64" s="63" t="s">
        <v>2173</v>
      </c>
      <c r="K64" s="63" t="s">
        <v>2157</v>
      </c>
      <c r="L64" s="63">
        <v>2</v>
      </c>
      <c r="M64" s="63"/>
      <c r="N64" s="112" t="s">
        <v>6672</v>
      </c>
      <c r="O64" s="102"/>
      <c r="P64" s="37" t="str">
        <f>IFERROR(INDEX('VOLO GUIDE TO WATERDEEP'!B$3:B$166,MATCH($H64,'VOLO GUIDE TO WATERDEEP'!$A$3:$A$166,0),1),"")</f>
        <v/>
      </c>
      <c r="Q64" s="37" t="str">
        <f>IFERROR(INDEX('VOLO GUIDE TO WATERDEEP'!C$3:C$166,MATCH($H64,'VOLO GUIDE TO WATERDEEP'!$A$3:$A$166,0),1),"")</f>
        <v/>
      </c>
      <c r="R64" s="37" t="str">
        <f>IFERROR(INDEX('VOLO GUIDE TO WATERDEEP'!D$3:D$166,MATCH($H64,'VOLO GUIDE TO WATERDEEP'!$A$3:$A$166,0),1),"")</f>
        <v/>
      </c>
      <c r="S64" s="37" t="str">
        <f>IFERROR(INDEX('VOLO GUIDE TO WATERDEEP'!E$3:E$166,MATCH($H64,'VOLO GUIDE TO WATERDEEP'!$A$3:$A$166,0),1),"")</f>
        <v/>
      </c>
      <c r="T64" s="37" t="str">
        <f>IFERROR(INDEX('VOLO GUIDE TO WATERDEEP'!F$3:F$166,MATCH($H64,'VOLO GUIDE TO WATERDEEP'!$A$3:$A$166,0),1),"")</f>
        <v/>
      </c>
      <c r="U64" s="37" t="str">
        <f>IFERROR(INDEX('VOLO GUIDE TO WATERDEEP'!G$3:G$166,MATCH($H64,'VOLO GUIDE TO WATERDEEP'!$A$3:$A$166,0),1),"")</f>
        <v/>
      </c>
      <c r="V64" s="37" t="str">
        <f>IFERROR(INDEX('VOLO GUIDE TO WATERDEEP'!I$3:I$166,MATCH($H64,'VOLO GUIDE TO WATERDEEP'!$A$3:$A$166,0),1),"")</f>
        <v/>
      </c>
      <c r="W64" s="102"/>
      <c r="X64" s="37" t="str">
        <f>IFERROR(INDEX(GUILDS!$B$2:$B$43,MATCH($F64,GUILDS!$G$2:$G$43,0),1),"")</f>
        <v/>
      </c>
      <c r="Y64" s="102"/>
      <c r="Z64" s="37" t="str">
        <f>IFERROR(INDEX(GUILDS!$X$3:$X$45,MATCH($F64,GUILDS!$W$3:$W$45,0),1),"")</f>
        <v xml:space="preserve"> Irbryth Authamaun</v>
      </c>
    </row>
    <row r="65" spans="1:26" x14ac:dyDescent="0.25">
      <c r="A65" t="s">
        <v>914</v>
      </c>
      <c r="B65" s="1" t="str">
        <f t="shared" si="0"/>
        <v>N63</v>
      </c>
      <c r="C65" s="1" t="str">
        <f t="shared" si="1"/>
        <v>Danilo Thann's residence (row house, A, 3)</v>
      </c>
      <c r="F65" s="37" t="s">
        <v>1624</v>
      </c>
      <c r="G65" s="37" t="s">
        <v>1625</v>
      </c>
      <c r="H65" s="63" t="s">
        <v>2284</v>
      </c>
      <c r="I65" s="63" t="s">
        <v>3295</v>
      </c>
      <c r="J65" s="63" t="s">
        <v>2166</v>
      </c>
      <c r="K65" s="63" t="s">
        <v>2152</v>
      </c>
      <c r="L65" s="63">
        <v>3</v>
      </c>
      <c r="M65" s="63"/>
      <c r="N65" s="112" t="s">
        <v>6672</v>
      </c>
      <c r="O65" s="102"/>
      <c r="P65" s="37" t="str">
        <f>IFERROR(INDEX('VOLO GUIDE TO WATERDEEP'!B$3:B$166,MATCH($H65,'VOLO GUIDE TO WATERDEEP'!$A$3:$A$166,0),1),"")</f>
        <v/>
      </c>
      <c r="Q65" s="37" t="str">
        <f>IFERROR(INDEX('VOLO GUIDE TO WATERDEEP'!C$3:C$166,MATCH($H65,'VOLO GUIDE TO WATERDEEP'!$A$3:$A$166,0),1),"")</f>
        <v/>
      </c>
      <c r="R65" s="37" t="str">
        <f>IFERROR(INDEX('VOLO GUIDE TO WATERDEEP'!D$3:D$166,MATCH($H65,'VOLO GUIDE TO WATERDEEP'!$A$3:$A$166,0),1),"")</f>
        <v/>
      </c>
      <c r="S65" s="37" t="str">
        <f>IFERROR(INDEX('VOLO GUIDE TO WATERDEEP'!E$3:E$166,MATCH($H65,'VOLO GUIDE TO WATERDEEP'!$A$3:$A$166,0),1),"")</f>
        <v/>
      </c>
      <c r="T65" s="37" t="str">
        <f>IFERROR(INDEX('VOLO GUIDE TO WATERDEEP'!F$3:F$166,MATCH($H65,'VOLO GUIDE TO WATERDEEP'!$A$3:$A$166,0),1),"")</f>
        <v/>
      </c>
      <c r="U65" s="37" t="str">
        <f>IFERROR(INDEX('VOLO GUIDE TO WATERDEEP'!G$3:G$166,MATCH($H65,'VOLO GUIDE TO WATERDEEP'!$A$3:$A$166,0),1),"")</f>
        <v/>
      </c>
      <c r="V65" s="37" t="str">
        <f>IFERROR(INDEX('VOLO GUIDE TO WATERDEEP'!I$3:I$166,MATCH($H65,'VOLO GUIDE TO WATERDEEP'!$A$3:$A$166,0),1),"")</f>
        <v/>
      </c>
      <c r="W65" s="102"/>
      <c r="X65" s="37" t="str">
        <f>IFERROR(INDEX(GUILDS!$B$2:$B$43,MATCH($F65,GUILDS!$G$2:$G$43,0),1),"")</f>
        <v/>
      </c>
      <c r="Y65" s="102"/>
      <c r="Z65" s="37" t="str">
        <f>IFERROR(INDEX(GUILDS!$X$3:$X$45,MATCH($F65,GUILDS!$W$3:$W$45,0),1),"")</f>
        <v/>
      </c>
    </row>
    <row r="66" spans="1:26" x14ac:dyDescent="0.25">
      <c r="A66" t="s">
        <v>915</v>
      </c>
      <c r="B66" s="1" t="str">
        <f t="shared" si="0"/>
        <v>N64</v>
      </c>
      <c r="C66" s="1" t="str">
        <f t="shared" si="1"/>
        <v>Maerik Thaelcloak's residence (row house, A, 2)</v>
      </c>
      <c r="F66" s="37" t="s">
        <v>1626</v>
      </c>
      <c r="G66" s="37" t="s">
        <v>1627</v>
      </c>
      <c r="H66" s="63" t="s">
        <v>2285</v>
      </c>
      <c r="I66" s="63" t="s">
        <v>3295</v>
      </c>
      <c r="J66" s="63" t="s">
        <v>2166</v>
      </c>
      <c r="K66" s="63" t="s">
        <v>2152</v>
      </c>
      <c r="L66" s="63">
        <v>2</v>
      </c>
      <c r="M66" s="63"/>
      <c r="N66" s="112" t="s">
        <v>6672</v>
      </c>
      <c r="O66" s="102"/>
      <c r="P66" s="37" t="str">
        <f>IFERROR(INDEX('VOLO GUIDE TO WATERDEEP'!B$3:B$166,MATCH($H66,'VOLO GUIDE TO WATERDEEP'!$A$3:$A$166,0),1),"")</f>
        <v/>
      </c>
      <c r="Q66" s="37" t="str">
        <f>IFERROR(INDEX('VOLO GUIDE TO WATERDEEP'!C$3:C$166,MATCH($H66,'VOLO GUIDE TO WATERDEEP'!$A$3:$A$166,0),1),"")</f>
        <v/>
      </c>
      <c r="R66" s="37" t="str">
        <f>IFERROR(INDEX('VOLO GUIDE TO WATERDEEP'!D$3:D$166,MATCH($H66,'VOLO GUIDE TO WATERDEEP'!$A$3:$A$166,0),1),"")</f>
        <v/>
      </c>
      <c r="S66" s="37" t="str">
        <f>IFERROR(INDEX('VOLO GUIDE TO WATERDEEP'!E$3:E$166,MATCH($H66,'VOLO GUIDE TO WATERDEEP'!$A$3:$A$166,0),1),"")</f>
        <v/>
      </c>
      <c r="T66" s="37" t="str">
        <f>IFERROR(INDEX('VOLO GUIDE TO WATERDEEP'!F$3:F$166,MATCH($H66,'VOLO GUIDE TO WATERDEEP'!$A$3:$A$166,0),1),"")</f>
        <v/>
      </c>
      <c r="U66" s="37" t="str">
        <f>IFERROR(INDEX('VOLO GUIDE TO WATERDEEP'!G$3:G$166,MATCH($H66,'VOLO GUIDE TO WATERDEEP'!$A$3:$A$166,0),1),"")</f>
        <v/>
      </c>
      <c r="V66" s="37" t="str">
        <f>IFERROR(INDEX('VOLO GUIDE TO WATERDEEP'!I$3:I$166,MATCH($H66,'VOLO GUIDE TO WATERDEEP'!$A$3:$A$166,0),1),"")</f>
        <v/>
      </c>
      <c r="W66" s="102"/>
      <c r="X66" s="37" t="str">
        <f>IFERROR(INDEX(GUILDS!$B$2:$B$43,MATCH($F66,GUILDS!$G$2:$G$43,0),1),"")</f>
        <v/>
      </c>
      <c r="Y66" s="102"/>
      <c r="Z66" s="37" t="str">
        <f>IFERROR(INDEX(GUILDS!$X$3:$X$45,MATCH($F66,GUILDS!$W$3:$W$45,0),1),"")</f>
        <v/>
      </c>
    </row>
    <row r="67" spans="1:26" x14ac:dyDescent="0.25">
      <c r="A67" t="s">
        <v>916</v>
      </c>
      <c r="B67" s="1" t="str">
        <f t="shared" si="0"/>
        <v>N65</v>
      </c>
      <c r="C67" s="1" t="str">
        <f t="shared" si="1"/>
        <v>Silent Shield (inn/storage, B, 4)</v>
      </c>
      <c r="F67" s="37" t="s">
        <v>1628</v>
      </c>
      <c r="G67" s="37" t="s">
        <v>1629</v>
      </c>
      <c r="H67" s="63" t="s">
        <v>2286</v>
      </c>
      <c r="I67" s="63" t="s">
        <v>3295</v>
      </c>
      <c r="J67" s="63" t="s">
        <v>2174</v>
      </c>
      <c r="K67" s="63" t="s">
        <v>2157</v>
      </c>
      <c r="L67" s="63">
        <v>4</v>
      </c>
      <c r="M67" s="63"/>
      <c r="N67" s="112" t="s">
        <v>6672</v>
      </c>
      <c r="O67" s="102"/>
      <c r="P67" s="37" t="str">
        <f>IFERROR(INDEX('VOLO GUIDE TO WATERDEEP'!B$3:B$166,MATCH($H67,'VOLO GUIDE TO WATERDEEP'!$A$3:$A$166,0),1),"")</f>
        <v/>
      </c>
      <c r="Q67" s="37" t="str">
        <f>IFERROR(INDEX('VOLO GUIDE TO WATERDEEP'!C$3:C$166,MATCH($H67,'VOLO GUIDE TO WATERDEEP'!$A$3:$A$166,0),1),"")</f>
        <v/>
      </c>
      <c r="R67" s="37" t="str">
        <f>IFERROR(INDEX('VOLO GUIDE TO WATERDEEP'!D$3:D$166,MATCH($H67,'VOLO GUIDE TO WATERDEEP'!$A$3:$A$166,0),1),"")</f>
        <v/>
      </c>
      <c r="S67" s="37" t="str">
        <f>IFERROR(INDEX('VOLO GUIDE TO WATERDEEP'!E$3:E$166,MATCH($H67,'VOLO GUIDE TO WATERDEEP'!$A$3:$A$166,0),1),"")</f>
        <v/>
      </c>
      <c r="T67" s="37" t="str">
        <f>IFERROR(INDEX('VOLO GUIDE TO WATERDEEP'!F$3:F$166,MATCH($H67,'VOLO GUIDE TO WATERDEEP'!$A$3:$A$166,0),1),"")</f>
        <v/>
      </c>
      <c r="U67" s="37" t="str">
        <f>IFERROR(INDEX('VOLO GUIDE TO WATERDEEP'!G$3:G$166,MATCH($H67,'VOLO GUIDE TO WATERDEEP'!$A$3:$A$166,0),1),"")</f>
        <v/>
      </c>
      <c r="V67" s="37" t="str">
        <f>IFERROR(INDEX('VOLO GUIDE TO WATERDEEP'!I$3:I$166,MATCH($H67,'VOLO GUIDE TO WATERDEEP'!$A$3:$A$166,0),1),"")</f>
        <v/>
      </c>
      <c r="W67" s="102"/>
      <c r="X67" s="37" t="str">
        <f>IFERROR(INDEX(GUILDS!$B$2:$B$43,MATCH($F67,GUILDS!$G$2:$G$43,0),1),"")</f>
        <v/>
      </c>
      <c r="Y67" s="102"/>
      <c r="Z67" s="37" t="str">
        <f>IFERROR(INDEX(GUILDS!$X$3:$X$45,MATCH($F67,GUILDS!$W$3:$W$45,0),1),"")</f>
        <v/>
      </c>
    </row>
    <row r="68" spans="1:26" x14ac:dyDescent="0.25">
      <c r="A68" t="s">
        <v>917</v>
      </c>
      <c r="B68" s="1" t="str">
        <f t="shared" ref="B68:B146" si="2">LEFT(LEFT(A68,FIND(":",A68)),LEN(LEFT(A68,FIND(":",A68)))-1)</f>
        <v>N66</v>
      </c>
      <c r="C68" s="1" t="str">
        <f t="shared" ref="C68:C146" si="3">RIGHT(A68,LEN(A68)-FIND(":",A68)-1)</f>
        <v>Taurntyrith Adornments (business, A, 2)</v>
      </c>
      <c r="F68" s="37" t="s">
        <v>1630</v>
      </c>
      <c r="G68" s="37" t="s">
        <v>1631</v>
      </c>
      <c r="H68" s="63" t="s">
        <v>2287</v>
      </c>
      <c r="I68" s="63" t="s">
        <v>3295</v>
      </c>
      <c r="J68" s="63" t="s">
        <v>2165</v>
      </c>
      <c r="K68" s="63" t="s">
        <v>2152</v>
      </c>
      <c r="L68" s="63">
        <v>2</v>
      </c>
      <c r="M68" s="63"/>
      <c r="N68" s="112" t="s">
        <v>6672</v>
      </c>
      <c r="O68" s="102"/>
      <c r="P68" s="37" t="str">
        <f>IFERROR(INDEX('VOLO GUIDE TO WATERDEEP'!B$3:B$166,MATCH($H68,'VOLO GUIDE TO WATERDEEP'!$A$3:$A$166,0),1),"")</f>
        <v/>
      </c>
      <c r="Q68" s="37" t="str">
        <f>IFERROR(INDEX('VOLO GUIDE TO WATERDEEP'!C$3:C$166,MATCH($H68,'VOLO GUIDE TO WATERDEEP'!$A$3:$A$166,0),1),"")</f>
        <v/>
      </c>
      <c r="R68" s="37" t="str">
        <f>IFERROR(INDEX('VOLO GUIDE TO WATERDEEP'!D$3:D$166,MATCH($H68,'VOLO GUIDE TO WATERDEEP'!$A$3:$A$166,0),1),"")</f>
        <v/>
      </c>
      <c r="S68" s="37" t="str">
        <f>IFERROR(INDEX('VOLO GUIDE TO WATERDEEP'!E$3:E$166,MATCH($H68,'VOLO GUIDE TO WATERDEEP'!$A$3:$A$166,0),1),"")</f>
        <v/>
      </c>
      <c r="T68" s="37" t="str">
        <f>IFERROR(INDEX('VOLO GUIDE TO WATERDEEP'!F$3:F$166,MATCH($H68,'VOLO GUIDE TO WATERDEEP'!$A$3:$A$166,0),1),"")</f>
        <v/>
      </c>
      <c r="U68" s="37" t="str">
        <f>IFERROR(INDEX('VOLO GUIDE TO WATERDEEP'!G$3:G$166,MATCH($H68,'VOLO GUIDE TO WATERDEEP'!$A$3:$A$166,0),1),"")</f>
        <v/>
      </c>
      <c r="V68" s="37" t="str">
        <f>IFERROR(INDEX('VOLO GUIDE TO WATERDEEP'!I$3:I$166,MATCH($H68,'VOLO GUIDE TO WATERDEEP'!$A$3:$A$166,0),1),"")</f>
        <v/>
      </c>
      <c r="W68" s="102"/>
      <c r="X68" s="37" t="str">
        <f>IFERROR(INDEX(GUILDS!$B$2:$B$43,MATCH($F68,GUILDS!$G$2:$G$43,0),1),"")</f>
        <v/>
      </c>
      <c r="Y68" s="102"/>
      <c r="Z68" s="37" t="str">
        <f>IFERROR(INDEX(GUILDS!$X$3:$X$45,MATCH($F68,GUILDS!$W$3:$W$45,0),1),"")</f>
        <v/>
      </c>
    </row>
    <row r="69" spans="1:26" x14ac:dyDescent="0.25">
      <c r="A69" t="s">
        <v>918</v>
      </c>
      <c r="B69" s="1" t="str">
        <f t="shared" si="2"/>
        <v>N67</v>
      </c>
      <c r="C69" s="1" t="str">
        <f t="shared" si="3"/>
        <v>Bhephel's Bottles/Exotic Wines and Cordials (business, A, 2)</v>
      </c>
      <c r="F69" s="37" t="s">
        <v>1632</v>
      </c>
      <c r="G69" s="37" t="s">
        <v>1633</v>
      </c>
      <c r="H69" s="63" t="s">
        <v>2288</v>
      </c>
      <c r="I69" s="63" t="s">
        <v>3295</v>
      </c>
      <c r="J69" s="63" t="s">
        <v>2165</v>
      </c>
      <c r="K69" s="63" t="s">
        <v>2152</v>
      </c>
      <c r="L69" s="63">
        <v>2</v>
      </c>
      <c r="M69" s="63"/>
      <c r="N69" s="112" t="s">
        <v>6672</v>
      </c>
      <c r="O69" s="102"/>
      <c r="P69" s="37" t="str">
        <f>IFERROR(INDEX('VOLO GUIDE TO WATERDEEP'!B$3:B$166,MATCH($H69,'VOLO GUIDE TO WATERDEEP'!$A$3:$A$166,0),1),"")</f>
        <v/>
      </c>
      <c r="Q69" s="37" t="str">
        <f>IFERROR(INDEX('VOLO GUIDE TO WATERDEEP'!C$3:C$166,MATCH($H69,'VOLO GUIDE TO WATERDEEP'!$A$3:$A$166,0),1),"")</f>
        <v/>
      </c>
      <c r="R69" s="37" t="str">
        <f>IFERROR(INDEX('VOLO GUIDE TO WATERDEEP'!D$3:D$166,MATCH($H69,'VOLO GUIDE TO WATERDEEP'!$A$3:$A$166,0),1),"")</f>
        <v/>
      </c>
      <c r="S69" s="37" t="str">
        <f>IFERROR(INDEX('VOLO GUIDE TO WATERDEEP'!E$3:E$166,MATCH($H69,'VOLO GUIDE TO WATERDEEP'!$A$3:$A$166,0),1),"")</f>
        <v/>
      </c>
      <c r="T69" s="37" t="str">
        <f>IFERROR(INDEX('VOLO GUIDE TO WATERDEEP'!F$3:F$166,MATCH($H69,'VOLO GUIDE TO WATERDEEP'!$A$3:$A$166,0),1),"")</f>
        <v/>
      </c>
      <c r="U69" s="37" t="str">
        <f>IFERROR(INDEX('VOLO GUIDE TO WATERDEEP'!G$3:G$166,MATCH($H69,'VOLO GUIDE TO WATERDEEP'!$A$3:$A$166,0),1),"")</f>
        <v/>
      </c>
      <c r="V69" s="37" t="str">
        <f>IFERROR(INDEX('VOLO GUIDE TO WATERDEEP'!I$3:I$166,MATCH($H69,'VOLO GUIDE TO WATERDEEP'!$A$3:$A$166,0),1),"")</f>
        <v/>
      </c>
      <c r="W69" s="102"/>
      <c r="X69" s="37" t="str">
        <f>IFERROR(INDEX(GUILDS!$B$2:$B$43,MATCH($F69,GUILDS!$G$2:$G$43,0),1),"")</f>
        <v/>
      </c>
      <c r="Y69" s="102"/>
      <c r="Z69" s="37" t="str">
        <f>IFERROR(INDEX(GUILDS!$X$3:$X$45,MATCH($F69,GUILDS!$W$3:$W$45,0),1),"")</f>
        <v/>
      </c>
    </row>
    <row r="70" spans="1:26" x14ac:dyDescent="0.25">
      <c r="A70" t="s">
        <v>919</v>
      </c>
      <c r="B70" s="1" t="str">
        <f t="shared" si="2"/>
        <v>N68</v>
      </c>
      <c r="C70" s="1" t="str">
        <f t="shared" si="3"/>
        <v>Sarsantyr's Tapestries &amp; Draperies (business, B, 2)</v>
      </c>
      <c r="F70" s="37" t="s">
        <v>1634</v>
      </c>
      <c r="G70" s="37" t="s">
        <v>1635</v>
      </c>
      <c r="H70" s="63" t="s">
        <v>2289</v>
      </c>
      <c r="I70" s="63" t="s">
        <v>3295</v>
      </c>
      <c r="J70" s="63" t="s">
        <v>2165</v>
      </c>
      <c r="K70" s="63" t="s">
        <v>2157</v>
      </c>
      <c r="L70" s="63">
        <v>2</v>
      </c>
      <c r="M70" s="63"/>
      <c r="N70" s="112" t="s">
        <v>6672</v>
      </c>
      <c r="O70" s="102"/>
      <c r="P70" s="37" t="str">
        <f>IFERROR(INDEX('VOLO GUIDE TO WATERDEEP'!B$3:B$166,MATCH($H70,'VOLO GUIDE TO WATERDEEP'!$A$3:$A$166,0),1),"")</f>
        <v/>
      </c>
      <c r="Q70" s="37" t="str">
        <f>IFERROR(INDEX('VOLO GUIDE TO WATERDEEP'!C$3:C$166,MATCH($H70,'VOLO GUIDE TO WATERDEEP'!$A$3:$A$166,0),1),"")</f>
        <v/>
      </c>
      <c r="R70" s="37" t="str">
        <f>IFERROR(INDEX('VOLO GUIDE TO WATERDEEP'!D$3:D$166,MATCH($H70,'VOLO GUIDE TO WATERDEEP'!$A$3:$A$166,0),1),"")</f>
        <v/>
      </c>
      <c r="S70" s="37" t="str">
        <f>IFERROR(INDEX('VOLO GUIDE TO WATERDEEP'!E$3:E$166,MATCH($H70,'VOLO GUIDE TO WATERDEEP'!$A$3:$A$166,0),1),"")</f>
        <v/>
      </c>
      <c r="T70" s="37" t="str">
        <f>IFERROR(INDEX('VOLO GUIDE TO WATERDEEP'!F$3:F$166,MATCH($H70,'VOLO GUIDE TO WATERDEEP'!$A$3:$A$166,0),1),"")</f>
        <v/>
      </c>
      <c r="U70" s="37" t="str">
        <f>IFERROR(INDEX('VOLO GUIDE TO WATERDEEP'!G$3:G$166,MATCH($H70,'VOLO GUIDE TO WATERDEEP'!$A$3:$A$166,0),1),"")</f>
        <v/>
      </c>
      <c r="V70" s="37" t="str">
        <f>IFERROR(INDEX('VOLO GUIDE TO WATERDEEP'!I$3:I$166,MATCH($H70,'VOLO GUIDE TO WATERDEEP'!$A$3:$A$166,0),1),"")</f>
        <v/>
      </c>
      <c r="W70" s="102"/>
      <c r="X70" s="37" t="str">
        <f>IFERROR(INDEX(GUILDS!$B$2:$B$43,MATCH($F70,GUILDS!$G$2:$G$43,0),1),"")</f>
        <v/>
      </c>
      <c r="Y70" s="102"/>
      <c r="Z70" s="37" t="str">
        <f>IFERROR(INDEX(GUILDS!$X$3:$X$45,MATCH($F70,GUILDS!$W$3:$W$45,0),1),"")</f>
        <v/>
      </c>
    </row>
    <row r="71" spans="1:26" x14ac:dyDescent="0.25">
      <c r="A71" t="s">
        <v>920</v>
      </c>
      <c r="B71" s="1" t="str">
        <f t="shared" si="2"/>
        <v>N69</v>
      </c>
      <c r="C71" s="1" t="str">
        <f t="shared" si="3"/>
        <v>Tirelessly Turning Wheel/Caravan Curios From All Far Faerûn (business, B, 3)</v>
      </c>
      <c r="F71" s="37" t="s">
        <v>1636</v>
      </c>
      <c r="G71" s="37" t="s">
        <v>1637</v>
      </c>
      <c r="H71" s="63" t="s">
        <v>2290</v>
      </c>
      <c r="I71" s="63" t="s">
        <v>3295</v>
      </c>
      <c r="J71" s="63" t="s">
        <v>2165</v>
      </c>
      <c r="K71" s="63" t="s">
        <v>2157</v>
      </c>
      <c r="L71" s="63">
        <v>3</v>
      </c>
      <c r="M71" s="63"/>
      <c r="N71" s="112" t="s">
        <v>6672</v>
      </c>
      <c r="O71" s="102"/>
      <c r="P71" s="37" t="str">
        <f>IFERROR(INDEX('VOLO GUIDE TO WATERDEEP'!B$3:B$166,MATCH($H71,'VOLO GUIDE TO WATERDEEP'!$A$3:$A$166,0),1),"")</f>
        <v/>
      </c>
      <c r="Q71" s="37" t="str">
        <f>IFERROR(INDEX('VOLO GUIDE TO WATERDEEP'!C$3:C$166,MATCH($H71,'VOLO GUIDE TO WATERDEEP'!$A$3:$A$166,0),1),"")</f>
        <v/>
      </c>
      <c r="R71" s="37" t="str">
        <f>IFERROR(INDEX('VOLO GUIDE TO WATERDEEP'!D$3:D$166,MATCH($H71,'VOLO GUIDE TO WATERDEEP'!$A$3:$A$166,0),1),"")</f>
        <v/>
      </c>
      <c r="S71" s="37" t="str">
        <f>IFERROR(INDEX('VOLO GUIDE TO WATERDEEP'!E$3:E$166,MATCH($H71,'VOLO GUIDE TO WATERDEEP'!$A$3:$A$166,0),1),"")</f>
        <v/>
      </c>
      <c r="T71" s="37" t="str">
        <f>IFERROR(INDEX('VOLO GUIDE TO WATERDEEP'!F$3:F$166,MATCH($H71,'VOLO GUIDE TO WATERDEEP'!$A$3:$A$166,0),1),"")</f>
        <v/>
      </c>
      <c r="U71" s="37" t="str">
        <f>IFERROR(INDEX('VOLO GUIDE TO WATERDEEP'!G$3:G$166,MATCH($H71,'VOLO GUIDE TO WATERDEEP'!$A$3:$A$166,0),1),"")</f>
        <v/>
      </c>
      <c r="V71" s="37" t="str">
        <f>IFERROR(INDEX('VOLO GUIDE TO WATERDEEP'!I$3:I$166,MATCH($H71,'VOLO GUIDE TO WATERDEEP'!$A$3:$A$166,0),1),"")</f>
        <v/>
      </c>
      <c r="W71" s="102"/>
      <c r="X71" s="37" t="str">
        <f>IFERROR(INDEX(GUILDS!$B$2:$B$43,MATCH($F71,GUILDS!$G$2:$G$43,0),1),"")</f>
        <v/>
      </c>
      <c r="Y71" s="102"/>
      <c r="Z71" s="37" t="str">
        <f>IFERROR(INDEX(GUILDS!$X$3:$X$45,MATCH($F71,GUILDS!$W$3:$W$45,0),1),"")</f>
        <v/>
      </c>
    </row>
    <row r="72" spans="1:26" x14ac:dyDescent="0.25">
      <c r="A72" t="s">
        <v>921</v>
      </c>
      <c r="B72" s="1" t="str">
        <f t="shared" si="2"/>
        <v>N70</v>
      </c>
      <c r="C72" s="1" t="str">
        <f t="shared" si="3"/>
        <v>Millomyr Harps (business, A, 2)</v>
      </c>
      <c r="F72" s="37" t="s">
        <v>1638</v>
      </c>
      <c r="G72" s="37" t="s">
        <v>1639</v>
      </c>
      <c r="H72" s="63" t="s">
        <v>2291</v>
      </c>
      <c r="I72" s="63" t="s">
        <v>3295</v>
      </c>
      <c r="J72" s="63" t="s">
        <v>2165</v>
      </c>
      <c r="K72" s="63" t="s">
        <v>2152</v>
      </c>
      <c r="L72" s="63">
        <v>2</v>
      </c>
      <c r="M72" s="63"/>
      <c r="N72" s="112" t="s">
        <v>6672</v>
      </c>
      <c r="O72" s="102"/>
      <c r="P72" s="37" t="str">
        <f>IFERROR(INDEX('VOLO GUIDE TO WATERDEEP'!B$3:B$166,MATCH($H72,'VOLO GUIDE TO WATERDEEP'!$A$3:$A$166,0),1),"")</f>
        <v/>
      </c>
      <c r="Q72" s="37" t="str">
        <f>IFERROR(INDEX('VOLO GUIDE TO WATERDEEP'!C$3:C$166,MATCH($H72,'VOLO GUIDE TO WATERDEEP'!$A$3:$A$166,0),1),"")</f>
        <v/>
      </c>
      <c r="R72" s="37" t="str">
        <f>IFERROR(INDEX('VOLO GUIDE TO WATERDEEP'!D$3:D$166,MATCH($H72,'VOLO GUIDE TO WATERDEEP'!$A$3:$A$166,0),1),"")</f>
        <v/>
      </c>
      <c r="S72" s="37" t="str">
        <f>IFERROR(INDEX('VOLO GUIDE TO WATERDEEP'!E$3:E$166,MATCH($H72,'VOLO GUIDE TO WATERDEEP'!$A$3:$A$166,0),1),"")</f>
        <v/>
      </c>
      <c r="T72" s="37" t="str">
        <f>IFERROR(INDEX('VOLO GUIDE TO WATERDEEP'!F$3:F$166,MATCH($H72,'VOLO GUIDE TO WATERDEEP'!$A$3:$A$166,0),1),"")</f>
        <v/>
      </c>
      <c r="U72" s="37" t="str">
        <f>IFERROR(INDEX('VOLO GUIDE TO WATERDEEP'!G$3:G$166,MATCH($H72,'VOLO GUIDE TO WATERDEEP'!$A$3:$A$166,0),1),"")</f>
        <v/>
      </c>
      <c r="V72" s="37" t="str">
        <f>IFERROR(INDEX('VOLO GUIDE TO WATERDEEP'!I$3:I$166,MATCH($H72,'VOLO GUIDE TO WATERDEEP'!$A$3:$A$166,0),1),"")</f>
        <v/>
      </c>
      <c r="W72" s="102"/>
      <c r="X72" s="37" t="str">
        <f>IFERROR(INDEX(GUILDS!$B$2:$B$43,MATCH($F72,GUILDS!$G$2:$G$43,0),1),"")</f>
        <v/>
      </c>
      <c r="Y72" s="102"/>
      <c r="Z72" s="37" t="str">
        <f>IFERROR(INDEX(GUILDS!$X$3:$X$45,MATCH($F72,GUILDS!$W$3:$W$45,0),1),"")</f>
        <v/>
      </c>
    </row>
    <row r="73" spans="1:26" x14ac:dyDescent="0.25">
      <c r="A73" t="s">
        <v>922</v>
      </c>
      <c r="B73" s="1" t="str">
        <f t="shared" si="2"/>
        <v>N71</v>
      </c>
      <c r="C73" s="1" t="str">
        <f t="shared" si="3"/>
        <v>Greenglade Tower (rooming house, A, J)</v>
      </c>
      <c r="F73" s="37" t="s">
        <v>1640</v>
      </c>
      <c r="G73" s="104" t="s">
        <v>2222</v>
      </c>
      <c r="H73" s="63" t="s">
        <v>2292</v>
      </c>
      <c r="I73" s="63" t="s">
        <v>3295</v>
      </c>
      <c r="J73" s="63" t="s">
        <v>2175</v>
      </c>
      <c r="K73" s="63" t="s">
        <v>2152</v>
      </c>
      <c r="L73" s="63">
        <v>5</v>
      </c>
      <c r="M73" s="63"/>
      <c r="N73" s="112" t="s">
        <v>6672</v>
      </c>
      <c r="O73" s="102"/>
      <c r="P73" s="37" t="str">
        <f>IFERROR(INDEX('VOLO GUIDE TO WATERDEEP'!B$3:B$166,MATCH($H73,'VOLO GUIDE TO WATERDEEP'!$A$3:$A$166,0),1),"")</f>
        <v/>
      </c>
      <c r="Q73" s="37" t="str">
        <f>IFERROR(INDEX('VOLO GUIDE TO WATERDEEP'!C$3:C$166,MATCH($H73,'VOLO GUIDE TO WATERDEEP'!$A$3:$A$166,0),1),"")</f>
        <v/>
      </c>
      <c r="R73" s="37" t="str">
        <f>IFERROR(INDEX('VOLO GUIDE TO WATERDEEP'!D$3:D$166,MATCH($H73,'VOLO GUIDE TO WATERDEEP'!$A$3:$A$166,0),1),"")</f>
        <v/>
      </c>
      <c r="S73" s="37" t="str">
        <f>IFERROR(INDEX('VOLO GUIDE TO WATERDEEP'!E$3:E$166,MATCH($H73,'VOLO GUIDE TO WATERDEEP'!$A$3:$A$166,0),1),"")</f>
        <v/>
      </c>
      <c r="T73" s="37" t="str">
        <f>IFERROR(INDEX('VOLO GUIDE TO WATERDEEP'!F$3:F$166,MATCH($H73,'VOLO GUIDE TO WATERDEEP'!$A$3:$A$166,0),1),"")</f>
        <v/>
      </c>
      <c r="U73" s="37" t="str">
        <f>IFERROR(INDEX('VOLO GUIDE TO WATERDEEP'!G$3:G$166,MATCH($H73,'VOLO GUIDE TO WATERDEEP'!$A$3:$A$166,0),1),"")</f>
        <v/>
      </c>
      <c r="V73" s="37" t="str">
        <f>IFERROR(INDEX('VOLO GUIDE TO WATERDEEP'!I$3:I$166,MATCH($H73,'VOLO GUIDE TO WATERDEEP'!$A$3:$A$166,0),1),"")</f>
        <v/>
      </c>
      <c r="W73" s="102"/>
      <c r="X73" s="37" t="str">
        <f>IFERROR(INDEX(GUILDS!$B$2:$B$43,MATCH($F73,GUILDS!$G$2:$G$43,0),1),"")</f>
        <v/>
      </c>
      <c r="Y73" s="102"/>
      <c r="Z73" s="37" t="str">
        <f>IFERROR(INDEX(GUILDS!$X$3:$X$45,MATCH($F73,GUILDS!$W$3:$W$45,0),1),"")</f>
        <v/>
      </c>
    </row>
    <row r="74" spans="1:26" x14ac:dyDescent="0.25">
      <c r="A74" t="s">
        <v>923</v>
      </c>
      <c r="B74" s="1" t="str">
        <f t="shared" si="2"/>
        <v>N72</v>
      </c>
      <c r="C74" s="1" t="str">
        <f t="shared" si="3"/>
        <v>Obelos "The Only" Braeril's residence (business/row house, A, 3)</v>
      </c>
      <c r="F74" s="37" t="s">
        <v>1641</v>
      </c>
      <c r="G74" s="37" t="s">
        <v>1642</v>
      </c>
      <c r="H74" s="63" t="s">
        <v>2293</v>
      </c>
      <c r="I74" s="63" t="s">
        <v>3295</v>
      </c>
      <c r="J74" s="63" t="s">
        <v>2173</v>
      </c>
      <c r="K74" s="63" t="s">
        <v>2152</v>
      </c>
      <c r="L74" s="63">
        <v>3</v>
      </c>
      <c r="M74" s="63"/>
      <c r="N74" s="112" t="s">
        <v>6672</v>
      </c>
      <c r="O74" s="102"/>
      <c r="P74" s="37" t="str">
        <f>IFERROR(INDEX('VOLO GUIDE TO WATERDEEP'!B$3:B$166,MATCH($H74,'VOLO GUIDE TO WATERDEEP'!$A$3:$A$166,0),1),"")</f>
        <v/>
      </c>
      <c r="Q74" s="37" t="str">
        <f>IFERROR(INDEX('VOLO GUIDE TO WATERDEEP'!C$3:C$166,MATCH($H74,'VOLO GUIDE TO WATERDEEP'!$A$3:$A$166,0),1),"")</f>
        <v/>
      </c>
      <c r="R74" s="37" t="str">
        <f>IFERROR(INDEX('VOLO GUIDE TO WATERDEEP'!D$3:D$166,MATCH($H74,'VOLO GUIDE TO WATERDEEP'!$A$3:$A$166,0),1),"")</f>
        <v/>
      </c>
      <c r="S74" s="37" t="str">
        <f>IFERROR(INDEX('VOLO GUIDE TO WATERDEEP'!E$3:E$166,MATCH($H74,'VOLO GUIDE TO WATERDEEP'!$A$3:$A$166,0),1),"")</f>
        <v/>
      </c>
      <c r="T74" s="37" t="str">
        <f>IFERROR(INDEX('VOLO GUIDE TO WATERDEEP'!F$3:F$166,MATCH($H74,'VOLO GUIDE TO WATERDEEP'!$A$3:$A$166,0),1),"")</f>
        <v/>
      </c>
      <c r="U74" s="37" t="str">
        <f>IFERROR(INDEX('VOLO GUIDE TO WATERDEEP'!G$3:G$166,MATCH($H74,'VOLO GUIDE TO WATERDEEP'!$A$3:$A$166,0),1),"")</f>
        <v/>
      </c>
      <c r="V74" s="37" t="str">
        <f>IFERROR(INDEX('VOLO GUIDE TO WATERDEEP'!I$3:I$166,MATCH($H74,'VOLO GUIDE TO WATERDEEP'!$A$3:$A$166,0),1),"")</f>
        <v/>
      </c>
      <c r="W74" s="102"/>
      <c r="X74" s="37" t="str">
        <f>IFERROR(INDEX(GUILDS!$B$2:$B$43,MATCH($F74,GUILDS!$G$2:$G$43,0),1),"")</f>
        <v/>
      </c>
      <c r="Y74" s="102"/>
      <c r="Z74" s="37" t="str">
        <f>IFERROR(INDEX(GUILDS!$X$3:$X$45,MATCH($F74,GUILDS!$W$3:$W$45,0),1),"")</f>
        <v/>
      </c>
    </row>
    <row r="75" spans="1:26" x14ac:dyDescent="0.25">
      <c r="A75" t="s">
        <v>924</v>
      </c>
      <c r="B75" s="1" t="str">
        <f t="shared" si="2"/>
        <v>N73</v>
      </c>
      <c r="C75" s="1" t="str">
        <f t="shared" si="3"/>
        <v>Hospice of St. Laupsenn (temple, A, 3)</v>
      </c>
      <c r="F75" s="37" t="s">
        <v>1643</v>
      </c>
      <c r="G75" s="37" t="s">
        <v>1644</v>
      </c>
      <c r="H75" s="63" t="s">
        <v>2294</v>
      </c>
      <c r="I75" s="63" t="s">
        <v>3295</v>
      </c>
      <c r="J75" s="63" t="s">
        <v>2176</v>
      </c>
      <c r="K75" s="63" t="s">
        <v>2152</v>
      </c>
      <c r="L75" s="63">
        <v>3</v>
      </c>
      <c r="M75" s="63"/>
      <c r="N75" s="112" t="s">
        <v>6672</v>
      </c>
      <c r="O75" s="102"/>
      <c r="P75" s="37" t="str">
        <f>IFERROR(INDEX('VOLO GUIDE TO WATERDEEP'!B$3:B$166,MATCH($H75,'VOLO GUIDE TO WATERDEEP'!$A$3:$A$166,0),1),"")</f>
        <v/>
      </c>
      <c r="Q75" s="37" t="str">
        <f>IFERROR(INDEX('VOLO GUIDE TO WATERDEEP'!C$3:C$166,MATCH($H75,'VOLO GUIDE TO WATERDEEP'!$A$3:$A$166,0),1),"")</f>
        <v/>
      </c>
      <c r="R75" s="37" t="str">
        <f>IFERROR(INDEX('VOLO GUIDE TO WATERDEEP'!D$3:D$166,MATCH($H75,'VOLO GUIDE TO WATERDEEP'!$A$3:$A$166,0),1),"")</f>
        <v/>
      </c>
      <c r="S75" s="37" t="str">
        <f>IFERROR(INDEX('VOLO GUIDE TO WATERDEEP'!E$3:E$166,MATCH($H75,'VOLO GUIDE TO WATERDEEP'!$A$3:$A$166,0),1),"")</f>
        <v/>
      </c>
      <c r="T75" s="37" t="str">
        <f>IFERROR(INDEX('VOLO GUIDE TO WATERDEEP'!F$3:F$166,MATCH($H75,'VOLO GUIDE TO WATERDEEP'!$A$3:$A$166,0),1),"")</f>
        <v/>
      </c>
      <c r="U75" s="37" t="str">
        <f>IFERROR(INDEX('VOLO GUIDE TO WATERDEEP'!G$3:G$166,MATCH($H75,'VOLO GUIDE TO WATERDEEP'!$A$3:$A$166,0),1),"")</f>
        <v/>
      </c>
      <c r="V75" s="37" t="str">
        <f>IFERROR(INDEX('VOLO GUIDE TO WATERDEEP'!I$3:I$166,MATCH($H75,'VOLO GUIDE TO WATERDEEP'!$A$3:$A$166,0),1),"")</f>
        <v/>
      </c>
      <c r="W75" s="102"/>
      <c r="X75" s="37" t="str">
        <f>IFERROR(INDEX(GUILDS!$B$2:$B$43,MATCH($F75,GUILDS!$G$2:$G$43,0),1),"")</f>
        <v/>
      </c>
      <c r="Y75" s="102"/>
      <c r="Z75" s="37" t="str">
        <f>IFERROR(INDEX(GUILDS!$X$3:$X$45,MATCH($F75,GUILDS!$W$3:$W$45,0),1),"")</f>
        <v/>
      </c>
    </row>
    <row r="76" spans="1:26" x14ac:dyDescent="0.25">
      <c r="A76" t="s">
        <v>925</v>
      </c>
      <c r="B76" s="1" t="str">
        <f t="shared" si="2"/>
        <v>N74</v>
      </c>
      <c r="C76" s="1" t="str">
        <f t="shared" si="3"/>
        <v>Simon Ilzimmer's residence (row house, A, 4)</v>
      </c>
      <c r="F76" s="37" t="s">
        <v>1645</v>
      </c>
      <c r="G76" s="37" t="s">
        <v>1646</v>
      </c>
      <c r="H76" s="63" t="s">
        <v>2295</v>
      </c>
      <c r="I76" s="63" t="s">
        <v>3295</v>
      </c>
      <c r="J76" s="63" t="s">
        <v>2166</v>
      </c>
      <c r="K76" s="63" t="s">
        <v>2152</v>
      </c>
      <c r="L76" s="63">
        <v>4</v>
      </c>
      <c r="M76" s="63"/>
      <c r="N76" s="112" t="s">
        <v>6672</v>
      </c>
      <c r="O76" s="102"/>
      <c r="P76" s="37" t="str">
        <f>IFERROR(INDEX('VOLO GUIDE TO WATERDEEP'!B$3:B$166,MATCH($H76,'VOLO GUIDE TO WATERDEEP'!$A$3:$A$166,0),1),"")</f>
        <v/>
      </c>
      <c r="Q76" s="37" t="str">
        <f>IFERROR(INDEX('VOLO GUIDE TO WATERDEEP'!C$3:C$166,MATCH($H76,'VOLO GUIDE TO WATERDEEP'!$A$3:$A$166,0),1),"")</f>
        <v/>
      </c>
      <c r="R76" s="37" t="str">
        <f>IFERROR(INDEX('VOLO GUIDE TO WATERDEEP'!D$3:D$166,MATCH($H76,'VOLO GUIDE TO WATERDEEP'!$A$3:$A$166,0),1),"")</f>
        <v/>
      </c>
      <c r="S76" s="37" t="str">
        <f>IFERROR(INDEX('VOLO GUIDE TO WATERDEEP'!E$3:E$166,MATCH($H76,'VOLO GUIDE TO WATERDEEP'!$A$3:$A$166,0),1),"")</f>
        <v/>
      </c>
      <c r="T76" s="37" t="str">
        <f>IFERROR(INDEX('VOLO GUIDE TO WATERDEEP'!F$3:F$166,MATCH($H76,'VOLO GUIDE TO WATERDEEP'!$A$3:$A$166,0),1),"")</f>
        <v/>
      </c>
      <c r="U76" s="37" t="str">
        <f>IFERROR(INDEX('VOLO GUIDE TO WATERDEEP'!G$3:G$166,MATCH($H76,'VOLO GUIDE TO WATERDEEP'!$A$3:$A$166,0),1),"")</f>
        <v/>
      </c>
      <c r="V76" s="37" t="str">
        <f>IFERROR(INDEX('VOLO GUIDE TO WATERDEEP'!I$3:I$166,MATCH($H76,'VOLO GUIDE TO WATERDEEP'!$A$3:$A$166,0),1),"")</f>
        <v/>
      </c>
      <c r="W76" s="102"/>
      <c r="X76" s="37" t="str">
        <f>IFERROR(INDEX(GUILDS!$B$2:$B$43,MATCH($F76,GUILDS!$G$2:$G$43,0),1),"")</f>
        <v/>
      </c>
      <c r="Y76" s="102"/>
      <c r="Z76" s="37" t="str">
        <f>IFERROR(INDEX(GUILDS!$X$3:$X$45,MATCH($F76,GUILDS!$W$3:$W$45,0),1),"")</f>
        <v/>
      </c>
    </row>
    <row r="77" spans="1:26" x14ac:dyDescent="0.25">
      <c r="A77" t="s">
        <v>926</v>
      </c>
      <c r="B77" s="1" t="str">
        <f t="shared" si="2"/>
        <v>N75</v>
      </c>
      <c r="C77" s="1" t="str">
        <f t="shared" si="3"/>
        <v>Brianne's Tower (residence, A, 6)</v>
      </c>
      <c r="F77" s="37" t="s">
        <v>1647</v>
      </c>
      <c r="G77" s="37" t="s">
        <v>1648</v>
      </c>
      <c r="H77" s="63" t="s">
        <v>2296</v>
      </c>
      <c r="I77" s="63" t="s">
        <v>3295</v>
      </c>
      <c r="J77" s="63" t="s">
        <v>2177</v>
      </c>
      <c r="K77" s="63" t="s">
        <v>2152</v>
      </c>
      <c r="L77" s="63">
        <v>6</v>
      </c>
      <c r="M77" s="63"/>
      <c r="N77" s="112" t="s">
        <v>6672</v>
      </c>
      <c r="O77" s="102"/>
      <c r="P77" s="37" t="str">
        <f>IFERROR(INDEX('VOLO GUIDE TO WATERDEEP'!B$3:B$166,MATCH($H77,'VOLO GUIDE TO WATERDEEP'!$A$3:$A$166,0),1),"")</f>
        <v/>
      </c>
      <c r="Q77" s="37" t="str">
        <f>IFERROR(INDEX('VOLO GUIDE TO WATERDEEP'!C$3:C$166,MATCH($H77,'VOLO GUIDE TO WATERDEEP'!$A$3:$A$166,0),1),"")</f>
        <v/>
      </c>
      <c r="R77" s="37" t="str">
        <f>IFERROR(INDEX('VOLO GUIDE TO WATERDEEP'!D$3:D$166,MATCH($H77,'VOLO GUIDE TO WATERDEEP'!$A$3:$A$166,0),1),"")</f>
        <v/>
      </c>
      <c r="S77" s="37" t="str">
        <f>IFERROR(INDEX('VOLO GUIDE TO WATERDEEP'!E$3:E$166,MATCH($H77,'VOLO GUIDE TO WATERDEEP'!$A$3:$A$166,0),1),"")</f>
        <v/>
      </c>
      <c r="T77" s="37" t="str">
        <f>IFERROR(INDEX('VOLO GUIDE TO WATERDEEP'!F$3:F$166,MATCH($H77,'VOLO GUIDE TO WATERDEEP'!$A$3:$A$166,0),1),"")</f>
        <v/>
      </c>
      <c r="U77" s="37" t="str">
        <f>IFERROR(INDEX('VOLO GUIDE TO WATERDEEP'!G$3:G$166,MATCH($H77,'VOLO GUIDE TO WATERDEEP'!$A$3:$A$166,0),1),"")</f>
        <v/>
      </c>
      <c r="V77" s="37" t="str">
        <f>IFERROR(INDEX('VOLO GUIDE TO WATERDEEP'!I$3:I$166,MATCH($H77,'VOLO GUIDE TO WATERDEEP'!$A$3:$A$166,0),1),"")</f>
        <v/>
      </c>
      <c r="W77" s="102"/>
      <c r="X77" s="37" t="str">
        <f>IFERROR(INDEX(GUILDS!$B$2:$B$43,MATCH($F77,GUILDS!$G$2:$G$43,0),1),"")</f>
        <v/>
      </c>
      <c r="Y77" s="102"/>
      <c r="Z77" s="37" t="str">
        <f>IFERROR(INDEX(GUILDS!$X$3:$X$45,MATCH($F77,GUILDS!$W$3:$W$45,0),1),"")</f>
        <v/>
      </c>
    </row>
    <row r="78" spans="1:26" x14ac:dyDescent="0.25">
      <c r="A78" t="s">
        <v>927</v>
      </c>
      <c r="B78" s="1" t="str">
        <f t="shared" si="2"/>
        <v>N76</v>
      </c>
      <c r="C78" s="1" t="str">
        <f t="shared" si="3"/>
        <v>Firesong Villa (villa, A, 4)</v>
      </c>
      <c r="F78" s="37" t="s">
        <v>1649</v>
      </c>
      <c r="G78" s="37" t="s">
        <v>1650</v>
      </c>
      <c r="H78" s="63" t="s">
        <v>2297</v>
      </c>
      <c r="I78" s="63" t="s">
        <v>3295</v>
      </c>
      <c r="J78" s="63" t="s">
        <v>2178</v>
      </c>
      <c r="K78" s="63" t="s">
        <v>2152</v>
      </c>
      <c r="L78" s="63">
        <v>4</v>
      </c>
      <c r="M78" s="63"/>
      <c r="N78" s="112" t="s">
        <v>7269</v>
      </c>
      <c r="O78" s="102"/>
      <c r="P78" s="37" t="str">
        <f>IFERROR(INDEX('VOLO GUIDE TO WATERDEEP'!B$3:B$166,MATCH($H78,'VOLO GUIDE TO WATERDEEP'!$A$3:$A$166,0),1),"")</f>
        <v/>
      </c>
      <c r="Q78" s="37" t="str">
        <f>IFERROR(INDEX('VOLO GUIDE TO WATERDEEP'!C$3:C$166,MATCH($H78,'VOLO GUIDE TO WATERDEEP'!$A$3:$A$166,0),1),"")</f>
        <v/>
      </c>
      <c r="R78" s="37" t="str">
        <f>IFERROR(INDEX('VOLO GUIDE TO WATERDEEP'!D$3:D$166,MATCH($H78,'VOLO GUIDE TO WATERDEEP'!$A$3:$A$166,0),1),"")</f>
        <v/>
      </c>
      <c r="S78" s="37" t="str">
        <f>IFERROR(INDEX('VOLO GUIDE TO WATERDEEP'!E$3:E$166,MATCH($H78,'VOLO GUIDE TO WATERDEEP'!$A$3:$A$166,0),1),"")</f>
        <v/>
      </c>
      <c r="T78" s="37" t="str">
        <f>IFERROR(INDEX('VOLO GUIDE TO WATERDEEP'!F$3:F$166,MATCH($H78,'VOLO GUIDE TO WATERDEEP'!$A$3:$A$166,0),1),"")</f>
        <v/>
      </c>
      <c r="U78" s="37" t="str">
        <f>IFERROR(INDEX('VOLO GUIDE TO WATERDEEP'!G$3:G$166,MATCH($H78,'VOLO GUIDE TO WATERDEEP'!$A$3:$A$166,0),1),"")</f>
        <v/>
      </c>
      <c r="V78" s="37" t="str">
        <f>IFERROR(INDEX('VOLO GUIDE TO WATERDEEP'!I$3:I$166,MATCH($H78,'VOLO GUIDE TO WATERDEEP'!$A$3:$A$166,0),1),"")</f>
        <v/>
      </c>
      <c r="W78" s="102"/>
      <c r="X78" s="37" t="str">
        <f>IFERROR(INDEX(GUILDS!$B$2:$B$43,MATCH($F78,GUILDS!$G$2:$G$43,0),1),"")</f>
        <v/>
      </c>
      <c r="Y78" s="102"/>
      <c r="Z78" s="37" t="str">
        <f>IFERROR(INDEX(GUILDS!$X$3:$X$45,MATCH($F78,GUILDS!$W$3:$W$45,0),1),"")</f>
        <v/>
      </c>
    </row>
    <row r="79" spans="1:26" x14ac:dyDescent="0.25">
      <c r="A79" t="s">
        <v>928</v>
      </c>
      <c r="B79" s="1" t="str">
        <f t="shared" si="2"/>
        <v>N77</v>
      </c>
      <c r="C79" s="1" t="str">
        <f t="shared" si="3"/>
        <v>The Bent Nail (business, B, 3)</v>
      </c>
      <c r="F79" s="37" t="s">
        <v>1651</v>
      </c>
      <c r="G79" s="37" t="s">
        <v>1652</v>
      </c>
      <c r="H79" s="63" t="s">
        <v>2298</v>
      </c>
      <c r="I79" s="63" t="s">
        <v>3295</v>
      </c>
      <c r="J79" s="63" t="s">
        <v>2165</v>
      </c>
      <c r="K79" s="63" t="s">
        <v>2157</v>
      </c>
      <c r="L79" s="63">
        <v>3</v>
      </c>
      <c r="M79" s="63"/>
      <c r="N79" s="112" t="s">
        <v>6672</v>
      </c>
      <c r="O79" s="102"/>
      <c r="P79" s="37" t="str">
        <f>IFERROR(INDEX('VOLO GUIDE TO WATERDEEP'!B$3:B$166,MATCH($H79,'VOLO GUIDE TO WATERDEEP'!$A$3:$A$166,0),1),"")</f>
        <v/>
      </c>
      <c r="Q79" s="37" t="str">
        <f>IFERROR(INDEX('VOLO GUIDE TO WATERDEEP'!C$3:C$166,MATCH($H79,'VOLO GUIDE TO WATERDEEP'!$A$3:$A$166,0),1),"")</f>
        <v/>
      </c>
      <c r="R79" s="37" t="str">
        <f>IFERROR(INDEX('VOLO GUIDE TO WATERDEEP'!D$3:D$166,MATCH($H79,'VOLO GUIDE TO WATERDEEP'!$A$3:$A$166,0),1),"")</f>
        <v/>
      </c>
      <c r="S79" s="37" t="str">
        <f>IFERROR(INDEX('VOLO GUIDE TO WATERDEEP'!E$3:E$166,MATCH($H79,'VOLO GUIDE TO WATERDEEP'!$A$3:$A$166,0),1),"")</f>
        <v/>
      </c>
      <c r="T79" s="37" t="str">
        <f>IFERROR(INDEX('VOLO GUIDE TO WATERDEEP'!F$3:F$166,MATCH($H79,'VOLO GUIDE TO WATERDEEP'!$A$3:$A$166,0),1),"")</f>
        <v/>
      </c>
      <c r="U79" s="37" t="str">
        <f>IFERROR(INDEX('VOLO GUIDE TO WATERDEEP'!G$3:G$166,MATCH($H79,'VOLO GUIDE TO WATERDEEP'!$A$3:$A$166,0),1),"")</f>
        <v/>
      </c>
      <c r="V79" s="37" t="str">
        <f>IFERROR(INDEX('VOLO GUIDE TO WATERDEEP'!I$3:I$166,MATCH($H79,'VOLO GUIDE TO WATERDEEP'!$A$3:$A$166,0),1),"")</f>
        <v/>
      </c>
      <c r="W79" s="102"/>
      <c r="X79" s="37" t="str">
        <f>IFERROR(INDEX(GUILDS!$B$2:$B$43,MATCH($F79,GUILDS!$G$2:$G$43,0),1),"")</f>
        <v/>
      </c>
      <c r="Y79" s="102"/>
      <c r="Z79" s="37" t="str">
        <f>IFERROR(INDEX(GUILDS!$X$3:$X$45,MATCH($F79,GUILDS!$W$3:$W$45,0),1),"")</f>
        <v/>
      </c>
    </row>
    <row r="80" spans="1:26" x14ac:dyDescent="0.25">
      <c r="A80" t="s">
        <v>929</v>
      </c>
      <c r="B80" s="1" t="str">
        <f t="shared" si="2"/>
        <v>N78</v>
      </c>
      <c r="C80" s="1" t="str">
        <f t="shared" si="3"/>
        <v>Northgate (city building, A, 4)</v>
      </c>
      <c r="F80" s="37" t="s">
        <v>1653</v>
      </c>
      <c r="G80" s="37" t="s">
        <v>1654</v>
      </c>
      <c r="H80" s="63" t="s">
        <v>2299</v>
      </c>
      <c r="I80" s="63" t="s">
        <v>3295</v>
      </c>
      <c r="J80" s="63" t="s">
        <v>2144</v>
      </c>
      <c r="K80" s="63" t="s">
        <v>2152</v>
      </c>
      <c r="L80" s="63">
        <v>4</v>
      </c>
      <c r="M80" s="63"/>
      <c r="N80" s="112" t="s">
        <v>6672</v>
      </c>
      <c r="O80" s="102"/>
      <c r="P80" s="37" t="str">
        <f>IFERROR(INDEX('VOLO GUIDE TO WATERDEEP'!B$3:B$166,MATCH($H80,'VOLO GUIDE TO WATERDEEP'!$A$3:$A$166,0),1),"")</f>
        <v/>
      </c>
      <c r="Q80" s="37" t="str">
        <f>IFERROR(INDEX('VOLO GUIDE TO WATERDEEP'!C$3:C$166,MATCH($H80,'VOLO GUIDE TO WATERDEEP'!$A$3:$A$166,0),1),"")</f>
        <v/>
      </c>
      <c r="R80" s="37" t="str">
        <f>IFERROR(INDEX('VOLO GUIDE TO WATERDEEP'!D$3:D$166,MATCH($H80,'VOLO GUIDE TO WATERDEEP'!$A$3:$A$166,0),1),"")</f>
        <v/>
      </c>
      <c r="S80" s="37" t="str">
        <f>IFERROR(INDEX('VOLO GUIDE TO WATERDEEP'!E$3:E$166,MATCH($H80,'VOLO GUIDE TO WATERDEEP'!$A$3:$A$166,0),1),"")</f>
        <v/>
      </c>
      <c r="T80" s="37" t="str">
        <f>IFERROR(INDEX('VOLO GUIDE TO WATERDEEP'!F$3:F$166,MATCH($H80,'VOLO GUIDE TO WATERDEEP'!$A$3:$A$166,0),1),"")</f>
        <v/>
      </c>
      <c r="U80" s="37" t="str">
        <f>IFERROR(INDEX('VOLO GUIDE TO WATERDEEP'!G$3:G$166,MATCH($H80,'VOLO GUIDE TO WATERDEEP'!$A$3:$A$166,0),1),"")</f>
        <v/>
      </c>
      <c r="V80" s="37" t="str">
        <f>IFERROR(INDEX('VOLO GUIDE TO WATERDEEP'!I$3:I$166,MATCH($H80,'VOLO GUIDE TO WATERDEEP'!$A$3:$A$166,0),1),"")</f>
        <v/>
      </c>
      <c r="W80" s="102"/>
      <c r="X80" s="37" t="str">
        <f>IFERROR(INDEX(GUILDS!$B$2:$B$43,MATCH($F80,GUILDS!$G$2:$G$43,0),1),"")</f>
        <v/>
      </c>
      <c r="Y80" s="102"/>
      <c r="Z80" s="37" t="str">
        <f>IFERROR(INDEX(GUILDS!$X$3:$X$45,MATCH($F80,GUILDS!$W$3:$W$45,0),1),"")</f>
        <v/>
      </c>
    </row>
    <row r="81" spans="1:26" x14ac:dyDescent="0.25">
      <c r="A81" t="s">
        <v>930</v>
      </c>
      <c r="B81" s="1" t="str">
        <f t="shared" si="2"/>
        <v>N79</v>
      </c>
      <c r="C81" s="1" t="str">
        <f t="shared" si="3"/>
        <v>Farwatch Tower (city building, A, 5)</v>
      </c>
      <c r="F81" s="37" t="s">
        <v>1655</v>
      </c>
      <c r="G81" s="37" t="s">
        <v>1656</v>
      </c>
      <c r="H81" s="63" t="s">
        <v>2300</v>
      </c>
      <c r="I81" s="63" t="s">
        <v>3295</v>
      </c>
      <c r="J81" s="63" t="s">
        <v>2144</v>
      </c>
      <c r="K81" s="63" t="s">
        <v>2152</v>
      </c>
      <c r="L81" s="63">
        <v>5</v>
      </c>
      <c r="M81" s="63"/>
      <c r="N81" s="112" t="s">
        <v>6672</v>
      </c>
      <c r="O81" s="102"/>
      <c r="P81" s="37" t="str">
        <f>IFERROR(INDEX('VOLO GUIDE TO WATERDEEP'!B$3:B$166,MATCH($H81,'VOLO GUIDE TO WATERDEEP'!$A$3:$A$166,0),1),"")</f>
        <v/>
      </c>
      <c r="Q81" s="37" t="str">
        <f>IFERROR(INDEX('VOLO GUIDE TO WATERDEEP'!C$3:C$166,MATCH($H81,'VOLO GUIDE TO WATERDEEP'!$A$3:$A$166,0),1),"")</f>
        <v/>
      </c>
      <c r="R81" s="37" t="str">
        <f>IFERROR(INDEX('VOLO GUIDE TO WATERDEEP'!D$3:D$166,MATCH($H81,'VOLO GUIDE TO WATERDEEP'!$A$3:$A$166,0),1),"")</f>
        <v/>
      </c>
      <c r="S81" s="37" t="str">
        <f>IFERROR(INDEX('VOLO GUIDE TO WATERDEEP'!E$3:E$166,MATCH($H81,'VOLO GUIDE TO WATERDEEP'!$A$3:$A$166,0),1),"")</f>
        <v/>
      </c>
      <c r="T81" s="37" t="str">
        <f>IFERROR(INDEX('VOLO GUIDE TO WATERDEEP'!F$3:F$166,MATCH($H81,'VOLO GUIDE TO WATERDEEP'!$A$3:$A$166,0),1),"")</f>
        <v/>
      </c>
      <c r="U81" s="37" t="str">
        <f>IFERROR(INDEX('VOLO GUIDE TO WATERDEEP'!G$3:G$166,MATCH($H81,'VOLO GUIDE TO WATERDEEP'!$A$3:$A$166,0),1),"")</f>
        <v/>
      </c>
      <c r="V81" s="37" t="str">
        <f>IFERROR(INDEX('VOLO GUIDE TO WATERDEEP'!I$3:I$166,MATCH($H81,'VOLO GUIDE TO WATERDEEP'!$A$3:$A$166,0),1),"")</f>
        <v/>
      </c>
      <c r="W81" s="102"/>
      <c r="X81" s="37" t="str">
        <f>IFERROR(INDEX(GUILDS!$B$2:$B$43,MATCH($F81,GUILDS!$G$2:$G$43,0),1),"")</f>
        <v/>
      </c>
      <c r="Y81" s="102"/>
      <c r="Z81" s="37" t="str">
        <f>IFERROR(INDEX(GUILDS!$X$3:$X$45,MATCH($F81,GUILDS!$W$3:$W$45,0),1),"")</f>
        <v/>
      </c>
    </row>
    <row r="82" spans="1:26" x14ac:dyDescent="0.25">
      <c r="A82" t="s">
        <v>931</v>
      </c>
      <c r="B82" s="1" t="str">
        <f t="shared" si="2"/>
        <v>N80</v>
      </c>
      <c r="C82" s="1" t="str">
        <f t="shared" si="3"/>
        <v>Endcliff Tower (city building, A, 3)</v>
      </c>
      <c r="F82" s="37" t="s">
        <v>1657</v>
      </c>
      <c r="G82" s="37" t="s">
        <v>1658</v>
      </c>
      <c r="H82" s="63" t="s">
        <v>2301</v>
      </c>
      <c r="I82" s="63" t="s">
        <v>3295</v>
      </c>
      <c r="J82" s="63" t="s">
        <v>2144</v>
      </c>
      <c r="K82" s="63" t="s">
        <v>2152</v>
      </c>
      <c r="L82" s="63">
        <v>3</v>
      </c>
      <c r="M82" s="63"/>
      <c r="N82" s="112" t="s">
        <v>6672</v>
      </c>
      <c r="O82" s="102"/>
      <c r="P82" s="37" t="str">
        <f>IFERROR(INDEX('VOLO GUIDE TO WATERDEEP'!B$3:B$166,MATCH($H82,'VOLO GUIDE TO WATERDEEP'!$A$3:$A$166,0),1),"")</f>
        <v/>
      </c>
      <c r="Q82" s="37" t="str">
        <f>IFERROR(INDEX('VOLO GUIDE TO WATERDEEP'!C$3:C$166,MATCH($H82,'VOLO GUIDE TO WATERDEEP'!$A$3:$A$166,0),1),"")</f>
        <v/>
      </c>
      <c r="R82" s="37" t="str">
        <f>IFERROR(INDEX('VOLO GUIDE TO WATERDEEP'!D$3:D$166,MATCH($H82,'VOLO GUIDE TO WATERDEEP'!$A$3:$A$166,0),1),"")</f>
        <v/>
      </c>
      <c r="S82" s="37" t="str">
        <f>IFERROR(INDEX('VOLO GUIDE TO WATERDEEP'!E$3:E$166,MATCH($H82,'VOLO GUIDE TO WATERDEEP'!$A$3:$A$166,0),1),"")</f>
        <v/>
      </c>
      <c r="T82" s="37" t="str">
        <f>IFERROR(INDEX('VOLO GUIDE TO WATERDEEP'!F$3:F$166,MATCH($H82,'VOLO GUIDE TO WATERDEEP'!$A$3:$A$166,0),1),"")</f>
        <v/>
      </c>
      <c r="U82" s="37" t="str">
        <f>IFERROR(INDEX('VOLO GUIDE TO WATERDEEP'!G$3:G$166,MATCH($H82,'VOLO GUIDE TO WATERDEEP'!$A$3:$A$166,0),1),"")</f>
        <v/>
      </c>
      <c r="V82" s="37" t="str">
        <f>IFERROR(INDEX('VOLO GUIDE TO WATERDEEP'!I$3:I$166,MATCH($H82,'VOLO GUIDE TO WATERDEEP'!$A$3:$A$166,0),1),"")</f>
        <v/>
      </c>
      <c r="W82" s="102"/>
      <c r="X82" s="37" t="str">
        <f>IFERROR(INDEX(GUILDS!$B$2:$B$43,MATCH($F82,GUILDS!$G$2:$G$43,0),1),"")</f>
        <v/>
      </c>
      <c r="Y82" s="102"/>
      <c r="Z82" s="37" t="str">
        <f>IFERROR(INDEX(GUILDS!$X$3:$X$45,MATCH($F82,GUILDS!$W$3:$W$45,0),1),"")</f>
        <v/>
      </c>
    </row>
    <row r="83" spans="1:26" x14ac:dyDescent="0.25">
      <c r="A83" t="s">
        <v>932</v>
      </c>
      <c r="B83" s="1" t="str">
        <f t="shared" si="2"/>
        <v>N81</v>
      </c>
      <c r="C83" s="1" t="str">
        <f t="shared" si="3"/>
        <v>Cliffwatch Ruins (ruined inn, n/a)</v>
      </c>
      <c r="F83" s="37" t="s">
        <v>1659</v>
      </c>
      <c r="G83" s="37" t="s">
        <v>1660</v>
      </c>
      <c r="H83" s="63" t="s">
        <v>2302</v>
      </c>
      <c r="I83" s="63" t="s">
        <v>3295</v>
      </c>
      <c r="J83" s="63" t="s">
        <v>2179</v>
      </c>
      <c r="K83" s="63" t="s">
        <v>2158</v>
      </c>
      <c r="L83" s="63" t="s">
        <v>2158</v>
      </c>
      <c r="M83" s="63"/>
      <c r="N83" s="112" t="s">
        <v>6672</v>
      </c>
      <c r="O83" s="102"/>
      <c r="P83" s="37" t="str">
        <f>IFERROR(INDEX('VOLO GUIDE TO WATERDEEP'!B$3:B$166,MATCH($H83,'VOLO GUIDE TO WATERDEEP'!$A$3:$A$166,0),1),"")</f>
        <v/>
      </c>
      <c r="Q83" s="37" t="str">
        <f>IFERROR(INDEX('VOLO GUIDE TO WATERDEEP'!C$3:C$166,MATCH($H83,'VOLO GUIDE TO WATERDEEP'!$A$3:$A$166,0),1),"")</f>
        <v/>
      </c>
      <c r="R83" s="37" t="str">
        <f>IFERROR(INDEX('VOLO GUIDE TO WATERDEEP'!D$3:D$166,MATCH($H83,'VOLO GUIDE TO WATERDEEP'!$A$3:$A$166,0),1),"")</f>
        <v/>
      </c>
      <c r="S83" s="37" t="str">
        <f>IFERROR(INDEX('VOLO GUIDE TO WATERDEEP'!E$3:E$166,MATCH($H83,'VOLO GUIDE TO WATERDEEP'!$A$3:$A$166,0),1),"")</f>
        <v/>
      </c>
      <c r="T83" s="37" t="str">
        <f>IFERROR(INDEX('VOLO GUIDE TO WATERDEEP'!F$3:F$166,MATCH($H83,'VOLO GUIDE TO WATERDEEP'!$A$3:$A$166,0),1),"")</f>
        <v/>
      </c>
      <c r="U83" s="37" t="str">
        <f>IFERROR(INDEX('VOLO GUIDE TO WATERDEEP'!G$3:G$166,MATCH($H83,'VOLO GUIDE TO WATERDEEP'!$A$3:$A$166,0),1),"")</f>
        <v/>
      </c>
      <c r="V83" s="37" t="str">
        <f>IFERROR(INDEX('VOLO GUIDE TO WATERDEEP'!I$3:I$166,MATCH($H83,'VOLO GUIDE TO WATERDEEP'!$A$3:$A$166,0),1),"")</f>
        <v/>
      </c>
      <c r="W83" s="102"/>
      <c r="X83" s="37" t="str">
        <f>IFERROR(INDEX(GUILDS!$B$2:$B$43,MATCH($F83,GUILDS!$G$2:$G$43,0),1),"")</f>
        <v/>
      </c>
      <c r="Y83" s="102"/>
      <c r="Z83" s="37" t="str">
        <f>IFERROR(INDEX(GUILDS!$X$3:$X$45,MATCH($F83,GUILDS!$W$3:$W$45,0),1),"")</f>
        <v/>
      </c>
    </row>
    <row r="84" spans="1:26" x14ac:dyDescent="0.25">
      <c r="A84" t="s">
        <v>933</v>
      </c>
      <c r="B84" s="1" t="str">
        <f t="shared" si="2"/>
        <v>N82</v>
      </c>
      <c r="C84" s="1" t="str">
        <f t="shared" si="3"/>
        <v>Upper Towers (city building, A, 4)</v>
      </c>
      <c r="F84" s="37" t="s">
        <v>1661</v>
      </c>
      <c r="G84" s="37" t="s">
        <v>1662</v>
      </c>
      <c r="H84" s="63" t="s">
        <v>2303</v>
      </c>
      <c r="I84" s="63" t="s">
        <v>3295</v>
      </c>
      <c r="J84" s="63" t="s">
        <v>2144</v>
      </c>
      <c r="K84" s="63" t="s">
        <v>2152</v>
      </c>
      <c r="L84" s="63">
        <v>4</v>
      </c>
      <c r="M84" s="63"/>
      <c r="N84" s="112" t="s">
        <v>6672</v>
      </c>
      <c r="O84" s="102"/>
      <c r="P84" s="37" t="str">
        <f>IFERROR(INDEX('VOLO GUIDE TO WATERDEEP'!B$3:B$166,MATCH($H84,'VOLO GUIDE TO WATERDEEP'!$A$3:$A$166,0),1),"")</f>
        <v/>
      </c>
      <c r="Q84" s="37" t="str">
        <f>IFERROR(INDEX('VOLO GUIDE TO WATERDEEP'!C$3:C$166,MATCH($H84,'VOLO GUIDE TO WATERDEEP'!$A$3:$A$166,0),1),"")</f>
        <v/>
      </c>
      <c r="R84" s="37" t="str">
        <f>IFERROR(INDEX('VOLO GUIDE TO WATERDEEP'!D$3:D$166,MATCH($H84,'VOLO GUIDE TO WATERDEEP'!$A$3:$A$166,0),1),"")</f>
        <v/>
      </c>
      <c r="S84" s="37" t="str">
        <f>IFERROR(INDEX('VOLO GUIDE TO WATERDEEP'!E$3:E$166,MATCH($H84,'VOLO GUIDE TO WATERDEEP'!$A$3:$A$166,0),1),"")</f>
        <v/>
      </c>
      <c r="T84" s="37" t="str">
        <f>IFERROR(INDEX('VOLO GUIDE TO WATERDEEP'!F$3:F$166,MATCH($H84,'VOLO GUIDE TO WATERDEEP'!$A$3:$A$166,0),1),"")</f>
        <v/>
      </c>
      <c r="U84" s="37" t="str">
        <f>IFERROR(INDEX('VOLO GUIDE TO WATERDEEP'!G$3:G$166,MATCH($H84,'VOLO GUIDE TO WATERDEEP'!$A$3:$A$166,0),1),"")</f>
        <v/>
      </c>
      <c r="V84" s="37" t="str">
        <f>IFERROR(INDEX('VOLO GUIDE TO WATERDEEP'!I$3:I$166,MATCH($H84,'VOLO GUIDE TO WATERDEEP'!$A$3:$A$166,0),1),"")</f>
        <v/>
      </c>
      <c r="W84" s="102"/>
      <c r="X84" s="37" t="str">
        <f>IFERROR(INDEX(GUILDS!$B$2:$B$43,MATCH($F84,GUILDS!$G$2:$G$43,0),1),"")</f>
        <v/>
      </c>
      <c r="Y84" s="102"/>
      <c r="Z84" s="37" t="str">
        <f>IFERROR(INDEX(GUILDS!$X$3:$X$45,MATCH($F84,GUILDS!$W$3:$W$45,0),1),"")</f>
        <v/>
      </c>
    </row>
    <row r="85" spans="1:26" x14ac:dyDescent="0.25">
      <c r="B85" s="1"/>
      <c r="C85" s="1"/>
      <c r="F85" s="63"/>
      <c r="G85" s="63"/>
      <c r="H85" s="63" t="s">
        <v>5833</v>
      </c>
      <c r="I85" s="63" t="s">
        <v>3295</v>
      </c>
      <c r="J85" s="63"/>
      <c r="K85" s="63"/>
      <c r="L85" s="63"/>
      <c r="M85" s="63"/>
      <c r="N85" s="112" t="s">
        <v>6677</v>
      </c>
      <c r="O85" s="102"/>
      <c r="P85" s="37"/>
      <c r="Q85" s="37"/>
      <c r="R85" s="37"/>
      <c r="S85" s="37"/>
      <c r="T85" s="37"/>
      <c r="U85" s="37"/>
      <c r="V85" s="37"/>
      <c r="W85" s="102"/>
      <c r="X85" s="37"/>
      <c r="Y85" s="102"/>
      <c r="Z85" s="37"/>
    </row>
    <row r="86" spans="1:26" x14ac:dyDescent="0.25">
      <c r="B86" s="1"/>
      <c r="C86" s="1"/>
      <c r="F86" s="63"/>
      <c r="G86" s="63"/>
      <c r="H86" s="63" t="s">
        <v>5834</v>
      </c>
      <c r="I86" s="63" t="s">
        <v>3295</v>
      </c>
      <c r="J86" s="63"/>
      <c r="K86" s="63"/>
      <c r="L86" s="63"/>
      <c r="M86" s="63"/>
      <c r="N86" s="112" t="s">
        <v>6678</v>
      </c>
      <c r="O86" s="102"/>
      <c r="P86" s="37"/>
      <c r="Q86" s="37"/>
      <c r="R86" s="37"/>
      <c r="S86" s="37"/>
      <c r="T86" s="37"/>
      <c r="U86" s="37"/>
      <c r="V86" s="37"/>
      <c r="W86" s="102"/>
      <c r="X86" s="37"/>
      <c r="Y86" s="102"/>
      <c r="Z86" s="37"/>
    </row>
    <row r="87" spans="1:26" x14ac:dyDescent="0.25">
      <c r="B87" s="1"/>
      <c r="C87" s="1"/>
      <c r="F87" s="63"/>
      <c r="G87" s="63"/>
      <c r="H87" s="63" t="s">
        <v>5843</v>
      </c>
      <c r="I87" s="63" t="s">
        <v>3295</v>
      </c>
      <c r="J87" s="63"/>
      <c r="K87" s="63"/>
      <c r="L87" s="63"/>
      <c r="M87" s="63"/>
      <c r="N87" s="112" t="s">
        <v>6679</v>
      </c>
      <c r="O87" s="102"/>
      <c r="P87" s="37"/>
      <c r="Q87" s="37"/>
      <c r="R87" s="37"/>
      <c r="S87" s="37"/>
      <c r="T87" s="37"/>
      <c r="U87" s="37"/>
      <c r="V87" s="37"/>
      <c r="W87" s="102"/>
      <c r="X87" s="37"/>
      <c r="Y87" s="102"/>
      <c r="Z87" s="37"/>
    </row>
    <row r="88" spans="1:26" x14ac:dyDescent="0.25">
      <c r="B88" s="1"/>
      <c r="C88" s="1"/>
      <c r="F88" s="63"/>
      <c r="G88" s="63"/>
      <c r="H88" s="63" t="s">
        <v>6619</v>
      </c>
      <c r="I88" s="63" t="s">
        <v>3295</v>
      </c>
      <c r="J88" s="63"/>
      <c r="K88" s="63"/>
      <c r="L88" s="63"/>
      <c r="M88" s="63"/>
      <c r="N88" s="112" t="s">
        <v>6680</v>
      </c>
      <c r="O88" s="102"/>
      <c r="P88" s="37"/>
      <c r="Q88" s="37"/>
      <c r="R88" s="37"/>
      <c r="S88" s="37"/>
      <c r="T88" s="37"/>
      <c r="U88" s="37"/>
      <c r="V88" s="37"/>
      <c r="W88" s="102"/>
      <c r="X88" s="37"/>
      <c r="Y88" s="102"/>
      <c r="Z88" s="37"/>
    </row>
    <row r="89" spans="1:26" x14ac:dyDescent="0.25">
      <c r="B89" s="1"/>
      <c r="C89" s="1"/>
      <c r="F89" s="63"/>
      <c r="G89" s="63"/>
      <c r="H89" s="63" t="s">
        <v>6620</v>
      </c>
      <c r="I89" s="63" t="s">
        <v>3295</v>
      </c>
      <c r="J89" s="63"/>
      <c r="K89" s="63"/>
      <c r="L89" s="63"/>
      <c r="M89" s="63"/>
      <c r="N89" s="113" t="s">
        <v>6681</v>
      </c>
      <c r="O89" s="102"/>
      <c r="P89" s="37"/>
      <c r="Q89" s="37"/>
      <c r="R89" s="37"/>
      <c r="S89" s="37"/>
      <c r="T89" s="37"/>
      <c r="U89" s="37"/>
      <c r="V89" s="37"/>
      <c r="W89" s="102"/>
      <c r="X89" s="37"/>
      <c r="Y89" s="102"/>
      <c r="Z89" s="37"/>
    </row>
    <row r="90" spans="1:26" x14ac:dyDescent="0.25">
      <c r="B90" s="1"/>
      <c r="C90" s="1"/>
      <c r="F90" s="63"/>
      <c r="G90" s="63"/>
      <c r="H90" s="63" t="s">
        <v>6621</v>
      </c>
      <c r="I90" s="63" t="s">
        <v>3295</v>
      </c>
      <c r="J90" s="63"/>
      <c r="K90" s="63"/>
      <c r="L90" s="63"/>
      <c r="M90" s="63"/>
      <c r="N90" s="112" t="s">
        <v>6682</v>
      </c>
      <c r="O90" s="102"/>
      <c r="P90" s="37"/>
      <c r="Q90" s="37"/>
      <c r="R90" s="37"/>
      <c r="S90" s="37"/>
      <c r="T90" s="37"/>
      <c r="U90" s="37"/>
      <c r="V90" s="37"/>
      <c r="W90" s="102"/>
      <c r="X90" s="37"/>
      <c r="Y90" s="102"/>
      <c r="Z90" s="37"/>
    </row>
    <row r="91" spans="1:26" x14ac:dyDescent="0.25">
      <c r="B91" s="1"/>
      <c r="C91" s="1"/>
      <c r="F91" s="63"/>
      <c r="G91" s="63"/>
      <c r="H91" s="63" t="s">
        <v>6622</v>
      </c>
      <c r="I91" s="63" t="s">
        <v>3295</v>
      </c>
      <c r="J91" s="63"/>
      <c r="K91" s="63"/>
      <c r="L91" s="63"/>
      <c r="M91" s="63"/>
      <c r="N91" s="112" t="s">
        <v>6683</v>
      </c>
      <c r="O91" s="102"/>
      <c r="P91" s="37"/>
      <c r="Q91" s="37"/>
      <c r="R91" s="37"/>
      <c r="S91" s="37"/>
      <c r="T91" s="37"/>
      <c r="U91" s="37"/>
      <c r="V91" s="37"/>
      <c r="W91" s="102"/>
      <c r="X91" s="37"/>
      <c r="Y91" s="102"/>
      <c r="Z91" s="37"/>
    </row>
    <row r="92" spans="1:26" x14ac:dyDescent="0.25">
      <c r="B92" s="1"/>
      <c r="C92" s="1"/>
      <c r="F92" s="63"/>
      <c r="G92" s="63"/>
      <c r="H92" s="101" t="s">
        <v>4121</v>
      </c>
      <c r="I92" s="63" t="s">
        <v>3295</v>
      </c>
      <c r="J92" s="63"/>
      <c r="K92" s="63"/>
      <c r="L92" s="63"/>
      <c r="M92" s="63"/>
      <c r="N92" s="112" t="s">
        <v>6684</v>
      </c>
      <c r="O92" s="102"/>
      <c r="P92" s="37"/>
      <c r="Q92" s="37"/>
      <c r="R92" s="37"/>
      <c r="S92" s="37"/>
      <c r="T92" s="37"/>
      <c r="U92" s="37"/>
      <c r="V92" s="37"/>
      <c r="W92" s="102"/>
      <c r="X92" s="37"/>
      <c r="Y92" s="102"/>
      <c r="Z92" s="37"/>
    </row>
    <row r="93" spans="1:26" x14ac:dyDescent="0.25">
      <c r="B93" s="1"/>
      <c r="C93" s="1"/>
      <c r="F93" s="63"/>
      <c r="G93" s="63"/>
      <c r="H93" s="63" t="s">
        <v>6623</v>
      </c>
      <c r="I93" s="63" t="s">
        <v>3295</v>
      </c>
      <c r="J93" s="63"/>
      <c r="K93" s="63"/>
      <c r="L93" s="63"/>
      <c r="M93" s="63"/>
      <c r="N93" s="112" t="s">
        <v>6685</v>
      </c>
      <c r="O93" s="102"/>
      <c r="P93" s="37"/>
      <c r="Q93" s="37"/>
      <c r="R93" s="37"/>
      <c r="S93" s="37"/>
      <c r="T93" s="37"/>
      <c r="U93" s="37"/>
      <c r="V93" s="37"/>
      <c r="W93" s="102"/>
      <c r="X93" s="37"/>
      <c r="Y93" s="102"/>
      <c r="Z93" s="37"/>
    </row>
    <row r="94" spans="1:26" x14ac:dyDescent="0.25">
      <c r="B94" s="1"/>
      <c r="C94" s="1"/>
      <c r="F94" s="63"/>
      <c r="G94" s="63"/>
      <c r="H94" s="63" t="s">
        <v>6624</v>
      </c>
      <c r="I94" s="63" t="s">
        <v>3295</v>
      </c>
      <c r="J94" s="63"/>
      <c r="K94" s="63"/>
      <c r="L94" s="63"/>
      <c r="M94" s="63"/>
      <c r="N94" s="112" t="s">
        <v>6686</v>
      </c>
      <c r="O94" s="102"/>
      <c r="P94" s="37"/>
      <c r="Q94" s="37"/>
      <c r="R94" s="37"/>
      <c r="S94" s="37"/>
      <c r="T94" s="37"/>
      <c r="U94" s="37"/>
      <c r="V94" s="37"/>
      <c r="W94" s="102"/>
      <c r="X94" s="37"/>
      <c r="Y94" s="102"/>
      <c r="Z94" s="37"/>
    </row>
    <row r="95" spans="1:26" x14ac:dyDescent="0.25">
      <c r="B95" s="1"/>
      <c r="C95" s="1"/>
      <c r="F95" s="63"/>
      <c r="G95" s="63"/>
      <c r="H95" s="101" t="s">
        <v>6625</v>
      </c>
      <c r="I95" s="63" t="s">
        <v>3295</v>
      </c>
      <c r="J95" s="63"/>
      <c r="K95" s="63"/>
      <c r="L95" s="63"/>
      <c r="M95" s="63"/>
      <c r="N95" s="112" t="s">
        <v>6687</v>
      </c>
      <c r="O95" s="102"/>
      <c r="P95" s="37"/>
      <c r="Q95" s="37"/>
      <c r="R95" s="37"/>
      <c r="S95" s="37"/>
      <c r="T95" s="37"/>
      <c r="U95" s="37"/>
      <c r="V95" s="37"/>
      <c r="W95" s="102"/>
      <c r="X95" s="37"/>
      <c r="Y95" s="102"/>
      <c r="Z95" s="37"/>
    </row>
    <row r="96" spans="1:26" x14ac:dyDescent="0.25">
      <c r="B96" s="1"/>
      <c r="C96" s="1"/>
      <c r="F96" s="63"/>
      <c r="G96" s="63"/>
      <c r="H96" s="101" t="s">
        <v>6628</v>
      </c>
      <c r="I96" s="63" t="s">
        <v>3295</v>
      </c>
      <c r="J96" s="63"/>
      <c r="K96" s="63"/>
      <c r="L96" s="63"/>
      <c r="M96" s="63"/>
      <c r="N96" s="113" t="s">
        <v>6688</v>
      </c>
      <c r="O96" s="102"/>
      <c r="P96" s="37"/>
      <c r="Q96" s="37"/>
      <c r="R96" s="37"/>
      <c r="S96" s="37"/>
      <c r="T96" s="37"/>
      <c r="U96" s="37"/>
      <c r="V96" s="37"/>
      <c r="W96" s="102"/>
      <c r="X96" s="37"/>
      <c r="Y96" s="102"/>
      <c r="Z96" s="37"/>
    </row>
    <row r="97" spans="1:26" x14ac:dyDescent="0.25">
      <c r="B97" s="1"/>
      <c r="C97" s="1"/>
      <c r="F97" s="63"/>
      <c r="G97" s="63"/>
      <c r="H97" s="63" t="s">
        <v>6627</v>
      </c>
      <c r="I97" s="63" t="s">
        <v>3295</v>
      </c>
      <c r="J97" s="63"/>
      <c r="K97" s="63"/>
      <c r="L97" s="63"/>
      <c r="M97" s="63"/>
      <c r="N97" s="112" t="s">
        <v>6689</v>
      </c>
      <c r="O97" s="102"/>
      <c r="P97" s="37"/>
      <c r="Q97" s="37"/>
      <c r="R97" s="37"/>
      <c r="S97" s="37"/>
      <c r="T97" s="37"/>
      <c r="U97" s="37"/>
      <c r="V97" s="37"/>
      <c r="W97" s="102"/>
      <c r="X97" s="37"/>
      <c r="Y97" s="102"/>
      <c r="Z97" s="37"/>
    </row>
    <row r="98" spans="1:26" x14ac:dyDescent="0.25">
      <c r="B98" s="1"/>
      <c r="C98" s="1"/>
      <c r="F98" s="63"/>
      <c r="G98" s="63"/>
      <c r="H98" s="63"/>
      <c r="I98" s="63" t="s">
        <v>3295</v>
      </c>
      <c r="J98" s="63"/>
      <c r="K98" s="63"/>
      <c r="L98" s="63"/>
      <c r="M98" s="63"/>
      <c r="N98" s="112" t="s">
        <v>6672</v>
      </c>
      <c r="O98" s="102"/>
      <c r="P98" s="37"/>
      <c r="Q98" s="37"/>
      <c r="R98" s="37"/>
      <c r="S98" s="37"/>
      <c r="T98" s="37"/>
      <c r="U98" s="37"/>
      <c r="V98" s="37"/>
      <c r="W98" s="102"/>
      <c r="X98" s="37"/>
      <c r="Y98" s="102"/>
      <c r="Z98" s="37"/>
    </row>
    <row r="99" spans="1:26" x14ac:dyDescent="0.25">
      <c r="B99" s="1"/>
      <c r="C99" s="1"/>
      <c r="F99" s="63"/>
      <c r="G99" s="63"/>
      <c r="H99" s="63"/>
      <c r="I99" s="63" t="s">
        <v>3295</v>
      </c>
      <c r="J99" s="63"/>
      <c r="K99" s="63"/>
      <c r="L99" s="63"/>
      <c r="M99" s="63"/>
      <c r="N99" s="112" t="s">
        <v>6672</v>
      </c>
      <c r="O99" s="102"/>
      <c r="P99" s="37"/>
      <c r="Q99" s="37"/>
      <c r="R99" s="37"/>
      <c r="S99" s="37"/>
      <c r="T99" s="37"/>
      <c r="U99" s="37"/>
      <c r="V99" s="37"/>
      <c r="W99" s="102"/>
      <c r="X99" s="37"/>
      <c r="Y99" s="102"/>
      <c r="Z99" s="37"/>
    </row>
    <row r="100" spans="1:26" x14ac:dyDescent="0.25">
      <c r="B100" s="1"/>
      <c r="C100" s="1"/>
      <c r="F100" s="63"/>
      <c r="G100" s="63"/>
      <c r="H100" s="63"/>
      <c r="I100" s="63" t="s">
        <v>3295</v>
      </c>
      <c r="J100" s="63"/>
      <c r="K100" s="63"/>
      <c r="L100" s="63"/>
      <c r="M100" s="63"/>
      <c r="N100" s="112" t="s">
        <v>6672</v>
      </c>
      <c r="O100" s="102"/>
      <c r="P100" s="37"/>
      <c r="Q100" s="37"/>
      <c r="R100" s="37"/>
      <c r="S100" s="37"/>
      <c r="T100" s="37"/>
      <c r="U100" s="37"/>
      <c r="V100" s="37"/>
      <c r="W100" s="102"/>
      <c r="X100" s="37"/>
      <c r="Y100" s="102"/>
      <c r="Z100" s="37"/>
    </row>
    <row r="101" spans="1:26" x14ac:dyDescent="0.25">
      <c r="B101" s="1"/>
      <c r="C101" s="1"/>
      <c r="F101" s="63"/>
      <c r="G101" s="63"/>
      <c r="H101" s="63"/>
      <c r="I101" s="63" t="s">
        <v>3295</v>
      </c>
      <c r="J101" s="63"/>
      <c r="K101" s="63"/>
      <c r="L101" s="63"/>
      <c r="M101" s="63"/>
      <c r="N101" s="112" t="s">
        <v>6672</v>
      </c>
      <c r="O101" s="102"/>
      <c r="P101" s="37"/>
      <c r="Q101" s="37"/>
      <c r="R101" s="37"/>
      <c r="S101" s="37"/>
      <c r="T101" s="37"/>
      <c r="U101" s="37"/>
      <c r="V101" s="37"/>
      <c r="W101" s="102"/>
      <c r="X101" s="37"/>
      <c r="Y101" s="102"/>
      <c r="Z101" s="37"/>
    </row>
    <row r="102" spans="1:26" x14ac:dyDescent="0.25">
      <c r="A102" t="s">
        <v>934</v>
      </c>
      <c r="B102" s="1" t="str">
        <f t="shared" si="2"/>
        <v>$1</v>
      </c>
      <c r="C102" s="1" t="str">
        <f t="shared" si="3"/>
        <v>Sated Satyr (tavern, C, 2)</v>
      </c>
      <c r="F102" s="37" t="s">
        <v>1332</v>
      </c>
      <c r="G102" s="37" t="s">
        <v>1663</v>
      </c>
      <c r="H102" s="63" t="s">
        <v>2304</v>
      </c>
      <c r="I102" s="63" t="s">
        <v>3294</v>
      </c>
      <c r="J102" s="63" t="s">
        <v>2169</v>
      </c>
      <c r="K102" s="63" t="s">
        <v>2145</v>
      </c>
      <c r="L102" s="63">
        <v>2</v>
      </c>
      <c r="M102" s="63"/>
      <c r="N102" s="112" t="s">
        <v>6672</v>
      </c>
      <c r="O102" s="102"/>
      <c r="P102" s="37" t="str">
        <f>IFERROR(INDEX('VOLO GUIDE TO WATERDEEP'!B$3:B$166,MATCH($H102,'VOLO GUIDE TO WATERDEEP'!$A$3:$A$166,0),1),"")</f>
        <v/>
      </c>
      <c r="Q102" s="37" t="str">
        <f>IFERROR(INDEX('VOLO GUIDE TO WATERDEEP'!C$3:C$166,MATCH($H102,'VOLO GUIDE TO WATERDEEP'!$A$3:$A$166,0),1),"")</f>
        <v/>
      </c>
      <c r="R102" s="37" t="str">
        <f>IFERROR(INDEX('VOLO GUIDE TO WATERDEEP'!D$3:D$166,MATCH($H102,'VOLO GUIDE TO WATERDEEP'!$A$3:$A$166,0),1),"")</f>
        <v/>
      </c>
      <c r="S102" s="37" t="str">
        <f>IFERROR(INDEX('VOLO GUIDE TO WATERDEEP'!E$3:E$166,MATCH($H102,'VOLO GUIDE TO WATERDEEP'!$A$3:$A$166,0),1),"")</f>
        <v/>
      </c>
      <c r="T102" s="37" t="str">
        <f>IFERROR(INDEX('VOLO GUIDE TO WATERDEEP'!F$3:F$166,MATCH($H102,'VOLO GUIDE TO WATERDEEP'!$A$3:$A$166,0),1),"")</f>
        <v/>
      </c>
      <c r="U102" s="37" t="str">
        <f>IFERROR(INDEX('VOLO GUIDE TO WATERDEEP'!G$3:G$166,MATCH($H102,'VOLO GUIDE TO WATERDEEP'!$A$3:$A$166,0),1),"")</f>
        <v/>
      </c>
      <c r="V102" s="37" t="str">
        <f>IFERROR(INDEX('VOLO GUIDE TO WATERDEEP'!I$3:I$166,MATCH($H102,'VOLO GUIDE TO WATERDEEP'!$A$3:$A$166,0),1),"")</f>
        <v/>
      </c>
      <c r="W102" s="102"/>
      <c r="X102" s="37" t="str">
        <f>IFERROR(INDEX(GUILDS!$B$2:$B$43,MATCH($F102,GUILDS!$G$2:$G$43,0),1),"")</f>
        <v/>
      </c>
      <c r="Y102" s="102"/>
      <c r="Z102" s="37" t="str">
        <f>IFERROR(INDEX(GUILDS!$X$3:$X$45,MATCH($F102,GUILDS!$W$3:$W$45,0),1),"")</f>
        <v/>
      </c>
    </row>
    <row r="103" spans="1:26" x14ac:dyDescent="0.25">
      <c r="A103" t="s">
        <v>935</v>
      </c>
      <c r="B103" s="1" t="str">
        <f t="shared" si="2"/>
        <v>$2</v>
      </c>
      <c r="C103" s="1" t="str">
        <f t="shared" si="3"/>
        <v>Wyvern's Rest (inn, C, 2)</v>
      </c>
      <c r="F103" s="37" t="s">
        <v>1333</v>
      </c>
      <c r="G103" s="37" t="s">
        <v>1664</v>
      </c>
      <c r="H103" s="63" t="s">
        <v>2305</v>
      </c>
      <c r="I103" s="63" t="s">
        <v>3294</v>
      </c>
      <c r="J103" s="63" t="s">
        <v>2168</v>
      </c>
      <c r="K103" s="63" t="s">
        <v>2145</v>
      </c>
      <c r="L103" s="63">
        <v>2</v>
      </c>
      <c r="M103" s="63"/>
      <c r="N103" s="112" t="s">
        <v>6672</v>
      </c>
      <c r="O103" s="102"/>
      <c r="P103" s="37" t="str">
        <f>IFERROR(INDEX('VOLO GUIDE TO WATERDEEP'!B$3:B$166,MATCH($H103,'VOLO GUIDE TO WATERDEEP'!$A$3:$A$166,0),1),"")</f>
        <v/>
      </c>
      <c r="Q103" s="37" t="str">
        <f>IFERROR(INDEX('VOLO GUIDE TO WATERDEEP'!C$3:C$166,MATCH($H103,'VOLO GUIDE TO WATERDEEP'!$A$3:$A$166,0),1),"")</f>
        <v/>
      </c>
      <c r="R103" s="37" t="str">
        <f>IFERROR(INDEX('VOLO GUIDE TO WATERDEEP'!D$3:D$166,MATCH($H103,'VOLO GUIDE TO WATERDEEP'!$A$3:$A$166,0),1),"")</f>
        <v/>
      </c>
      <c r="S103" s="37" t="str">
        <f>IFERROR(INDEX('VOLO GUIDE TO WATERDEEP'!E$3:E$166,MATCH($H103,'VOLO GUIDE TO WATERDEEP'!$A$3:$A$166,0),1),"")</f>
        <v/>
      </c>
      <c r="T103" s="37" t="str">
        <f>IFERROR(INDEX('VOLO GUIDE TO WATERDEEP'!F$3:F$166,MATCH($H103,'VOLO GUIDE TO WATERDEEP'!$A$3:$A$166,0),1),"")</f>
        <v/>
      </c>
      <c r="U103" s="37" t="str">
        <f>IFERROR(INDEX('VOLO GUIDE TO WATERDEEP'!G$3:G$166,MATCH($H103,'VOLO GUIDE TO WATERDEEP'!$A$3:$A$166,0),1),"")</f>
        <v/>
      </c>
      <c r="V103" s="37" t="str">
        <f>IFERROR(INDEX('VOLO GUIDE TO WATERDEEP'!I$3:I$166,MATCH($H103,'VOLO GUIDE TO WATERDEEP'!$A$3:$A$166,0),1),"")</f>
        <v/>
      </c>
      <c r="W103" s="102"/>
      <c r="X103" s="37" t="str">
        <f>IFERROR(INDEX(GUILDS!$B$2:$B$43,MATCH($F103,GUILDS!$G$2:$G$43,0),1),"")</f>
        <v/>
      </c>
      <c r="Y103" s="102"/>
      <c r="Z103" s="37" t="str">
        <f>IFERROR(INDEX(GUILDS!$X$3:$X$45,MATCH($F103,GUILDS!$W$3:$W$45,0),1),"")</f>
        <v/>
      </c>
    </row>
    <row r="104" spans="1:26" x14ac:dyDescent="0.25">
      <c r="A104" t="s">
        <v>936</v>
      </c>
      <c r="B104" s="1" t="str">
        <f t="shared" si="2"/>
        <v>$3</v>
      </c>
      <c r="C104" s="1" t="str">
        <f t="shared" si="3"/>
        <v>Selchoun's Sundries (business, B, 2)</v>
      </c>
      <c r="F104" s="37" t="s">
        <v>1334</v>
      </c>
      <c r="G104" s="37" t="s">
        <v>1665</v>
      </c>
      <c r="H104" s="63" t="s">
        <v>2306</v>
      </c>
      <c r="I104" s="63" t="s">
        <v>3294</v>
      </c>
      <c r="J104" s="63" t="s">
        <v>2165</v>
      </c>
      <c r="K104" s="63" t="s">
        <v>2157</v>
      </c>
      <c r="L104" s="63">
        <v>2</v>
      </c>
      <c r="M104" s="63"/>
      <c r="N104" s="112" t="s">
        <v>6672</v>
      </c>
      <c r="O104" s="102"/>
      <c r="P104" s="37" t="str">
        <f>IFERROR(INDEX('VOLO GUIDE TO WATERDEEP'!B$3:B$166,MATCH($H104,'VOLO GUIDE TO WATERDEEP'!$A$3:$A$166,0),1),"")</f>
        <v/>
      </c>
      <c r="Q104" s="37" t="str">
        <f>IFERROR(INDEX('VOLO GUIDE TO WATERDEEP'!C$3:C$166,MATCH($H104,'VOLO GUIDE TO WATERDEEP'!$A$3:$A$166,0),1),"")</f>
        <v/>
      </c>
      <c r="R104" s="37" t="str">
        <f>IFERROR(INDEX('VOLO GUIDE TO WATERDEEP'!D$3:D$166,MATCH($H104,'VOLO GUIDE TO WATERDEEP'!$A$3:$A$166,0),1),"")</f>
        <v/>
      </c>
      <c r="S104" s="37" t="str">
        <f>IFERROR(INDEX('VOLO GUIDE TO WATERDEEP'!E$3:E$166,MATCH($H104,'VOLO GUIDE TO WATERDEEP'!$A$3:$A$166,0),1),"")</f>
        <v/>
      </c>
      <c r="T104" s="37" t="str">
        <f>IFERROR(INDEX('VOLO GUIDE TO WATERDEEP'!F$3:F$166,MATCH($H104,'VOLO GUIDE TO WATERDEEP'!$A$3:$A$166,0),1),"")</f>
        <v/>
      </c>
      <c r="U104" s="37" t="str">
        <f>IFERROR(INDEX('VOLO GUIDE TO WATERDEEP'!G$3:G$166,MATCH($H104,'VOLO GUIDE TO WATERDEEP'!$A$3:$A$166,0),1),"")</f>
        <v/>
      </c>
      <c r="V104" s="37" t="str">
        <f>IFERROR(INDEX('VOLO GUIDE TO WATERDEEP'!I$3:I$166,MATCH($H104,'VOLO GUIDE TO WATERDEEP'!$A$3:$A$166,0),1),"")</f>
        <v/>
      </c>
      <c r="W104" s="102"/>
      <c r="X104" s="37" t="str">
        <f>IFERROR(INDEX(GUILDS!$B$2:$B$43,MATCH($F104,GUILDS!$G$2:$G$43,0),1),"")</f>
        <v/>
      </c>
      <c r="Y104" s="102"/>
      <c r="Z104" s="37" t="str">
        <f>IFERROR(INDEX(GUILDS!$X$3:$X$45,MATCH($F104,GUILDS!$W$3:$W$45,0),1),"")</f>
        <v/>
      </c>
    </row>
    <row r="105" spans="1:26" x14ac:dyDescent="0.25">
      <c r="A105" t="s">
        <v>937</v>
      </c>
      <c r="B105" s="1" t="str">
        <f t="shared" si="2"/>
        <v>$4</v>
      </c>
      <c r="C105" s="1" t="str">
        <f t="shared" si="3"/>
        <v>Golden Harp Inn (inn, B, 2)</v>
      </c>
      <c r="F105" s="37" t="s">
        <v>1335</v>
      </c>
      <c r="G105" s="37" t="s">
        <v>1666</v>
      </c>
      <c r="H105" s="63" t="s">
        <v>2307</v>
      </c>
      <c r="I105" s="63" t="s">
        <v>3294</v>
      </c>
      <c r="J105" s="63" t="s">
        <v>2168</v>
      </c>
      <c r="K105" s="63" t="s">
        <v>2157</v>
      </c>
      <c r="L105" s="63">
        <v>2</v>
      </c>
      <c r="M105" s="63"/>
      <c r="N105" s="112" t="s">
        <v>6672</v>
      </c>
      <c r="O105" s="102"/>
      <c r="P105" s="37" t="str">
        <f>IFERROR(INDEX('VOLO GUIDE TO WATERDEEP'!B$3:B$166,MATCH($H105,'VOLO GUIDE TO WATERDEEP'!$A$3:$A$166,0),1),"")</f>
        <v/>
      </c>
      <c r="Q105" s="37" t="str">
        <f>IFERROR(INDEX('VOLO GUIDE TO WATERDEEP'!C$3:C$166,MATCH($H105,'VOLO GUIDE TO WATERDEEP'!$A$3:$A$166,0),1),"")</f>
        <v/>
      </c>
      <c r="R105" s="37" t="str">
        <f>IFERROR(INDEX('VOLO GUIDE TO WATERDEEP'!D$3:D$166,MATCH($H105,'VOLO GUIDE TO WATERDEEP'!$A$3:$A$166,0),1),"")</f>
        <v/>
      </c>
      <c r="S105" s="37" t="str">
        <f>IFERROR(INDEX('VOLO GUIDE TO WATERDEEP'!E$3:E$166,MATCH($H105,'VOLO GUIDE TO WATERDEEP'!$A$3:$A$166,0),1),"")</f>
        <v/>
      </c>
      <c r="T105" s="37" t="str">
        <f>IFERROR(INDEX('VOLO GUIDE TO WATERDEEP'!F$3:F$166,MATCH($H105,'VOLO GUIDE TO WATERDEEP'!$A$3:$A$166,0),1),"")</f>
        <v/>
      </c>
      <c r="U105" s="37" t="str">
        <f>IFERROR(INDEX('VOLO GUIDE TO WATERDEEP'!G$3:G$166,MATCH($H105,'VOLO GUIDE TO WATERDEEP'!$A$3:$A$166,0),1),"")</f>
        <v/>
      </c>
      <c r="V105" s="37" t="str">
        <f>IFERROR(INDEX('VOLO GUIDE TO WATERDEEP'!I$3:I$166,MATCH($H105,'VOLO GUIDE TO WATERDEEP'!$A$3:$A$166,0),1),"")</f>
        <v/>
      </c>
      <c r="W105" s="102"/>
      <c r="X105" s="37" t="str">
        <f>IFERROR(INDEX(GUILDS!$B$2:$B$43,MATCH($F105,GUILDS!$G$2:$G$43,0),1),"")</f>
        <v/>
      </c>
      <c r="Y105" s="102"/>
      <c r="Z105" s="37" t="str">
        <f>IFERROR(INDEX(GUILDS!$X$3:$X$45,MATCH($F105,GUILDS!$W$3:$W$45,0),1),"")</f>
        <v/>
      </c>
    </row>
    <row r="106" spans="1:26" x14ac:dyDescent="0.25">
      <c r="A106" t="s">
        <v>938</v>
      </c>
      <c r="B106" s="1" t="str">
        <f t="shared" si="2"/>
        <v>$5</v>
      </c>
      <c r="C106" s="1" t="str">
        <f t="shared" si="3"/>
        <v>The Shrines of Nature (temple, B, 2s)</v>
      </c>
      <c r="F106" s="37" t="s">
        <v>1336</v>
      </c>
      <c r="G106" s="37" t="s">
        <v>1667</v>
      </c>
      <c r="H106" s="63" t="s">
        <v>2308</v>
      </c>
      <c r="I106" s="63" t="s">
        <v>3294</v>
      </c>
      <c r="J106" s="63" t="s">
        <v>2176</v>
      </c>
      <c r="K106" s="63" t="s">
        <v>2157</v>
      </c>
      <c r="L106" s="63" t="s">
        <v>2148</v>
      </c>
      <c r="M106" s="63"/>
      <c r="N106" s="112" t="s">
        <v>6672</v>
      </c>
      <c r="O106" s="102"/>
      <c r="P106" s="37" t="str">
        <f>IFERROR(INDEX('VOLO GUIDE TO WATERDEEP'!B$3:B$166,MATCH($H106,'VOLO GUIDE TO WATERDEEP'!$A$3:$A$166,0),1),"")</f>
        <v/>
      </c>
      <c r="Q106" s="37" t="str">
        <f>IFERROR(INDEX('VOLO GUIDE TO WATERDEEP'!C$3:C$166,MATCH($H106,'VOLO GUIDE TO WATERDEEP'!$A$3:$A$166,0),1),"")</f>
        <v/>
      </c>
      <c r="R106" s="37" t="str">
        <f>IFERROR(INDEX('VOLO GUIDE TO WATERDEEP'!D$3:D$166,MATCH($H106,'VOLO GUIDE TO WATERDEEP'!$A$3:$A$166,0),1),"")</f>
        <v/>
      </c>
      <c r="S106" s="37" t="str">
        <f>IFERROR(INDEX('VOLO GUIDE TO WATERDEEP'!E$3:E$166,MATCH($H106,'VOLO GUIDE TO WATERDEEP'!$A$3:$A$166,0),1),"")</f>
        <v/>
      </c>
      <c r="T106" s="37" t="str">
        <f>IFERROR(INDEX('VOLO GUIDE TO WATERDEEP'!F$3:F$166,MATCH($H106,'VOLO GUIDE TO WATERDEEP'!$A$3:$A$166,0),1),"")</f>
        <v/>
      </c>
      <c r="U106" s="37" t="str">
        <f>IFERROR(INDEX('VOLO GUIDE TO WATERDEEP'!G$3:G$166,MATCH($H106,'VOLO GUIDE TO WATERDEEP'!$A$3:$A$166,0),1),"")</f>
        <v/>
      </c>
      <c r="V106" s="37" t="str">
        <f>IFERROR(INDEX('VOLO GUIDE TO WATERDEEP'!I$3:I$166,MATCH($H106,'VOLO GUIDE TO WATERDEEP'!$A$3:$A$166,0),1),"")</f>
        <v/>
      </c>
      <c r="W106" s="102"/>
      <c r="X106" s="37" t="str">
        <f>IFERROR(INDEX(GUILDS!$B$2:$B$43,MATCH($F106,GUILDS!$G$2:$G$43,0),1),"")</f>
        <v/>
      </c>
      <c r="Y106" s="102"/>
      <c r="Z106" s="37" t="str">
        <f>IFERROR(INDEX(GUILDS!$X$3:$X$45,MATCH($F106,GUILDS!$W$3:$W$45,0),1),"")</f>
        <v>Mirrormul Tszul</v>
      </c>
    </row>
    <row r="107" spans="1:26" x14ac:dyDescent="0.25">
      <c r="A107" t="s">
        <v>939</v>
      </c>
      <c r="B107" s="1" t="str">
        <f t="shared" si="2"/>
        <v>$6</v>
      </c>
      <c r="C107" s="1" t="str">
        <f t="shared" si="3"/>
        <v>Emveolstone Villa (noble villa, A, 2s &amp; 3s)</v>
      </c>
      <c r="F107" s="37" t="s">
        <v>356</v>
      </c>
      <c r="G107" s="37" t="s">
        <v>1668</v>
      </c>
      <c r="H107" s="63" t="s">
        <v>2309</v>
      </c>
      <c r="I107" s="63" t="s">
        <v>3294</v>
      </c>
      <c r="J107" s="63" t="s">
        <v>2151</v>
      </c>
      <c r="K107" s="63" t="s">
        <v>2152</v>
      </c>
      <c r="L107" s="63" t="s">
        <v>2146</v>
      </c>
      <c r="M107" s="63"/>
      <c r="N107" s="112" t="s">
        <v>6672</v>
      </c>
      <c r="O107" s="102"/>
      <c r="P107" s="37" t="str">
        <f>IFERROR(INDEX('VOLO GUIDE TO WATERDEEP'!B$3:B$166,MATCH($H107,'VOLO GUIDE TO WATERDEEP'!$A$3:$A$166,0),1),"")</f>
        <v/>
      </c>
      <c r="Q107" s="37" t="str">
        <f>IFERROR(INDEX('VOLO GUIDE TO WATERDEEP'!C$3:C$166,MATCH($H107,'VOLO GUIDE TO WATERDEEP'!$A$3:$A$166,0),1),"")</f>
        <v/>
      </c>
      <c r="R107" s="37" t="str">
        <f>IFERROR(INDEX('VOLO GUIDE TO WATERDEEP'!D$3:D$166,MATCH($H107,'VOLO GUIDE TO WATERDEEP'!$A$3:$A$166,0),1),"")</f>
        <v/>
      </c>
      <c r="S107" s="37" t="str">
        <f>IFERROR(INDEX('VOLO GUIDE TO WATERDEEP'!E$3:E$166,MATCH($H107,'VOLO GUIDE TO WATERDEEP'!$A$3:$A$166,0),1),"")</f>
        <v/>
      </c>
      <c r="T107" s="37" t="str">
        <f>IFERROR(INDEX('VOLO GUIDE TO WATERDEEP'!F$3:F$166,MATCH($H107,'VOLO GUIDE TO WATERDEEP'!$A$3:$A$166,0),1),"")</f>
        <v/>
      </c>
      <c r="U107" s="37" t="str">
        <f>IFERROR(INDEX('VOLO GUIDE TO WATERDEEP'!G$3:G$166,MATCH($H107,'VOLO GUIDE TO WATERDEEP'!$A$3:$A$166,0),1),"")</f>
        <v/>
      </c>
      <c r="V107" s="37" t="str">
        <f>IFERROR(INDEX('VOLO GUIDE TO WATERDEEP'!I$3:I$166,MATCH($H107,'VOLO GUIDE TO WATERDEEP'!$A$3:$A$166,0),1),"")</f>
        <v/>
      </c>
      <c r="W107" s="102"/>
      <c r="X107" s="37" t="str">
        <f>IFERROR(INDEX(GUILDS!$B$2:$B$43,MATCH($F107,GUILDS!$G$2:$G$43,0),1),"")</f>
        <v/>
      </c>
      <c r="Y107" s="102"/>
      <c r="Z107" s="37" t="str">
        <f>IFERROR(INDEX(GUILDS!$X$3:$X$45,MATCH($F107,GUILDS!$W$3:$W$45,0),1),"")</f>
        <v/>
      </c>
    </row>
    <row r="108" spans="1:26" x14ac:dyDescent="0.25">
      <c r="A108" t="s">
        <v>940</v>
      </c>
      <c r="B108" s="1" t="str">
        <f t="shared" si="2"/>
        <v>$7</v>
      </c>
      <c r="C108" s="1" t="str">
        <f t="shared" si="3"/>
        <v>Hiilgauntlet Villa (noble villa, A, 3s)</v>
      </c>
      <c r="F108" s="37" t="s">
        <v>1337</v>
      </c>
      <c r="G108" s="37" t="s">
        <v>1669</v>
      </c>
      <c r="H108" s="63" t="s">
        <v>2310</v>
      </c>
      <c r="I108" s="63" t="s">
        <v>3294</v>
      </c>
      <c r="J108" s="63" t="s">
        <v>2151</v>
      </c>
      <c r="K108" s="63" t="s">
        <v>2152</v>
      </c>
      <c r="L108" s="63" t="s">
        <v>2218</v>
      </c>
      <c r="M108" s="63"/>
      <c r="N108" s="112" t="s">
        <v>6672</v>
      </c>
      <c r="O108" s="102"/>
      <c r="P108" s="37" t="str">
        <f>IFERROR(INDEX('VOLO GUIDE TO WATERDEEP'!B$3:B$166,MATCH($H108,'VOLO GUIDE TO WATERDEEP'!$A$3:$A$166,0),1),"")</f>
        <v/>
      </c>
      <c r="Q108" s="37" t="str">
        <f>IFERROR(INDEX('VOLO GUIDE TO WATERDEEP'!C$3:C$166,MATCH($H108,'VOLO GUIDE TO WATERDEEP'!$A$3:$A$166,0),1),"")</f>
        <v/>
      </c>
      <c r="R108" s="37" t="str">
        <f>IFERROR(INDEX('VOLO GUIDE TO WATERDEEP'!D$3:D$166,MATCH($H108,'VOLO GUIDE TO WATERDEEP'!$A$3:$A$166,0),1),"")</f>
        <v/>
      </c>
      <c r="S108" s="37" t="str">
        <f>IFERROR(INDEX('VOLO GUIDE TO WATERDEEP'!E$3:E$166,MATCH($H108,'VOLO GUIDE TO WATERDEEP'!$A$3:$A$166,0),1),"")</f>
        <v/>
      </c>
      <c r="T108" s="37" t="str">
        <f>IFERROR(INDEX('VOLO GUIDE TO WATERDEEP'!F$3:F$166,MATCH($H108,'VOLO GUIDE TO WATERDEEP'!$A$3:$A$166,0),1),"")</f>
        <v/>
      </c>
      <c r="U108" s="37" t="str">
        <f>IFERROR(INDEX('VOLO GUIDE TO WATERDEEP'!G$3:G$166,MATCH($H108,'VOLO GUIDE TO WATERDEEP'!$A$3:$A$166,0),1),"")</f>
        <v/>
      </c>
      <c r="V108" s="37" t="str">
        <f>IFERROR(INDEX('VOLO GUIDE TO WATERDEEP'!I$3:I$166,MATCH($H108,'VOLO GUIDE TO WATERDEEP'!$A$3:$A$166,0),1),"")</f>
        <v/>
      </c>
      <c r="W108" s="102"/>
      <c r="X108" s="37" t="str">
        <f>IFERROR(INDEX(GUILDS!$B$2:$B$43,MATCH($F108,GUILDS!$G$2:$G$43,0),1),"")</f>
        <v/>
      </c>
      <c r="Y108" s="102"/>
      <c r="Z108" s="37" t="str">
        <f>IFERROR(INDEX(GUILDS!$X$3:$X$45,MATCH($F108,GUILDS!$W$3:$W$45,0),1),"")</f>
        <v/>
      </c>
    </row>
    <row r="109" spans="1:26" x14ac:dyDescent="0.25">
      <c r="A109" t="s">
        <v>941</v>
      </c>
      <c r="B109" s="1" t="str">
        <f t="shared" si="2"/>
        <v>$8</v>
      </c>
      <c r="C109" s="1" t="str">
        <f t="shared" si="3"/>
        <v>The Blue Alley (wizard's domicile, C, 1)</v>
      </c>
      <c r="F109" s="37" t="s">
        <v>1338</v>
      </c>
      <c r="G109" s="37" t="s">
        <v>1670</v>
      </c>
      <c r="H109" s="63" t="s">
        <v>2311</v>
      </c>
      <c r="I109" s="63" t="s">
        <v>3294</v>
      </c>
      <c r="J109" s="63" t="s">
        <v>2180</v>
      </c>
      <c r="K109" s="63" t="s">
        <v>2145</v>
      </c>
      <c r="L109" s="63">
        <v>1</v>
      </c>
      <c r="M109" s="63"/>
      <c r="N109" s="112" t="s">
        <v>6672</v>
      </c>
      <c r="O109" s="102"/>
      <c r="P109" s="37" t="str">
        <f>IFERROR(INDEX('VOLO GUIDE TO WATERDEEP'!B$3:B$166,MATCH($H109,'VOLO GUIDE TO WATERDEEP'!$A$3:$A$166,0),1),"")</f>
        <v/>
      </c>
      <c r="Q109" s="37" t="str">
        <f>IFERROR(INDEX('VOLO GUIDE TO WATERDEEP'!C$3:C$166,MATCH($H109,'VOLO GUIDE TO WATERDEEP'!$A$3:$A$166,0),1),"")</f>
        <v/>
      </c>
      <c r="R109" s="37" t="str">
        <f>IFERROR(INDEX('VOLO GUIDE TO WATERDEEP'!D$3:D$166,MATCH($H109,'VOLO GUIDE TO WATERDEEP'!$A$3:$A$166,0),1),"")</f>
        <v/>
      </c>
      <c r="S109" s="37" t="str">
        <f>IFERROR(INDEX('VOLO GUIDE TO WATERDEEP'!E$3:E$166,MATCH($H109,'VOLO GUIDE TO WATERDEEP'!$A$3:$A$166,0),1),"")</f>
        <v/>
      </c>
      <c r="T109" s="37" t="str">
        <f>IFERROR(INDEX('VOLO GUIDE TO WATERDEEP'!F$3:F$166,MATCH($H109,'VOLO GUIDE TO WATERDEEP'!$A$3:$A$166,0),1),"")</f>
        <v/>
      </c>
      <c r="U109" s="37" t="str">
        <f>IFERROR(INDEX('VOLO GUIDE TO WATERDEEP'!G$3:G$166,MATCH($H109,'VOLO GUIDE TO WATERDEEP'!$A$3:$A$166,0),1),"")</f>
        <v/>
      </c>
      <c r="V109" s="37" t="str">
        <f>IFERROR(INDEX('VOLO GUIDE TO WATERDEEP'!I$3:I$166,MATCH($H109,'VOLO GUIDE TO WATERDEEP'!$A$3:$A$166,0),1),"")</f>
        <v/>
      </c>
      <c r="W109" s="102"/>
      <c r="X109" s="37" t="str">
        <f>IFERROR(INDEX(GUILDS!$B$2:$B$43,MATCH($F109,GUILDS!$G$2:$G$43,0),1),"")</f>
        <v/>
      </c>
      <c r="Y109" s="102"/>
      <c r="Z109" s="37" t="str">
        <f>IFERROR(INDEX(GUILDS!$X$3:$X$45,MATCH($F109,GUILDS!$W$3:$W$45,0),1),"")</f>
        <v/>
      </c>
    </row>
    <row r="110" spans="1:26" x14ac:dyDescent="0.25">
      <c r="A110" t="s">
        <v>942</v>
      </c>
      <c r="B110" s="1" t="str">
        <f t="shared" si="2"/>
        <v>$9</v>
      </c>
      <c r="C110" s="1" t="str">
        <f t="shared" si="3"/>
        <v>Gauntyl Villa (noble villa, A, 1s &amp; 2s)</v>
      </c>
      <c r="F110" s="37" t="s">
        <v>367</v>
      </c>
      <c r="G110" s="37" t="s">
        <v>1671</v>
      </c>
      <c r="H110" s="63" t="s">
        <v>2312</v>
      </c>
      <c r="I110" s="63" t="s">
        <v>3294</v>
      </c>
      <c r="J110" s="63" t="s">
        <v>2151</v>
      </c>
      <c r="K110" s="63" t="s">
        <v>2152</v>
      </c>
      <c r="L110" s="63" t="s">
        <v>2147</v>
      </c>
      <c r="M110" s="63"/>
      <c r="N110" s="112" t="s">
        <v>6672</v>
      </c>
      <c r="O110" s="102"/>
      <c r="P110" s="37" t="str">
        <f>IFERROR(INDEX('VOLO GUIDE TO WATERDEEP'!B$3:B$166,MATCH($H110,'VOLO GUIDE TO WATERDEEP'!$A$3:$A$166,0),1),"")</f>
        <v/>
      </c>
      <c r="Q110" s="37" t="str">
        <f>IFERROR(INDEX('VOLO GUIDE TO WATERDEEP'!C$3:C$166,MATCH($H110,'VOLO GUIDE TO WATERDEEP'!$A$3:$A$166,0),1),"")</f>
        <v/>
      </c>
      <c r="R110" s="37" t="str">
        <f>IFERROR(INDEX('VOLO GUIDE TO WATERDEEP'!D$3:D$166,MATCH($H110,'VOLO GUIDE TO WATERDEEP'!$A$3:$A$166,0),1),"")</f>
        <v/>
      </c>
      <c r="S110" s="37" t="str">
        <f>IFERROR(INDEX('VOLO GUIDE TO WATERDEEP'!E$3:E$166,MATCH($H110,'VOLO GUIDE TO WATERDEEP'!$A$3:$A$166,0),1),"")</f>
        <v/>
      </c>
      <c r="T110" s="37" t="str">
        <f>IFERROR(INDEX('VOLO GUIDE TO WATERDEEP'!F$3:F$166,MATCH($H110,'VOLO GUIDE TO WATERDEEP'!$A$3:$A$166,0),1),"")</f>
        <v/>
      </c>
      <c r="U110" s="37" t="str">
        <f>IFERROR(INDEX('VOLO GUIDE TO WATERDEEP'!G$3:G$166,MATCH($H110,'VOLO GUIDE TO WATERDEEP'!$A$3:$A$166,0),1),"")</f>
        <v/>
      </c>
      <c r="V110" s="37" t="str">
        <f>IFERROR(INDEX('VOLO GUIDE TO WATERDEEP'!I$3:I$166,MATCH($H110,'VOLO GUIDE TO WATERDEEP'!$A$3:$A$166,0),1),"")</f>
        <v/>
      </c>
      <c r="W110" s="102"/>
      <c r="X110" s="37" t="str">
        <f>IFERROR(INDEX(GUILDS!$B$2:$B$43,MATCH($F110,GUILDS!$G$2:$G$43,0),1),"")</f>
        <v/>
      </c>
      <c r="Y110" s="102"/>
      <c r="Z110" s="37" t="str">
        <f>IFERROR(INDEX(GUILDS!$X$3:$X$45,MATCH($F110,GUILDS!$W$3:$W$45,0),1),"")</f>
        <v/>
      </c>
    </row>
    <row r="111" spans="1:26" x14ac:dyDescent="0.25">
      <c r="A111" t="s">
        <v>943</v>
      </c>
      <c r="B111" s="1" t="str">
        <f t="shared" si="2"/>
        <v>$10</v>
      </c>
      <c r="C111" s="1" t="str">
        <f t="shared" si="3"/>
        <v>The Temple of Beauty (temple, A, 3)</v>
      </c>
      <c r="F111" s="37" t="s">
        <v>1339</v>
      </c>
      <c r="G111" s="37" t="s">
        <v>1672</v>
      </c>
      <c r="H111" s="63" t="s">
        <v>2313</v>
      </c>
      <c r="I111" s="63" t="s">
        <v>3294</v>
      </c>
      <c r="J111" s="63" t="s">
        <v>2176</v>
      </c>
      <c r="K111" s="63" t="s">
        <v>2152</v>
      </c>
      <c r="L111" s="63">
        <v>3</v>
      </c>
      <c r="M111" s="63"/>
      <c r="N111" s="112" t="s">
        <v>6672</v>
      </c>
      <c r="O111" s="102"/>
      <c r="P111" s="37" t="str">
        <f>IFERROR(INDEX('VOLO GUIDE TO WATERDEEP'!B$3:B$166,MATCH($H111,'VOLO GUIDE TO WATERDEEP'!$A$3:$A$166,0),1),"")</f>
        <v/>
      </c>
      <c r="Q111" s="37" t="str">
        <f>IFERROR(INDEX('VOLO GUIDE TO WATERDEEP'!C$3:C$166,MATCH($H111,'VOLO GUIDE TO WATERDEEP'!$A$3:$A$166,0),1),"")</f>
        <v/>
      </c>
      <c r="R111" s="37" t="str">
        <f>IFERROR(INDEX('VOLO GUIDE TO WATERDEEP'!D$3:D$166,MATCH($H111,'VOLO GUIDE TO WATERDEEP'!$A$3:$A$166,0),1),"")</f>
        <v/>
      </c>
      <c r="S111" s="37" t="str">
        <f>IFERROR(INDEX('VOLO GUIDE TO WATERDEEP'!E$3:E$166,MATCH($H111,'VOLO GUIDE TO WATERDEEP'!$A$3:$A$166,0),1),"")</f>
        <v/>
      </c>
      <c r="T111" s="37" t="str">
        <f>IFERROR(INDEX('VOLO GUIDE TO WATERDEEP'!F$3:F$166,MATCH($H111,'VOLO GUIDE TO WATERDEEP'!$A$3:$A$166,0),1),"")</f>
        <v/>
      </c>
      <c r="U111" s="37" t="str">
        <f>IFERROR(INDEX('VOLO GUIDE TO WATERDEEP'!G$3:G$166,MATCH($H111,'VOLO GUIDE TO WATERDEEP'!$A$3:$A$166,0),1),"")</f>
        <v/>
      </c>
      <c r="V111" s="37" t="str">
        <f>IFERROR(INDEX('VOLO GUIDE TO WATERDEEP'!I$3:I$166,MATCH($H111,'VOLO GUIDE TO WATERDEEP'!$A$3:$A$166,0),1),"")</f>
        <v/>
      </c>
      <c r="W111" s="102"/>
      <c r="X111" s="37" t="str">
        <f>IFERROR(INDEX(GUILDS!$B$2:$B$43,MATCH($F111,GUILDS!$G$2:$G$43,0),1),"")</f>
        <v/>
      </c>
      <c r="Y111" s="102"/>
      <c r="Z111" s="37" t="str">
        <f>IFERROR(INDEX(GUILDS!$X$3:$X$45,MATCH($F111,GUILDS!$W$3:$W$45,0),1),"")</f>
        <v/>
      </c>
    </row>
    <row r="112" spans="1:26" x14ac:dyDescent="0.25">
      <c r="A112" t="s">
        <v>944</v>
      </c>
      <c r="B112" s="1" t="str">
        <f t="shared" si="2"/>
        <v>$11</v>
      </c>
      <c r="C112" s="1" t="str">
        <f t="shared" si="3"/>
        <v>Brokengulf Villa (noble villa, A, 4s &amp; 3s)</v>
      </c>
      <c r="F112" s="37" t="s">
        <v>292</v>
      </c>
      <c r="G112" s="37" t="s">
        <v>1673</v>
      </c>
      <c r="H112" s="63" t="s">
        <v>2314</v>
      </c>
      <c r="I112" s="63" t="s">
        <v>3294</v>
      </c>
      <c r="J112" s="63" t="s">
        <v>2151</v>
      </c>
      <c r="K112" s="63" t="s">
        <v>2152</v>
      </c>
      <c r="L112" s="63" t="s">
        <v>2201</v>
      </c>
      <c r="M112" s="63"/>
      <c r="N112" s="112" t="s">
        <v>6672</v>
      </c>
      <c r="O112" s="102"/>
      <c r="P112" s="37" t="str">
        <f>IFERROR(INDEX('VOLO GUIDE TO WATERDEEP'!B$3:B$166,MATCH($H112,'VOLO GUIDE TO WATERDEEP'!$A$3:$A$166,0),1),"")</f>
        <v/>
      </c>
      <c r="Q112" s="37" t="str">
        <f>IFERROR(INDEX('VOLO GUIDE TO WATERDEEP'!C$3:C$166,MATCH($H112,'VOLO GUIDE TO WATERDEEP'!$A$3:$A$166,0),1),"")</f>
        <v/>
      </c>
      <c r="R112" s="37" t="str">
        <f>IFERROR(INDEX('VOLO GUIDE TO WATERDEEP'!D$3:D$166,MATCH($H112,'VOLO GUIDE TO WATERDEEP'!$A$3:$A$166,0),1),"")</f>
        <v/>
      </c>
      <c r="S112" s="37" t="str">
        <f>IFERROR(INDEX('VOLO GUIDE TO WATERDEEP'!E$3:E$166,MATCH($H112,'VOLO GUIDE TO WATERDEEP'!$A$3:$A$166,0),1),"")</f>
        <v/>
      </c>
      <c r="T112" s="37" t="str">
        <f>IFERROR(INDEX('VOLO GUIDE TO WATERDEEP'!F$3:F$166,MATCH($H112,'VOLO GUIDE TO WATERDEEP'!$A$3:$A$166,0),1),"")</f>
        <v/>
      </c>
      <c r="U112" s="37" t="str">
        <f>IFERROR(INDEX('VOLO GUIDE TO WATERDEEP'!G$3:G$166,MATCH($H112,'VOLO GUIDE TO WATERDEEP'!$A$3:$A$166,0),1),"")</f>
        <v/>
      </c>
      <c r="V112" s="37" t="str">
        <f>IFERROR(INDEX('VOLO GUIDE TO WATERDEEP'!I$3:I$166,MATCH($H112,'VOLO GUIDE TO WATERDEEP'!$A$3:$A$166,0),1),"")</f>
        <v/>
      </c>
      <c r="W112" s="102"/>
      <c r="X112" s="37" t="str">
        <f>IFERROR(INDEX(GUILDS!$B$2:$B$43,MATCH($F112,GUILDS!$G$2:$G$43,0),1),"")</f>
        <v/>
      </c>
      <c r="Y112" s="102"/>
      <c r="Z112" s="37" t="str">
        <f>IFERROR(INDEX(GUILDS!$X$3:$X$45,MATCH($F112,GUILDS!$W$3:$W$45,0),1),"")</f>
        <v/>
      </c>
    </row>
    <row r="113" spans="1:26" x14ac:dyDescent="0.25">
      <c r="A113" t="s">
        <v>945</v>
      </c>
      <c r="B113" s="1" t="str">
        <f t="shared" si="2"/>
        <v>$12</v>
      </c>
      <c r="C113" s="1" t="str">
        <f t="shared" si="3"/>
        <v>Raventree Villa (noble villa, A, 3s &amp; 2s)</v>
      </c>
      <c r="F113" s="37" t="s">
        <v>1340</v>
      </c>
      <c r="G113" s="37" t="s">
        <v>1674</v>
      </c>
      <c r="H113" s="63" t="s">
        <v>2315</v>
      </c>
      <c r="I113" s="63" t="s">
        <v>3294</v>
      </c>
      <c r="J113" s="63" t="s">
        <v>2151</v>
      </c>
      <c r="K113" s="63" t="s">
        <v>2152</v>
      </c>
      <c r="L113" s="63" t="s">
        <v>2148</v>
      </c>
      <c r="M113" s="63"/>
      <c r="N113" s="112" t="s">
        <v>6672</v>
      </c>
      <c r="O113" s="102"/>
      <c r="P113" s="37" t="str">
        <f>IFERROR(INDEX('VOLO GUIDE TO WATERDEEP'!B$3:B$166,MATCH($H113,'VOLO GUIDE TO WATERDEEP'!$A$3:$A$166,0),1),"")</f>
        <v/>
      </c>
      <c r="Q113" s="37" t="str">
        <f>IFERROR(INDEX('VOLO GUIDE TO WATERDEEP'!C$3:C$166,MATCH($H113,'VOLO GUIDE TO WATERDEEP'!$A$3:$A$166,0),1),"")</f>
        <v/>
      </c>
      <c r="R113" s="37" t="str">
        <f>IFERROR(INDEX('VOLO GUIDE TO WATERDEEP'!D$3:D$166,MATCH($H113,'VOLO GUIDE TO WATERDEEP'!$A$3:$A$166,0),1),"")</f>
        <v/>
      </c>
      <c r="S113" s="37" t="str">
        <f>IFERROR(INDEX('VOLO GUIDE TO WATERDEEP'!E$3:E$166,MATCH($H113,'VOLO GUIDE TO WATERDEEP'!$A$3:$A$166,0),1),"")</f>
        <v/>
      </c>
      <c r="T113" s="37" t="str">
        <f>IFERROR(INDEX('VOLO GUIDE TO WATERDEEP'!F$3:F$166,MATCH($H113,'VOLO GUIDE TO WATERDEEP'!$A$3:$A$166,0),1),"")</f>
        <v/>
      </c>
      <c r="U113" s="37" t="str">
        <f>IFERROR(INDEX('VOLO GUIDE TO WATERDEEP'!G$3:G$166,MATCH($H113,'VOLO GUIDE TO WATERDEEP'!$A$3:$A$166,0),1),"")</f>
        <v/>
      </c>
      <c r="V113" s="37" t="str">
        <f>IFERROR(INDEX('VOLO GUIDE TO WATERDEEP'!I$3:I$166,MATCH($H113,'VOLO GUIDE TO WATERDEEP'!$A$3:$A$166,0),1),"")</f>
        <v/>
      </c>
      <c r="W113" s="102"/>
      <c r="X113" s="37" t="str">
        <f>IFERROR(INDEX(GUILDS!$B$2:$B$43,MATCH($F113,GUILDS!$G$2:$G$43,0),1),"")</f>
        <v/>
      </c>
      <c r="Y113" s="102"/>
      <c r="Z113" s="37" t="str">
        <f>IFERROR(INDEX(GUILDS!$X$3:$X$45,MATCH($F113,GUILDS!$W$3:$W$45,0),1),"")</f>
        <v/>
      </c>
    </row>
    <row r="114" spans="1:26" x14ac:dyDescent="0.25">
      <c r="A114" t="s">
        <v>946</v>
      </c>
      <c r="B114" s="1" t="str">
        <f t="shared" si="2"/>
        <v>$13</v>
      </c>
      <c r="C114" s="1" t="str">
        <f t="shared" si="3"/>
        <v>Rosznar Villa (noble villa, A, 5s &amp; 2s)</v>
      </c>
      <c r="F114" s="37" t="s">
        <v>1341</v>
      </c>
      <c r="G114" s="37" t="s">
        <v>1675</v>
      </c>
      <c r="H114" s="63" t="s">
        <v>2316</v>
      </c>
      <c r="I114" s="63" t="s">
        <v>3294</v>
      </c>
      <c r="J114" s="63" t="s">
        <v>2151</v>
      </c>
      <c r="K114" s="63" t="s">
        <v>2152</v>
      </c>
      <c r="L114" s="63" t="s">
        <v>2148</v>
      </c>
      <c r="M114" s="63"/>
      <c r="N114" s="112" t="s">
        <v>6672</v>
      </c>
      <c r="O114" s="102"/>
      <c r="P114" s="37" t="str">
        <f>IFERROR(INDEX('VOLO GUIDE TO WATERDEEP'!B$3:B$166,MATCH($H114,'VOLO GUIDE TO WATERDEEP'!$A$3:$A$166,0),1),"")</f>
        <v/>
      </c>
      <c r="Q114" s="37" t="str">
        <f>IFERROR(INDEX('VOLO GUIDE TO WATERDEEP'!C$3:C$166,MATCH($H114,'VOLO GUIDE TO WATERDEEP'!$A$3:$A$166,0),1),"")</f>
        <v/>
      </c>
      <c r="R114" s="37" t="str">
        <f>IFERROR(INDEX('VOLO GUIDE TO WATERDEEP'!D$3:D$166,MATCH($H114,'VOLO GUIDE TO WATERDEEP'!$A$3:$A$166,0),1),"")</f>
        <v/>
      </c>
      <c r="S114" s="37" t="str">
        <f>IFERROR(INDEX('VOLO GUIDE TO WATERDEEP'!E$3:E$166,MATCH($H114,'VOLO GUIDE TO WATERDEEP'!$A$3:$A$166,0),1),"")</f>
        <v/>
      </c>
      <c r="T114" s="37" t="str">
        <f>IFERROR(INDEX('VOLO GUIDE TO WATERDEEP'!F$3:F$166,MATCH($H114,'VOLO GUIDE TO WATERDEEP'!$A$3:$A$166,0),1),"")</f>
        <v/>
      </c>
      <c r="U114" s="37" t="str">
        <f>IFERROR(INDEX('VOLO GUIDE TO WATERDEEP'!G$3:G$166,MATCH($H114,'VOLO GUIDE TO WATERDEEP'!$A$3:$A$166,0),1),"")</f>
        <v/>
      </c>
      <c r="V114" s="37" t="str">
        <f>IFERROR(INDEX('VOLO GUIDE TO WATERDEEP'!I$3:I$166,MATCH($H114,'VOLO GUIDE TO WATERDEEP'!$A$3:$A$166,0),1),"")</f>
        <v/>
      </c>
      <c r="W114" s="102"/>
      <c r="X114" s="37" t="str">
        <f>IFERROR(INDEX(GUILDS!$B$2:$B$43,MATCH($F114,GUILDS!$G$2:$G$43,0),1),"")</f>
        <v/>
      </c>
      <c r="Y114" s="102"/>
      <c r="Z114" s="37" t="str">
        <f>IFERROR(INDEX(GUILDS!$X$3:$X$45,MATCH($F114,GUILDS!$W$3:$W$45,0),1),"")</f>
        <v/>
      </c>
    </row>
    <row r="115" spans="1:26" x14ac:dyDescent="0.25">
      <c r="A115" t="s">
        <v>947</v>
      </c>
      <c r="B115" s="1" t="str">
        <f t="shared" si="2"/>
        <v>$14</v>
      </c>
      <c r="C115" s="1" t="str">
        <f t="shared" si="3"/>
        <v>Jhansczil Villa (noble villa, A, 1s &amp; 3s)</v>
      </c>
      <c r="F115" s="37" t="s">
        <v>1342</v>
      </c>
      <c r="G115" s="37" t="s">
        <v>1676</v>
      </c>
      <c r="H115" s="63" t="s">
        <v>2317</v>
      </c>
      <c r="I115" s="63" t="s">
        <v>3294</v>
      </c>
      <c r="J115" s="63" t="s">
        <v>2151</v>
      </c>
      <c r="K115" s="63" t="s">
        <v>2152</v>
      </c>
      <c r="L115" s="63" t="s">
        <v>2217</v>
      </c>
      <c r="M115" s="63"/>
      <c r="N115" s="112" t="s">
        <v>6672</v>
      </c>
      <c r="O115" s="102"/>
      <c r="P115" s="37" t="str">
        <f>IFERROR(INDEX('VOLO GUIDE TO WATERDEEP'!B$3:B$166,MATCH($H115,'VOLO GUIDE TO WATERDEEP'!$A$3:$A$166,0),1),"")</f>
        <v/>
      </c>
      <c r="Q115" s="37" t="str">
        <f>IFERROR(INDEX('VOLO GUIDE TO WATERDEEP'!C$3:C$166,MATCH($H115,'VOLO GUIDE TO WATERDEEP'!$A$3:$A$166,0),1),"")</f>
        <v/>
      </c>
      <c r="R115" s="37" t="str">
        <f>IFERROR(INDEX('VOLO GUIDE TO WATERDEEP'!D$3:D$166,MATCH($H115,'VOLO GUIDE TO WATERDEEP'!$A$3:$A$166,0),1),"")</f>
        <v/>
      </c>
      <c r="S115" s="37" t="str">
        <f>IFERROR(INDEX('VOLO GUIDE TO WATERDEEP'!E$3:E$166,MATCH($H115,'VOLO GUIDE TO WATERDEEP'!$A$3:$A$166,0),1),"")</f>
        <v/>
      </c>
      <c r="T115" s="37" t="str">
        <f>IFERROR(INDEX('VOLO GUIDE TO WATERDEEP'!F$3:F$166,MATCH($H115,'VOLO GUIDE TO WATERDEEP'!$A$3:$A$166,0),1),"")</f>
        <v/>
      </c>
      <c r="U115" s="37" t="str">
        <f>IFERROR(INDEX('VOLO GUIDE TO WATERDEEP'!G$3:G$166,MATCH($H115,'VOLO GUIDE TO WATERDEEP'!$A$3:$A$166,0),1),"")</f>
        <v/>
      </c>
      <c r="V115" s="37" t="str">
        <f>IFERROR(INDEX('VOLO GUIDE TO WATERDEEP'!I$3:I$166,MATCH($H115,'VOLO GUIDE TO WATERDEEP'!$A$3:$A$166,0),1),"")</f>
        <v/>
      </c>
      <c r="W115" s="102"/>
      <c r="X115" s="37" t="str">
        <f>IFERROR(INDEX(GUILDS!$B$2:$B$43,MATCH($F115,GUILDS!$G$2:$G$43,0),1),"")</f>
        <v/>
      </c>
      <c r="Y115" s="102"/>
      <c r="Z115" s="37" t="str">
        <f>IFERROR(INDEX(GUILDS!$X$3:$X$45,MATCH($F115,GUILDS!$W$3:$W$45,0),1),"")</f>
        <v/>
      </c>
    </row>
    <row r="116" spans="1:26" x14ac:dyDescent="0.25">
      <c r="A116" t="s">
        <v>948</v>
      </c>
      <c r="B116" s="1" t="str">
        <f t="shared" si="2"/>
        <v>$15</v>
      </c>
      <c r="C116" s="1" t="str">
        <f t="shared" si="3"/>
        <v>Naingate (wizard's domicile, B, 4)</v>
      </c>
      <c r="F116" s="37" t="s">
        <v>1343</v>
      </c>
      <c r="G116" s="37" t="s">
        <v>1677</v>
      </c>
      <c r="H116" s="63" t="s">
        <v>2318</v>
      </c>
      <c r="I116" s="63" t="s">
        <v>3294</v>
      </c>
      <c r="J116" s="63" t="s">
        <v>2180</v>
      </c>
      <c r="K116" s="63" t="s">
        <v>2157</v>
      </c>
      <c r="L116" s="63">
        <v>4</v>
      </c>
      <c r="M116" s="63"/>
      <c r="N116" s="112" t="s">
        <v>6672</v>
      </c>
      <c r="O116" s="102"/>
      <c r="P116" s="37" t="str">
        <f>IFERROR(INDEX('VOLO GUIDE TO WATERDEEP'!B$3:B$166,MATCH($H116,'VOLO GUIDE TO WATERDEEP'!$A$3:$A$166,0),1),"")</f>
        <v/>
      </c>
      <c r="Q116" s="37" t="str">
        <f>IFERROR(INDEX('VOLO GUIDE TO WATERDEEP'!C$3:C$166,MATCH($H116,'VOLO GUIDE TO WATERDEEP'!$A$3:$A$166,0),1),"")</f>
        <v/>
      </c>
      <c r="R116" s="37" t="str">
        <f>IFERROR(INDEX('VOLO GUIDE TO WATERDEEP'!D$3:D$166,MATCH($H116,'VOLO GUIDE TO WATERDEEP'!$A$3:$A$166,0),1),"")</f>
        <v/>
      </c>
      <c r="S116" s="37" t="str">
        <f>IFERROR(INDEX('VOLO GUIDE TO WATERDEEP'!E$3:E$166,MATCH($H116,'VOLO GUIDE TO WATERDEEP'!$A$3:$A$166,0),1),"")</f>
        <v/>
      </c>
      <c r="T116" s="37" t="str">
        <f>IFERROR(INDEX('VOLO GUIDE TO WATERDEEP'!F$3:F$166,MATCH($H116,'VOLO GUIDE TO WATERDEEP'!$A$3:$A$166,0),1),"")</f>
        <v/>
      </c>
      <c r="U116" s="37" t="str">
        <f>IFERROR(INDEX('VOLO GUIDE TO WATERDEEP'!G$3:G$166,MATCH($H116,'VOLO GUIDE TO WATERDEEP'!$A$3:$A$166,0),1),"")</f>
        <v/>
      </c>
      <c r="V116" s="37" t="str">
        <f>IFERROR(INDEX('VOLO GUIDE TO WATERDEEP'!I$3:I$166,MATCH($H116,'VOLO GUIDE TO WATERDEEP'!$A$3:$A$166,0),1),"")</f>
        <v/>
      </c>
      <c r="W116" s="102"/>
      <c r="X116" s="37" t="str">
        <f>IFERROR(INDEX(GUILDS!$B$2:$B$43,MATCH($F116,GUILDS!$G$2:$G$43,0),1),"")</f>
        <v/>
      </c>
      <c r="Y116" s="102"/>
      <c r="Z116" s="37" t="str">
        <f>IFERROR(INDEX(GUILDS!$X$3:$X$45,MATCH($F116,GUILDS!$W$3:$W$45,0),1),"")</f>
        <v/>
      </c>
    </row>
    <row r="117" spans="1:26" x14ac:dyDescent="0.25">
      <c r="A117" t="s">
        <v>949</v>
      </c>
      <c r="B117" s="1" t="str">
        <f t="shared" si="2"/>
        <v>$16</v>
      </c>
      <c r="C117" s="1" t="str">
        <f t="shared" si="3"/>
        <v>Melshimber' Villa (noble villa, A, 4s &amp; 5s)</v>
      </c>
      <c r="F117" s="37" t="s">
        <v>504</v>
      </c>
      <c r="G117" s="37" t="s">
        <v>1678</v>
      </c>
      <c r="H117" s="63" t="s">
        <v>2319</v>
      </c>
      <c r="I117" s="63" t="s">
        <v>3294</v>
      </c>
      <c r="J117" s="63" t="s">
        <v>2151</v>
      </c>
      <c r="K117" s="63" t="s">
        <v>2152</v>
      </c>
      <c r="L117" s="63" t="s">
        <v>2202</v>
      </c>
      <c r="M117" s="63"/>
      <c r="N117" s="112" t="s">
        <v>6672</v>
      </c>
      <c r="O117" s="102"/>
      <c r="P117" s="37" t="str">
        <f>IFERROR(INDEX('VOLO GUIDE TO WATERDEEP'!B$3:B$166,MATCH($H117,'VOLO GUIDE TO WATERDEEP'!$A$3:$A$166,0),1),"")</f>
        <v/>
      </c>
      <c r="Q117" s="37" t="str">
        <f>IFERROR(INDEX('VOLO GUIDE TO WATERDEEP'!C$3:C$166,MATCH($H117,'VOLO GUIDE TO WATERDEEP'!$A$3:$A$166,0),1),"")</f>
        <v/>
      </c>
      <c r="R117" s="37" t="str">
        <f>IFERROR(INDEX('VOLO GUIDE TO WATERDEEP'!D$3:D$166,MATCH($H117,'VOLO GUIDE TO WATERDEEP'!$A$3:$A$166,0),1),"")</f>
        <v/>
      </c>
      <c r="S117" s="37" t="str">
        <f>IFERROR(INDEX('VOLO GUIDE TO WATERDEEP'!E$3:E$166,MATCH($H117,'VOLO GUIDE TO WATERDEEP'!$A$3:$A$166,0),1),"")</f>
        <v/>
      </c>
      <c r="T117" s="37" t="str">
        <f>IFERROR(INDEX('VOLO GUIDE TO WATERDEEP'!F$3:F$166,MATCH($H117,'VOLO GUIDE TO WATERDEEP'!$A$3:$A$166,0),1),"")</f>
        <v/>
      </c>
      <c r="U117" s="37" t="str">
        <f>IFERROR(INDEX('VOLO GUIDE TO WATERDEEP'!G$3:G$166,MATCH($H117,'VOLO GUIDE TO WATERDEEP'!$A$3:$A$166,0),1),"")</f>
        <v/>
      </c>
      <c r="V117" s="37" t="str">
        <f>IFERROR(INDEX('VOLO GUIDE TO WATERDEEP'!I$3:I$166,MATCH($H117,'VOLO GUIDE TO WATERDEEP'!$A$3:$A$166,0),1),"")</f>
        <v/>
      </c>
      <c r="W117" s="102"/>
      <c r="X117" s="37" t="str">
        <f>IFERROR(INDEX(GUILDS!$B$2:$B$43,MATCH($F117,GUILDS!$G$2:$G$43,0),1),"")</f>
        <v/>
      </c>
      <c r="Y117" s="102"/>
      <c r="Z117" s="37" t="str">
        <f>IFERROR(INDEX(GUILDS!$X$3:$X$45,MATCH($F117,GUILDS!$W$3:$W$45,0),1),"")</f>
        <v xml:space="preserve">Melshimber </v>
      </c>
    </row>
    <row r="118" spans="1:26" x14ac:dyDescent="0.25">
      <c r="A118" t="s">
        <v>950</v>
      </c>
      <c r="B118" s="1" t="str">
        <f t="shared" si="2"/>
        <v>$17</v>
      </c>
      <c r="C118" s="1" t="str">
        <f t="shared" si="3"/>
        <v>Ilitul Villa (noble villa, A, 2s)</v>
      </c>
      <c r="F118" s="37" t="s">
        <v>424</v>
      </c>
      <c r="G118" s="37" t="s">
        <v>1679</v>
      </c>
      <c r="H118" s="63" t="s">
        <v>2320</v>
      </c>
      <c r="I118" s="63" t="s">
        <v>3294</v>
      </c>
      <c r="J118" s="63" t="s">
        <v>2151</v>
      </c>
      <c r="K118" s="63" t="s">
        <v>2152</v>
      </c>
      <c r="L118" s="63" t="s">
        <v>2148</v>
      </c>
      <c r="M118" s="63"/>
      <c r="N118" s="112" t="s">
        <v>6672</v>
      </c>
      <c r="O118" s="102"/>
      <c r="P118" s="37" t="str">
        <f>IFERROR(INDEX('VOLO GUIDE TO WATERDEEP'!B$3:B$166,MATCH($H118,'VOLO GUIDE TO WATERDEEP'!$A$3:$A$166,0),1),"")</f>
        <v/>
      </c>
      <c r="Q118" s="37" t="str">
        <f>IFERROR(INDEX('VOLO GUIDE TO WATERDEEP'!C$3:C$166,MATCH($H118,'VOLO GUIDE TO WATERDEEP'!$A$3:$A$166,0),1),"")</f>
        <v/>
      </c>
      <c r="R118" s="37" t="str">
        <f>IFERROR(INDEX('VOLO GUIDE TO WATERDEEP'!D$3:D$166,MATCH($H118,'VOLO GUIDE TO WATERDEEP'!$A$3:$A$166,0),1),"")</f>
        <v/>
      </c>
      <c r="S118" s="37" t="str">
        <f>IFERROR(INDEX('VOLO GUIDE TO WATERDEEP'!E$3:E$166,MATCH($H118,'VOLO GUIDE TO WATERDEEP'!$A$3:$A$166,0),1),"")</f>
        <v/>
      </c>
      <c r="T118" s="37" t="str">
        <f>IFERROR(INDEX('VOLO GUIDE TO WATERDEEP'!F$3:F$166,MATCH($H118,'VOLO GUIDE TO WATERDEEP'!$A$3:$A$166,0),1),"")</f>
        <v/>
      </c>
      <c r="U118" s="37" t="str">
        <f>IFERROR(INDEX('VOLO GUIDE TO WATERDEEP'!G$3:G$166,MATCH($H118,'VOLO GUIDE TO WATERDEEP'!$A$3:$A$166,0),1),"")</f>
        <v/>
      </c>
      <c r="V118" s="37" t="str">
        <f>IFERROR(INDEX('VOLO GUIDE TO WATERDEEP'!I$3:I$166,MATCH($H118,'VOLO GUIDE TO WATERDEEP'!$A$3:$A$166,0),1),"")</f>
        <v/>
      </c>
      <c r="W118" s="102"/>
      <c r="X118" s="37" t="str">
        <f>IFERROR(INDEX(GUILDS!$B$2:$B$43,MATCH($F118,GUILDS!$G$2:$G$43,0),1),"")</f>
        <v/>
      </c>
      <c r="Y118" s="102"/>
      <c r="Z118" s="37" t="str">
        <f>IFERROR(INDEX(GUILDS!$X$3:$X$45,MATCH($F118,GUILDS!$W$3:$W$45,0),1),"")</f>
        <v/>
      </c>
    </row>
    <row r="119" spans="1:26" x14ac:dyDescent="0.25">
      <c r="A119" t="s">
        <v>951</v>
      </c>
      <c r="B119" s="1" t="str">
        <f t="shared" si="2"/>
        <v>$18</v>
      </c>
      <c r="C119" s="1" t="str">
        <f t="shared" si="3"/>
        <v>Aurora's Realms Shop, Singing Dolphin Catalog Counter (business, B, 1)</v>
      </c>
      <c r="F119" s="37" t="s">
        <v>1344</v>
      </c>
      <c r="G119" s="37" t="s">
        <v>1680</v>
      </c>
      <c r="H119" s="63" t="s">
        <v>2321</v>
      </c>
      <c r="I119" s="63" t="s">
        <v>3294</v>
      </c>
      <c r="J119" s="63" t="s">
        <v>2164</v>
      </c>
      <c r="K119" s="63" t="s">
        <v>2157</v>
      </c>
      <c r="L119" s="63">
        <v>1</v>
      </c>
      <c r="M119" s="63"/>
      <c r="N119" s="112" t="s">
        <v>6672</v>
      </c>
      <c r="O119" s="102"/>
      <c r="P119" s="37" t="str">
        <f>IFERROR(INDEX('VOLO GUIDE TO WATERDEEP'!B$3:B$166,MATCH($H119,'VOLO GUIDE TO WATERDEEP'!$A$3:$A$166,0),1),"")</f>
        <v/>
      </c>
      <c r="Q119" s="37" t="str">
        <f>IFERROR(INDEX('VOLO GUIDE TO WATERDEEP'!C$3:C$166,MATCH($H119,'VOLO GUIDE TO WATERDEEP'!$A$3:$A$166,0),1),"")</f>
        <v/>
      </c>
      <c r="R119" s="37" t="str">
        <f>IFERROR(INDEX('VOLO GUIDE TO WATERDEEP'!D$3:D$166,MATCH($H119,'VOLO GUIDE TO WATERDEEP'!$A$3:$A$166,0),1),"")</f>
        <v/>
      </c>
      <c r="S119" s="37" t="str">
        <f>IFERROR(INDEX('VOLO GUIDE TO WATERDEEP'!E$3:E$166,MATCH($H119,'VOLO GUIDE TO WATERDEEP'!$A$3:$A$166,0),1),"")</f>
        <v/>
      </c>
      <c r="T119" s="37" t="str">
        <f>IFERROR(INDEX('VOLO GUIDE TO WATERDEEP'!F$3:F$166,MATCH($H119,'VOLO GUIDE TO WATERDEEP'!$A$3:$A$166,0),1),"")</f>
        <v/>
      </c>
      <c r="U119" s="37" t="str">
        <f>IFERROR(INDEX('VOLO GUIDE TO WATERDEEP'!G$3:G$166,MATCH($H119,'VOLO GUIDE TO WATERDEEP'!$A$3:$A$166,0),1),"")</f>
        <v/>
      </c>
      <c r="V119" s="37" t="str">
        <f>IFERROR(INDEX('VOLO GUIDE TO WATERDEEP'!I$3:I$166,MATCH($H119,'VOLO GUIDE TO WATERDEEP'!$A$3:$A$166,0),1),"")</f>
        <v/>
      </c>
      <c r="W119" s="102"/>
      <c r="X119" s="37" t="str">
        <f>IFERROR(INDEX(GUILDS!$B$2:$B$43,MATCH($F119,GUILDS!$G$2:$G$43,0),1),"")</f>
        <v/>
      </c>
      <c r="Y119" s="102"/>
      <c r="Z119" s="37" t="str">
        <f>IFERROR(INDEX(GUILDS!$X$3:$X$45,MATCH($F119,GUILDS!$W$3:$W$45,0),1),"")</f>
        <v/>
      </c>
    </row>
    <row r="120" spans="1:26" x14ac:dyDescent="0.25">
      <c r="A120" t="s">
        <v>952</v>
      </c>
      <c r="B120" s="1" t="str">
        <f t="shared" si="2"/>
        <v>$19</v>
      </c>
      <c r="C120" s="1" t="str">
        <f t="shared" si="3"/>
        <v>The Tower of Luck (temple, A, 2s &amp; 3s)</v>
      </c>
      <c r="F120" s="37" t="s">
        <v>1345</v>
      </c>
      <c r="G120" s="37" t="s">
        <v>1681</v>
      </c>
      <c r="H120" s="63" t="s">
        <v>2322</v>
      </c>
      <c r="I120" s="63" t="s">
        <v>3294</v>
      </c>
      <c r="J120" s="63" t="s">
        <v>2176</v>
      </c>
      <c r="K120" s="63" t="s">
        <v>2152</v>
      </c>
      <c r="L120" s="63" t="s">
        <v>2146</v>
      </c>
      <c r="M120" s="63"/>
      <c r="N120" s="112" t="s">
        <v>6672</v>
      </c>
      <c r="O120" s="102"/>
      <c r="P120" s="37" t="str">
        <f>IFERROR(INDEX('VOLO GUIDE TO WATERDEEP'!B$3:B$166,MATCH($H120,'VOLO GUIDE TO WATERDEEP'!$A$3:$A$166,0),1),"")</f>
        <v/>
      </c>
      <c r="Q120" s="37" t="str">
        <f>IFERROR(INDEX('VOLO GUIDE TO WATERDEEP'!C$3:C$166,MATCH($H120,'VOLO GUIDE TO WATERDEEP'!$A$3:$A$166,0),1),"")</f>
        <v/>
      </c>
      <c r="R120" s="37" t="str">
        <f>IFERROR(INDEX('VOLO GUIDE TO WATERDEEP'!D$3:D$166,MATCH($H120,'VOLO GUIDE TO WATERDEEP'!$A$3:$A$166,0),1),"")</f>
        <v/>
      </c>
      <c r="S120" s="37" t="str">
        <f>IFERROR(INDEX('VOLO GUIDE TO WATERDEEP'!E$3:E$166,MATCH($H120,'VOLO GUIDE TO WATERDEEP'!$A$3:$A$166,0),1),"")</f>
        <v/>
      </c>
      <c r="T120" s="37" t="str">
        <f>IFERROR(INDEX('VOLO GUIDE TO WATERDEEP'!F$3:F$166,MATCH($H120,'VOLO GUIDE TO WATERDEEP'!$A$3:$A$166,0),1),"")</f>
        <v/>
      </c>
      <c r="U120" s="37" t="str">
        <f>IFERROR(INDEX('VOLO GUIDE TO WATERDEEP'!G$3:G$166,MATCH($H120,'VOLO GUIDE TO WATERDEEP'!$A$3:$A$166,0),1),"")</f>
        <v/>
      </c>
      <c r="V120" s="37" t="str">
        <f>IFERROR(INDEX('VOLO GUIDE TO WATERDEEP'!I$3:I$166,MATCH($H120,'VOLO GUIDE TO WATERDEEP'!$A$3:$A$166,0),1),"")</f>
        <v/>
      </c>
      <c r="W120" s="102"/>
      <c r="X120" s="37" t="str">
        <f>IFERROR(INDEX(GUILDS!$B$2:$B$43,MATCH($F120,GUILDS!$G$2:$G$43,0),1),"")</f>
        <v/>
      </c>
      <c r="Y120" s="102"/>
      <c r="Z120" s="37" t="str">
        <f>IFERROR(INDEX(GUILDS!$X$3:$X$45,MATCH($F120,GUILDS!$W$3:$W$45,0),1),"")</f>
        <v/>
      </c>
    </row>
    <row r="121" spans="1:26" x14ac:dyDescent="0.25">
      <c r="A121" t="s">
        <v>953</v>
      </c>
      <c r="B121" s="1" t="str">
        <f t="shared" si="2"/>
        <v>$20</v>
      </c>
      <c r="C121" s="1" t="str">
        <f t="shared" si="3"/>
        <v>Wavesilver Villa (noble villa, A, 2s &amp; 4s)</v>
      </c>
      <c r="F121" s="37" t="s">
        <v>647</v>
      </c>
      <c r="G121" s="37" t="s">
        <v>1682</v>
      </c>
      <c r="H121" s="63" t="s">
        <v>2323</v>
      </c>
      <c r="I121" s="63" t="s">
        <v>3294</v>
      </c>
      <c r="J121" s="63" t="s">
        <v>2151</v>
      </c>
      <c r="K121" s="63" t="s">
        <v>2152</v>
      </c>
      <c r="L121" s="63" t="s">
        <v>2149</v>
      </c>
      <c r="M121" s="63"/>
      <c r="N121" s="112" t="s">
        <v>6672</v>
      </c>
      <c r="O121" s="103"/>
      <c r="P121" s="37" t="str">
        <f>IFERROR(INDEX('VOLO GUIDE TO WATERDEEP'!B$3:B$166,MATCH($H121,'VOLO GUIDE TO WATERDEEP'!$A$3:$A$166,0),1),"")</f>
        <v/>
      </c>
      <c r="Q121" s="37" t="str">
        <f>IFERROR(INDEX('VOLO GUIDE TO WATERDEEP'!C$3:C$166,MATCH($H121,'VOLO GUIDE TO WATERDEEP'!$A$3:$A$166,0),1),"")</f>
        <v/>
      </c>
      <c r="R121" s="37" t="str">
        <f>IFERROR(INDEX('VOLO GUIDE TO WATERDEEP'!D$3:D$166,MATCH($H121,'VOLO GUIDE TO WATERDEEP'!$A$3:$A$166,0),1),"")</f>
        <v/>
      </c>
      <c r="S121" s="37" t="str">
        <f>IFERROR(INDEX('VOLO GUIDE TO WATERDEEP'!E$3:E$166,MATCH($H121,'VOLO GUIDE TO WATERDEEP'!$A$3:$A$166,0),1),"")</f>
        <v/>
      </c>
      <c r="T121" s="37" t="str">
        <f>IFERROR(INDEX('VOLO GUIDE TO WATERDEEP'!F$3:F$166,MATCH($H121,'VOLO GUIDE TO WATERDEEP'!$A$3:$A$166,0),1),"")</f>
        <v/>
      </c>
      <c r="U121" s="37" t="str">
        <f>IFERROR(INDEX('VOLO GUIDE TO WATERDEEP'!G$3:G$166,MATCH($H121,'VOLO GUIDE TO WATERDEEP'!$A$3:$A$166,0),1),"")</f>
        <v/>
      </c>
      <c r="V121" s="37" t="str">
        <f>IFERROR(INDEX('VOLO GUIDE TO WATERDEEP'!I$3:I$166,MATCH($H121,'VOLO GUIDE TO WATERDEEP'!$A$3:$A$166,0),1),"")</f>
        <v/>
      </c>
      <c r="W121" s="103"/>
      <c r="X121" s="37" t="str">
        <f>IFERROR(INDEX(GUILDS!$B$2:$B$43,MATCH($F121,GUILDS!$G$2:$G$43,0),1),"")</f>
        <v/>
      </c>
      <c r="Y121" s="103"/>
      <c r="Z121" s="37" t="str">
        <f>IFERROR(INDEX(GUILDS!$X$3:$X$45,MATCH($F121,GUILDS!$W$3:$W$45,0),1),"")</f>
        <v/>
      </c>
    </row>
    <row r="122" spans="1:26" x14ac:dyDescent="0.25">
      <c r="A122" t="s">
        <v>954</v>
      </c>
      <c r="B122" s="1" t="str">
        <f t="shared" si="2"/>
        <v>$21</v>
      </c>
      <c r="C122" s="1" t="str">
        <f t="shared" si="3"/>
        <v>The House of Wonder (temple, A, 5s)</v>
      </c>
      <c r="F122" s="37" t="s">
        <v>1346</v>
      </c>
      <c r="G122" s="37" t="s">
        <v>1683</v>
      </c>
      <c r="H122" s="63" t="s">
        <v>2324</v>
      </c>
      <c r="I122" s="63" t="s">
        <v>3294</v>
      </c>
      <c r="J122" s="63" t="s">
        <v>2176</v>
      </c>
      <c r="K122" s="63" t="s">
        <v>2152</v>
      </c>
      <c r="L122" s="63">
        <v>5</v>
      </c>
      <c r="M122" s="63"/>
      <c r="N122" s="112" t="s">
        <v>6690</v>
      </c>
      <c r="O122" s="102"/>
      <c r="P122" s="37" t="str">
        <f>IFERROR(INDEX('VOLO GUIDE TO WATERDEEP'!B$3:B$166,MATCH($H122,'VOLO GUIDE TO WATERDEEP'!$A$3:$A$166,0),1),"")</f>
        <v/>
      </c>
      <c r="Q122" s="37" t="str">
        <f>IFERROR(INDEX('VOLO GUIDE TO WATERDEEP'!C$3:C$166,MATCH($H122,'VOLO GUIDE TO WATERDEEP'!$A$3:$A$166,0),1),"")</f>
        <v/>
      </c>
      <c r="R122" s="37" t="str">
        <f>IFERROR(INDEX('VOLO GUIDE TO WATERDEEP'!D$3:D$166,MATCH($H122,'VOLO GUIDE TO WATERDEEP'!$A$3:$A$166,0),1),"")</f>
        <v/>
      </c>
      <c r="S122" s="37" t="str">
        <f>IFERROR(INDEX('VOLO GUIDE TO WATERDEEP'!E$3:E$166,MATCH($H122,'VOLO GUIDE TO WATERDEEP'!$A$3:$A$166,0),1),"")</f>
        <v/>
      </c>
      <c r="T122" s="37" t="str">
        <f>IFERROR(INDEX('VOLO GUIDE TO WATERDEEP'!F$3:F$166,MATCH($H122,'VOLO GUIDE TO WATERDEEP'!$A$3:$A$166,0),1),"")</f>
        <v/>
      </c>
      <c r="U122" s="37" t="str">
        <f>IFERROR(INDEX('VOLO GUIDE TO WATERDEEP'!G$3:G$166,MATCH($H122,'VOLO GUIDE TO WATERDEEP'!$A$3:$A$166,0),1),"")</f>
        <v/>
      </c>
      <c r="V122" s="37" t="str">
        <f>IFERROR(INDEX('VOLO GUIDE TO WATERDEEP'!I$3:I$166,MATCH($H122,'VOLO GUIDE TO WATERDEEP'!$A$3:$A$166,0),1),"")</f>
        <v/>
      </c>
      <c r="W122" s="102"/>
      <c r="X122" s="37" t="str">
        <f>IFERROR(INDEX(GUILDS!$B$2:$B$43,MATCH($F122,GUILDS!$G$2:$G$43,0),1),"")</f>
        <v/>
      </c>
      <c r="Y122" s="102"/>
      <c r="Z122" s="37">
        <f>IFERROR(INDEX(GUILDS!$X$3:$X$45,MATCH($F122,GUILDS!$W$3:$W$45,0),1),"")</f>
        <v>0</v>
      </c>
    </row>
    <row r="123" spans="1:26" x14ac:dyDescent="0.25">
      <c r="A123" t="s">
        <v>955</v>
      </c>
      <c r="B123" s="1" t="str">
        <f t="shared" si="2"/>
        <v>$22</v>
      </c>
      <c r="C123" s="1" t="str">
        <f t="shared" si="3"/>
        <v>Eltorchul Villa (noble villa, A, 1s &amp; 3s)</v>
      </c>
      <c r="F123" s="37" t="s">
        <v>349</v>
      </c>
      <c r="G123" s="37" t="s">
        <v>1684</v>
      </c>
      <c r="H123" s="63" t="s">
        <v>2325</v>
      </c>
      <c r="I123" s="63" t="s">
        <v>3294</v>
      </c>
      <c r="J123" s="63" t="s">
        <v>2151</v>
      </c>
      <c r="K123" s="63" t="s">
        <v>2152</v>
      </c>
      <c r="L123" s="63" t="s">
        <v>2217</v>
      </c>
      <c r="M123" s="63"/>
      <c r="N123" s="112" t="s">
        <v>6672</v>
      </c>
      <c r="O123" s="102"/>
      <c r="P123" s="37" t="str">
        <f>IFERROR(INDEX('VOLO GUIDE TO WATERDEEP'!B$3:B$166,MATCH($H123,'VOLO GUIDE TO WATERDEEP'!$A$3:$A$166,0),1),"")</f>
        <v/>
      </c>
      <c r="Q123" s="37" t="str">
        <f>IFERROR(INDEX('VOLO GUIDE TO WATERDEEP'!C$3:C$166,MATCH($H123,'VOLO GUIDE TO WATERDEEP'!$A$3:$A$166,0),1),"")</f>
        <v/>
      </c>
      <c r="R123" s="37" t="str">
        <f>IFERROR(INDEX('VOLO GUIDE TO WATERDEEP'!D$3:D$166,MATCH($H123,'VOLO GUIDE TO WATERDEEP'!$A$3:$A$166,0),1),"")</f>
        <v/>
      </c>
      <c r="S123" s="37" t="str">
        <f>IFERROR(INDEX('VOLO GUIDE TO WATERDEEP'!E$3:E$166,MATCH($H123,'VOLO GUIDE TO WATERDEEP'!$A$3:$A$166,0),1),"")</f>
        <v/>
      </c>
      <c r="T123" s="37" t="str">
        <f>IFERROR(INDEX('VOLO GUIDE TO WATERDEEP'!F$3:F$166,MATCH($H123,'VOLO GUIDE TO WATERDEEP'!$A$3:$A$166,0),1),"")</f>
        <v/>
      </c>
      <c r="U123" s="37" t="str">
        <f>IFERROR(INDEX('VOLO GUIDE TO WATERDEEP'!G$3:G$166,MATCH($H123,'VOLO GUIDE TO WATERDEEP'!$A$3:$A$166,0),1),"")</f>
        <v/>
      </c>
      <c r="V123" s="37" t="str">
        <f>IFERROR(INDEX('VOLO GUIDE TO WATERDEEP'!I$3:I$166,MATCH($H123,'VOLO GUIDE TO WATERDEEP'!$A$3:$A$166,0),1),"")</f>
        <v/>
      </c>
      <c r="W123" s="102"/>
      <c r="X123" s="37" t="str">
        <f>IFERROR(INDEX(GUILDS!$B$2:$B$43,MATCH($F123,GUILDS!$G$2:$G$43,0),1),"")</f>
        <v/>
      </c>
      <c r="Y123" s="102"/>
      <c r="Z123" s="37" t="str">
        <f>IFERROR(INDEX(GUILDS!$X$3:$X$45,MATCH($F123,GUILDS!$W$3:$W$45,0),1),"")</f>
        <v/>
      </c>
    </row>
    <row r="124" spans="1:26" x14ac:dyDescent="0.25">
      <c r="A124" t="s">
        <v>956</v>
      </c>
      <c r="B124" s="1" t="str">
        <f t="shared" si="2"/>
        <v>$23</v>
      </c>
      <c r="C124" s="1" t="str">
        <f t="shared" si="3"/>
        <v>Nesher Villa (noble villa, A, 1s &amp; 2s)</v>
      </c>
      <c r="F124" s="37" t="s">
        <v>523</v>
      </c>
      <c r="G124" s="37" t="s">
        <v>1685</v>
      </c>
      <c r="H124" s="63" t="s">
        <v>2326</v>
      </c>
      <c r="I124" s="63" t="s">
        <v>3294</v>
      </c>
      <c r="J124" s="63" t="s">
        <v>2151</v>
      </c>
      <c r="K124" s="63" t="s">
        <v>2152</v>
      </c>
      <c r="L124" s="63" t="s">
        <v>2147</v>
      </c>
      <c r="M124" s="63"/>
      <c r="N124" s="112" t="s">
        <v>6672</v>
      </c>
      <c r="O124" s="102"/>
      <c r="P124" s="37" t="str">
        <f>IFERROR(INDEX('VOLO GUIDE TO WATERDEEP'!B$3:B$166,MATCH($H124,'VOLO GUIDE TO WATERDEEP'!$A$3:$A$166,0),1),"")</f>
        <v/>
      </c>
      <c r="Q124" s="37" t="str">
        <f>IFERROR(INDEX('VOLO GUIDE TO WATERDEEP'!C$3:C$166,MATCH($H124,'VOLO GUIDE TO WATERDEEP'!$A$3:$A$166,0),1),"")</f>
        <v/>
      </c>
      <c r="R124" s="37" t="str">
        <f>IFERROR(INDEX('VOLO GUIDE TO WATERDEEP'!D$3:D$166,MATCH($H124,'VOLO GUIDE TO WATERDEEP'!$A$3:$A$166,0),1),"")</f>
        <v/>
      </c>
      <c r="S124" s="37" t="str">
        <f>IFERROR(INDEX('VOLO GUIDE TO WATERDEEP'!E$3:E$166,MATCH($H124,'VOLO GUIDE TO WATERDEEP'!$A$3:$A$166,0),1),"")</f>
        <v/>
      </c>
      <c r="T124" s="37" t="str">
        <f>IFERROR(INDEX('VOLO GUIDE TO WATERDEEP'!F$3:F$166,MATCH($H124,'VOLO GUIDE TO WATERDEEP'!$A$3:$A$166,0),1),"")</f>
        <v/>
      </c>
      <c r="U124" s="37" t="str">
        <f>IFERROR(INDEX('VOLO GUIDE TO WATERDEEP'!G$3:G$166,MATCH($H124,'VOLO GUIDE TO WATERDEEP'!$A$3:$A$166,0),1),"")</f>
        <v/>
      </c>
      <c r="V124" s="37" t="str">
        <f>IFERROR(INDEX('VOLO GUIDE TO WATERDEEP'!I$3:I$166,MATCH($H124,'VOLO GUIDE TO WATERDEEP'!$A$3:$A$166,0),1),"")</f>
        <v/>
      </c>
      <c r="W124" s="102"/>
      <c r="X124" s="37" t="str">
        <f>IFERROR(INDEX(GUILDS!$B$2:$B$43,MATCH($F124,GUILDS!$G$2:$G$43,0),1),"")</f>
        <v/>
      </c>
      <c r="Y124" s="102"/>
      <c r="Z124" s="37" t="str">
        <f>IFERROR(INDEX(GUILDS!$X$3:$X$45,MATCH($F124,GUILDS!$W$3:$W$45,0),1),"")</f>
        <v/>
      </c>
    </row>
    <row r="125" spans="1:26" x14ac:dyDescent="0.25">
      <c r="A125" t="s">
        <v>957</v>
      </c>
      <c r="B125" s="1" t="str">
        <f t="shared" si="2"/>
        <v>$24</v>
      </c>
      <c r="C125" s="1" t="str">
        <f t="shared" si="3"/>
        <v>Gundwynd Villa (noble villa, A, 2s &amp; 3s)</v>
      </c>
      <c r="F125" s="37" t="s">
        <v>387</v>
      </c>
      <c r="G125" s="37" t="s">
        <v>1686</v>
      </c>
      <c r="H125" s="63" t="s">
        <v>2327</v>
      </c>
      <c r="I125" s="63" t="s">
        <v>3294</v>
      </c>
      <c r="J125" s="63" t="s">
        <v>2151</v>
      </c>
      <c r="K125" s="63" t="s">
        <v>2152</v>
      </c>
      <c r="L125" s="63" t="s">
        <v>2146</v>
      </c>
      <c r="M125" s="63"/>
      <c r="N125" s="112" t="s">
        <v>6672</v>
      </c>
      <c r="O125" s="102"/>
      <c r="P125" s="37" t="str">
        <f>IFERROR(INDEX('VOLO GUIDE TO WATERDEEP'!B$3:B$166,MATCH($H125,'VOLO GUIDE TO WATERDEEP'!$A$3:$A$166,0),1),"")</f>
        <v/>
      </c>
      <c r="Q125" s="37" t="str">
        <f>IFERROR(INDEX('VOLO GUIDE TO WATERDEEP'!C$3:C$166,MATCH($H125,'VOLO GUIDE TO WATERDEEP'!$A$3:$A$166,0),1),"")</f>
        <v/>
      </c>
      <c r="R125" s="37" t="str">
        <f>IFERROR(INDEX('VOLO GUIDE TO WATERDEEP'!D$3:D$166,MATCH($H125,'VOLO GUIDE TO WATERDEEP'!$A$3:$A$166,0),1),"")</f>
        <v/>
      </c>
      <c r="S125" s="37" t="str">
        <f>IFERROR(INDEX('VOLO GUIDE TO WATERDEEP'!E$3:E$166,MATCH($H125,'VOLO GUIDE TO WATERDEEP'!$A$3:$A$166,0),1),"")</f>
        <v/>
      </c>
      <c r="T125" s="37" t="str">
        <f>IFERROR(INDEX('VOLO GUIDE TO WATERDEEP'!F$3:F$166,MATCH($H125,'VOLO GUIDE TO WATERDEEP'!$A$3:$A$166,0),1),"")</f>
        <v/>
      </c>
      <c r="U125" s="37" t="str">
        <f>IFERROR(INDEX('VOLO GUIDE TO WATERDEEP'!G$3:G$166,MATCH($H125,'VOLO GUIDE TO WATERDEEP'!$A$3:$A$166,0),1),"")</f>
        <v/>
      </c>
      <c r="V125" s="37" t="str">
        <f>IFERROR(INDEX('VOLO GUIDE TO WATERDEEP'!I$3:I$166,MATCH($H125,'VOLO GUIDE TO WATERDEEP'!$A$3:$A$166,0),1),"")</f>
        <v/>
      </c>
      <c r="W125" s="102"/>
      <c r="X125" s="37" t="str">
        <f>IFERROR(INDEX(GUILDS!$B$2:$B$43,MATCH($F125,GUILDS!$G$2:$G$43,0),1),"")</f>
        <v/>
      </c>
      <c r="Y125" s="102"/>
      <c r="Z125" s="37" t="str">
        <f>IFERROR(INDEX(GUILDS!$X$3:$X$45,MATCH($F125,GUILDS!$W$3:$W$45,0),1),"")</f>
        <v/>
      </c>
    </row>
    <row r="126" spans="1:26" x14ac:dyDescent="0.25">
      <c r="A126" t="s">
        <v>958</v>
      </c>
      <c r="B126" s="1" t="str">
        <f t="shared" si="2"/>
        <v>$25</v>
      </c>
      <c r="C126" s="1" t="str">
        <f t="shared" si="3"/>
        <v>Tessalar's Tower (wizard's domicile, B, 4s)</v>
      </c>
      <c r="F126" s="37" t="s">
        <v>1347</v>
      </c>
      <c r="G126" s="37" t="s">
        <v>1687</v>
      </c>
      <c r="H126" s="63" t="s">
        <v>2328</v>
      </c>
      <c r="I126" s="63" t="s">
        <v>3294</v>
      </c>
      <c r="J126" s="63" t="s">
        <v>2180</v>
      </c>
      <c r="K126" s="63" t="s">
        <v>2157</v>
      </c>
      <c r="L126" s="63" t="s">
        <v>2203</v>
      </c>
      <c r="M126" s="63"/>
      <c r="N126" s="112" t="s">
        <v>6672</v>
      </c>
      <c r="O126" s="102"/>
      <c r="P126" s="37" t="str">
        <f>IFERROR(INDEX('VOLO GUIDE TO WATERDEEP'!B$3:B$166,MATCH($H126,'VOLO GUIDE TO WATERDEEP'!$A$3:$A$166,0),1),"")</f>
        <v/>
      </c>
      <c r="Q126" s="37" t="str">
        <f>IFERROR(INDEX('VOLO GUIDE TO WATERDEEP'!C$3:C$166,MATCH($H126,'VOLO GUIDE TO WATERDEEP'!$A$3:$A$166,0),1),"")</f>
        <v/>
      </c>
      <c r="R126" s="37" t="str">
        <f>IFERROR(INDEX('VOLO GUIDE TO WATERDEEP'!D$3:D$166,MATCH($H126,'VOLO GUIDE TO WATERDEEP'!$A$3:$A$166,0),1),"")</f>
        <v/>
      </c>
      <c r="S126" s="37" t="str">
        <f>IFERROR(INDEX('VOLO GUIDE TO WATERDEEP'!E$3:E$166,MATCH($H126,'VOLO GUIDE TO WATERDEEP'!$A$3:$A$166,0),1),"")</f>
        <v/>
      </c>
      <c r="T126" s="37" t="str">
        <f>IFERROR(INDEX('VOLO GUIDE TO WATERDEEP'!F$3:F$166,MATCH($H126,'VOLO GUIDE TO WATERDEEP'!$A$3:$A$166,0),1),"")</f>
        <v/>
      </c>
      <c r="U126" s="37" t="str">
        <f>IFERROR(INDEX('VOLO GUIDE TO WATERDEEP'!G$3:G$166,MATCH($H126,'VOLO GUIDE TO WATERDEEP'!$A$3:$A$166,0),1),"")</f>
        <v/>
      </c>
      <c r="V126" s="37" t="str">
        <f>IFERROR(INDEX('VOLO GUIDE TO WATERDEEP'!I$3:I$166,MATCH($H126,'VOLO GUIDE TO WATERDEEP'!$A$3:$A$166,0),1),"")</f>
        <v/>
      </c>
      <c r="W126" s="102"/>
      <c r="X126" s="37" t="str">
        <f>IFERROR(INDEX(GUILDS!$B$2:$B$43,MATCH($F126,GUILDS!$G$2:$G$43,0),1),"")</f>
        <v/>
      </c>
      <c r="Y126" s="102"/>
      <c r="Z126" s="37" t="str">
        <f>IFERROR(INDEX(GUILDS!$X$3:$X$45,MATCH($F126,GUILDS!$W$3:$W$45,0),1),"")</f>
        <v/>
      </c>
    </row>
    <row r="127" spans="1:26" x14ac:dyDescent="0.25">
      <c r="A127" t="s">
        <v>959</v>
      </c>
      <c r="B127" s="1" t="str">
        <f t="shared" si="2"/>
        <v>$26</v>
      </c>
      <c r="C127" s="1" t="str">
        <f t="shared" si="3"/>
        <v>Artemel Villa (noble villa, A, 2s)</v>
      </c>
      <c r="F127" s="37" t="s">
        <v>265</v>
      </c>
      <c r="G127" s="37" t="s">
        <v>1688</v>
      </c>
      <c r="H127" s="63" t="s">
        <v>2329</v>
      </c>
      <c r="I127" s="63" t="s">
        <v>3294</v>
      </c>
      <c r="J127" s="63" t="s">
        <v>2151</v>
      </c>
      <c r="K127" s="63" t="s">
        <v>2152</v>
      </c>
      <c r="L127" s="63" t="s">
        <v>2148</v>
      </c>
      <c r="M127" s="63"/>
      <c r="N127" s="112" t="s">
        <v>6672</v>
      </c>
      <c r="O127" s="102"/>
      <c r="P127" s="37" t="str">
        <f>IFERROR(INDEX('VOLO GUIDE TO WATERDEEP'!B$3:B$166,MATCH($H127,'VOLO GUIDE TO WATERDEEP'!$A$3:$A$166,0),1),"")</f>
        <v/>
      </c>
      <c r="Q127" s="37" t="str">
        <f>IFERROR(INDEX('VOLO GUIDE TO WATERDEEP'!C$3:C$166,MATCH($H127,'VOLO GUIDE TO WATERDEEP'!$A$3:$A$166,0),1),"")</f>
        <v/>
      </c>
      <c r="R127" s="37" t="str">
        <f>IFERROR(INDEX('VOLO GUIDE TO WATERDEEP'!D$3:D$166,MATCH($H127,'VOLO GUIDE TO WATERDEEP'!$A$3:$A$166,0),1),"")</f>
        <v/>
      </c>
      <c r="S127" s="37" t="str">
        <f>IFERROR(INDEX('VOLO GUIDE TO WATERDEEP'!E$3:E$166,MATCH($H127,'VOLO GUIDE TO WATERDEEP'!$A$3:$A$166,0),1),"")</f>
        <v/>
      </c>
      <c r="T127" s="37" t="str">
        <f>IFERROR(INDEX('VOLO GUIDE TO WATERDEEP'!F$3:F$166,MATCH($H127,'VOLO GUIDE TO WATERDEEP'!$A$3:$A$166,0),1),"")</f>
        <v/>
      </c>
      <c r="U127" s="37" t="str">
        <f>IFERROR(INDEX('VOLO GUIDE TO WATERDEEP'!G$3:G$166,MATCH($H127,'VOLO GUIDE TO WATERDEEP'!$A$3:$A$166,0),1),"")</f>
        <v/>
      </c>
      <c r="V127" s="37" t="str">
        <f>IFERROR(INDEX('VOLO GUIDE TO WATERDEEP'!I$3:I$166,MATCH($H127,'VOLO GUIDE TO WATERDEEP'!$A$3:$A$166,0),1),"")</f>
        <v/>
      </c>
      <c r="W127" s="102"/>
      <c r="X127" s="37" t="str">
        <f>IFERROR(INDEX(GUILDS!$B$2:$B$43,MATCH($F127,GUILDS!$G$2:$G$43,0),1),"")</f>
        <v/>
      </c>
      <c r="Y127" s="102"/>
      <c r="Z127" s="37" t="str">
        <f>IFERROR(INDEX(GUILDS!$X$3:$X$45,MATCH($F127,GUILDS!$W$3:$W$45,0),1),"")</f>
        <v/>
      </c>
    </row>
    <row r="128" spans="1:26" x14ac:dyDescent="0.25">
      <c r="A128" t="s">
        <v>960</v>
      </c>
      <c r="B128" s="1" t="str">
        <f t="shared" si="2"/>
        <v>$27</v>
      </c>
      <c r="C128" s="1" t="str">
        <f t="shared" si="3"/>
        <v>Ammakyl Villa (noble villa, A, 1s &amp; 2s)</v>
      </c>
      <c r="F128" s="37" t="s">
        <v>1348</v>
      </c>
      <c r="G128" s="37" t="s">
        <v>1689</v>
      </c>
      <c r="H128" s="63" t="s">
        <v>2330</v>
      </c>
      <c r="I128" s="63" t="s">
        <v>3294</v>
      </c>
      <c r="J128" s="63" t="s">
        <v>2151</v>
      </c>
      <c r="K128" s="63" t="s">
        <v>2152</v>
      </c>
      <c r="L128" s="63" t="s">
        <v>2147</v>
      </c>
      <c r="M128" s="63"/>
      <c r="N128" s="112" t="s">
        <v>6672</v>
      </c>
      <c r="O128" s="102"/>
      <c r="P128" s="37" t="str">
        <f>IFERROR(INDEX('VOLO GUIDE TO WATERDEEP'!B$3:B$166,MATCH($H128,'VOLO GUIDE TO WATERDEEP'!$A$3:$A$166,0),1),"")</f>
        <v/>
      </c>
      <c r="Q128" s="37" t="str">
        <f>IFERROR(INDEX('VOLO GUIDE TO WATERDEEP'!C$3:C$166,MATCH($H128,'VOLO GUIDE TO WATERDEEP'!$A$3:$A$166,0),1),"")</f>
        <v/>
      </c>
      <c r="R128" s="37" t="str">
        <f>IFERROR(INDEX('VOLO GUIDE TO WATERDEEP'!D$3:D$166,MATCH($H128,'VOLO GUIDE TO WATERDEEP'!$A$3:$A$166,0),1),"")</f>
        <v/>
      </c>
      <c r="S128" s="37" t="str">
        <f>IFERROR(INDEX('VOLO GUIDE TO WATERDEEP'!E$3:E$166,MATCH($H128,'VOLO GUIDE TO WATERDEEP'!$A$3:$A$166,0),1),"")</f>
        <v/>
      </c>
      <c r="T128" s="37" t="str">
        <f>IFERROR(INDEX('VOLO GUIDE TO WATERDEEP'!F$3:F$166,MATCH($H128,'VOLO GUIDE TO WATERDEEP'!$A$3:$A$166,0),1),"")</f>
        <v/>
      </c>
      <c r="U128" s="37" t="str">
        <f>IFERROR(INDEX('VOLO GUIDE TO WATERDEEP'!G$3:G$166,MATCH($H128,'VOLO GUIDE TO WATERDEEP'!$A$3:$A$166,0),1),"")</f>
        <v/>
      </c>
      <c r="V128" s="37" t="str">
        <f>IFERROR(INDEX('VOLO GUIDE TO WATERDEEP'!I$3:I$166,MATCH($H128,'VOLO GUIDE TO WATERDEEP'!$A$3:$A$166,0),1),"")</f>
        <v/>
      </c>
      <c r="W128" s="102"/>
      <c r="X128" s="37" t="str">
        <f>IFERROR(INDEX(GUILDS!$B$2:$B$43,MATCH($F128,GUILDS!$G$2:$G$43,0),1),"")</f>
        <v/>
      </c>
      <c r="Y128" s="102"/>
      <c r="Z128" s="37" t="str">
        <f>IFERROR(INDEX(GUILDS!$X$3:$X$45,MATCH($F128,GUILDS!$W$3:$W$45,0),1),"")</f>
        <v/>
      </c>
    </row>
    <row r="129" spans="1:26" x14ac:dyDescent="0.25">
      <c r="A129" t="s">
        <v>961</v>
      </c>
      <c r="B129" s="1" t="str">
        <f t="shared" si="2"/>
        <v>$28</v>
      </c>
      <c r="C129" s="1" t="str">
        <f t="shared" si="3"/>
        <v>Silmerhelve Villa (noble villa, A, 3s)</v>
      </c>
      <c r="F129" s="37" t="s">
        <v>1349</v>
      </c>
      <c r="G129" s="37" t="s">
        <v>1690</v>
      </c>
      <c r="H129" s="63" t="s">
        <v>2331</v>
      </c>
      <c r="I129" s="63" t="s">
        <v>3294</v>
      </c>
      <c r="J129" s="63" t="s">
        <v>2151</v>
      </c>
      <c r="K129" s="63" t="s">
        <v>2152</v>
      </c>
      <c r="L129" s="63" t="s">
        <v>2218</v>
      </c>
      <c r="M129" s="63"/>
      <c r="N129" s="112" t="s">
        <v>6672</v>
      </c>
      <c r="O129" s="102"/>
      <c r="P129" s="37" t="str">
        <f>IFERROR(INDEX('VOLO GUIDE TO WATERDEEP'!B$3:B$166,MATCH($H129,'VOLO GUIDE TO WATERDEEP'!$A$3:$A$166,0),1),"")</f>
        <v/>
      </c>
      <c r="Q129" s="37" t="str">
        <f>IFERROR(INDEX('VOLO GUIDE TO WATERDEEP'!C$3:C$166,MATCH($H129,'VOLO GUIDE TO WATERDEEP'!$A$3:$A$166,0),1),"")</f>
        <v/>
      </c>
      <c r="R129" s="37" t="str">
        <f>IFERROR(INDEX('VOLO GUIDE TO WATERDEEP'!D$3:D$166,MATCH($H129,'VOLO GUIDE TO WATERDEEP'!$A$3:$A$166,0),1),"")</f>
        <v/>
      </c>
      <c r="S129" s="37" t="str">
        <f>IFERROR(INDEX('VOLO GUIDE TO WATERDEEP'!E$3:E$166,MATCH($H129,'VOLO GUIDE TO WATERDEEP'!$A$3:$A$166,0),1),"")</f>
        <v/>
      </c>
      <c r="T129" s="37" t="str">
        <f>IFERROR(INDEX('VOLO GUIDE TO WATERDEEP'!F$3:F$166,MATCH($H129,'VOLO GUIDE TO WATERDEEP'!$A$3:$A$166,0),1),"")</f>
        <v/>
      </c>
      <c r="U129" s="37" t="str">
        <f>IFERROR(INDEX('VOLO GUIDE TO WATERDEEP'!G$3:G$166,MATCH($H129,'VOLO GUIDE TO WATERDEEP'!$A$3:$A$166,0),1),"")</f>
        <v/>
      </c>
      <c r="V129" s="37" t="str">
        <f>IFERROR(INDEX('VOLO GUIDE TO WATERDEEP'!I$3:I$166,MATCH($H129,'VOLO GUIDE TO WATERDEEP'!$A$3:$A$166,0),1),"")</f>
        <v/>
      </c>
      <c r="W129" s="102"/>
      <c r="X129" s="37" t="str">
        <f>IFERROR(INDEX(GUILDS!$B$2:$B$43,MATCH($F129,GUILDS!$G$2:$G$43,0),1),"")</f>
        <v/>
      </c>
      <c r="Y129" s="102"/>
      <c r="Z129" s="37" t="str">
        <f>IFERROR(INDEX(GUILDS!$X$3:$X$45,MATCH($F129,GUILDS!$W$3:$W$45,0),1),"")</f>
        <v/>
      </c>
    </row>
    <row r="130" spans="1:26" x14ac:dyDescent="0.25">
      <c r="A130" t="s">
        <v>962</v>
      </c>
      <c r="B130" s="1" t="str">
        <f t="shared" si="2"/>
        <v>$29</v>
      </c>
      <c r="C130" s="1" t="str">
        <f t="shared" si="3"/>
        <v>Ruldegost Villa (noble villa, A, 3s &amp; 4s)</v>
      </c>
      <c r="F130" s="37" t="s">
        <v>561</v>
      </c>
      <c r="G130" s="37" t="s">
        <v>1691</v>
      </c>
      <c r="H130" s="63" t="s">
        <v>2332</v>
      </c>
      <c r="I130" s="63" t="s">
        <v>3294</v>
      </c>
      <c r="J130" s="63" t="s">
        <v>2151</v>
      </c>
      <c r="K130" s="63" t="s">
        <v>2152</v>
      </c>
      <c r="L130" s="63" t="s">
        <v>2150</v>
      </c>
      <c r="M130" s="63"/>
      <c r="N130" s="112" t="s">
        <v>6672</v>
      </c>
      <c r="O130" s="102"/>
      <c r="P130" s="37" t="str">
        <f>IFERROR(INDEX('VOLO GUIDE TO WATERDEEP'!B$3:B$166,MATCH($H130,'VOLO GUIDE TO WATERDEEP'!$A$3:$A$166,0),1),"")</f>
        <v/>
      </c>
      <c r="Q130" s="37" t="str">
        <f>IFERROR(INDEX('VOLO GUIDE TO WATERDEEP'!C$3:C$166,MATCH($H130,'VOLO GUIDE TO WATERDEEP'!$A$3:$A$166,0),1),"")</f>
        <v/>
      </c>
      <c r="R130" s="37" t="str">
        <f>IFERROR(INDEX('VOLO GUIDE TO WATERDEEP'!D$3:D$166,MATCH($H130,'VOLO GUIDE TO WATERDEEP'!$A$3:$A$166,0),1),"")</f>
        <v/>
      </c>
      <c r="S130" s="37" t="str">
        <f>IFERROR(INDEX('VOLO GUIDE TO WATERDEEP'!E$3:E$166,MATCH($H130,'VOLO GUIDE TO WATERDEEP'!$A$3:$A$166,0),1),"")</f>
        <v/>
      </c>
      <c r="T130" s="37" t="str">
        <f>IFERROR(INDEX('VOLO GUIDE TO WATERDEEP'!F$3:F$166,MATCH($H130,'VOLO GUIDE TO WATERDEEP'!$A$3:$A$166,0),1),"")</f>
        <v/>
      </c>
      <c r="U130" s="37" t="str">
        <f>IFERROR(INDEX('VOLO GUIDE TO WATERDEEP'!G$3:G$166,MATCH($H130,'VOLO GUIDE TO WATERDEEP'!$A$3:$A$166,0),1),"")</f>
        <v/>
      </c>
      <c r="V130" s="37" t="str">
        <f>IFERROR(INDEX('VOLO GUIDE TO WATERDEEP'!I$3:I$166,MATCH($H130,'VOLO GUIDE TO WATERDEEP'!$A$3:$A$166,0),1),"")</f>
        <v/>
      </c>
      <c r="W130" s="102"/>
      <c r="X130" s="37" t="str">
        <f>IFERROR(INDEX(GUILDS!$B$2:$B$43,MATCH($F130,GUILDS!$G$2:$G$43,0),1),"")</f>
        <v/>
      </c>
      <c r="Y130" s="102"/>
      <c r="Z130" s="37" t="str">
        <f>IFERROR(INDEX(GUILDS!$X$3:$X$45,MATCH($F130,GUILDS!$W$3:$W$45,0),1),"")</f>
        <v>Lord Bly Ruldegost</v>
      </c>
    </row>
    <row r="131" spans="1:26" x14ac:dyDescent="0.25">
      <c r="A131" t="s">
        <v>963</v>
      </c>
      <c r="B131" s="1" t="str">
        <f t="shared" si="2"/>
        <v>$30</v>
      </c>
      <c r="C131" s="1" t="str">
        <f t="shared" si="3"/>
        <v>The Dragon Tower of Maaril (wizard's domicile, A, 4s)</v>
      </c>
      <c r="F131" s="37" t="s">
        <v>1350</v>
      </c>
      <c r="G131" s="37" t="s">
        <v>1692</v>
      </c>
      <c r="H131" s="63" t="s">
        <v>2333</v>
      </c>
      <c r="I131" s="63" t="s">
        <v>3294</v>
      </c>
      <c r="J131" s="63" t="s">
        <v>2180</v>
      </c>
      <c r="K131" s="63" t="s">
        <v>2152</v>
      </c>
      <c r="L131" s="63">
        <v>4</v>
      </c>
      <c r="M131" s="63"/>
      <c r="N131" s="112" t="s">
        <v>6672</v>
      </c>
      <c r="O131" s="102"/>
      <c r="P131" s="37" t="str">
        <f>IFERROR(INDEX('VOLO GUIDE TO WATERDEEP'!B$3:B$166,MATCH($H131,'VOLO GUIDE TO WATERDEEP'!$A$3:$A$166,0),1),"")</f>
        <v/>
      </c>
      <c r="Q131" s="37" t="str">
        <f>IFERROR(INDEX('VOLO GUIDE TO WATERDEEP'!C$3:C$166,MATCH($H131,'VOLO GUIDE TO WATERDEEP'!$A$3:$A$166,0),1),"")</f>
        <v/>
      </c>
      <c r="R131" s="37" t="str">
        <f>IFERROR(INDEX('VOLO GUIDE TO WATERDEEP'!D$3:D$166,MATCH($H131,'VOLO GUIDE TO WATERDEEP'!$A$3:$A$166,0),1),"")</f>
        <v/>
      </c>
      <c r="S131" s="37" t="str">
        <f>IFERROR(INDEX('VOLO GUIDE TO WATERDEEP'!E$3:E$166,MATCH($H131,'VOLO GUIDE TO WATERDEEP'!$A$3:$A$166,0),1),"")</f>
        <v/>
      </c>
      <c r="T131" s="37" t="str">
        <f>IFERROR(INDEX('VOLO GUIDE TO WATERDEEP'!F$3:F$166,MATCH($H131,'VOLO GUIDE TO WATERDEEP'!$A$3:$A$166,0),1),"")</f>
        <v/>
      </c>
      <c r="U131" s="37" t="str">
        <f>IFERROR(INDEX('VOLO GUIDE TO WATERDEEP'!G$3:G$166,MATCH($H131,'VOLO GUIDE TO WATERDEEP'!$A$3:$A$166,0),1),"")</f>
        <v/>
      </c>
      <c r="V131" s="37" t="str">
        <f>IFERROR(INDEX('VOLO GUIDE TO WATERDEEP'!I$3:I$166,MATCH($H131,'VOLO GUIDE TO WATERDEEP'!$A$3:$A$166,0),1),"")</f>
        <v/>
      </c>
      <c r="W131" s="102"/>
      <c r="X131" s="37" t="str">
        <f>IFERROR(INDEX(GUILDS!$B$2:$B$43,MATCH($F131,GUILDS!$G$2:$G$43,0),1),"")</f>
        <v/>
      </c>
      <c r="Y131" s="102"/>
      <c r="Z131" s="37" t="str">
        <f>IFERROR(INDEX(GUILDS!$X$3:$X$45,MATCH($F131,GUILDS!$W$3:$W$45,0),1),"")</f>
        <v/>
      </c>
    </row>
    <row r="132" spans="1:26" x14ac:dyDescent="0.25">
      <c r="A132" t="s">
        <v>964</v>
      </c>
      <c r="B132" s="1" t="str">
        <f t="shared" si="2"/>
        <v>$31</v>
      </c>
      <c r="C132" s="1" t="str">
        <f t="shared" si="3"/>
        <v>Husteem Villa (noble villa, A, 3s &amp; 4s)</v>
      </c>
      <c r="F132" s="37" t="s">
        <v>1351</v>
      </c>
      <c r="G132" s="37" t="s">
        <v>1693</v>
      </c>
      <c r="H132" s="63" t="s">
        <v>2334</v>
      </c>
      <c r="I132" s="63" t="s">
        <v>3294</v>
      </c>
      <c r="J132" s="63" t="s">
        <v>2151</v>
      </c>
      <c r="K132" s="63" t="s">
        <v>2152</v>
      </c>
      <c r="L132" s="63" t="s">
        <v>2150</v>
      </c>
      <c r="M132" s="63"/>
      <c r="N132" s="112" t="s">
        <v>6672</v>
      </c>
      <c r="O132" s="102"/>
      <c r="P132" s="37" t="str">
        <f>IFERROR(INDEX('VOLO GUIDE TO WATERDEEP'!B$3:B$166,MATCH($H132,'VOLO GUIDE TO WATERDEEP'!$A$3:$A$166,0),1),"")</f>
        <v/>
      </c>
      <c r="Q132" s="37" t="str">
        <f>IFERROR(INDEX('VOLO GUIDE TO WATERDEEP'!C$3:C$166,MATCH($H132,'VOLO GUIDE TO WATERDEEP'!$A$3:$A$166,0),1),"")</f>
        <v/>
      </c>
      <c r="R132" s="37" t="str">
        <f>IFERROR(INDEX('VOLO GUIDE TO WATERDEEP'!D$3:D$166,MATCH($H132,'VOLO GUIDE TO WATERDEEP'!$A$3:$A$166,0),1),"")</f>
        <v/>
      </c>
      <c r="S132" s="37" t="str">
        <f>IFERROR(INDEX('VOLO GUIDE TO WATERDEEP'!E$3:E$166,MATCH($H132,'VOLO GUIDE TO WATERDEEP'!$A$3:$A$166,0),1),"")</f>
        <v/>
      </c>
      <c r="T132" s="37" t="str">
        <f>IFERROR(INDEX('VOLO GUIDE TO WATERDEEP'!F$3:F$166,MATCH($H132,'VOLO GUIDE TO WATERDEEP'!$A$3:$A$166,0),1),"")</f>
        <v/>
      </c>
      <c r="U132" s="37" t="str">
        <f>IFERROR(INDEX('VOLO GUIDE TO WATERDEEP'!G$3:G$166,MATCH($H132,'VOLO GUIDE TO WATERDEEP'!$A$3:$A$166,0),1),"")</f>
        <v/>
      </c>
      <c r="V132" s="37" t="str">
        <f>IFERROR(INDEX('VOLO GUIDE TO WATERDEEP'!I$3:I$166,MATCH($H132,'VOLO GUIDE TO WATERDEEP'!$A$3:$A$166,0),1),"")</f>
        <v/>
      </c>
      <c r="W132" s="102"/>
      <c r="X132" s="37" t="str">
        <f>IFERROR(INDEX(GUILDS!$B$2:$B$43,MATCH($F132,GUILDS!$G$2:$G$43,0),1),"")</f>
        <v/>
      </c>
      <c r="Y132" s="102"/>
      <c r="Z132" s="37" t="str">
        <f>IFERROR(INDEX(GUILDS!$X$3:$X$45,MATCH($F132,GUILDS!$W$3:$W$45,0),1),"")</f>
        <v/>
      </c>
    </row>
    <row r="133" spans="1:26" x14ac:dyDescent="0.25">
      <c r="A133" t="s">
        <v>965</v>
      </c>
      <c r="B133" s="1" t="str">
        <f t="shared" si="2"/>
        <v>$32</v>
      </c>
      <c r="C133" s="1" t="str">
        <f t="shared" si="3"/>
        <v>Zulpair Villa (noble villa, A, 3s)</v>
      </c>
      <c r="F133" s="37" t="s">
        <v>652</v>
      </c>
      <c r="G133" s="37" t="s">
        <v>1694</v>
      </c>
      <c r="H133" s="63" t="s">
        <v>2335</v>
      </c>
      <c r="I133" s="63" t="s">
        <v>3294</v>
      </c>
      <c r="J133" s="63" t="s">
        <v>2151</v>
      </c>
      <c r="K133" s="63" t="s">
        <v>2152</v>
      </c>
      <c r="L133" s="63" t="s">
        <v>2218</v>
      </c>
      <c r="M133" s="63"/>
      <c r="N133" s="112" t="s">
        <v>6672</v>
      </c>
      <c r="O133" s="102"/>
      <c r="P133" s="37" t="str">
        <f>IFERROR(INDEX('VOLO GUIDE TO WATERDEEP'!B$3:B$166,MATCH($H133,'VOLO GUIDE TO WATERDEEP'!$A$3:$A$166,0),1),"")</f>
        <v/>
      </c>
      <c r="Q133" s="37" t="str">
        <f>IFERROR(INDEX('VOLO GUIDE TO WATERDEEP'!C$3:C$166,MATCH($H133,'VOLO GUIDE TO WATERDEEP'!$A$3:$A$166,0),1),"")</f>
        <v/>
      </c>
      <c r="R133" s="37" t="str">
        <f>IFERROR(INDEX('VOLO GUIDE TO WATERDEEP'!D$3:D$166,MATCH($H133,'VOLO GUIDE TO WATERDEEP'!$A$3:$A$166,0),1),"")</f>
        <v/>
      </c>
      <c r="S133" s="37" t="str">
        <f>IFERROR(INDEX('VOLO GUIDE TO WATERDEEP'!E$3:E$166,MATCH($H133,'VOLO GUIDE TO WATERDEEP'!$A$3:$A$166,0),1),"")</f>
        <v/>
      </c>
      <c r="T133" s="37" t="str">
        <f>IFERROR(INDEX('VOLO GUIDE TO WATERDEEP'!F$3:F$166,MATCH($H133,'VOLO GUIDE TO WATERDEEP'!$A$3:$A$166,0),1),"")</f>
        <v/>
      </c>
      <c r="U133" s="37" t="str">
        <f>IFERROR(INDEX('VOLO GUIDE TO WATERDEEP'!G$3:G$166,MATCH($H133,'VOLO GUIDE TO WATERDEEP'!$A$3:$A$166,0),1),"")</f>
        <v/>
      </c>
      <c r="V133" s="37" t="str">
        <f>IFERROR(INDEX('VOLO GUIDE TO WATERDEEP'!I$3:I$166,MATCH($H133,'VOLO GUIDE TO WATERDEEP'!$A$3:$A$166,0),1),"")</f>
        <v/>
      </c>
      <c r="W133" s="102"/>
      <c r="X133" s="37" t="str">
        <f>IFERROR(INDEX(GUILDS!$B$2:$B$43,MATCH($F133,GUILDS!$G$2:$G$43,0),1),"")</f>
        <v/>
      </c>
      <c r="Y133" s="102"/>
      <c r="Z133" s="37" t="str">
        <f>IFERROR(INDEX(GUILDS!$X$3:$X$45,MATCH($F133,GUILDS!$W$3:$W$45,0),1),"")</f>
        <v/>
      </c>
    </row>
    <row r="134" spans="1:26" x14ac:dyDescent="0.25">
      <c r="A134" t="s">
        <v>966</v>
      </c>
      <c r="B134" s="1" t="str">
        <f t="shared" si="2"/>
        <v>$33</v>
      </c>
      <c r="C134" s="1" t="str">
        <f t="shared" si="3"/>
        <v>Eirontalar Villa (noble villa, A, 2s)</v>
      </c>
      <c r="F134" s="37" t="s">
        <v>341</v>
      </c>
      <c r="G134" s="37" t="s">
        <v>1695</v>
      </c>
      <c r="H134" s="63" t="s">
        <v>2336</v>
      </c>
      <c r="I134" s="63" t="s">
        <v>3294</v>
      </c>
      <c r="J134" s="63" t="s">
        <v>2151</v>
      </c>
      <c r="K134" s="63" t="s">
        <v>2152</v>
      </c>
      <c r="L134" s="63" t="s">
        <v>2148</v>
      </c>
      <c r="M134" s="63"/>
      <c r="N134" s="112" t="s">
        <v>6672</v>
      </c>
      <c r="O134" s="102"/>
      <c r="P134" s="37" t="str">
        <f>IFERROR(INDEX('VOLO GUIDE TO WATERDEEP'!B$3:B$166,MATCH($H134,'VOLO GUIDE TO WATERDEEP'!$A$3:$A$166,0),1),"")</f>
        <v/>
      </c>
      <c r="Q134" s="37" t="str">
        <f>IFERROR(INDEX('VOLO GUIDE TO WATERDEEP'!C$3:C$166,MATCH($H134,'VOLO GUIDE TO WATERDEEP'!$A$3:$A$166,0),1),"")</f>
        <v/>
      </c>
      <c r="R134" s="37" t="str">
        <f>IFERROR(INDEX('VOLO GUIDE TO WATERDEEP'!D$3:D$166,MATCH($H134,'VOLO GUIDE TO WATERDEEP'!$A$3:$A$166,0),1),"")</f>
        <v/>
      </c>
      <c r="S134" s="37" t="str">
        <f>IFERROR(INDEX('VOLO GUIDE TO WATERDEEP'!E$3:E$166,MATCH($H134,'VOLO GUIDE TO WATERDEEP'!$A$3:$A$166,0),1),"")</f>
        <v/>
      </c>
      <c r="T134" s="37" t="str">
        <f>IFERROR(INDEX('VOLO GUIDE TO WATERDEEP'!F$3:F$166,MATCH($H134,'VOLO GUIDE TO WATERDEEP'!$A$3:$A$166,0),1),"")</f>
        <v/>
      </c>
      <c r="U134" s="37" t="str">
        <f>IFERROR(INDEX('VOLO GUIDE TO WATERDEEP'!G$3:G$166,MATCH($H134,'VOLO GUIDE TO WATERDEEP'!$A$3:$A$166,0),1),"")</f>
        <v/>
      </c>
      <c r="V134" s="37" t="str">
        <f>IFERROR(INDEX('VOLO GUIDE TO WATERDEEP'!I$3:I$166,MATCH($H134,'VOLO GUIDE TO WATERDEEP'!$A$3:$A$166,0),1),"")</f>
        <v/>
      </c>
      <c r="W134" s="102"/>
      <c r="X134" s="37" t="str">
        <f>IFERROR(INDEX(GUILDS!$B$2:$B$43,MATCH($F134,GUILDS!$G$2:$G$43,0),1),"")</f>
        <v/>
      </c>
      <c r="Y134" s="102"/>
      <c r="Z134" s="37" t="str">
        <f>IFERROR(INDEX(GUILDS!$X$3:$X$45,MATCH($F134,GUILDS!$W$3:$W$45,0),1),"")</f>
        <v/>
      </c>
    </row>
    <row r="135" spans="1:26" x14ac:dyDescent="0.25">
      <c r="A135" t="s">
        <v>967</v>
      </c>
      <c r="B135" s="1" t="str">
        <f t="shared" si="2"/>
        <v>$34</v>
      </c>
      <c r="C135" s="1" t="str">
        <f t="shared" si="3"/>
        <v>Tesper Villa, "Tespergates" (noble villa, A, 2s &amp; 3s)</v>
      </c>
      <c r="F135" s="37" t="s">
        <v>606</v>
      </c>
      <c r="G135" s="37" t="s">
        <v>1696</v>
      </c>
      <c r="H135" s="63" t="s">
        <v>2337</v>
      </c>
      <c r="I135" s="63" t="s">
        <v>3294</v>
      </c>
      <c r="J135" s="63" t="s">
        <v>2151</v>
      </c>
      <c r="K135" s="63" t="s">
        <v>2152</v>
      </c>
      <c r="L135" s="63" t="s">
        <v>2146</v>
      </c>
      <c r="M135" s="63"/>
      <c r="N135" s="112" t="s">
        <v>6691</v>
      </c>
      <c r="O135" s="102"/>
      <c r="P135" s="37" t="str">
        <f>IFERROR(INDEX('VOLO GUIDE TO WATERDEEP'!B$3:B$166,MATCH($H135,'VOLO GUIDE TO WATERDEEP'!$A$3:$A$166,0),1),"")</f>
        <v/>
      </c>
      <c r="Q135" s="37" t="str">
        <f>IFERROR(INDEX('VOLO GUIDE TO WATERDEEP'!C$3:C$166,MATCH($H135,'VOLO GUIDE TO WATERDEEP'!$A$3:$A$166,0),1),"")</f>
        <v/>
      </c>
      <c r="R135" s="37" t="str">
        <f>IFERROR(INDEX('VOLO GUIDE TO WATERDEEP'!D$3:D$166,MATCH($H135,'VOLO GUIDE TO WATERDEEP'!$A$3:$A$166,0),1),"")</f>
        <v/>
      </c>
      <c r="S135" s="37" t="str">
        <f>IFERROR(INDEX('VOLO GUIDE TO WATERDEEP'!E$3:E$166,MATCH($H135,'VOLO GUIDE TO WATERDEEP'!$A$3:$A$166,0),1),"")</f>
        <v/>
      </c>
      <c r="T135" s="37" t="str">
        <f>IFERROR(INDEX('VOLO GUIDE TO WATERDEEP'!F$3:F$166,MATCH($H135,'VOLO GUIDE TO WATERDEEP'!$A$3:$A$166,0),1),"")</f>
        <v/>
      </c>
      <c r="U135" s="37" t="str">
        <f>IFERROR(INDEX('VOLO GUIDE TO WATERDEEP'!G$3:G$166,MATCH($H135,'VOLO GUIDE TO WATERDEEP'!$A$3:$A$166,0),1),"")</f>
        <v/>
      </c>
      <c r="V135" s="37" t="str">
        <f>IFERROR(INDEX('VOLO GUIDE TO WATERDEEP'!I$3:I$166,MATCH($H135,'VOLO GUIDE TO WATERDEEP'!$A$3:$A$166,0),1),"")</f>
        <v/>
      </c>
      <c r="W135" s="102"/>
      <c r="X135" s="37" t="str">
        <f>IFERROR(INDEX(GUILDS!$B$2:$B$43,MATCH($F135,GUILDS!$G$2:$G$43,0),1),"")</f>
        <v/>
      </c>
      <c r="Y135" s="102"/>
      <c r="Z135" s="37" t="str">
        <f>IFERROR(INDEX(GUILDS!$X$3:$X$45,MATCH($F135,GUILDS!$W$3:$W$45,0),1),"")</f>
        <v/>
      </c>
    </row>
    <row r="136" spans="1:26" x14ac:dyDescent="0.25">
      <c r="A136" t="s">
        <v>968</v>
      </c>
      <c r="B136" s="1" t="str">
        <f t="shared" si="2"/>
        <v>$35</v>
      </c>
      <c r="C136" s="1" t="str">
        <f t="shared" si="3"/>
        <v>Irlingstar Villa (noble villa, A, 3s &amp; 4s)</v>
      </c>
      <c r="F136" s="37" t="s">
        <v>1352</v>
      </c>
      <c r="G136" s="37" t="s">
        <v>1697</v>
      </c>
      <c r="H136" s="63" t="s">
        <v>2338</v>
      </c>
      <c r="I136" s="63" t="s">
        <v>3294</v>
      </c>
      <c r="J136" s="63" t="s">
        <v>2151</v>
      </c>
      <c r="K136" s="63" t="s">
        <v>2152</v>
      </c>
      <c r="L136" s="63" t="s">
        <v>2150</v>
      </c>
      <c r="M136" s="63"/>
      <c r="N136" s="112" t="s">
        <v>6672</v>
      </c>
      <c r="O136" s="102"/>
      <c r="P136" s="37" t="str">
        <f>IFERROR(INDEX('VOLO GUIDE TO WATERDEEP'!B$3:B$166,MATCH($H136,'VOLO GUIDE TO WATERDEEP'!$A$3:$A$166,0),1),"")</f>
        <v/>
      </c>
      <c r="Q136" s="37" t="str">
        <f>IFERROR(INDEX('VOLO GUIDE TO WATERDEEP'!C$3:C$166,MATCH($H136,'VOLO GUIDE TO WATERDEEP'!$A$3:$A$166,0),1),"")</f>
        <v/>
      </c>
      <c r="R136" s="37" t="str">
        <f>IFERROR(INDEX('VOLO GUIDE TO WATERDEEP'!D$3:D$166,MATCH($H136,'VOLO GUIDE TO WATERDEEP'!$A$3:$A$166,0),1),"")</f>
        <v/>
      </c>
      <c r="S136" s="37" t="str">
        <f>IFERROR(INDEX('VOLO GUIDE TO WATERDEEP'!E$3:E$166,MATCH($H136,'VOLO GUIDE TO WATERDEEP'!$A$3:$A$166,0),1),"")</f>
        <v/>
      </c>
      <c r="T136" s="37" t="str">
        <f>IFERROR(INDEX('VOLO GUIDE TO WATERDEEP'!F$3:F$166,MATCH($H136,'VOLO GUIDE TO WATERDEEP'!$A$3:$A$166,0),1),"")</f>
        <v/>
      </c>
      <c r="U136" s="37" t="str">
        <f>IFERROR(INDEX('VOLO GUIDE TO WATERDEEP'!G$3:G$166,MATCH($H136,'VOLO GUIDE TO WATERDEEP'!$A$3:$A$166,0),1),"")</f>
        <v/>
      </c>
      <c r="V136" s="37" t="str">
        <f>IFERROR(INDEX('VOLO GUIDE TO WATERDEEP'!I$3:I$166,MATCH($H136,'VOLO GUIDE TO WATERDEEP'!$A$3:$A$166,0),1),"")</f>
        <v/>
      </c>
      <c r="W136" s="102"/>
      <c r="X136" s="37" t="str">
        <f>IFERROR(INDEX(GUILDS!$B$2:$B$43,MATCH($F136,GUILDS!$G$2:$G$43,0),1),"")</f>
        <v/>
      </c>
      <c r="Y136" s="102"/>
      <c r="Z136" s="37" t="str">
        <f>IFERROR(INDEX(GUILDS!$X$3:$X$45,MATCH($F136,GUILDS!$W$3:$W$45,0),1),"")</f>
        <v/>
      </c>
    </row>
    <row r="137" spans="1:26" x14ac:dyDescent="0.25">
      <c r="A137" t="s">
        <v>969</v>
      </c>
      <c r="B137" s="1" t="str">
        <f t="shared" si="2"/>
        <v>$36</v>
      </c>
      <c r="C137" s="1" t="str">
        <f t="shared" si="3"/>
        <v>Manthar Villa (noble villa, A, 1s &amp; 3s)</v>
      </c>
      <c r="F137" s="37" t="s">
        <v>490</v>
      </c>
      <c r="G137" s="37" t="s">
        <v>1698</v>
      </c>
      <c r="H137" s="63" t="s">
        <v>2339</v>
      </c>
      <c r="I137" s="63" t="s">
        <v>3294</v>
      </c>
      <c r="J137" s="63" t="s">
        <v>2151</v>
      </c>
      <c r="K137" s="63" t="s">
        <v>2152</v>
      </c>
      <c r="L137" s="63" t="s">
        <v>2217</v>
      </c>
      <c r="M137" s="63"/>
      <c r="N137" s="112" t="s">
        <v>6672</v>
      </c>
      <c r="O137" s="102"/>
      <c r="P137" s="37" t="str">
        <f>IFERROR(INDEX('VOLO GUIDE TO WATERDEEP'!B$3:B$166,MATCH($H137,'VOLO GUIDE TO WATERDEEP'!$A$3:$A$166,0),1),"")</f>
        <v/>
      </c>
      <c r="Q137" s="37" t="str">
        <f>IFERROR(INDEX('VOLO GUIDE TO WATERDEEP'!C$3:C$166,MATCH($H137,'VOLO GUIDE TO WATERDEEP'!$A$3:$A$166,0),1),"")</f>
        <v/>
      </c>
      <c r="R137" s="37" t="str">
        <f>IFERROR(INDEX('VOLO GUIDE TO WATERDEEP'!D$3:D$166,MATCH($H137,'VOLO GUIDE TO WATERDEEP'!$A$3:$A$166,0),1),"")</f>
        <v/>
      </c>
      <c r="S137" s="37" t="str">
        <f>IFERROR(INDEX('VOLO GUIDE TO WATERDEEP'!E$3:E$166,MATCH($H137,'VOLO GUIDE TO WATERDEEP'!$A$3:$A$166,0),1),"")</f>
        <v/>
      </c>
      <c r="T137" s="37" t="str">
        <f>IFERROR(INDEX('VOLO GUIDE TO WATERDEEP'!F$3:F$166,MATCH($H137,'VOLO GUIDE TO WATERDEEP'!$A$3:$A$166,0),1),"")</f>
        <v/>
      </c>
      <c r="U137" s="37" t="str">
        <f>IFERROR(INDEX('VOLO GUIDE TO WATERDEEP'!G$3:G$166,MATCH($H137,'VOLO GUIDE TO WATERDEEP'!$A$3:$A$166,0),1),"")</f>
        <v/>
      </c>
      <c r="V137" s="37" t="str">
        <f>IFERROR(INDEX('VOLO GUIDE TO WATERDEEP'!I$3:I$166,MATCH($H137,'VOLO GUIDE TO WATERDEEP'!$A$3:$A$166,0),1),"")</f>
        <v/>
      </c>
      <c r="W137" s="102"/>
      <c r="X137" s="37" t="str">
        <f>IFERROR(INDEX(GUILDS!$B$2:$B$43,MATCH($F137,GUILDS!$G$2:$G$43,0),1),"")</f>
        <v/>
      </c>
      <c r="Y137" s="102"/>
      <c r="Z137" s="37" t="str">
        <f>IFERROR(INDEX(GUILDS!$X$3:$X$45,MATCH($F137,GUILDS!$W$3:$W$45,0),1),"")</f>
        <v/>
      </c>
    </row>
    <row r="138" spans="1:26" x14ac:dyDescent="0.25">
      <c r="A138" t="s">
        <v>970</v>
      </c>
      <c r="B138" s="1" t="str">
        <f t="shared" si="2"/>
        <v>$37</v>
      </c>
      <c r="C138" s="1" t="str">
        <f t="shared" si="3"/>
        <v>The Fiery Flagon (tavern, B, 1s)</v>
      </c>
      <c r="F138" s="37" t="s">
        <v>1353</v>
      </c>
      <c r="G138" s="37" t="s">
        <v>1699</v>
      </c>
      <c r="H138" s="63" t="s">
        <v>2340</v>
      </c>
      <c r="I138" s="63" t="s">
        <v>3294</v>
      </c>
      <c r="J138" s="63" t="s">
        <v>2169</v>
      </c>
      <c r="K138" s="63" t="s">
        <v>2157</v>
      </c>
      <c r="L138" s="63" t="s">
        <v>2221</v>
      </c>
      <c r="M138" s="63"/>
      <c r="N138" s="112" t="s">
        <v>6672</v>
      </c>
      <c r="O138" s="102"/>
      <c r="P138" s="37">
        <f>IFERROR(INDEX('VOLO GUIDE TO WATERDEEP'!B$3:B$166,MATCH($H138,'VOLO GUIDE TO WATERDEEP'!$A$3:$A$166,0),1),"")</f>
        <v>4</v>
      </c>
      <c r="Q138" s="37">
        <f>IFERROR(INDEX('VOLO GUIDE TO WATERDEEP'!C$3:C$166,MATCH($H138,'VOLO GUIDE TO WATERDEEP'!$A$3:$A$166,0),1),"")</f>
        <v>3</v>
      </c>
      <c r="R138" s="37">
        <f>IFERROR(INDEX('VOLO GUIDE TO WATERDEEP'!D$3:D$166,MATCH($H138,'VOLO GUIDE TO WATERDEEP'!$A$3:$A$166,0),1),"")</f>
        <v>0</v>
      </c>
      <c r="S138" s="37">
        <f>IFERROR(INDEX('VOLO GUIDE TO WATERDEEP'!E$3:E$166,MATCH($H138,'VOLO GUIDE TO WATERDEEP'!$A$3:$A$166,0),1),"")</f>
        <v>0</v>
      </c>
      <c r="T138" s="37">
        <f>IFERROR(INDEX('VOLO GUIDE TO WATERDEEP'!F$3:F$166,MATCH($H138,'VOLO GUIDE TO WATERDEEP'!$A$3:$A$166,0),1),"")</f>
        <v>0</v>
      </c>
      <c r="U138" s="37">
        <f>IFERROR(INDEX('VOLO GUIDE TO WATERDEEP'!G$3:G$166,MATCH($H138,'VOLO GUIDE TO WATERDEEP'!$A$3:$A$166,0),1),"")</f>
        <v>0</v>
      </c>
      <c r="V138" s="37" t="str">
        <f>IFERROR(INDEX('VOLO GUIDE TO WATERDEEP'!I$3:I$166,MATCH($H138,'VOLO GUIDE TO WATERDEEP'!$A$3:$A$166,0),1),"")</f>
        <v>SEA WARD</v>
      </c>
      <c r="W138" s="102"/>
      <c r="X138" s="37" t="str">
        <f>IFERROR(INDEX(GUILDS!$B$2:$B$43,MATCH($F138,GUILDS!$G$2:$G$43,0),1),"")</f>
        <v/>
      </c>
      <c r="Y138" s="102"/>
      <c r="Z138" s="37" t="str">
        <f>IFERROR(INDEX(GUILDS!$X$3:$X$45,MATCH($F138,GUILDS!$W$3:$W$45,0),1),"")</f>
        <v/>
      </c>
    </row>
    <row r="139" spans="1:26" x14ac:dyDescent="0.25">
      <c r="A139" t="s">
        <v>971</v>
      </c>
      <c r="B139" s="1" t="str">
        <f t="shared" si="2"/>
        <v>$38</v>
      </c>
      <c r="C139" s="1" t="str">
        <f t="shared" si="3"/>
        <v>The House of Inspired Hands (temple, B, 3s)</v>
      </c>
      <c r="F139" s="37" t="s">
        <v>1354</v>
      </c>
      <c r="G139" s="37" t="s">
        <v>1700</v>
      </c>
      <c r="H139" s="63" t="s">
        <v>2341</v>
      </c>
      <c r="I139" s="63" t="s">
        <v>3294</v>
      </c>
      <c r="J139" s="63" t="s">
        <v>2176</v>
      </c>
      <c r="K139" s="63" t="s">
        <v>2157</v>
      </c>
      <c r="L139" s="63" t="s">
        <v>2218</v>
      </c>
      <c r="M139" s="63"/>
      <c r="N139" s="112" t="s">
        <v>6672</v>
      </c>
      <c r="O139" s="102"/>
      <c r="P139" s="37" t="str">
        <f>IFERROR(INDEX('VOLO GUIDE TO WATERDEEP'!B$3:B$166,MATCH($H139,'VOLO GUIDE TO WATERDEEP'!$A$3:$A$166,0),1),"")</f>
        <v/>
      </c>
      <c r="Q139" s="37" t="str">
        <f>IFERROR(INDEX('VOLO GUIDE TO WATERDEEP'!C$3:C$166,MATCH($H139,'VOLO GUIDE TO WATERDEEP'!$A$3:$A$166,0),1),"")</f>
        <v/>
      </c>
      <c r="R139" s="37" t="str">
        <f>IFERROR(INDEX('VOLO GUIDE TO WATERDEEP'!D$3:D$166,MATCH($H139,'VOLO GUIDE TO WATERDEEP'!$A$3:$A$166,0),1),"")</f>
        <v/>
      </c>
      <c r="S139" s="37" t="str">
        <f>IFERROR(INDEX('VOLO GUIDE TO WATERDEEP'!E$3:E$166,MATCH($H139,'VOLO GUIDE TO WATERDEEP'!$A$3:$A$166,0),1),"")</f>
        <v/>
      </c>
      <c r="T139" s="37" t="str">
        <f>IFERROR(INDEX('VOLO GUIDE TO WATERDEEP'!F$3:F$166,MATCH($H139,'VOLO GUIDE TO WATERDEEP'!$A$3:$A$166,0),1),"")</f>
        <v/>
      </c>
      <c r="U139" s="37" t="str">
        <f>IFERROR(INDEX('VOLO GUIDE TO WATERDEEP'!G$3:G$166,MATCH($H139,'VOLO GUIDE TO WATERDEEP'!$A$3:$A$166,0),1),"")</f>
        <v/>
      </c>
      <c r="V139" s="37" t="str">
        <f>IFERROR(INDEX('VOLO GUIDE TO WATERDEEP'!I$3:I$166,MATCH($H139,'VOLO GUIDE TO WATERDEEP'!$A$3:$A$166,0),1),"")</f>
        <v/>
      </c>
      <c r="W139" s="102"/>
      <c r="X139" s="37" t="str">
        <f>IFERROR(INDEX(GUILDS!$B$2:$B$43,MATCH($F139,GUILDS!$G$2:$G$43,0),1),"")</f>
        <v/>
      </c>
      <c r="Y139" s="102"/>
      <c r="Z139" s="37" t="str">
        <f>IFERROR(INDEX(GUILDS!$X$3:$X$45,MATCH($F139,GUILDS!$W$3:$W$45,0),1),"")</f>
        <v/>
      </c>
    </row>
    <row r="140" spans="1:26" x14ac:dyDescent="0.25">
      <c r="A140" t="s">
        <v>972</v>
      </c>
      <c r="B140" s="1" t="str">
        <f t="shared" si="2"/>
        <v>$39</v>
      </c>
      <c r="C140" s="1" t="str">
        <f t="shared" si="3"/>
        <v>Dacer's Inn (inn, B, 3s)</v>
      </c>
      <c r="F140" s="37" t="s">
        <v>1355</v>
      </c>
      <c r="G140" s="37" t="s">
        <v>1701</v>
      </c>
      <c r="H140" s="63" t="s">
        <v>2342</v>
      </c>
      <c r="I140" s="63" t="s">
        <v>3294</v>
      </c>
      <c r="J140" s="63" t="s">
        <v>2168</v>
      </c>
      <c r="K140" s="63" t="s">
        <v>2157</v>
      </c>
      <c r="L140" s="63" t="s">
        <v>2218</v>
      </c>
      <c r="M140" s="63"/>
      <c r="N140" s="112" t="s">
        <v>6672</v>
      </c>
      <c r="O140" s="102"/>
      <c r="P140" s="37" t="str">
        <f>IFERROR(INDEX('VOLO GUIDE TO WATERDEEP'!B$3:B$166,MATCH($H140,'VOLO GUIDE TO WATERDEEP'!$A$3:$A$166,0),1),"")</f>
        <v/>
      </c>
      <c r="Q140" s="37" t="str">
        <f>IFERROR(INDEX('VOLO GUIDE TO WATERDEEP'!C$3:C$166,MATCH($H140,'VOLO GUIDE TO WATERDEEP'!$A$3:$A$166,0),1),"")</f>
        <v/>
      </c>
      <c r="R140" s="37" t="str">
        <f>IFERROR(INDEX('VOLO GUIDE TO WATERDEEP'!D$3:D$166,MATCH($H140,'VOLO GUIDE TO WATERDEEP'!$A$3:$A$166,0),1),"")</f>
        <v/>
      </c>
      <c r="S140" s="37" t="str">
        <f>IFERROR(INDEX('VOLO GUIDE TO WATERDEEP'!E$3:E$166,MATCH($H140,'VOLO GUIDE TO WATERDEEP'!$A$3:$A$166,0),1),"")</f>
        <v/>
      </c>
      <c r="T140" s="37" t="str">
        <f>IFERROR(INDEX('VOLO GUIDE TO WATERDEEP'!F$3:F$166,MATCH($H140,'VOLO GUIDE TO WATERDEEP'!$A$3:$A$166,0),1),"")</f>
        <v/>
      </c>
      <c r="U140" s="37" t="str">
        <f>IFERROR(INDEX('VOLO GUIDE TO WATERDEEP'!G$3:G$166,MATCH($H140,'VOLO GUIDE TO WATERDEEP'!$A$3:$A$166,0),1),"")</f>
        <v/>
      </c>
      <c r="V140" s="37" t="str">
        <f>IFERROR(INDEX('VOLO GUIDE TO WATERDEEP'!I$3:I$166,MATCH($H140,'VOLO GUIDE TO WATERDEEP'!$A$3:$A$166,0),1),"")</f>
        <v/>
      </c>
      <c r="W140" s="102"/>
      <c r="X140" s="37" t="str">
        <f>IFERROR(INDEX(GUILDS!$B$2:$B$43,MATCH($F140,GUILDS!$G$2:$G$43,0),1),"")</f>
        <v/>
      </c>
      <c r="Y140" s="102"/>
      <c r="Z140" s="37" t="str">
        <f>IFERROR(INDEX(GUILDS!$X$3:$X$45,MATCH($F140,GUILDS!$W$3:$W$45,0),1),"")</f>
        <v/>
      </c>
    </row>
    <row r="141" spans="1:26" x14ac:dyDescent="0.25">
      <c r="A141" t="s">
        <v>973</v>
      </c>
      <c r="B141" s="1" t="str">
        <f t="shared" si="2"/>
        <v>$40</v>
      </c>
      <c r="C141" s="1" t="str">
        <f t="shared" si="3"/>
        <v>Ilzimmer (noble villa, A, 1s &amp; 2s)</v>
      </c>
      <c r="F141" s="37" t="s">
        <v>1356</v>
      </c>
      <c r="G141" s="37" t="s">
        <v>1702</v>
      </c>
      <c r="H141" s="63" t="s">
        <v>94</v>
      </c>
      <c r="I141" s="63" t="s">
        <v>3294</v>
      </c>
      <c r="J141" s="63" t="s">
        <v>2151</v>
      </c>
      <c r="K141" s="63" t="s">
        <v>2152</v>
      </c>
      <c r="L141" s="63" t="s">
        <v>2147</v>
      </c>
      <c r="M141" s="63"/>
      <c r="N141" s="112" t="s">
        <v>6672</v>
      </c>
      <c r="O141" s="102"/>
      <c r="P141" s="37" t="str">
        <f>IFERROR(INDEX('VOLO GUIDE TO WATERDEEP'!B$3:B$166,MATCH($H141,'VOLO GUIDE TO WATERDEEP'!$A$3:$A$166,0),1),"")</f>
        <v/>
      </c>
      <c r="Q141" s="37" t="str">
        <f>IFERROR(INDEX('VOLO GUIDE TO WATERDEEP'!C$3:C$166,MATCH($H141,'VOLO GUIDE TO WATERDEEP'!$A$3:$A$166,0),1),"")</f>
        <v/>
      </c>
      <c r="R141" s="37" t="str">
        <f>IFERROR(INDEX('VOLO GUIDE TO WATERDEEP'!D$3:D$166,MATCH($H141,'VOLO GUIDE TO WATERDEEP'!$A$3:$A$166,0),1),"")</f>
        <v/>
      </c>
      <c r="S141" s="37" t="str">
        <f>IFERROR(INDEX('VOLO GUIDE TO WATERDEEP'!E$3:E$166,MATCH($H141,'VOLO GUIDE TO WATERDEEP'!$A$3:$A$166,0),1),"")</f>
        <v/>
      </c>
      <c r="T141" s="37" t="str">
        <f>IFERROR(INDEX('VOLO GUIDE TO WATERDEEP'!F$3:F$166,MATCH($H141,'VOLO GUIDE TO WATERDEEP'!$A$3:$A$166,0),1),"")</f>
        <v/>
      </c>
      <c r="U141" s="37" t="str">
        <f>IFERROR(INDEX('VOLO GUIDE TO WATERDEEP'!G$3:G$166,MATCH($H141,'VOLO GUIDE TO WATERDEEP'!$A$3:$A$166,0),1),"")</f>
        <v/>
      </c>
      <c r="V141" s="37" t="str">
        <f>IFERROR(INDEX('VOLO GUIDE TO WATERDEEP'!I$3:I$166,MATCH($H141,'VOLO GUIDE TO WATERDEEP'!$A$3:$A$166,0),1),"")</f>
        <v/>
      </c>
      <c r="W141" s="102"/>
      <c r="X141" s="37" t="str">
        <f>IFERROR(INDEX(GUILDS!$B$2:$B$43,MATCH($F141,GUILDS!$G$2:$G$43,0),1),"")</f>
        <v/>
      </c>
      <c r="Y141" s="102"/>
      <c r="Z141" s="37" t="str">
        <f>IFERROR(INDEX(GUILDS!$X$3:$X$45,MATCH($F141,GUILDS!$W$3:$W$45,0),1),"")</f>
        <v/>
      </c>
    </row>
    <row r="142" spans="1:26" x14ac:dyDescent="0.25">
      <c r="A142" t="s">
        <v>974</v>
      </c>
      <c r="B142" s="1" t="str">
        <f t="shared" si="2"/>
        <v>$41</v>
      </c>
      <c r="C142" s="1" t="str">
        <f t="shared" si="3"/>
        <v>The Ship's Wheel (tavern, C, 2)</v>
      </c>
      <c r="F142" s="37" t="s">
        <v>1357</v>
      </c>
      <c r="G142" s="37" t="s">
        <v>1703</v>
      </c>
      <c r="H142" s="63" t="s">
        <v>2343</v>
      </c>
      <c r="I142" s="63" t="s">
        <v>3294</v>
      </c>
      <c r="J142" s="63" t="s">
        <v>2169</v>
      </c>
      <c r="K142" s="63" t="s">
        <v>2145</v>
      </c>
      <c r="L142" s="63">
        <v>2</v>
      </c>
      <c r="M142" s="63"/>
      <c r="N142" s="112" t="s">
        <v>6672</v>
      </c>
      <c r="O142" s="102"/>
      <c r="P142" s="37" t="str">
        <f>IFERROR(INDEX('VOLO GUIDE TO WATERDEEP'!B$3:B$166,MATCH($H142,'VOLO GUIDE TO WATERDEEP'!$A$3:$A$166,0),1),"")</f>
        <v/>
      </c>
      <c r="Q142" s="37" t="str">
        <f>IFERROR(INDEX('VOLO GUIDE TO WATERDEEP'!C$3:C$166,MATCH($H142,'VOLO GUIDE TO WATERDEEP'!$A$3:$A$166,0),1),"")</f>
        <v/>
      </c>
      <c r="R142" s="37" t="str">
        <f>IFERROR(INDEX('VOLO GUIDE TO WATERDEEP'!D$3:D$166,MATCH($H142,'VOLO GUIDE TO WATERDEEP'!$A$3:$A$166,0),1),"")</f>
        <v/>
      </c>
      <c r="S142" s="37" t="str">
        <f>IFERROR(INDEX('VOLO GUIDE TO WATERDEEP'!E$3:E$166,MATCH($H142,'VOLO GUIDE TO WATERDEEP'!$A$3:$A$166,0),1),"")</f>
        <v/>
      </c>
      <c r="T142" s="37" t="str">
        <f>IFERROR(INDEX('VOLO GUIDE TO WATERDEEP'!F$3:F$166,MATCH($H142,'VOLO GUIDE TO WATERDEEP'!$A$3:$A$166,0),1),"")</f>
        <v/>
      </c>
      <c r="U142" s="37" t="str">
        <f>IFERROR(INDEX('VOLO GUIDE TO WATERDEEP'!G$3:G$166,MATCH($H142,'VOLO GUIDE TO WATERDEEP'!$A$3:$A$166,0),1),"")</f>
        <v/>
      </c>
      <c r="V142" s="37" t="str">
        <f>IFERROR(INDEX('VOLO GUIDE TO WATERDEEP'!I$3:I$166,MATCH($H142,'VOLO GUIDE TO WATERDEEP'!$A$3:$A$166,0),1),"")</f>
        <v/>
      </c>
      <c r="W142" s="102"/>
      <c r="X142" s="37" t="str">
        <f>IFERROR(INDEX(GUILDS!$B$2:$B$43,MATCH($F142,GUILDS!$G$2:$G$43,0),1),"")</f>
        <v/>
      </c>
      <c r="Y142" s="102"/>
      <c r="Z142" s="37" t="str">
        <f>IFERROR(INDEX(GUILDS!$X$3:$X$45,MATCH($F142,GUILDS!$W$3:$W$45,0),1),"")</f>
        <v/>
      </c>
    </row>
    <row r="143" spans="1:26" x14ac:dyDescent="0.25">
      <c r="A143" t="s">
        <v>975</v>
      </c>
      <c r="B143" s="1" t="str">
        <f t="shared" si="2"/>
        <v>$42</v>
      </c>
      <c r="C143" s="1" t="str">
        <f t="shared" si="3"/>
        <v>The Pilgrim's Rest (inn, B, 3)</v>
      </c>
      <c r="F143" s="37" t="s">
        <v>1358</v>
      </c>
      <c r="G143" s="37" t="s">
        <v>1704</v>
      </c>
      <c r="H143" s="63" t="s">
        <v>2344</v>
      </c>
      <c r="I143" s="63" t="s">
        <v>3294</v>
      </c>
      <c r="J143" s="63" t="s">
        <v>2168</v>
      </c>
      <c r="K143" s="63" t="s">
        <v>2157</v>
      </c>
      <c r="L143" s="63">
        <v>3</v>
      </c>
      <c r="M143" s="63"/>
      <c r="N143" s="112" t="s">
        <v>6672</v>
      </c>
      <c r="O143" s="102"/>
      <c r="P143" s="37" t="str">
        <f>IFERROR(INDEX('VOLO GUIDE TO WATERDEEP'!B$3:B$166,MATCH($H143,'VOLO GUIDE TO WATERDEEP'!$A$3:$A$166,0),1),"")</f>
        <v/>
      </c>
      <c r="Q143" s="37" t="str">
        <f>IFERROR(INDEX('VOLO GUIDE TO WATERDEEP'!C$3:C$166,MATCH($H143,'VOLO GUIDE TO WATERDEEP'!$A$3:$A$166,0),1),"")</f>
        <v/>
      </c>
      <c r="R143" s="37" t="str">
        <f>IFERROR(INDEX('VOLO GUIDE TO WATERDEEP'!D$3:D$166,MATCH($H143,'VOLO GUIDE TO WATERDEEP'!$A$3:$A$166,0),1),"")</f>
        <v/>
      </c>
      <c r="S143" s="37" t="str">
        <f>IFERROR(INDEX('VOLO GUIDE TO WATERDEEP'!E$3:E$166,MATCH($H143,'VOLO GUIDE TO WATERDEEP'!$A$3:$A$166,0),1),"")</f>
        <v/>
      </c>
      <c r="T143" s="37" t="str">
        <f>IFERROR(INDEX('VOLO GUIDE TO WATERDEEP'!F$3:F$166,MATCH($H143,'VOLO GUIDE TO WATERDEEP'!$A$3:$A$166,0),1),"")</f>
        <v/>
      </c>
      <c r="U143" s="37" t="str">
        <f>IFERROR(INDEX('VOLO GUIDE TO WATERDEEP'!G$3:G$166,MATCH($H143,'VOLO GUIDE TO WATERDEEP'!$A$3:$A$166,0),1),"")</f>
        <v/>
      </c>
      <c r="V143" s="37" t="str">
        <f>IFERROR(INDEX('VOLO GUIDE TO WATERDEEP'!I$3:I$166,MATCH($H143,'VOLO GUIDE TO WATERDEEP'!$A$3:$A$166,0),1),"")</f>
        <v/>
      </c>
      <c r="W143" s="102"/>
      <c r="X143" s="37" t="str">
        <f>IFERROR(INDEX(GUILDS!$B$2:$B$43,MATCH($F143,GUILDS!$G$2:$G$43,0),1),"")</f>
        <v/>
      </c>
      <c r="Y143" s="102"/>
      <c r="Z143" s="37" t="str">
        <f>IFERROR(INDEX(GUILDS!$X$3:$X$45,MATCH($F143,GUILDS!$W$3:$W$45,0),1),"")</f>
        <v/>
      </c>
    </row>
    <row r="144" spans="1:26" x14ac:dyDescent="0.25">
      <c r="A144" t="s">
        <v>976</v>
      </c>
      <c r="B144" s="1" t="str">
        <f t="shared" si="2"/>
        <v>$43</v>
      </c>
      <c r="C144" s="1" t="str">
        <f t="shared" si="3"/>
        <v>The Wandering Wemic (inn, B, 3)</v>
      </c>
      <c r="F144" s="37" t="s">
        <v>1359</v>
      </c>
      <c r="G144" s="37" t="s">
        <v>1705</v>
      </c>
      <c r="H144" s="63" t="s">
        <v>2345</v>
      </c>
      <c r="I144" s="63" t="s">
        <v>3294</v>
      </c>
      <c r="J144" s="63" t="s">
        <v>2168</v>
      </c>
      <c r="K144" s="63" t="s">
        <v>2157</v>
      </c>
      <c r="L144" s="63">
        <v>3</v>
      </c>
      <c r="M144" s="63"/>
      <c r="N144" s="112" t="s">
        <v>6672</v>
      </c>
      <c r="O144" s="102"/>
      <c r="P144" s="37">
        <f>IFERROR(INDEX('VOLO GUIDE TO WATERDEEP'!B$3:B$166,MATCH($H144,'VOLO GUIDE TO WATERDEEP'!$A$3:$A$166,0),1),"")</f>
        <v>4</v>
      </c>
      <c r="Q144" s="37">
        <f>IFERROR(INDEX('VOLO GUIDE TO WATERDEEP'!C$3:C$166,MATCH($H144,'VOLO GUIDE TO WATERDEEP'!$A$3:$A$166,0),1),"")</f>
        <v>0</v>
      </c>
      <c r="R144" s="37">
        <f>IFERROR(INDEX('VOLO GUIDE TO WATERDEEP'!D$3:D$166,MATCH($H144,'VOLO GUIDE TO WATERDEEP'!$A$3:$A$166,0),1),"")</f>
        <v>4</v>
      </c>
      <c r="S144" s="37">
        <f>IFERROR(INDEX('VOLO GUIDE TO WATERDEEP'!E$3:E$166,MATCH($H144,'VOLO GUIDE TO WATERDEEP'!$A$3:$A$166,0),1),"")</f>
        <v>0</v>
      </c>
      <c r="T144" s="37">
        <f>IFERROR(INDEX('VOLO GUIDE TO WATERDEEP'!F$3:F$166,MATCH($H144,'VOLO GUIDE TO WATERDEEP'!$A$3:$A$166,0),1),"")</f>
        <v>0</v>
      </c>
      <c r="U144" s="37">
        <f>IFERROR(INDEX('VOLO GUIDE TO WATERDEEP'!G$3:G$166,MATCH($H144,'VOLO GUIDE TO WATERDEEP'!$A$3:$A$166,0),1),"")</f>
        <v>0</v>
      </c>
      <c r="V144" s="37" t="str">
        <f>IFERROR(INDEX('VOLO GUIDE TO WATERDEEP'!I$3:I$166,MATCH($H144,'VOLO GUIDE TO WATERDEEP'!$A$3:$A$166,0),1),"")</f>
        <v>SEA WARD</v>
      </c>
      <c r="W144" s="102"/>
      <c r="X144" s="37" t="str">
        <f>IFERROR(INDEX(GUILDS!$B$2:$B$43,MATCH($F144,GUILDS!$G$2:$G$43,0),1),"")</f>
        <v/>
      </c>
      <c r="Y144" s="102"/>
      <c r="Z144" s="37" t="str">
        <f>IFERROR(INDEX(GUILDS!$X$3:$X$45,MATCH($F144,GUILDS!$W$3:$W$45,0),1),"")</f>
        <v/>
      </c>
    </row>
    <row r="145" spans="1:26" x14ac:dyDescent="0.25">
      <c r="A145" t="s">
        <v>977</v>
      </c>
      <c r="B145" s="1" t="str">
        <f t="shared" si="2"/>
        <v>$44</v>
      </c>
      <c r="C145" s="1" t="str">
        <f t="shared" si="3"/>
        <v>Tchazzam Villa (noble villa, A, 1s &amp; 2s)</v>
      </c>
      <c r="F145" s="37" t="s">
        <v>601</v>
      </c>
      <c r="G145" s="37" t="s">
        <v>1706</v>
      </c>
      <c r="H145" s="63" t="s">
        <v>2346</v>
      </c>
      <c r="I145" s="63" t="s">
        <v>3294</v>
      </c>
      <c r="J145" s="63" t="s">
        <v>2151</v>
      </c>
      <c r="K145" s="63" t="s">
        <v>2152</v>
      </c>
      <c r="L145" s="63" t="s">
        <v>2147</v>
      </c>
      <c r="M145" s="63"/>
      <c r="N145" s="112" t="s">
        <v>6672</v>
      </c>
      <c r="O145" s="102"/>
      <c r="P145" s="37" t="str">
        <f>IFERROR(INDEX('VOLO GUIDE TO WATERDEEP'!B$3:B$166,MATCH($H145,'VOLO GUIDE TO WATERDEEP'!$A$3:$A$166,0),1),"")</f>
        <v/>
      </c>
      <c r="Q145" s="37" t="str">
        <f>IFERROR(INDEX('VOLO GUIDE TO WATERDEEP'!C$3:C$166,MATCH($H145,'VOLO GUIDE TO WATERDEEP'!$A$3:$A$166,0),1),"")</f>
        <v/>
      </c>
      <c r="R145" s="37" t="str">
        <f>IFERROR(INDEX('VOLO GUIDE TO WATERDEEP'!D$3:D$166,MATCH($H145,'VOLO GUIDE TO WATERDEEP'!$A$3:$A$166,0),1),"")</f>
        <v/>
      </c>
      <c r="S145" s="37" t="str">
        <f>IFERROR(INDEX('VOLO GUIDE TO WATERDEEP'!E$3:E$166,MATCH($H145,'VOLO GUIDE TO WATERDEEP'!$A$3:$A$166,0),1),"")</f>
        <v/>
      </c>
      <c r="T145" s="37" t="str">
        <f>IFERROR(INDEX('VOLO GUIDE TO WATERDEEP'!F$3:F$166,MATCH($H145,'VOLO GUIDE TO WATERDEEP'!$A$3:$A$166,0),1),"")</f>
        <v/>
      </c>
      <c r="U145" s="37" t="str">
        <f>IFERROR(INDEX('VOLO GUIDE TO WATERDEEP'!G$3:G$166,MATCH($H145,'VOLO GUIDE TO WATERDEEP'!$A$3:$A$166,0),1),"")</f>
        <v/>
      </c>
      <c r="V145" s="37" t="str">
        <f>IFERROR(INDEX('VOLO GUIDE TO WATERDEEP'!I$3:I$166,MATCH($H145,'VOLO GUIDE TO WATERDEEP'!$A$3:$A$166,0),1),"")</f>
        <v/>
      </c>
      <c r="W145" s="102"/>
      <c r="X145" s="37" t="str">
        <f>IFERROR(INDEX(GUILDS!$B$2:$B$43,MATCH($F145,GUILDS!$G$2:$G$43,0),1),"")</f>
        <v/>
      </c>
      <c r="Y145" s="102"/>
      <c r="Z145" s="37" t="str">
        <f>IFERROR(INDEX(GUILDS!$X$3:$X$45,MATCH($F145,GUILDS!$W$3:$W$45,0),1),"")</f>
        <v/>
      </c>
    </row>
    <row r="146" spans="1:26" x14ac:dyDescent="0.25">
      <c r="A146" t="s">
        <v>978</v>
      </c>
      <c r="B146" s="1" t="str">
        <f t="shared" si="2"/>
        <v>$45"</v>
      </c>
      <c r="C146" s="1" t="str">
        <f t="shared" si="3"/>
        <v>Maerghoun's Inn (inn, B, 3)</v>
      </c>
      <c r="F146" s="37" t="s">
        <v>1707</v>
      </c>
      <c r="G146" s="37" t="s">
        <v>1708</v>
      </c>
      <c r="H146" s="63" t="s">
        <v>2347</v>
      </c>
      <c r="I146" s="63" t="s">
        <v>3294</v>
      </c>
      <c r="J146" s="63" t="s">
        <v>2168</v>
      </c>
      <c r="K146" s="63" t="s">
        <v>2157</v>
      </c>
      <c r="L146" s="63">
        <v>3</v>
      </c>
      <c r="M146" s="63"/>
      <c r="N146" s="112" t="s">
        <v>6672</v>
      </c>
      <c r="O146" s="102"/>
      <c r="P146" s="37" t="str">
        <f>IFERROR(INDEX('VOLO GUIDE TO WATERDEEP'!B$3:B$166,MATCH($H146,'VOLO GUIDE TO WATERDEEP'!$A$3:$A$166,0),1),"")</f>
        <v/>
      </c>
      <c r="Q146" s="37" t="str">
        <f>IFERROR(INDEX('VOLO GUIDE TO WATERDEEP'!C$3:C$166,MATCH($H146,'VOLO GUIDE TO WATERDEEP'!$A$3:$A$166,0),1),"")</f>
        <v/>
      </c>
      <c r="R146" s="37" t="str">
        <f>IFERROR(INDEX('VOLO GUIDE TO WATERDEEP'!D$3:D$166,MATCH($H146,'VOLO GUIDE TO WATERDEEP'!$A$3:$A$166,0),1),"")</f>
        <v/>
      </c>
      <c r="S146" s="37" t="str">
        <f>IFERROR(INDEX('VOLO GUIDE TO WATERDEEP'!E$3:E$166,MATCH($H146,'VOLO GUIDE TO WATERDEEP'!$A$3:$A$166,0),1),"")</f>
        <v/>
      </c>
      <c r="T146" s="37" t="str">
        <f>IFERROR(INDEX('VOLO GUIDE TO WATERDEEP'!F$3:F$166,MATCH($H146,'VOLO GUIDE TO WATERDEEP'!$A$3:$A$166,0),1),"")</f>
        <v/>
      </c>
      <c r="U146" s="37" t="str">
        <f>IFERROR(INDEX('VOLO GUIDE TO WATERDEEP'!G$3:G$166,MATCH($H146,'VOLO GUIDE TO WATERDEEP'!$A$3:$A$166,0),1),"")</f>
        <v/>
      </c>
      <c r="V146" s="37" t="str">
        <f>IFERROR(INDEX('VOLO GUIDE TO WATERDEEP'!I$3:I$166,MATCH($H146,'VOLO GUIDE TO WATERDEEP'!$A$3:$A$166,0),1),"")</f>
        <v/>
      </c>
      <c r="W146" s="102"/>
      <c r="X146" s="37" t="str">
        <f>IFERROR(INDEX(GUILDS!$B$2:$B$43,MATCH($F146,GUILDS!$G$2:$G$43,0),1),"")</f>
        <v/>
      </c>
      <c r="Y146" s="102"/>
      <c r="Z146" s="37" t="str">
        <f>IFERROR(INDEX(GUILDS!$X$3:$X$45,MATCH($F146,GUILDS!$W$3:$W$45,0),1),"")</f>
        <v/>
      </c>
    </row>
    <row r="147" spans="1:26" x14ac:dyDescent="0.25">
      <c r="A147" t="s">
        <v>979</v>
      </c>
      <c r="B147" s="1" t="str">
        <f t="shared" ref="B147:B235" si="4">LEFT(LEFT(A147,FIND(":",A147)),LEN(LEFT(A147,FIND(":",A147)))-1)</f>
        <v>$46</v>
      </c>
      <c r="C147" s="1" t="str">
        <f t="shared" ref="C147:C235" si="5">RIGHT(A147,LEN(A147)-FIND(":",A147)-1)</f>
        <v>Urmbrusk Villa (noble villa, A, 2s &amp; 3s)</v>
      </c>
      <c r="F147" s="37" t="s">
        <v>637</v>
      </c>
      <c r="G147" s="37" t="s">
        <v>1709</v>
      </c>
      <c r="H147" s="63" t="s">
        <v>2348</v>
      </c>
      <c r="I147" s="63" t="s">
        <v>3294</v>
      </c>
      <c r="J147" s="63" t="s">
        <v>2151</v>
      </c>
      <c r="K147" s="63" t="s">
        <v>2152</v>
      </c>
      <c r="L147" s="63" t="s">
        <v>2146</v>
      </c>
      <c r="M147" s="63"/>
      <c r="N147" s="112" t="s">
        <v>6672</v>
      </c>
      <c r="O147" s="102"/>
      <c r="P147" s="37" t="str">
        <f>IFERROR(INDEX('VOLO GUIDE TO WATERDEEP'!B$3:B$166,MATCH($H147,'VOLO GUIDE TO WATERDEEP'!$A$3:$A$166,0),1),"")</f>
        <v/>
      </c>
      <c r="Q147" s="37" t="str">
        <f>IFERROR(INDEX('VOLO GUIDE TO WATERDEEP'!C$3:C$166,MATCH($H147,'VOLO GUIDE TO WATERDEEP'!$A$3:$A$166,0),1),"")</f>
        <v/>
      </c>
      <c r="R147" s="37" t="str">
        <f>IFERROR(INDEX('VOLO GUIDE TO WATERDEEP'!D$3:D$166,MATCH($H147,'VOLO GUIDE TO WATERDEEP'!$A$3:$A$166,0),1),"")</f>
        <v/>
      </c>
      <c r="S147" s="37" t="str">
        <f>IFERROR(INDEX('VOLO GUIDE TO WATERDEEP'!E$3:E$166,MATCH($H147,'VOLO GUIDE TO WATERDEEP'!$A$3:$A$166,0),1),"")</f>
        <v/>
      </c>
      <c r="T147" s="37" t="str">
        <f>IFERROR(INDEX('VOLO GUIDE TO WATERDEEP'!F$3:F$166,MATCH($H147,'VOLO GUIDE TO WATERDEEP'!$A$3:$A$166,0),1),"")</f>
        <v/>
      </c>
      <c r="U147" s="37" t="str">
        <f>IFERROR(INDEX('VOLO GUIDE TO WATERDEEP'!G$3:G$166,MATCH($H147,'VOLO GUIDE TO WATERDEEP'!$A$3:$A$166,0),1),"")</f>
        <v/>
      </c>
      <c r="V147" s="37" t="str">
        <f>IFERROR(INDEX('VOLO GUIDE TO WATERDEEP'!I$3:I$166,MATCH($H147,'VOLO GUIDE TO WATERDEEP'!$A$3:$A$166,0),1),"")</f>
        <v/>
      </c>
      <c r="W147" s="102"/>
      <c r="X147" s="37" t="str">
        <f>IFERROR(INDEX(GUILDS!$B$2:$B$43,MATCH($F147,GUILDS!$G$2:$G$43,0),1),"")</f>
        <v/>
      </c>
      <c r="Y147" s="102"/>
      <c r="Z147" s="37" t="str">
        <f>IFERROR(INDEX(GUILDS!$X$3:$X$45,MATCH($F147,GUILDS!$W$3:$W$45,0),1),"")</f>
        <v/>
      </c>
    </row>
    <row r="148" spans="1:26" x14ac:dyDescent="0.25">
      <c r="A148" t="s">
        <v>980</v>
      </c>
      <c r="B148" s="1" t="str">
        <f t="shared" si="4"/>
        <v>$47</v>
      </c>
      <c r="C148" s="1" t="str">
        <f t="shared" si="5"/>
        <v>Assumbar Villa (noble villa, A, Is &amp; 3s)</v>
      </c>
      <c r="F148" s="37" t="s">
        <v>272</v>
      </c>
      <c r="G148" s="37" t="s">
        <v>1710</v>
      </c>
      <c r="H148" s="63" t="s">
        <v>2349</v>
      </c>
      <c r="I148" s="63" t="s">
        <v>3294</v>
      </c>
      <c r="J148" s="63" t="s">
        <v>2151</v>
      </c>
      <c r="K148" s="63" t="s">
        <v>2152</v>
      </c>
      <c r="L148" s="63" t="s">
        <v>2218</v>
      </c>
      <c r="M148" s="63"/>
      <c r="N148" s="112" t="s">
        <v>6672</v>
      </c>
      <c r="O148" s="102"/>
      <c r="P148" s="37" t="str">
        <f>IFERROR(INDEX('VOLO GUIDE TO WATERDEEP'!B$3:B$166,MATCH($H148,'VOLO GUIDE TO WATERDEEP'!$A$3:$A$166,0),1),"")</f>
        <v/>
      </c>
      <c r="Q148" s="37" t="str">
        <f>IFERROR(INDEX('VOLO GUIDE TO WATERDEEP'!C$3:C$166,MATCH($H148,'VOLO GUIDE TO WATERDEEP'!$A$3:$A$166,0),1),"")</f>
        <v/>
      </c>
      <c r="R148" s="37" t="str">
        <f>IFERROR(INDEX('VOLO GUIDE TO WATERDEEP'!D$3:D$166,MATCH($H148,'VOLO GUIDE TO WATERDEEP'!$A$3:$A$166,0),1),"")</f>
        <v/>
      </c>
      <c r="S148" s="37" t="str">
        <f>IFERROR(INDEX('VOLO GUIDE TO WATERDEEP'!E$3:E$166,MATCH($H148,'VOLO GUIDE TO WATERDEEP'!$A$3:$A$166,0),1),"")</f>
        <v/>
      </c>
      <c r="T148" s="37" t="str">
        <f>IFERROR(INDEX('VOLO GUIDE TO WATERDEEP'!F$3:F$166,MATCH($H148,'VOLO GUIDE TO WATERDEEP'!$A$3:$A$166,0),1),"")</f>
        <v/>
      </c>
      <c r="U148" s="37" t="str">
        <f>IFERROR(INDEX('VOLO GUIDE TO WATERDEEP'!G$3:G$166,MATCH($H148,'VOLO GUIDE TO WATERDEEP'!$A$3:$A$166,0),1),"")</f>
        <v/>
      </c>
      <c r="V148" s="37" t="str">
        <f>IFERROR(INDEX('VOLO GUIDE TO WATERDEEP'!I$3:I$166,MATCH($H148,'VOLO GUIDE TO WATERDEEP'!$A$3:$A$166,0),1),"")</f>
        <v/>
      </c>
      <c r="W148" s="102"/>
      <c r="X148" s="37" t="str">
        <f>IFERROR(INDEX(GUILDS!$B$2:$B$43,MATCH($F148,GUILDS!$G$2:$G$43,0),1),"")</f>
        <v/>
      </c>
      <c r="Y148" s="102"/>
      <c r="Z148" s="37" t="str">
        <f>IFERROR(INDEX(GUILDS!$X$3:$X$45,MATCH($F148,GUILDS!$W$3:$W$45,0),1),"")</f>
        <v/>
      </c>
    </row>
    <row r="149" spans="1:26" x14ac:dyDescent="0.25">
      <c r="A149" t="s">
        <v>981</v>
      </c>
      <c r="B149" s="1" t="str">
        <f t="shared" si="4"/>
        <v>$48</v>
      </c>
      <c r="C149" s="1" t="str">
        <f t="shared" si="5"/>
        <v>Cassalanter-Villa (noble villa, A, 3s &amp; 4s)</v>
      </c>
      <c r="F149" s="37" t="s">
        <v>1360</v>
      </c>
      <c r="G149" s="37" t="s">
        <v>1711</v>
      </c>
      <c r="H149" s="63" t="s">
        <v>2350</v>
      </c>
      <c r="I149" s="63" t="s">
        <v>3294</v>
      </c>
      <c r="J149" s="63" t="s">
        <v>2151</v>
      </c>
      <c r="K149" s="63" t="s">
        <v>2152</v>
      </c>
      <c r="L149" s="63" t="s">
        <v>2150</v>
      </c>
      <c r="M149" s="63"/>
      <c r="N149" s="112" t="s">
        <v>6672</v>
      </c>
      <c r="O149" s="102"/>
      <c r="P149" s="37" t="str">
        <f>IFERROR(INDEX('VOLO GUIDE TO WATERDEEP'!B$3:B$166,MATCH($H149,'VOLO GUIDE TO WATERDEEP'!$A$3:$A$166,0),1),"")</f>
        <v/>
      </c>
      <c r="Q149" s="37" t="str">
        <f>IFERROR(INDEX('VOLO GUIDE TO WATERDEEP'!C$3:C$166,MATCH($H149,'VOLO GUIDE TO WATERDEEP'!$A$3:$A$166,0),1),"")</f>
        <v/>
      </c>
      <c r="R149" s="37" t="str">
        <f>IFERROR(INDEX('VOLO GUIDE TO WATERDEEP'!D$3:D$166,MATCH($H149,'VOLO GUIDE TO WATERDEEP'!$A$3:$A$166,0),1),"")</f>
        <v/>
      </c>
      <c r="S149" s="37" t="str">
        <f>IFERROR(INDEX('VOLO GUIDE TO WATERDEEP'!E$3:E$166,MATCH($H149,'VOLO GUIDE TO WATERDEEP'!$A$3:$A$166,0),1),"")</f>
        <v/>
      </c>
      <c r="T149" s="37" t="str">
        <f>IFERROR(INDEX('VOLO GUIDE TO WATERDEEP'!F$3:F$166,MATCH($H149,'VOLO GUIDE TO WATERDEEP'!$A$3:$A$166,0),1),"")</f>
        <v/>
      </c>
      <c r="U149" s="37" t="str">
        <f>IFERROR(INDEX('VOLO GUIDE TO WATERDEEP'!G$3:G$166,MATCH($H149,'VOLO GUIDE TO WATERDEEP'!$A$3:$A$166,0),1),"")</f>
        <v/>
      </c>
      <c r="V149" s="37" t="str">
        <f>IFERROR(INDEX('VOLO GUIDE TO WATERDEEP'!I$3:I$166,MATCH($H149,'VOLO GUIDE TO WATERDEEP'!$A$3:$A$166,0),1),"")</f>
        <v/>
      </c>
      <c r="W149" s="102"/>
      <c r="X149" s="37" t="str">
        <f>IFERROR(INDEX(GUILDS!$B$2:$B$43,MATCH($F149,GUILDS!$G$2:$G$43,0),1),"")</f>
        <v/>
      </c>
      <c r="Y149" s="102"/>
      <c r="Z149" s="37" t="str">
        <f>IFERROR(INDEX(GUILDS!$X$3:$X$45,MATCH($F149,GUILDS!$W$3:$W$45,0),1),"")</f>
        <v>Cassalanter</v>
      </c>
    </row>
    <row r="150" spans="1:26" x14ac:dyDescent="0.25">
      <c r="A150" t="s">
        <v>982</v>
      </c>
      <c r="B150" s="1" t="str">
        <f t="shared" si="4"/>
        <v>$49</v>
      </c>
      <c r="C150" s="1" t="str">
        <f t="shared" si="5"/>
        <v>Thongolir Villa (noble villa, A, 1s &amp; 2s)</v>
      </c>
      <c r="F150" s="37" t="s">
        <v>616</v>
      </c>
      <c r="G150" s="37" t="s">
        <v>1712</v>
      </c>
      <c r="H150" s="63" t="s">
        <v>2351</v>
      </c>
      <c r="I150" s="63" t="s">
        <v>3294</v>
      </c>
      <c r="J150" s="63" t="s">
        <v>2151</v>
      </c>
      <c r="K150" s="63" t="s">
        <v>2152</v>
      </c>
      <c r="L150" s="63" t="s">
        <v>2147</v>
      </c>
      <c r="M150" s="63"/>
      <c r="N150" s="112" t="s">
        <v>6672</v>
      </c>
      <c r="O150" s="102"/>
      <c r="P150" s="37" t="str">
        <f>IFERROR(INDEX('VOLO GUIDE TO WATERDEEP'!B$3:B$166,MATCH($H150,'VOLO GUIDE TO WATERDEEP'!$A$3:$A$166,0),1),"")</f>
        <v/>
      </c>
      <c r="Q150" s="37" t="str">
        <f>IFERROR(INDEX('VOLO GUIDE TO WATERDEEP'!C$3:C$166,MATCH($H150,'VOLO GUIDE TO WATERDEEP'!$A$3:$A$166,0),1),"")</f>
        <v/>
      </c>
      <c r="R150" s="37" t="str">
        <f>IFERROR(INDEX('VOLO GUIDE TO WATERDEEP'!D$3:D$166,MATCH($H150,'VOLO GUIDE TO WATERDEEP'!$A$3:$A$166,0),1),"")</f>
        <v/>
      </c>
      <c r="S150" s="37" t="str">
        <f>IFERROR(INDEX('VOLO GUIDE TO WATERDEEP'!E$3:E$166,MATCH($H150,'VOLO GUIDE TO WATERDEEP'!$A$3:$A$166,0),1),"")</f>
        <v/>
      </c>
      <c r="T150" s="37" t="str">
        <f>IFERROR(INDEX('VOLO GUIDE TO WATERDEEP'!F$3:F$166,MATCH($H150,'VOLO GUIDE TO WATERDEEP'!$A$3:$A$166,0),1),"")</f>
        <v/>
      </c>
      <c r="U150" s="37" t="str">
        <f>IFERROR(INDEX('VOLO GUIDE TO WATERDEEP'!G$3:G$166,MATCH($H150,'VOLO GUIDE TO WATERDEEP'!$A$3:$A$166,0),1),"")</f>
        <v/>
      </c>
      <c r="V150" s="37" t="str">
        <f>IFERROR(INDEX('VOLO GUIDE TO WATERDEEP'!I$3:I$166,MATCH($H150,'VOLO GUIDE TO WATERDEEP'!$A$3:$A$166,0),1),"")</f>
        <v/>
      </c>
      <c r="W150" s="102"/>
      <c r="X150" s="37" t="str">
        <f>IFERROR(INDEX(GUILDS!$B$2:$B$43,MATCH($F150,GUILDS!$G$2:$G$43,0),1),"")</f>
        <v/>
      </c>
      <c r="Y150" s="102"/>
      <c r="Z150" s="37" t="str">
        <f>IFERROR(INDEX(GUILDS!$X$3:$X$45,MATCH($F150,GUILDS!$W$3:$W$45,0),1),"")</f>
        <v>Thestus Thongolir</v>
      </c>
    </row>
    <row r="151" spans="1:26" x14ac:dyDescent="0.25">
      <c r="A151" t="s">
        <v>983</v>
      </c>
      <c r="B151" s="1" t="str">
        <f t="shared" si="4"/>
        <v>$50</v>
      </c>
      <c r="C151" s="1" t="str">
        <f t="shared" si="5"/>
        <v>Eagleshield Villa (noble villa, A, 2s &amp; 4s)</v>
      </c>
      <c r="F151" s="37" t="s">
        <v>1361</v>
      </c>
      <c r="G151" s="37" t="s">
        <v>1713</v>
      </c>
      <c r="H151" s="63" t="s">
        <v>2352</v>
      </c>
      <c r="I151" s="63" t="s">
        <v>3294</v>
      </c>
      <c r="J151" s="63" t="s">
        <v>2151</v>
      </c>
      <c r="K151" s="63" t="s">
        <v>2152</v>
      </c>
      <c r="L151" s="63" t="s">
        <v>2149</v>
      </c>
      <c r="M151" s="63"/>
      <c r="N151" s="112" t="s">
        <v>6672</v>
      </c>
      <c r="O151" s="103"/>
      <c r="P151" s="37" t="str">
        <f>IFERROR(INDEX('VOLO GUIDE TO WATERDEEP'!B$3:B$166,MATCH($H151,'VOLO GUIDE TO WATERDEEP'!$A$3:$A$166,0),1),"")</f>
        <v/>
      </c>
      <c r="Q151" s="37" t="str">
        <f>IFERROR(INDEX('VOLO GUIDE TO WATERDEEP'!C$3:C$166,MATCH($H151,'VOLO GUIDE TO WATERDEEP'!$A$3:$A$166,0),1),"")</f>
        <v/>
      </c>
      <c r="R151" s="37" t="str">
        <f>IFERROR(INDEX('VOLO GUIDE TO WATERDEEP'!D$3:D$166,MATCH($H151,'VOLO GUIDE TO WATERDEEP'!$A$3:$A$166,0),1),"")</f>
        <v/>
      </c>
      <c r="S151" s="37" t="str">
        <f>IFERROR(INDEX('VOLO GUIDE TO WATERDEEP'!E$3:E$166,MATCH($H151,'VOLO GUIDE TO WATERDEEP'!$A$3:$A$166,0),1),"")</f>
        <v/>
      </c>
      <c r="T151" s="37" t="str">
        <f>IFERROR(INDEX('VOLO GUIDE TO WATERDEEP'!F$3:F$166,MATCH($H151,'VOLO GUIDE TO WATERDEEP'!$A$3:$A$166,0),1),"")</f>
        <v/>
      </c>
      <c r="U151" s="37" t="str">
        <f>IFERROR(INDEX('VOLO GUIDE TO WATERDEEP'!G$3:G$166,MATCH($H151,'VOLO GUIDE TO WATERDEEP'!$A$3:$A$166,0),1),"")</f>
        <v/>
      </c>
      <c r="V151" s="37" t="str">
        <f>IFERROR(INDEX('VOLO GUIDE TO WATERDEEP'!I$3:I$166,MATCH($H151,'VOLO GUIDE TO WATERDEEP'!$A$3:$A$166,0),1),"")</f>
        <v/>
      </c>
      <c r="W151" s="103"/>
      <c r="X151" s="37" t="str">
        <f>IFERROR(INDEX(GUILDS!$B$2:$B$43,MATCH($F151,GUILDS!$G$2:$G$43,0),1),"")</f>
        <v/>
      </c>
      <c r="Y151" s="103"/>
      <c r="Z151" s="37" t="str">
        <f>IFERROR(INDEX(GUILDS!$X$3:$X$45,MATCH($F151,GUILDS!$W$3:$W$45,0),1),"")</f>
        <v/>
      </c>
    </row>
    <row r="152" spans="1:26" x14ac:dyDescent="0.25">
      <c r="A152" t="s">
        <v>984</v>
      </c>
      <c r="B152" s="1" t="str">
        <f t="shared" si="4"/>
        <v>$51</v>
      </c>
      <c r="C152" s="1" t="str">
        <f t="shared" si="5"/>
        <v>Dezlentyr Villa (noble villa, A, 2s &amp; 4s)</v>
      </c>
      <c r="F152" s="37" t="s">
        <v>1362</v>
      </c>
      <c r="G152" s="37" t="s">
        <v>1714</v>
      </c>
      <c r="H152" s="63" t="s">
        <v>2353</v>
      </c>
      <c r="I152" s="63" t="s">
        <v>3294</v>
      </c>
      <c r="J152" s="63" t="s">
        <v>2151</v>
      </c>
      <c r="K152" s="63" t="s">
        <v>2152</v>
      </c>
      <c r="L152" s="63" t="s">
        <v>2149</v>
      </c>
      <c r="M152" s="63"/>
      <c r="N152" s="112" t="s">
        <v>6672</v>
      </c>
      <c r="O152" s="103"/>
      <c r="P152" s="37" t="str">
        <f>IFERROR(INDEX('VOLO GUIDE TO WATERDEEP'!B$3:B$166,MATCH($H152,'VOLO GUIDE TO WATERDEEP'!$A$3:$A$166,0),1),"")</f>
        <v/>
      </c>
      <c r="Q152" s="37" t="str">
        <f>IFERROR(INDEX('VOLO GUIDE TO WATERDEEP'!C$3:C$166,MATCH($H152,'VOLO GUIDE TO WATERDEEP'!$A$3:$A$166,0),1),"")</f>
        <v/>
      </c>
      <c r="R152" s="37" t="str">
        <f>IFERROR(INDEX('VOLO GUIDE TO WATERDEEP'!D$3:D$166,MATCH($H152,'VOLO GUIDE TO WATERDEEP'!$A$3:$A$166,0),1),"")</f>
        <v/>
      </c>
      <c r="S152" s="37" t="str">
        <f>IFERROR(INDEX('VOLO GUIDE TO WATERDEEP'!E$3:E$166,MATCH($H152,'VOLO GUIDE TO WATERDEEP'!$A$3:$A$166,0),1),"")</f>
        <v/>
      </c>
      <c r="T152" s="37" t="str">
        <f>IFERROR(INDEX('VOLO GUIDE TO WATERDEEP'!F$3:F$166,MATCH($H152,'VOLO GUIDE TO WATERDEEP'!$A$3:$A$166,0),1),"")</f>
        <v/>
      </c>
      <c r="U152" s="37" t="str">
        <f>IFERROR(INDEX('VOLO GUIDE TO WATERDEEP'!G$3:G$166,MATCH($H152,'VOLO GUIDE TO WATERDEEP'!$A$3:$A$166,0),1),"")</f>
        <v/>
      </c>
      <c r="V152" s="37" t="str">
        <f>IFERROR(INDEX('VOLO GUIDE TO WATERDEEP'!I$3:I$166,MATCH($H152,'VOLO GUIDE TO WATERDEEP'!$A$3:$A$166,0),1),"")</f>
        <v/>
      </c>
      <c r="W152" s="103"/>
      <c r="X152" s="37" t="str">
        <f>IFERROR(INDEX(GUILDS!$B$2:$B$43,MATCH($F152,GUILDS!$G$2:$G$43,0),1),"")</f>
        <v/>
      </c>
      <c r="Y152" s="103"/>
      <c r="Z152" s="37" t="str">
        <f>IFERROR(INDEX(GUILDS!$X$3:$X$45,MATCH($F152,GUILDS!$W$3:$W$45,0),1),"")</f>
        <v/>
      </c>
    </row>
    <row r="153" spans="1:26" x14ac:dyDescent="0.25">
      <c r="A153" t="s">
        <v>985</v>
      </c>
      <c r="B153" s="1" t="str">
        <f t="shared" si="4"/>
        <v>$52</v>
      </c>
      <c r="C153" s="1" t="str">
        <f t="shared" si="5"/>
        <v>Belabranta Villa (noble villa;, A, 3s &amp; 5s)</v>
      </c>
      <c r="F153" s="37" t="s">
        <v>281</v>
      </c>
      <c r="G153" s="37" t="s">
        <v>1715</v>
      </c>
      <c r="H153" s="63" t="s">
        <v>2354</v>
      </c>
      <c r="I153" s="63" t="s">
        <v>3294</v>
      </c>
      <c r="J153" s="63" t="s">
        <v>2181</v>
      </c>
      <c r="K153" s="63" t="s">
        <v>2152</v>
      </c>
      <c r="L153" s="63" t="s">
        <v>2218</v>
      </c>
      <c r="M153" s="63"/>
      <c r="N153" s="112" t="s">
        <v>6672</v>
      </c>
      <c r="O153" s="102"/>
      <c r="P153" s="37" t="str">
        <f>IFERROR(INDEX('VOLO GUIDE TO WATERDEEP'!B$3:B$166,MATCH($H153,'VOLO GUIDE TO WATERDEEP'!$A$3:$A$166,0),1),"")</f>
        <v/>
      </c>
      <c r="Q153" s="37" t="str">
        <f>IFERROR(INDEX('VOLO GUIDE TO WATERDEEP'!C$3:C$166,MATCH($H153,'VOLO GUIDE TO WATERDEEP'!$A$3:$A$166,0),1),"")</f>
        <v/>
      </c>
      <c r="R153" s="37" t="str">
        <f>IFERROR(INDEX('VOLO GUIDE TO WATERDEEP'!D$3:D$166,MATCH($H153,'VOLO GUIDE TO WATERDEEP'!$A$3:$A$166,0),1),"")</f>
        <v/>
      </c>
      <c r="S153" s="37" t="str">
        <f>IFERROR(INDEX('VOLO GUIDE TO WATERDEEP'!E$3:E$166,MATCH($H153,'VOLO GUIDE TO WATERDEEP'!$A$3:$A$166,0),1),"")</f>
        <v/>
      </c>
      <c r="T153" s="37" t="str">
        <f>IFERROR(INDEX('VOLO GUIDE TO WATERDEEP'!F$3:F$166,MATCH($H153,'VOLO GUIDE TO WATERDEEP'!$A$3:$A$166,0),1),"")</f>
        <v/>
      </c>
      <c r="U153" s="37" t="str">
        <f>IFERROR(INDEX('VOLO GUIDE TO WATERDEEP'!G$3:G$166,MATCH($H153,'VOLO GUIDE TO WATERDEEP'!$A$3:$A$166,0),1),"")</f>
        <v/>
      </c>
      <c r="V153" s="37" t="str">
        <f>IFERROR(INDEX('VOLO GUIDE TO WATERDEEP'!I$3:I$166,MATCH($H153,'VOLO GUIDE TO WATERDEEP'!$A$3:$A$166,0),1),"")</f>
        <v/>
      </c>
      <c r="W153" s="102"/>
      <c r="X153" s="37" t="str">
        <f>IFERROR(INDEX(GUILDS!$B$2:$B$43,MATCH($F153,GUILDS!$G$2:$G$43,0),1),"")</f>
        <v/>
      </c>
      <c r="Y153" s="102"/>
      <c r="Z153" s="37" t="str">
        <f>IFERROR(INDEX(GUILDS!$X$3:$X$45,MATCH($F153,GUILDS!$W$3:$W$45,0),1),"")</f>
        <v/>
      </c>
    </row>
    <row r="154" spans="1:26" x14ac:dyDescent="0.25">
      <c r="A154" t="s">
        <v>986</v>
      </c>
      <c r="B154" s="1" t="str">
        <f t="shared" si="4"/>
        <v>$53</v>
      </c>
      <c r="C154" s="1" t="str">
        <f t="shared" si="5"/>
        <v>Bladesemmer Villa (noble villa, A, 1s &amp; 3s)</v>
      </c>
      <c r="F154" s="37" t="s">
        <v>288</v>
      </c>
      <c r="G154" s="37" t="s">
        <v>1716</v>
      </c>
      <c r="H154" s="63" t="s">
        <v>2355</v>
      </c>
      <c r="I154" s="63" t="s">
        <v>3294</v>
      </c>
      <c r="J154" s="63" t="s">
        <v>2151</v>
      </c>
      <c r="K154" s="63" t="s">
        <v>2152</v>
      </c>
      <c r="L154" s="63" t="s">
        <v>2217</v>
      </c>
      <c r="M154" s="63"/>
      <c r="N154" s="112" t="s">
        <v>6672</v>
      </c>
      <c r="O154" s="102"/>
      <c r="P154" s="37" t="str">
        <f>IFERROR(INDEX('VOLO GUIDE TO WATERDEEP'!B$3:B$166,MATCH($H154,'VOLO GUIDE TO WATERDEEP'!$A$3:$A$166,0),1),"")</f>
        <v/>
      </c>
      <c r="Q154" s="37" t="str">
        <f>IFERROR(INDEX('VOLO GUIDE TO WATERDEEP'!C$3:C$166,MATCH($H154,'VOLO GUIDE TO WATERDEEP'!$A$3:$A$166,0),1),"")</f>
        <v/>
      </c>
      <c r="R154" s="37" t="str">
        <f>IFERROR(INDEX('VOLO GUIDE TO WATERDEEP'!D$3:D$166,MATCH($H154,'VOLO GUIDE TO WATERDEEP'!$A$3:$A$166,0),1),"")</f>
        <v/>
      </c>
      <c r="S154" s="37" t="str">
        <f>IFERROR(INDEX('VOLO GUIDE TO WATERDEEP'!E$3:E$166,MATCH($H154,'VOLO GUIDE TO WATERDEEP'!$A$3:$A$166,0),1),"")</f>
        <v/>
      </c>
      <c r="T154" s="37" t="str">
        <f>IFERROR(INDEX('VOLO GUIDE TO WATERDEEP'!F$3:F$166,MATCH($H154,'VOLO GUIDE TO WATERDEEP'!$A$3:$A$166,0),1),"")</f>
        <v/>
      </c>
      <c r="U154" s="37" t="str">
        <f>IFERROR(INDEX('VOLO GUIDE TO WATERDEEP'!G$3:G$166,MATCH($H154,'VOLO GUIDE TO WATERDEEP'!$A$3:$A$166,0),1),"")</f>
        <v/>
      </c>
      <c r="V154" s="37" t="str">
        <f>IFERROR(INDEX('VOLO GUIDE TO WATERDEEP'!I$3:I$166,MATCH($H154,'VOLO GUIDE TO WATERDEEP'!$A$3:$A$166,0),1),"")</f>
        <v/>
      </c>
      <c r="W154" s="102"/>
      <c r="X154" s="37" t="str">
        <f>IFERROR(INDEX(GUILDS!$B$2:$B$43,MATCH($F154,GUILDS!$G$2:$G$43,0),1),"")</f>
        <v/>
      </c>
      <c r="Y154" s="102"/>
      <c r="Z154" s="37" t="str">
        <f>IFERROR(INDEX(GUILDS!$X$3:$X$45,MATCH($F154,GUILDS!$W$3:$W$45,0),1),"")</f>
        <v/>
      </c>
    </row>
    <row r="155" spans="1:26" x14ac:dyDescent="0.25">
      <c r="A155" t="s">
        <v>987</v>
      </c>
      <c r="B155" s="1" t="str">
        <f t="shared" si="4"/>
        <v>$54</v>
      </c>
      <c r="C155" s="1" t="str">
        <f t="shared" si="5"/>
        <v>The House of Purple Silks (festhall, B, 4)</v>
      </c>
      <c r="F155" s="37" t="s">
        <v>1363</v>
      </c>
      <c r="G155" s="37" t="s">
        <v>1717</v>
      </c>
      <c r="H155" s="63" t="s">
        <v>2356</v>
      </c>
      <c r="I155" s="63" t="s">
        <v>3294</v>
      </c>
      <c r="J155" s="63" t="s">
        <v>2170</v>
      </c>
      <c r="K155" s="63" t="s">
        <v>2157</v>
      </c>
      <c r="L155" s="63">
        <v>4</v>
      </c>
      <c r="M155" s="63"/>
      <c r="N155" s="112" t="s">
        <v>6672</v>
      </c>
      <c r="O155" s="102"/>
      <c r="P155" s="37">
        <f>IFERROR(INDEX('VOLO GUIDE TO WATERDEEP'!B$3:B$166,MATCH($H155,'VOLO GUIDE TO WATERDEEP'!$A$3:$A$166,0),1),"")</f>
        <v>5</v>
      </c>
      <c r="Q155" s="37">
        <f>IFERROR(INDEX('VOLO GUIDE TO WATERDEEP'!C$3:C$166,MATCH($H155,'VOLO GUIDE TO WATERDEEP'!$A$3:$A$166,0),1),"")</f>
        <v>0</v>
      </c>
      <c r="R155" s="37">
        <f>IFERROR(INDEX('VOLO GUIDE TO WATERDEEP'!D$3:D$166,MATCH($H155,'VOLO GUIDE TO WATERDEEP'!$A$3:$A$166,0),1),"")</f>
        <v>0</v>
      </c>
      <c r="S155" s="37">
        <f>IFERROR(INDEX('VOLO GUIDE TO WATERDEEP'!E$3:E$166,MATCH($H155,'VOLO GUIDE TO WATERDEEP'!$A$3:$A$166,0),1),"")</f>
        <v>0</v>
      </c>
      <c r="T155" s="37" t="str">
        <f>IFERROR(INDEX('VOLO GUIDE TO WATERDEEP'!F$3:F$166,MATCH($H155,'VOLO GUIDE TO WATERDEEP'!$A$3:$A$166,0),1),"")</f>
        <v>Festhall</v>
      </c>
      <c r="U155" s="37">
        <f>IFERROR(INDEX('VOLO GUIDE TO WATERDEEP'!G$3:G$166,MATCH($H155,'VOLO GUIDE TO WATERDEEP'!$A$3:$A$166,0),1),"")</f>
        <v>0</v>
      </c>
      <c r="V155" s="37" t="str">
        <f>IFERROR(INDEX('VOLO GUIDE TO WATERDEEP'!I$3:I$166,MATCH($H155,'VOLO GUIDE TO WATERDEEP'!$A$3:$A$166,0),1),"")</f>
        <v>SEA WARD</v>
      </c>
      <c r="W155" s="102"/>
      <c r="X155" s="37" t="str">
        <f>IFERROR(INDEX(GUILDS!$B$2:$B$43,MATCH($F155,GUILDS!$G$2:$G$43,0),1),"")</f>
        <v/>
      </c>
      <c r="Y155" s="102"/>
      <c r="Z155" s="37" t="str">
        <f>IFERROR(INDEX(GUILDS!$X$3:$X$45,MATCH($F155,GUILDS!$W$3:$W$45,0),1),"")</f>
        <v/>
      </c>
    </row>
    <row r="156" spans="1:26" x14ac:dyDescent="0.25">
      <c r="A156" t="s">
        <v>988</v>
      </c>
      <c r="B156" s="1" t="str">
        <f t="shared" si="4"/>
        <v>$55</v>
      </c>
      <c r="C156" s="1" t="str">
        <f t="shared" si="5"/>
        <v>Gounar's Tavern (tavern, B, 2)</v>
      </c>
      <c r="F156" s="37" t="s">
        <v>1364</v>
      </c>
      <c r="G156" s="37" t="s">
        <v>1718</v>
      </c>
      <c r="H156" s="63" t="s">
        <v>2357</v>
      </c>
      <c r="I156" s="63" t="s">
        <v>3294</v>
      </c>
      <c r="J156" s="63" t="s">
        <v>2169</v>
      </c>
      <c r="K156" s="63" t="s">
        <v>2157</v>
      </c>
      <c r="L156" s="63">
        <v>2</v>
      </c>
      <c r="M156" s="63"/>
      <c r="N156" s="112" t="s">
        <v>6672</v>
      </c>
      <c r="O156" s="102"/>
      <c r="P156" s="37" t="str">
        <f>IFERROR(INDEX('VOLO GUIDE TO WATERDEEP'!B$3:B$166,MATCH($H156,'VOLO GUIDE TO WATERDEEP'!$A$3:$A$166,0),1),"")</f>
        <v/>
      </c>
      <c r="Q156" s="37" t="str">
        <f>IFERROR(INDEX('VOLO GUIDE TO WATERDEEP'!C$3:C$166,MATCH($H156,'VOLO GUIDE TO WATERDEEP'!$A$3:$A$166,0),1),"")</f>
        <v/>
      </c>
      <c r="R156" s="37" t="str">
        <f>IFERROR(INDEX('VOLO GUIDE TO WATERDEEP'!D$3:D$166,MATCH($H156,'VOLO GUIDE TO WATERDEEP'!$A$3:$A$166,0),1),"")</f>
        <v/>
      </c>
      <c r="S156" s="37" t="str">
        <f>IFERROR(INDEX('VOLO GUIDE TO WATERDEEP'!E$3:E$166,MATCH($H156,'VOLO GUIDE TO WATERDEEP'!$A$3:$A$166,0),1),"")</f>
        <v/>
      </c>
      <c r="T156" s="37" t="str">
        <f>IFERROR(INDEX('VOLO GUIDE TO WATERDEEP'!F$3:F$166,MATCH($H156,'VOLO GUIDE TO WATERDEEP'!$A$3:$A$166,0),1),"")</f>
        <v/>
      </c>
      <c r="U156" s="37" t="str">
        <f>IFERROR(INDEX('VOLO GUIDE TO WATERDEEP'!G$3:G$166,MATCH($H156,'VOLO GUIDE TO WATERDEEP'!$A$3:$A$166,0),1),"")</f>
        <v/>
      </c>
      <c r="V156" s="37" t="str">
        <f>IFERROR(INDEX('VOLO GUIDE TO WATERDEEP'!I$3:I$166,MATCH($H156,'VOLO GUIDE TO WATERDEEP'!$A$3:$A$166,0),1),"")</f>
        <v/>
      </c>
      <c r="W156" s="102"/>
      <c r="X156" s="37" t="str">
        <f>IFERROR(INDEX(GUILDS!$B$2:$B$43,MATCH($F156,GUILDS!$G$2:$G$43,0),1),"")</f>
        <v/>
      </c>
      <c r="Y156" s="102"/>
      <c r="Z156" s="37" t="str">
        <f>IFERROR(INDEX(GUILDS!$X$3:$X$45,MATCH($F156,GUILDS!$W$3:$W$45,0),1),"")</f>
        <v/>
      </c>
    </row>
    <row r="157" spans="1:26" x14ac:dyDescent="0.25">
      <c r="A157" t="s">
        <v>989</v>
      </c>
      <c r="B157" s="1" t="str">
        <f t="shared" si="4"/>
        <v>$56</v>
      </c>
      <c r="C157" s="1" t="str">
        <f t="shared" si="5"/>
        <v>The House of the Moon (temple, A, 4)</v>
      </c>
      <c r="F157" s="37" t="s">
        <v>1365</v>
      </c>
      <c r="G157" s="37" t="s">
        <v>1719</v>
      </c>
      <c r="H157" s="63" t="s">
        <v>2358</v>
      </c>
      <c r="I157" s="63" t="s">
        <v>3294</v>
      </c>
      <c r="J157" s="63" t="s">
        <v>2176</v>
      </c>
      <c r="K157" s="63" t="s">
        <v>2152</v>
      </c>
      <c r="L157" s="63">
        <v>4</v>
      </c>
      <c r="M157" s="63"/>
      <c r="N157" s="112" t="s">
        <v>6692</v>
      </c>
      <c r="O157" s="102"/>
      <c r="P157" s="37" t="str">
        <f>IFERROR(INDEX('VOLO GUIDE TO WATERDEEP'!B$3:B$166,MATCH($H157,'VOLO GUIDE TO WATERDEEP'!$A$3:$A$166,0),1),"")</f>
        <v/>
      </c>
      <c r="Q157" s="37" t="str">
        <f>IFERROR(INDEX('VOLO GUIDE TO WATERDEEP'!C$3:C$166,MATCH($H157,'VOLO GUIDE TO WATERDEEP'!$A$3:$A$166,0),1),"")</f>
        <v/>
      </c>
      <c r="R157" s="37" t="str">
        <f>IFERROR(INDEX('VOLO GUIDE TO WATERDEEP'!D$3:D$166,MATCH($H157,'VOLO GUIDE TO WATERDEEP'!$A$3:$A$166,0),1),"")</f>
        <v/>
      </c>
      <c r="S157" s="37" t="str">
        <f>IFERROR(INDEX('VOLO GUIDE TO WATERDEEP'!E$3:E$166,MATCH($H157,'VOLO GUIDE TO WATERDEEP'!$A$3:$A$166,0),1),"")</f>
        <v/>
      </c>
      <c r="T157" s="37" t="str">
        <f>IFERROR(INDEX('VOLO GUIDE TO WATERDEEP'!F$3:F$166,MATCH($H157,'VOLO GUIDE TO WATERDEEP'!$A$3:$A$166,0),1),"")</f>
        <v/>
      </c>
      <c r="U157" s="37" t="str">
        <f>IFERROR(INDEX('VOLO GUIDE TO WATERDEEP'!G$3:G$166,MATCH($H157,'VOLO GUIDE TO WATERDEEP'!$A$3:$A$166,0),1),"")</f>
        <v/>
      </c>
      <c r="V157" s="37" t="str">
        <f>IFERROR(INDEX('VOLO GUIDE TO WATERDEEP'!I$3:I$166,MATCH($H157,'VOLO GUIDE TO WATERDEEP'!$A$3:$A$166,0),1),"")</f>
        <v/>
      </c>
      <c r="W157" s="102"/>
      <c r="X157" s="37" t="str">
        <f>IFERROR(INDEX(GUILDS!$B$2:$B$43,MATCH($F157,GUILDS!$G$2:$G$43,0),1),"")</f>
        <v/>
      </c>
      <c r="Y157" s="102"/>
      <c r="Z157" s="37" t="str">
        <f>IFERROR(INDEX(GUILDS!$X$3:$X$45,MATCH($F157,GUILDS!$W$3:$W$45,0),1),"")</f>
        <v/>
      </c>
    </row>
    <row r="158" spans="1:26" x14ac:dyDescent="0.25">
      <c r="A158" t="s">
        <v>990</v>
      </c>
      <c r="B158" s="1" t="str">
        <f t="shared" si="4"/>
        <v>$57</v>
      </c>
      <c r="C158" s="1" t="str">
        <f t="shared" si="5"/>
        <v>Moonstar Villa (noble villa, A, 2s &amp; 4s)</v>
      </c>
      <c r="F158" s="37" t="s">
        <v>1366</v>
      </c>
      <c r="G158" s="37" t="s">
        <v>1720</v>
      </c>
      <c r="H158" s="63" t="s">
        <v>2359</v>
      </c>
      <c r="I158" s="63" t="s">
        <v>3294</v>
      </c>
      <c r="J158" s="63" t="s">
        <v>2151</v>
      </c>
      <c r="K158" s="63" t="s">
        <v>2152</v>
      </c>
      <c r="L158" s="63" t="s">
        <v>2149</v>
      </c>
      <c r="M158" s="63"/>
      <c r="N158" s="112" t="s">
        <v>7278</v>
      </c>
      <c r="O158" s="103"/>
      <c r="P158" s="37" t="str">
        <f>IFERROR(INDEX('VOLO GUIDE TO WATERDEEP'!B$3:B$166,MATCH($H158,'VOLO GUIDE TO WATERDEEP'!$A$3:$A$166,0),1),"")</f>
        <v/>
      </c>
      <c r="Q158" s="37" t="str">
        <f>IFERROR(INDEX('VOLO GUIDE TO WATERDEEP'!C$3:C$166,MATCH($H158,'VOLO GUIDE TO WATERDEEP'!$A$3:$A$166,0),1),"")</f>
        <v/>
      </c>
      <c r="R158" s="37" t="str">
        <f>IFERROR(INDEX('VOLO GUIDE TO WATERDEEP'!D$3:D$166,MATCH($H158,'VOLO GUIDE TO WATERDEEP'!$A$3:$A$166,0),1),"")</f>
        <v/>
      </c>
      <c r="S158" s="37" t="str">
        <f>IFERROR(INDEX('VOLO GUIDE TO WATERDEEP'!E$3:E$166,MATCH($H158,'VOLO GUIDE TO WATERDEEP'!$A$3:$A$166,0),1),"")</f>
        <v/>
      </c>
      <c r="T158" s="37" t="str">
        <f>IFERROR(INDEX('VOLO GUIDE TO WATERDEEP'!F$3:F$166,MATCH($H158,'VOLO GUIDE TO WATERDEEP'!$A$3:$A$166,0),1),"")</f>
        <v/>
      </c>
      <c r="U158" s="37" t="str">
        <f>IFERROR(INDEX('VOLO GUIDE TO WATERDEEP'!G$3:G$166,MATCH($H158,'VOLO GUIDE TO WATERDEEP'!$A$3:$A$166,0),1),"")</f>
        <v/>
      </c>
      <c r="V158" s="37" t="str">
        <f>IFERROR(INDEX('VOLO GUIDE TO WATERDEEP'!I$3:I$166,MATCH($H158,'VOLO GUIDE TO WATERDEEP'!$A$3:$A$166,0),1),"")</f>
        <v/>
      </c>
      <c r="W158" s="103"/>
      <c r="X158" s="37" t="str">
        <f>IFERROR(INDEX(GUILDS!$B$2:$B$43,MATCH($F158,GUILDS!$G$2:$G$43,0),1),"")</f>
        <v/>
      </c>
      <c r="Y158" s="103"/>
      <c r="Z158" s="37" t="str">
        <f>IFERROR(INDEX(GUILDS!$X$3:$X$45,MATCH($F158,GUILDS!$W$3:$W$45,0),1),"")</f>
        <v/>
      </c>
    </row>
    <row r="159" spans="1:26" x14ac:dyDescent="0.25">
      <c r="A159" t="s">
        <v>991</v>
      </c>
      <c r="B159" s="1" t="str">
        <f t="shared" si="4"/>
        <v>$58</v>
      </c>
      <c r="C159" s="1" t="str">
        <f t="shared" si="5"/>
        <v>The House of Heroes (temple, A, 3)</v>
      </c>
      <c r="F159" s="37" t="s">
        <v>1367</v>
      </c>
      <c r="G159" s="37" t="s">
        <v>1721</v>
      </c>
      <c r="H159" s="63" t="s">
        <v>2360</v>
      </c>
      <c r="I159" s="63" t="s">
        <v>3294</v>
      </c>
      <c r="J159" s="63" t="s">
        <v>2176</v>
      </c>
      <c r="K159" s="63" t="s">
        <v>2152</v>
      </c>
      <c r="L159" s="63">
        <v>3</v>
      </c>
      <c r="M159" s="63"/>
      <c r="N159" s="112" t="s">
        <v>6672</v>
      </c>
      <c r="O159" s="102"/>
      <c r="P159" s="37" t="str">
        <f>IFERROR(INDEX('VOLO GUIDE TO WATERDEEP'!B$3:B$166,MATCH($H159,'VOLO GUIDE TO WATERDEEP'!$A$3:$A$166,0),1),"")</f>
        <v/>
      </c>
      <c r="Q159" s="37" t="str">
        <f>IFERROR(INDEX('VOLO GUIDE TO WATERDEEP'!C$3:C$166,MATCH($H159,'VOLO GUIDE TO WATERDEEP'!$A$3:$A$166,0),1),"")</f>
        <v/>
      </c>
      <c r="R159" s="37" t="str">
        <f>IFERROR(INDEX('VOLO GUIDE TO WATERDEEP'!D$3:D$166,MATCH($H159,'VOLO GUIDE TO WATERDEEP'!$A$3:$A$166,0),1),"")</f>
        <v/>
      </c>
      <c r="S159" s="37" t="str">
        <f>IFERROR(INDEX('VOLO GUIDE TO WATERDEEP'!E$3:E$166,MATCH($H159,'VOLO GUIDE TO WATERDEEP'!$A$3:$A$166,0),1),"")</f>
        <v/>
      </c>
      <c r="T159" s="37" t="str">
        <f>IFERROR(INDEX('VOLO GUIDE TO WATERDEEP'!F$3:F$166,MATCH($H159,'VOLO GUIDE TO WATERDEEP'!$A$3:$A$166,0),1),"")</f>
        <v/>
      </c>
      <c r="U159" s="37" t="str">
        <f>IFERROR(INDEX('VOLO GUIDE TO WATERDEEP'!G$3:G$166,MATCH($H159,'VOLO GUIDE TO WATERDEEP'!$A$3:$A$166,0),1),"")</f>
        <v/>
      </c>
      <c r="V159" s="37" t="str">
        <f>IFERROR(INDEX('VOLO GUIDE TO WATERDEEP'!I$3:I$166,MATCH($H159,'VOLO GUIDE TO WATERDEEP'!$A$3:$A$166,0),1),"")</f>
        <v/>
      </c>
      <c r="W159" s="102"/>
      <c r="X159" s="37" t="str">
        <f>IFERROR(INDEX(GUILDS!$B$2:$B$43,MATCH($F159,GUILDS!$G$2:$G$43,0),1),"")</f>
        <v/>
      </c>
      <c r="Y159" s="102"/>
      <c r="Z159" s="37" t="str">
        <f>IFERROR(INDEX(GUILDS!$X$3:$X$45,MATCH($F159,GUILDS!$W$3:$W$45,0),1),"")</f>
        <v/>
      </c>
    </row>
    <row r="160" spans="1:26" x14ac:dyDescent="0.25">
      <c r="A160" t="s">
        <v>992</v>
      </c>
      <c r="B160" s="1" t="str">
        <f t="shared" si="4"/>
        <v>$59</v>
      </c>
      <c r="C160" s="1" t="str">
        <f t="shared" si="5"/>
        <v>The Broken Lance (tavern, C, 1)</v>
      </c>
      <c r="F160" s="37" t="s">
        <v>1368</v>
      </c>
      <c r="G160" s="37" t="s">
        <v>1722</v>
      </c>
      <c r="H160" s="63" t="s">
        <v>2361</v>
      </c>
      <c r="I160" s="63" t="s">
        <v>3294</v>
      </c>
      <c r="J160" s="63" t="s">
        <v>2169</v>
      </c>
      <c r="K160" s="63" t="s">
        <v>2145</v>
      </c>
      <c r="L160" s="63">
        <v>1</v>
      </c>
      <c r="M160" s="63"/>
      <c r="N160" s="112" t="s">
        <v>6672</v>
      </c>
      <c r="O160" s="102"/>
      <c r="P160" s="37" t="str">
        <f>IFERROR(INDEX('VOLO GUIDE TO WATERDEEP'!B$3:B$166,MATCH($H160,'VOLO GUIDE TO WATERDEEP'!$A$3:$A$166,0),1),"")</f>
        <v/>
      </c>
      <c r="Q160" s="37" t="str">
        <f>IFERROR(INDEX('VOLO GUIDE TO WATERDEEP'!C$3:C$166,MATCH($H160,'VOLO GUIDE TO WATERDEEP'!$A$3:$A$166,0),1),"")</f>
        <v/>
      </c>
      <c r="R160" s="37" t="str">
        <f>IFERROR(INDEX('VOLO GUIDE TO WATERDEEP'!D$3:D$166,MATCH($H160,'VOLO GUIDE TO WATERDEEP'!$A$3:$A$166,0),1),"")</f>
        <v/>
      </c>
      <c r="S160" s="37" t="str">
        <f>IFERROR(INDEX('VOLO GUIDE TO WATERDEEP'!E$3:E$166,MATCH($H160,'VOLO GUIDE TO WATERDEEP'!$A$3:$A$166,0),1),"")</f>
        <v/>
      </c>
      <c r="T160" s="37" t="str">
        <f>IFERROR(INDEX('VOLO GUIDE TO WATERDEEP'!F$3:F$166,MATCH($H160,'VOLO GUIDE TO WATERDEEP'!$A$3:$A$166,0),1),"")</f>
        <v/>
      </c>
      <c r="U160" s="37" t="str">
        <f>IFERROR(INDEX('VOLO GUIDE TO WATERDEEP'!G$3:G$166,MATCH($H160,'VOLO GUIDE TO WATERDEEP'!$A$3:$A$166,0),1),"")</f>
        <v/>
      </c>
      <c r="V160" s="37" t="str">
        <f>IFERROR(INDEX('VOLO GUIDE TO WATERDEEP'!I$3:I$166,MATCH($H160,'VOLO GUIDE TO WATERDEEP'!$A$3:$A$166,0),1),"")</f>
        <v/>
      </c>
      <c r="W160" s="102"/>
      <c r="X160" s="37" t="str">
        <f>IFERROR(INDEX(GUILDS!$B$2:$B$43,MATCH($F160,GUILDS!$G$2:$G$43,0),1),"")</f>
        <v/>
      </c>
      <c r="Y160" s="102"/>
      <c r="Z160" s="37" t="str">
        <f>IFERROR(INDEX(GUILDS!$X$3:$X$45,MATCH($F160,GUILDS!$W$3:$W$45,0),1),"")</f>
        <v/>
      </c>
    </row>
    <row r="161" spans="1:26" x14ac:dyDescent="0.25">
      <c r="A161" t="s">
        <v>993</v>
      </c>
      <c r="B161" s="1" t="str">
        <f t="shared" si="4"/>
        <v>$60</v>
      </c>
      <c r="C161" s="1" t="str">
        <f t="shared" si="5"/>
        <v>Halazar's Fine Gems (business, B, 2)</v>
      </c>
      <c r="F161" s="37" t="s">
        <v>1369</v>
      </c>
      <c r="G161" s="37" t="s">
        <v>1723</v>
      </c>
      <c r="H161" s="63" t="s">
        <v>2362</v>
      </c>
      <c r="I161" s="63" t="s">
        <v>3294</v>
      </c>
      <c r="J161" s="63" t="s">
        <v>2165</v>
      </c>
      <c r="K161" s="63" t="s">
        <v>2157</v>
      </c>
      <c r="L161" s="63">
        <v>2</v>
      </c>
      <c r="M161" s="63"/>
      <c r="N161" s="112" t="s">
        <v>6672</v>
      </c>
      <c r="O161" s="102"/>
      <c r="P161" s="37" t="str">
        <f>IFERROR(INDEX('VOLO GUIDE TO WATERDEEP'!B$3:B$166,MATCH($H161,'VOLO GUIDE TO WATERDEEP'!$A$3:$A$166,0),1),"")</f>
        <v/>
      </c>
      <c r="Q161" s="37" t="str">
        <f>IFERROR(INDEX('VOLO GUIDE TO WATERDEEP'!C$3:C$166,MATCH($H161,'VOLO GUIDE TO WATERDEEP'!$A$3:$A$166,0),1),"")</f>
        <v/>
      </c>
      <c r="R161" s="37" t="str">
        <f>IFERROR(INDEX('VOLO GUIDE TO WATERDEEP'!D$3:D$166,MATCH($H161,'VOLO GUIDE TO WATERDEEP'!$A$3:$A$166,0),1),"")</f>
        <v/>
      </c>
      <c r="S161" s="37" t="str">
        <f>IFERROR(INDEX('VOLO GUIDE TO WATERDEEP'!E$3:E$166,MATCH($H161,'VOLO GUIDE TO WATERDEEP'!$A$3:$A$166,0),1),"")</f>
        <v/>
      </c>
      <c r="T161" s="37" t="str">
        <f>IFERROR(INDEX('VOLO GUIDE TO WATERDEEP'!F$3:F$166,MATCH($H161,'VOLO GUIDE TO WATERDEEP'!$A$3:$A$166,0),1),"")</f>
        <v/>
      </c>
      <c r="U161" s="37" t="str">
        <f>IFERROR(INDEX('VOLO GUIDE TO WATERDEEP'!G$3:G$166,MATCH($H161,'VOLO GUIDE TO WATERDEEP'!$A$3:$A$166,0),1),"")</f>
        <v/>
      </c>
      <c r="V161" s="37" t="str">
        <f>IFERROR(INDEX('VOLO GUIDE TO WATERDEEP'!I$3:I$166,MATCH($H161,'VOLO GUIDE TO WATERDEEP'!$A$3:$A$166,0),1),"")</f>
        <v/>
      </c>
      <c r="W161" s="102"/>
      <c r="X161" s="37" t="str">
        <f>IFERROR(INDEX(GUILDS!$B$2:$B$43,MATCH($F161,GUILDS!$G$2:$G$43,0),1),"")</f>
        <v/>
      </c>
      <c r="Y161" s="102"/>
      <c r="Z161" s="37" t="str">
        <f>IFERROR(INDEX(GUILDS!$X$3:$X$45,MATCH($F161,GUILDS!$W$3:$W$45,0),1),"")</f>
        <v/>
      </c>
    </row>
    <row r="162" spans="1:26" x14ac:dyDescent="0.25">
      <c r="A162" t="s">
        <v>994</v>
      </c>
      <c r="B162" s="1" t="str">
        <f t="shared" si="4"/>
        <v>$61</v>
      </c>
      <c r="C162" s="1" t="str">
        <f t="shared" si="5"/>
        <v>The Silken Slyph (tavern/inn, A, 4)</v>
      </c>
      <c r="F162" s="37" t="s">
        <v>1370</v>
      </c>
      <c r="G162" s="37" t="s">
        <v>1724</v>
      </c>
      <c r="H162" s="63" t="s">
        <v>2363</v>
      </c>
      <c r="I162" s="63" t="s">
        <v>3294</v>
      </c>
      <c r="J162" s="63" t="s">
        <v>2182</v>
      </c>
      <c r="K162" s="63" t="s">
        <v>2152</v>
      </c>
      <c r="L162" s="63">
        <v>4</v>
      </c>
      <c r="M162" s="63"/>
      <c r="N162" s="112" t="s">
        <v>6672</v>
      </c>
      <c r="O162" s="102"/>
      <c r="P162" s="37" t="str">
        <f>IFERROR(INDEX('VOLO GUIDE TO WATERDEEP'!B$3:B$166,MATCH($H162,'VOLO GUIDE TO WATERDEEP'!$A$3:$A$166,0),1),"")</f>
        <v/>
      </c>
      <c r="Q162" s="37" t="str">
        <f>IFERROR(INDEX('VOLO GUIDE TO WATERDEEP'!C$3:C$166,MATCH($H162,'VOLO GUIDE TO WATERDEEP'!$A$3:$A$166,0),1),"")</f>
        <v/>
      </c>
      <c r="R162" s="37" t="str">
        <f>IFERROR(INDEX('VOLO GUIDE TO WATERDEEP'!D$3:D$166,MATCH($H162,'VOLO GUIDE TO WATERDEEP'!$A$3:$A$166,0),1),"")</f>
        <v/>
      </c>
      <c r="S162" s="37" t="str">
        <f>IFERROR(INDEX('VOLO GUIDE TO WATERDEEP'!E$3:E$166,MATCH($H162,'VOLO GUIDE TO WATERDEEP'!$A$3:$A$166,0),1),"")</f>
        <v/>
      </c>
      <c r="T162" s="37" t="str">
        <f>IFERROR(INDEX('VOLO GUIDE TO WATERDEEP'!F$3:F$166,MATCH($H162,'VOLO GUIDE TO WATERDEEP'!$A$3:$A$166,0),1),"")</f>
        <v/>
      </c>
      <c r="U162" s="37" t="str">
        <f>IFERROR(INDEX('VOLO GUIDE TO WATERDEEP'!G$3:G$166,MATCH($H162,'VOLO GUIDE TO WATERDEEP'!$A$3:$A$166,0),1),"")</f>
        <v/>
      </c>
      <c r="V162" s="37" t="str">
        <f>IFERROR(INDEX('VOLO GUIDE TO WATERDEEP'!I$3:I$166,MATCH($H162,'VOLO GUIDE TO WATERDEEP'!$A$3:$A$166,0),1),"")</f>
        <v/>
      </c>
      <c r="W162" s="102"/>
      <c r="X162" s="37" t="str">
        <f>IFERROR(INDEX(GUILDS!$B$2:$B$43,MATCH($F162,GUILDS!$G$2:$G$43,0),1),"")</f>
        <v/>
      </c>
      <c r="Y162" s="102"/>
      <c r="Z162" s="37" t="str">
        <f>IFERROR(INDEX(GUILDS!$X$3:$X$45,MATCH($F162,GUILDS!$W$3:$W$45,0),1),"")</f>
        <v/>
      </c>
    </row>
    <row r="163" spans="1:26" x14ac:dyDescent="0.25">
      <c r="A163" t="s">
        <v>995</v>
      </c>
      <c r="B163" s="1" t="str">
        <f t="shared" si="4"/>
        <v>$62</v>
      </c>
      <c r="C163" s="1" t="str">
        <f t="shared" si="5"/>
        <v>Gerin's Breads (business, B, 2)</v>
      </c>
      <c r="F163" s="37" t="s">
        <v>1725</v>
      </c>
      <c r="G163" s="37" t="s">
        <v>1726</v>
      </c>
      <c r="H163" s="63" t="s">
        <v>2364</v>
      </c>
      <c r="I163" s="63" t="s">
        <v>3294</v>
      </c>
      <c r="J163" s="63" t="s">
        <v>2165</v>
      </c>
      <c r="K163" s="63" t="s">
        <v>2157</v>
      </c>
      <c r="L163" s="63">
        <v>2</v>
      </c>
      <c r="M163" s="63"/>
      <c r="N163" s="112" t="s">
        <v>6672</v>
      </c>
      <c r="O163" s="102"/>
      <c r="P163" s="37" t="str">
        <f>IFERROR(INDEX('VOLO GUIDE TO WATERDEEP'!B$3:B$166,MATCH($H163,'VOLO GUIDE TO WATERDEEP'!$A$3:$A$166,0),1),"")</f>
        <v/>
      </c>
      <c r="Q163" s="37" t="str">
        <f>IFERROR(INDEX('VOLO GUIDE TO WATERDEEP'!C$3:C$166,MATCH($H163,'VOLO GUIDE TO WATERDEEP'!$A$3:$A$166,0),1),"")</f>
        <v/>
      </c>
      <c r="R163" s="37" t="str">
        <f>IFERROR(INDEX('VOLO GUIDE TO WATERDEEP'!D$3:D$166,MATCH($H163,'VOLO GUIDE TO WATERDEEP'!$A$3:$A$166,0),1),"")</f>
        <v/>
      </c>
      <c r="S163" s="37" t="str">
        <f>IFERROR(INDEX('VOLO GUIDE TO WATERDEEP'!E$3:E$166,MATCH($H163,'VOLO GUIDE TO WATERDEEP'!$A$3:$A$166,0),1),"")</f>
        <v/>
      </c>
      <c r="T163" s="37" t="str">
        <f>IFERROR(INDEX('VOLO GUIDE TO WATERDEEP'!F$3:F$166,MATCH($H163,'VOLO GUIDE TO WATERDEEP'!$A$3:$A$166,0),1),"")</f>
        <v/>
      </c>
      <c r="U163" s="37" t="str">
        <f>IFERROR(INDEX('VOLO GUIDE TO WATERDEEP'!G$3:G$166,MATCH($H163,'VOLO GUIDE TO WATERDEEP'!$A$3:$A$166,0),1),"")</f>
        <v/>
      </c>
      <c r="V163" s="37" t="str">
        <f>IFERROR(INDEX('VOLO GUIDE TO WATERDEEP'!I$3:I$166,MATCH($H163,'VOLO GUIDE TO WATERDEEP'!$A$3:$A$166,0),1),"")</f>
        <v/>
      </c>
      <c r="W163" s="102"/>
      <c r="X163" s="37" t="str">
        <f>IFERROR(INDEX(GUILDS!$B$2:$B$43,MATCH($F163,GUILDS!$G$2:$G$43,0),1),"")</f>
        <v/>
      </c>
      <c r="Y163" s="102"/>
      <c r="Z163" s="37" t="str">
        <f>IFERROR(INDEX(GUILDS!$X$3:$X$45,MATCH($F163,GUILDS!$W$3:$W$45,0),1),"")</f>
        <v/>
      </c>
    </row>
    <row r="164" spans="1:26" x14ac:dyDescent="0.25">
      <c r="A164" t="s">
        <v>996</v>
      </c>
      <c r="B164" s="1" t="str">
        <f t="shared" si="4"/>
        <v>$63</v>
      </c>
      <c r="C164" s="1" t="str">
        <f t="shared" si="5"/>
        <v>Melvar's Chapbooks and Folios (business, B, 2)</v>
      </c>
      <c r="F164" s="37" t="s">
        <v>1727</v>
      </c>
      <c r="G164" s="37" t="s">
        <v>1728</v>
      </c>
      <c r="H164" s="63" t="s">
        <v>2365</v>
      </c>
      <c r="I164" s="63" t="s">
        <v>3294</v>
      </c>
      <c r="J164" s="63" t="s">
        <v>2165</v>
      </c>
      <c r="K164" s="63" t="s">
        <v>2157</v>
      </c>
      <c r="L164" s="63">
        <v>2</v>
      </c>
      <c r="M164" s="63"/>
      <c r="N164" s="112" t="s">
        <v>6672</v>
      </c>
      <c r="O164" s="102"/>
      <c r="P164" s="37" t="str">
        <f>IFERROR(INDEX('VOLO GUIDE TO WATERDEEP'!B$3:B$166,MATCH($H164,'VOLO GUIDE TO WATERDEEP'!$A$3:$A$166,0),1),"")</f>
        <v/>
      </c>
      <c r="Q164" s="37" t="str">
        <f>IFERROR(INDEX('VOLO GUIDE TO WATERDEEP'!C$3:C$166,MATCH($H164,'VOLO GUIDE TO WATERDEEP'!$A$3:$A$166,0),1),"")</f>
        <v/>
      </c>
      <c r="R164" s="37" t="str">
        <f>IFERROR(INDEX('VOLO GUIDE TO WATERDEEP'!D$3:D$166,MATCH($H164,'VOLO GUIDE TO WATERDEEP'!$A$3:$A$166,0),1),"")</f>
        <v/>
      </c>
      <c r="S164" s="37" t="str">
        <f>IFERROR(INDEX('VOLO GUIDE TO WATERDEEP'!E$3:E$166,MATCH($H164,'VOLO GUIDE TO WATERDEEP'!$A$3:$A$166,0),1),"")</f>
        <v/>
      </c>
      <c r="T164" s="37" t="str">
        <f>IFERROR(INDEX('VOLO GUIDE TO WATERDEEP'!F$3:F$166,MATCH($H164,'VOLO GUIDE TO WATERDEEP'!$A$3:$A$166,0),1),"")</f>
        <v/>
      </c>
      <c r="U164" s="37" t="str">
        <f>IFERROR(INDEX('VOLO GUIDE TO WATERDEEP'!G$3:G$166,MATCH($H164,'VOLO GUIDE TO WATERDEEP'!$A$3:$A$166,0),1),"")</f>
        <v/>
      </c>
      <c r="V164" s="37" t="str">
        <f>IFERROR(INDEX('VOLO GUIDE TO WATERDEEP'!I$3:I$166,MATCH($H164,'VOLO GUIDE TO WATERDEEP'!$A$3:$A$166,0),1),"")</f>
        <v/>
      </c>
      <c r="W164" s="102"/>
      <c r="X164" s="37" t="str">
        <f>IFERROR(INDEX(GUILDS!$B$2:$B$43,MATCH($F164,GUILDS!$G$2:$G$43,0),1),"")</f>
        <v/>
      </c>
      <c r="Y164" s="102"/>
      <c r="Z164" s="37" t="str">
        <f>IFERROR(INDEX(GUILDS!$X$3:$X$45,MATCH($F164,GUILDS!$W$3:$W$45,0),1),"")</f>
        <v/>
      </c>
    </row>
    <row r="165" spans="1:26" x14ac:dyDescent="0.25">
      <c r="A165" t="s">
        <v>997</v>
      </c>
      <c r="B165" s="1" t="str">
        <f t="shared" si="4"/>
        <v>$64</v>
      </c>
      <c r="C165" s="1" t="str">
        <f t="shared" si="5"/>
        <v>Velatha's Delights (business, B, 2)</v>
      </c>
      <c r="F165" s="37" t="s">
        <v>1729</v>
      </c>
      <c r="G165" s="37" t="s">
        <v>1730</v>
      </c>
      <c r="H165" s="63" t="s">
        <v>2366</v>
      </c>
      <c r="I165" s="63" t="s">
        <v>3294</v>
      </c>
      <c r="J165" s="63" t="s">
        <v>2165</v>
      </c>
      <c r="K165" s="63" t="s">
        <v>2157</v>
      </c>
      <c r="L165" s="63">
        <v>2</v>
      </c>
      <c r="M165" s="63"/>
      <c r="N165" s="112" t="s">
        <v>6672</v>
      </c>
      <c r="O165" s="102"/>
      <c r="P165" s="37" t="str">
        <f>IFERROR(INDEX('VOLO GUIDE TO WATERDEEP'!B$3:B$166,MATCH($H165,'VOLO GUIDE TO WATERDEEP'!$A$3:$A$166,0),1),"")</f>
        <v/>
      </c>
      <c r="Q165" s="37" t="str">
        <f>IFERROR(INDEX('VOLO GUIDE TO WATERDEEP'!C$3:C$166,MATCH($H165,'VOLO GUIDE TO WATERDEEP'!$A$3:$A$166,0),1),"")</f>
        <v/>
      </c>
      <c r="R165" s="37" t="str">
        <f>IFERROR(INDEX('VOLO GUIDE TO WATERDEEP'!D$3:D$166,MATCH($H165,'VOLO GUIDE TO WATERDEEP'!$A$3:$A$166,0),1),"")</f>
        <v/>
      </c>
      <c r="S165" s="37" t="str">
        <f>IFERROR(INDEX('VOLO GUIDE TO WATERDEEP'!E$3:E$166,MATCH($H165,'VOLO GUIDE TO WATERDEEP'!$A$3:$A$166,0),1),"")</f>
        <v/>
      </c>
      <c r="T165" s="37" t="str">
        <f>IFERROR(INDEX('VOLO GUIDE TO WATERDEEP'!F$3:F$166,MATCH($H165,'VOLO GUIDE TO WATERDEEP'!$A$3:$A$166,0),1),"")</f>
        <v/>
      </c>
      <c r="U165" s="37" t="str">
        <f>IFERROR(INDEX('VOLO GUIDE TO WATERDEEP'!G$3:G$166,MATCH($H165,'VOLO GUIDE TO WATERDEEP'!$A$3:$A$166,0),1),"")</f>
        <v/>
      </c>
      <c r="V165" s="37" t="str">
        <f>IFERROR(INDEX('VOLO GUIDE TO WATERDEEP'!I$3:I$166,MATCH($H165,'VOLO GUIDE TO WATERDEEP'!$A$3:$A$166,0),1),"")</f>
        <v/>
      </c>
      <c r="W165" s="102"/>
      <c r="X165" s="37" t="str">
        <f>IFERROR(INDEX(GUILDS!$B$2:$B$43,MATCH($F165,GUILDS!$G$2:$G$43,0),1),"")</f>
        <v/>
      </c>
      <c r="Y165" s="102"/>
      <c r="Z165" s="37" t="str">
        <f>IFERROR(INDEX(GUILDS!$X$3:$X$45,MATCH($F165,GUILDS!$W$3:$W$45,0),1),"")</f>
        <v/>
      </c>
    </row>
    <row r="166" spans="1:26" x14ac:dyDescent="0.25">
      <c r="A166" t="s">
        <v>998</v>
      </c>
      <c r="B166" s="1" t="str">
        <f t="shared" si="4"/>
        <v>$65</v>
      </c>
      <c r="C166" s="1" t="str">
        <f t="shared" si="5"/>
        <v>Tammerbund's Glasswares (business, B, 3)</v>
      </c>
      <c r="F166" s="37" t="s">
        <v>1731</v>
      </c>
      <c r="G166" s="37" t="s">
        <v>1732</v>
      </c>
      <c r="H166" s="63" t="s">
        <v>2367</v>
      </c>
      <c r="I166" s="63" t="s">
        <v>3294</v>
      </c>
      <c r="J166" s="63" t="s">
        <v>2165</v>
      </c>
      <c r="K166" s="63" t="s">
        <v>2157</v>
      </c>
      <c r="L166" s="63">
        <v>3</v>
      </c>
      <c r="M166" s="63"/>
      <c r="N166" s="112" t="s">
        <v>6672</v>
      </c>
      <c r="O166" s="102"/>
      <c r="P166" s="37" t="str">
        <f>IFERROR(INDEX('VOLO GUIDE TO WATERDEEP'!B$3:B$166,MATCH($H166,'VOLO GUIDE TO WATERDEEP'!$A$3:$A$166,0),1),"")</f>
        <v/>
      </c>
      <c r="Q166" s="37" t="str">
        <f>IFERROR(INDEX('VOLO GUIDE TO WATERDEEP'!C$3:C$166,MATCH($H166,'VOLO GUIDE TO WATERDEEP'!$A$3:$A$166,0),1),"")</f>
        <v/>
      </c>
      <c r="R166" s="37" t="str">
        <f>IFERROR(INDEX('VOLO GUIDE TO WATERDEEP'!D$3:D$166,MATCH($H166,'VOLO GUIDE TO WATERDEEP'!$A$3:$A$166,0),1),"")</f>
        <v/>
      </c>
      <c r="S166" s="37" t="str">
        <f>IFERROR(INDEX('VOLO GUIDE TO WATERDEEP'!E$3:E$166,MATCH($H166,'VOLO GUIDE TO WATERDEEP'!$A$3:$A$166,0),1),"")</f>
        <v/>
      </c>
      <c r="T166" s="37" t="str">
        <f>IFERROR(INDEX('VOLO GUIDE TO WATERDEEP'!F$3:F$166,MATCH($H166,'VOLO GUIDE TO WATERDEEP'!$A$3:$A$166,0),1),"")</f>
        <v/>
      </c>
      <c r="U166" s="37" t="str">
        <f>IFERROR(INDEX('VOLO GUIDE TO WATERDEEP'!G$3:G$166,MATCH($H166,'VOLO GUIDE TO WATERDEEP'!$A$3:$A$166,0),1),"")</f>
        <v/>
      </c>
      <c r="V166" s="37" t="str">
        <f>IFERROR(INDEX('VOLO GUIDE TO WATERDEEP'!I$3:I$166,MATCH($H166,'VOLO GUIDE TO WATERDEEP'!$A$3:$A$166,0),1),"")</f>
        <v/>
      </c>
      <c r="W166" s="102"/>
      <c r="X166" s="37" t="str">
        <f>IFERROR(INDEX(GUILDS!$B$2:$B$43,MATCH($F166,GUILDS!$G$2:$G$43,0),1),"")</f>
        <v/>
      </c>
      <c r="Y166" s="102"/>
      <c r="Z166" s="37" t="str">
        <f>IFERROR(INDEX(GUILDS!$X$3:$X$45,MATCH($F166,GUILDS!$W$3:$W$45,0),1),"")</f>
        <v/>
      </c>
    </row>
    <row r="167" spans="1:26" x14ac:dyDescent="0.25">
      <c r="A167" t="s">
        <v>999</v>
      </c>
      <c r="B167" s="1" t="str">
        <f t="shared" si="4"/>
        <v>$66</v>
      </c>
      <c r="C167" s="1" t="str">
        <f t="shared" si="5"/>
        <v>Mystra's Arms (asylum, A, 6)</v>
      </c>
      <c r="F167" s="37" t="s">
        <v>1733</v>
      </c>
      <c r="G167" s="37" t="s">
        <v>1734</v>
      </c>
      <c r="H167" s="63" t="s">
        <v>2368</v>
      </c>
      <c r="I167" s="63" t="s">
        <v>3294</v>
      </c>
      <c r="J167" s="63" t="s">
        <v>2183</v>
      </c>
      <c r="K167" s="63" t="s">
        <v>2152</v>
      </c>
      <c r="L167" s="63">
        <v>6</v>
      </c>
      <c r="M167" s="63"/>
      <c r="N167" s="112" t="s">
        <v>6672</v>
      </c>
      <c r="O167" s="102"/>
      <c r="P167" s="37" t="str">
        <f>IFERROR(INDEX('VOLO GUIDE TO WATERDEEP'!B$3:B$166,MATCH($H167,'VOLO GUIDE TO WATERDEEP'!$A$3:$A$166,0),1),"")</f>
        <v/>
      </c>
      <c r="Q167" s="37" t="str">
        <f>IFERROR(INDEX('VOLO GUIDE TO WATERDEEP'!C$3:C$166,MATCH($H167,'VOLO GUIDE TO WATERDEEP'!$A$3:$A$166,0),1),"")</f>
        <v/>
      </c>
      <c r="R167" s="37" t="str">
        <f>IFERROR(INDEX('VOLO GUIDE TO WATERDEEP'!D$3:D$166,MATCH($H167,'VOLO GUIDE TO WATERDEEP'!$A$3:$A$166,0),1),"")</f>
        <v/>
      </c>
      <c r="S167" s="37" t="str">
        <f>IFERROR(INDEX('VOLO GUIDE TO WATERDEEP'!E$3:E$166,MATCH($H167,'VOLO GUIDE TO WATERDEEP'!$A$3:$A$166,0),1),"")</f>
        <v/>
      </c>
      <c r="T167" s="37" t="str">
        <f>IFERROR(INDEX('VOLO GUIDE TO WATERDEEP'!F$3:F$166,MATCH($H167,'VOLO GUIDE TO WATERDEEP'!$A$3:$A$166,0),1),"")</f>
        <v/>
      </c>
      <c r="U167" s="37" t="str">
        <f>IFERROR(INDEX('VOLO GUIDE TO WATERDEEP'!G$3:G$166,MATCH($H167,'VOLO GUIDE TO WATERDEEP'!$A$3:$A$166,0),1),"")</f>
        <v/>
      </c>
      <c r="V167" s="37" t="str">
        <f>IFERROR(INDEX('VOLO GUIDE TO WATERDEEP'!I$3:I$166,MATCH($H167,'VOLO GUIDE TO WATERDEEP'!$A$3:$A$166,0),1),"")</f>
        <v/>
      </c>
      <c r="W167" s="102"/>
      <c r="X167" s="37" t="str">
        <f>IFERROR(INDEX(GUILDS!$B$2:$B$43,MATCH($F167,GUILDS!$G$2:$G$43,0),1),"")</f>
        <v/>
      </c>
      <c r="Y167" s="102"/>
      <c r="Z167" s="37" t="str">
        <f>IFERROR(INDEX(GUILDS!$X$3:$X$45,MATCH($F167,GUILDS!$W$3:$W$45,0),1),"")</f>
        <v/>
      </c>
    </row>
    <row r="168" spans="1:26" x14ac:dyDescent="0.25">
      <c r="A168" t="s">
        <v>1000</v>
      </c>
      <c r="B168" s="1" t="str">
        <f t="shared" si="4"/>
        <v>$67</v>
      </c>
      <c r="C168" s="1" t="str">
        <f t="shared" si="5"/>
        <v>Furjur the Flippant's residence (house, A, 3)</v>
      </c>
      <c r="F168" s="37" t="s">
        <v>1735</v>
      </c>
      <c r="G168" s="37" t="s">
        <v>1736</v>
      </c>
      <c r="H168" s="63" t="s">
        <v>2369</v>
      </c>
      <c r="I168" s="63" t="s">
        <v>3294</v>
      </c>
      <c r="J168" s="63" t="s">
        <v>2184</v>
      </c>
      <c r="K168" s="63" t="s">
        <v>2152</v>
      </c>
      <c r="L168" s="63">
        <v>3</v>
      </c>
      <c r="M168" s="63"/>
      <c r="N168" s="112" t="s">
        <v>6672</v>
      </c>
      <c r="O168" s="102"/>
      <c r="P168" s="37" t="str">
        <f>IFERROR(INDEX('VOLO GUIDE TO WATERDEEP'!B$3:B$166,MATCH($H168,'VOLO GUIDE TO WATERDEEP'!$A$3:$A$166,0),1),"")</f>
        <v/>
      </c>
      <c r="Q168" s="37" t="str">
        <f>IFERROR(INDEX('VOLO GUIDE TO WATERDEEP'!C$3:C$166,MATCH($H168,'VOLO GUIDE TO WATERDEEP'!$A$3:$A$166,0),1),"")</f>
        <v/>
      </c>
      <c r="R168" s="37" t="str">
        <f>IFERROR(INDEX('VOLO GUIDE TO WATERDEEP'!D$3:D$166,MATCH($H168,'VOLO GUIDE TO WATERDEEP'!$A$3:$A$166,0),1),"")</f>
        <v/>
      </c>
      <c r="S168" s="37" t="str">
        <f>IFERROR(INDEX('VOLO GUIDE TO WATERDEEP'!E$3:E$166,MATCH($H168,'VOLO GUIDE TO WATERDEEP'!$A$3:$A$166,0),1),"")</f>
        <v/>
      </c>
      <c r="T168" s="37" t="str">
        <f>IFERROR(INDEX('VOLO GUIDE TO WATERDEEP'!F$3:F$166,MATCH($H168,'VOLO GUIDE TO WATERDEEP'!$A$3:$A$166,0),1),"")</f>
        <v/>
      </c>
      <c r="U168" s="37" t="str">
        <f>IFERROR(INDEX('VOLO GUIDE TO WATERDEEP'!G$3:G$166,MATCH($H168,'VOLO GUIDE TO WATERDEEP'!$A$3:$A$166,0),1),"")</f>
        <v/>
      </c>
      <c r="V168" s="37" t="str">
        <f>IFERROR(INDEX('VOLO GUIDE TO WATERDEEP'!I$3:I$166,MATCH($H168,'VOLO GUIDE TO WATERDEEP'!$A$3:$A$166,0),1),"")</f>
        <v/>
      </c>
      <c r="W168" s="102"/>
      <c r="X168" s="37" t="str">
        <f>IFERROR(INDEX(GUILDS!$B$2:$B$43,MATCH($F168,GUILDS!$G$2:$G$43,0),1),"")</f>
        <v/>
      </c>
      <c r="Y168" s="102"/>
      <c r="Z168" s="37" t="str">
        <f>IFERROR(INDEX(GUILDS!$X$3:$X$45,MATCH($F168,GUILDS!$W$3:$W$45,0),1),"")</f>
        <v/>
      </c>
    </row>
    <row r="169" spans="1:26" x14ac:dyDescent="0.25">
      <c r="A169" t="s">
        <v>1001</v>
      </c>
      <c r="B169" s="1" t="str">
        <f t="shared" si="4"/>
        <v>$68</v>
      </c>
      <c r="C169" s="1" t="str">
        <f t="shared" si="5"/>
        <v>Hlethvagi Anteos's residence (villa, A, 5)</v>
      </c>
      <c r="F169" s="37" t="s">
        <v>1737</v>
      </c>
      <c r="G169" s="37" t="s">
        <v>1738</v>
      </c>
      <c r="H169" s="63" t="s">
        <v>2370</v>
      </c>
      <c r="I169" s="63" t="s">
        <v>3294</v>
      </c>
      <c r="J169" s="63" t="s">
        <v>2178</v>
      </c>
      <c r="K169" s="63" t="s">
        <v>2152</v>
      </c>
      <c r="L169" s="63">
        <v>5</v>
      </c>
      <c r="M169" s="63"/>
      <c r="N169" s="112" t="s">
        <v>6672</v>
      </c>
      <c r="O169" s="102"/>
      <c r="P169" s="37" t="str">
        <f>IFERROR(INDEX('VOLO GUIDE TO WATERDEEP'!B$3:B$166,MATCH($H169,'VOLO GUIDE TO WATERDEEP'!$A$3:$A$166,0),1),"")</f>
        <v/>
      </c>
      <c r="Q169" s="37" t="str">
        <f>IFERROR(INDEX('VOLO GUIDE TO WATERDEEP'!C$3:C$166,MATCH($H169,'VOLO GUIDE TO WATERDEEP'!$A$3:$A$166,0),1),"")</f>
        <v/>
      </c>
      <c r="R169" s="37" t="str">
        <f>IFERROR(INDEX('VOLO GUIDE TO WATERDEEP'!D$3:D$166,MATCH($H169,'VOLO GUIDE TO WATERDEEP'!$A$3:$A$166,0),1),"")</f>
        <v/>
      </c>
      <c r="S169" s="37" t="str">
        <f>IFERROR(INDEX('VOLO GUIDE TO WATERDEEP'!E$3:E$166,MATCH($H169,'VOLO GUIDE TO WATERDEEP'!$A$3:$A$166,0),1),"")</f>
        <v/>
      </c>
      <c r="T169" s="37" t="str">
        <f>IFERROR(INDEX('VOLO GUIDE TO WATERDEEP'!F$3:F$166,MATCH($H169,'VOLO GUIDE TO WATERDEEP'!$A$3:$A$166,0),1),"")</f>
        <v/>
      </c>
      <c r="U169" s="37" t="str">
        <f>IFERROR(INDEX('VOLO GUIDE TO WATERDEEP'!G$3:G$166,MATCH($H169,'VOLO GUIDE TO WATERDEEP'!$A$3:$A$166,0),1),"")</f>
        <v/>
      </c>
      <c r="V169" s="37" t="str">
        <f>IFERROR(INDEX('VOLO GUIDE TO WATERDEEP'!I$3:I$166,MATCH($H169,'VOLO GUIDE TO WATERDEEP'!$A$3:$A$166,0),1),"")</f>
        <v/>
      </c>
      <c r="W169" s="102"/>
      <c r="X169" s="37" t="str">
        <f>IFERROR(INDEX(GUILDS!$B$2:$B$43,MATCH($F169,GUILDS!$G$2:$G$43,0),1),"")</f>
        <v/>
      </c>
      <c r="Y169" s="102"/>
      <c r="Z169" s="37" t="str">
        <f>IFERROR(INDEX(GUILDS!$X$3:$X$45,MATCH($F169,GUILDS!$W$3:$W$45,0),1),"")</f>
        <v/>
      </c>
    </row>
    <row r="170" spans="1:26" x14ac:dyDescent="0.25">
      <c r="A170" t="s">
        <v>1002</v>
      </c>
      <c r="B170" s="1" t="str">
        <f t="shared" si="4"/>
        <v>$69</v>
      </c>
      <c r="C170" s="1" t="str">
        <f t="shared" si="5"/>
        <v>Stagdown Manse (villa, A, 3)</v>
      </c>
      <c r="F170" s="37" t="s">
        <v>1739</v>
      </c>
      <c r="G170" s="37" t="s">
        <v>1740</v>
      </c>
      <c r="H170" s="63" t="s">
        <v>2371</v>
      </c>
      <c r="I170" s="63" t="s">
        <v>3294</v>
      </c>
      <c r="J170" s="63" t="s">
        <v>2178</v>
      </c>
      <c r="K170" s="63" t="s">
        <v>2152</v>
      </c>
      <c r="L170" s="63">
        <v>3</v>
      </c>
      <c r="M170" s="63"/>
      <c r="N170" s="112" t="s">
        <v>6672</v>
      </c>
      <c r="O170" s="102"/>
      <c r="P170" s="37" t="str">
        <f>IFERROR(INDEX('VOLO GUIDE TO WATERDEEP'!B$3:B$166,MATCH($H170,'VOLO GUIDE TO WATERDEEP'!$A$3:$A$166,0),1),"")</f>
        <v/>
      </c>
      <c r="Q170" s="37" t="str">
        <f>IFERROR(INDEX('VOLO GUIDE TO WATERDEEP'!C$3:C$166,MATCH($H170,'VOLO GUIDE TO WATERDEEP'!$A$3:$A$166,0),1),"")</f>
        <v/>
      </c>
      <c r="R170" s="37" t="str">
        <f>IFERROR(INDEX('VOLO GUIDE TO WATERDEEP'!D$3:D$166,MATCH($H170,'VOLO GUIDE TO WATERDEEP'!$A$3:$A$166,0),1),"")</f>
        <v/>
      </c>
      <c r="S170" s="37" t="str">
        <f>IFERROR(INDEX('VOLO GUIDE TO WATERDEEP'!E$3:E$166,MATCH($H170,'VOLO GUIDE TO WATERDEEP'!$A$3:$A$166,0),1),"")</f>
        <v/>
      </c>
      <c r="T170" s="37" t="str">
        <f>IFERROR(INDEX('VOLO GUIDE TO WATERDEEP'!F$3:F$166,MATCH($H170,'VOLO GUIDE TO WATERDEEP'!$A$3:$A$166,0),1),"")</f>
        <v/>
      </c>
      <c r="U170" s="37" t="str">
        <f>IFERROR(INDEX('VOLO GUIDE TO WATERDEEP'!G$3:G$166,MATCH($H170,'VOLO GUIDE TO WATERDEEP'!$A$3:$A$166,0),1),"")</f>
        <v/>
      </c>
      <c r="V170" s="37" t="str">
        <f>IFERROR(INDEX('VOLO GUIDE TO WATERDEEP'!I$3:I$166,MATCH($H170,'VOLO GUIDE TO WATERDEEP'!$A$3:$A$166,0),1),"")</f>
        <v/>
      </c>
      <c r="W170" s="102"/>
      <c r="X170" s="37" t="str">
        <f>IFERROR(INDEX(GUILDS!$B$2:$B$43,MATCH($F170,GUILDS!$G$2:$G$43,0),1),"")</f>
        <v/>
      </c>
      <c r="Y170" s="102"/>
      <c r="Z170" s="37" t="str">
        <f>IFERROR(INDEX(GUILDS!$X$3:$X$45,MATCH($F170,GUILDS!$W$3:$W$45,0),1),"")</f>
        <v/>
      </c>
    </row>
    <row r="171" spans="1:26" x14ac:dyDescent="0.25">
      <c r="A171" t="s">
        <v>1003</v>
      </c>
      <c r="B171" s="1" t="str">
        <f t="shared" si="4"/>
        <v>$70</v>
      </c>
      <c r="C171" s="1" t="str">
        <f t="shared" si="5"/>
        <v>Heroes' Garden (city building, n/a)</v>
      </c>
      <c r="F171" s="37" t="s">
        <v>1741</v>
      </c>
      <c r="G171" s="37" t="s">
        <v>1742</v>
      </c>
      <c r="H171" s="63" t="s">
        <v>6526</v>
      </c>
      <c r="I171" s="63" t="s">
        <v>3294</v>
      </c>
      <c r="J171" s="63" t="s">
        <v>2144</v>
      </c>
      <c r="K171" s="63" t="s">
        <v>2158</v>
      </c>
      <c r="L171" s="63" t="s">
        <v>2158</v>
      </c>
      <c r="M171" s="63"/>
      <c r="N171" s="112" t="s">
        <v>6693</v>
      </c>
      <c r="O171" s="102"/>
      <c r="P171" s="37" t="str">
        <f>IFERROR(INDEX('VOLO GUIDE TO WATERDEEP'!B$3:B$166,MATCH($H171,'VOLO GUIDE TO WATERDEEP'!$A$3:$A$166,0),1),"")</f>
        <v/>
      </c>
      <c r="Q171" s="37" t="str">
        <f>IFERROR(INDEX('VOLO GUIDE TO WATERDEEP'!C$3:C$166,MATCH($H171,'VOLO GUIDE TO WATERDEEP'!$A$3:$A$166,0),1),"")</f>
        <v/>
      </c>
      <c r="R171" s="37" t="str">
        <f>IFERROR(INDEX('VOLO GUIDE TO WATERDEEP'!D$3:D$166,MATCH($H171,'VOLO GUIDE TO WATERDEEP'!$A$3:$A$166,0),1),"")</f>
        <v/>
      </c>
      <c r="S171" s="37" t="str">
        <f>IFERROR(INDEX('VOLO GUIDE TO WATERDEEP'!E$3:E$166,MATCH($H171,'VOLO GUIDE TO WATERDEEP'!$A$3:$A$166,0),1),"")</f>
        <v/>
      </c>
      <c r="T171" s="37" t="str">
        <f>IFERROR(INDEX('VOLO GUIDE TO WATERDEEP'!F$3:F$166,MATCH($H171,'VOLO GUIDE TO WATERDEEP'!$A$3:$A$166,0),1),"")</f>
        <v/>
      </c>
      <c r="U171" s="37" t="str">
        <f>IFERROR(INDEX('VOLO GUIDE TO WATERDEEP'!G$3:G$166,MATCH($H171,'VOLO GUIDE TO WATERDEEP'!$A$3:$A$166,0),1),"")</f>
        <v/>
      </c>
      <c r="V171" s="37" t="str">
        <f>IFERROR(INDEX('VOLO GUIDE TO WATERDEEP'!I$3:I$166,MATCH($H171,'VOLO GUIDE TO WATERDEEP'!$A$3:$A$166,0),1),"")</f>
        <v/>
      </c>
      <c r="W171" s="102"/>
      <c r="X171" s="37" t="str">
        <f>IFERROR(INDEX(GUILDS!$B$2:$B$43,MATCH($F171,GUILDS!$G$2:$G$43,0),1),"")</f>
        <v/>
      </c>
      <c r="Y171" s="102"/>
      <c r="Z171" s="37" t="str">
        <f>IFERROR(INDEX(GUILDS!$X$3:$X$45,MATCH($F171,GUILDS!$W$3:$W$45,0),1),"")</f>
        <v/>
      </c>
    </row>
    <row r="172" spans="1:26" x14ac:dyDescent="0.25">
      <c r="A172" t="s">
        <v>1004</v>
      </c>
      <c r="B172" s="1" t="str">
        <f t="shared" si="4"/>
        <v>$71</v>
      </c>
      <c r="C172" s="1" t="str">
        <f t="shared" si="5"/>
        <v>Seaseyes Tower (city building, A, 5)</v>
      </c>
      <c r="F172" s="37" t="s">
        <v>1743</v>
      </c>
      <c r="G172" s="37" t="s">
        <v>1744</v>
      </c>
      <c r="H172" s="63" t="s">
        <v>2372</v>
      </c>
      <c r="I172" s="63" t="s">
        <v>3294</v>
      </c>
      <c r="J172" s="63" t="s">
        <v>2144</v>
      </c>
      <c r="K172" s="63" t="s">
        <v>2152</v>
      </c>
      <c r="L172" s="63">
        <v>5</v>
      </c>
      <c r="M172" s="63"/>
      <c r="N172" s="112" t="s">
        <v>6672</v>
      </c>
      <c r="O172" s="102"/>
      <c r="P172" s="37" t="str">
        <f>IFERROR(INDEX('VOLO GUIDE TO WATERDEEP'!B$3:B$166,MATCH($H172,'VOLO GUIDE TO WATERDEEP'!$A$3:$A$166,0),1),"")</f>
        <v/>
      </c>
      <c r="Q172" s="37" t="str">
        <f>IFERROR(INDEX('VOLO GUIDE TO WATERDEEP'!C$3:C$166,MATCH($H172,'VOLO GUIDE TO WATERDEEP'!$A$3:$A$166,0),1),"")</f>
        <v/>
      </c>
      <c r="R172" s="37" t="str">
        <f>IFERROR(INDEX('VOLO GUIDE TO WATERDEEP'!D$3:D$166,MATCH($H172,'VOLO GUIDE TO WATERDEEP'!$A$3:$A$166,0),1),"")</f>
        <v/>
      </c>
      <c r="S172" s="37" t="str">
        <f>IFERROR(INDEX('VOLO GUIDE TO WATERDEEP'!E$3:E$166,MATCH($H172,'VOLO GUIDE TO WATERDEEP'!$A$3:$A$166,0),1),"")</f>
        <v/>
      </c>
      <c r="T172" s="37" t="str">
        <f>IFERROR(INDEX('VOLO GUIDE TO WATERDEEP'!F$3:F$166,MATCH($H172,'VOLO GUIDE TO WATERDEEP'!$A$3:$A$166,0),1),"")</f>
        <v/>
      </c>
      <c r="U172" s="37" t="str">
        <f>IFERROR(INDEX('VOLO GUIDE TO WATERDEEP'!G$3:G$166,MATCH($H172,'VOLO GUIDE TO WATERDEEP'!$A$3:$A$166,0),1),"")</f>
        <v/>
      </c>
      <c r="V172" s="37" t="str">
        <f>IFERROR(INDEX('VOLO GUIDE TO WATERDEEP'!I$3:I$166,MATCH($H172,'VOLO GUIDE TO WATERDEEP'!$A$3:$A$166,0),1),"")</f>
        <v/>
      </c>
      <c r="W172" s="102"/>
      <c r="X172" s="37" t="str">
        <f>IFERROR(INDEX(GUILDS!$B$2:$B$43,MATCH($F172,GUILDS!$G$2:$G$43,0),1),"")</f>
        <v/>
      </c>
      <c r="Y172" s="102"/>
      <c r="Z172" s="37" t="str">
        <f>IFERROR(INDEX(GUILDS!$X$3:$X$45,MATCH($F172,GUILDS!$W$3:$W$45,0),1),"")</f>
        <v/>
      </c>
    </row>
    <row r="173" spans="1:26" x14ac:dyDescent="0.25">
      <c r="A173" t="s">
        <v>1005</v>
      </c>
      <c r="B173" s="1" t="str">
        <f t="shared" si="4"/>
        <v>$72</v>
      </c>
      <c r="C173" s="1" t="str">
        <f t="shared" si="5"/>
        <v>West Gate (city building, A, 3)</v>
      </c>
      <c r="F173" s="37" t="s">
        <v>1745</v>
      </c>
      <c r="G173" s="37" t="s">
        <v>1746</v>
      </c>
      <c r="H173" s="63" t="s">
        <v>2373</v>
      </c>
      <c r="I173" s="63" t="s">
        <v>3294</v>
      </c>
      <c r="J173" s="63" t="s">
        <v>2144</v>
      </c>
      <c r="K173" s="63" t="s">
        <v>2152</v>
      </c>
      <c r="L173" s="63">
        <v>3</v>
      </c>
      <c r="M173" s="63"/>
      <c r="N173" s="112" t="s">
        <v>6672</v>
      </c>
      <c r="O173" s="102"/>
      <c r="P173" s="37" t="str">
        <f>IFERROR(INDEX('VOLO GUIDE TO WATERDEEP'!B$3:B$166,MATCH($H173,'VOLO GUIDE TO WATERDEEP'!$A$3:$A$166,0),1),"")</f>
        <v/>
      </c>
      <c r="Q173" s="37" t="str">
        <f>IFERROR(INDEX('VOLO GUIDE TO WATERDEEP'!C$3:C$166,MATCH($H173,'VOLO GUIDE TO WATERDEEP'!$A$3:$A$166,0),1),"")</f>
        <v/>
      </c>
      <c r="R173" s="37" t="str">
        <f>IFERROR(INDEX('VOLO GUIDE TO WATERDEEP'!D$3:D$166,MATCH($H173,'VOLO GUIDE TO WATERDEEP'!$A$3:$A$166,0),1),"")</f>
        <v/>
      </c>
      <c r="S173" s="37" t="str">
        <f>IFERROR(INDEX('VOLO GUIDE TO WATERDEEP'!E$3:E$166,MATCH($H173,'VOLO GUIDE TO WATERDEEP'!$A$3:$A$166,0),1),"")</f>
        <v/>
      </c>
      <c r="T173" s="37" t="str">
        <f>IFERROR(INDEX('VOLO GUIDE TO WATERDEEP'!F$3:F$166,MATCH($H173,'VOLO GUIDE TO WATERDEEP'!$A$3:$A$166,0),1),"")</f>
        <v/>
      </c>
      <c r="U173" s="37" t="str">
        <f>IFERROR(INDEX('VOLO GUIDE TO WATERDEEP'!G$3:G$166,MATCH($H173,'VOLO GUIDE TO WATERDEEP'!$A$3:$A$166,0),1),"")</f>
        <v/>
      </c>
      <c r="V173" s="37" t="str">
        <f>IFERROR(INDEX('VOLO GUIDE TO WATERDEEP'!I$3:I$166,MATCH($H173,'VOLO GUIDE TO WATERDEEP'!$A$3:$A$166,0),1),"")</f>
        <v/>
      </c>
      <c r="W173" s="102"/>
      <c r="X173" s="37" t="str">
        <f>IFERROR(INDEX(GUILDS!$B$2:$B$43,MATCH($F173,GUILDS!$G$2:$G$43,0),1),"")</f>
        <v/>
      </c>
      <c r="Y173" s="102"/>
      <c r="Z173" s="37" t="str">
        <f>IFERROR(INDEX(GUILDS!$X$3:$X$45,MATCH($F173,GUILDS!$W$3:$W$45,0),1),"")</f>
        <v/>
      </c>
    </row>
    <row r="174" spans="1:26" x14ac:dyDescent="0.25">
      <c r="A174" t="s">
        <v>1006</v>
      </c>
      <c r="B174" s="1" t="str">
        <f t="shared" si="4"/>
        <v>$73</v>
      </c>
      <c r="C174" s="1" t="str">
        <f t="shared" si="5"/>
        <v>Seawatch Tower (city building, A, 5)</v>
      </c>
      <c r="F174" s="37" t="s">
        <v>1747</v>
      </c>
      <c r="G174" s="37" t="s">
        <v>1748</v>
      </c>
      <c r="H174" s="63" t="s">
        <v>2374</v>
      </c>
      <c r="I174" s="63" t="s">
        <v>3294</v>
      </c>
      <c r="J174" s="63" t="s">
        <v>2144</v>
      </c>
      <c r="K174" s="63" t="s">
        <v>2152</v>
      </c>
      <c r="L174" s="63">
        <v>5</v>
      </c>
      <c r="M174" s="63"/>
      <c r="N174" s="112" t="s">
        <v>6672</v>
      </c>
      <c r="O174" s="102"/>
      <c r="P174" s="37" t="str">
        <f>IFERROR(INDEX('VOLO GUIDE TO WATERDEEP'!B$3:B$166,MATCH($H174,'VOLO GUIDE TO WATERDEEP'!$A$3:$A$166,0),1),"")</f>
        <v/>
      </c>
      <c r="Q174" s="37" t="str">
        <f>IFERROR(INDEX('VOLO GUIDE TO WATERDEEP'!C$3:C$166,MATCH($H174,'VOLO GUIDE TO WATERDEEP'!$A$3:$A$166,0),1),"")</f>
        <v/>
      </c>
      <c r="R174" s="37" t="str">
        <f>IFERROR(INDEX('VOLO GUIDE TO WATERDEEP'!D$3:D$166,MATCH($H174,'VOLO GUIDE TO WATERDEEP'!$A$3:$A$166,0),1),"")</f>
        <v/>
      </c>
      <c r="S174" s="37" t="str">
        <f>IFERROR(INDEX('VOLO GUIDE TO WATERDEEP'!E$3:E$166,MATCH($H174,'VOLO GUIDE TO WATERDEEP'!$A$3:$A$166,0),1),"")</f>
        <v/>
      </c>
      <c r="T174" s="37" t="str">
        <f>IFERROR(INDEX('VOLO GUIDE TO WATERDEEP'!F$3:F$166,MATCH($H174,'VOLO GUIDE TO WATERDEEP'!$A$3:$A$166,0),1),"")</f>
        <v/>
      </c>
      <c r="U174" s="37" t="str">
        <f>IFERROR(INDEX('VOLO GUIDE TO WATERDEEP'!G$3:G$166,MATCH($H174,'VOLO GUIDE TO WATERDEEP'!$A$3:$A$166,0),1),"")</f>
        <v/>
      </c>
      <c r="V174" s="37" t="str">
        <f>IFERROR(INDEX('VOLO GUIDE TO WATERDEEP'!I$3:I$166,MATCH($H174,'VOLO GUIDE TO WATERDEEP'!$A$3:$A$166,0),1),"")</f>
        <v/>
      </c>
      <c r="W174" s="102"/>
      <c r="X174" s="37" t="str">
        <f>IFERROR(INDEX(GUILDS!$B$2:$B$43,MATCH($F174,GUILDS!$G$2:$G$43,0),1),"")</f>
        <v/>
      </c>
      <c r="Y174" s="102"/>
      <c r="Z174" s="37" t="str">
        <f>IFERROR(INDEX(GUILDS!$X$3:$X$45,MATCH($F174,GUILDS!$W$3:$W$45,0),1),"")</f>
        <v/>
      </c>
    </row>
    <row r="175" spans="1:26" x14ac:dyDescent="0.25">
      <c r="A175" t="s">
        <v>1007</v>
      </c>
      <c r="B175" s="1" t="str">
        <f t="shared" si="4"/>
        <v>$74</v>
      </c>
      <c r="C175" s="1" t="str">
        <f t="shared" si="5"/>
        <v>North Tower, "The Trolltower" (city building, A, 4)</v>
      </c>
      <c r="F175" s="37" t="s">
        <v>1749</v>
      </c>
      <c r="G175" s="37" t="s">
        <v>1750</v>
      </c>
      <c r="H175" s="63" t="s">
        <v>2375</v>
      </c>
      <c r="I175" s="63" t="s">
        <v>3294</v>
      </c>
      <c r="J175" s="63" t="s">
        <v>2144</v>
      </c>
      <c r="K175" s="63" t="s">
        <v>2152</v>
      </c>
      <c r="L175" s="63">
        <v>4</v>
      </c>
      <c r="M175" s="63"/>
      <c r="N175" s="112" t="s">
        <v>6672</v>
      </c>
      <c r="O175" s="102"/>
      <c r="P175" s="37" t="str">
        <f>IFERROR(INDEX('VOLO GUIDE TO WATERDEEP'!B$3:B$166,MATCH($H175,'VOLO GUIDE TO WATERDEEP'!$A$3:$A$166,0),1),"")</f>
        <v/>
      </c>
      <c r="Q175" s="37" t="str">
        <f>IFERROR(INDEX('VOLO GUIDE TO WATERDEEP'!C$3:C$166,MATCH($H175,'VOLO GUIDE TO WATERDEEP'!$A$3:$A$166,0),1),"")</f>
        <v/>
      </c>
      <c r="R175" s="37" t="str">
        <f>IFERROR(INDEX('VOLO GUIDE TO WATERDEEP'!D$3:D$166,MATCH($H175,'VOLO GUIDE TO WATERDEEP'!$A$3:$A$166,0),1),"")</f>
        <v/>
      </c>
      <c r="S175" s="37" t="str">
        <f>IFERROR(INDEX('VOLO GUIDE TO WATERDEEP'!E$3:E$166,MATCH($H175,'VOLO GUIDE TO WATERDEEP'!$A$3:$A$166,0),1),"")</f>
        <v/>
      </c>
      <c r="T175" s="37" t="str">
        <f>IFERROR(INDEX('VOLO GUIDE TO WATERDEEP'!F$3:F$166,MATCH($H175,'VOLO GUIDE TO WATERDEEP'!$A$3:$A$166,0),1),"")</f>
        <v/>
      </c>
      <c r="U175" s="37" t="str">
        <f>IFERROR(INDEX('VOLO GUIDE TO WATERDEEP'!G$3:G$166,MATCH($H175,'VOLO GUIDE TO WATERDEEP'!$A$3:$A$166,0),1),"")</f>
        <v/>
      </c>
      <c r="V175" s="37" t="str">
        <f>IFERROR(INDEX('VOLO GUIDE TO WATERDEEP'!I$3:I$166,MATCH($H175,'VOLO GUIDE TO WATERDEEP'!$A$3:$A$166,0),1),"")</f>
        <v/>
      </c>
      <c r="W175" s="102"/>
      <c r="X175" s="37" t="str">
        <f>IFERROR(INDEX(GUILDS!$B$2:$B$43,MATCH($F175,GUILDS!$G$2:$G$43,0),1),"")</f>
        <v/>
      </c>
      <c r="Y175" s="102"/>
      <c r="Z175" s="37" t="str">
        <f>IFERROR(INDEX(GUILDS!$X$3:$X$45,MATCH($F175,GUILDS!$W$3:$W$45,0),1),"")</f>
        <v/>
      </c>
    </row>
    <row r="176" spans="1:26" x14ac:dyDescent="0.25">
      <c r="A176" t="s">
        <v>1008</v>
      </c>
      <c r="B176" s="1" t="str">
        <f t="shared" si="4"/>
        <v>$75</v>
      </c>
      <c r="C176" s="1" t="str">
        <f t="shared" si="5"/>
        <v>Armory (city building, A, 3)</v>
      </c>
      <c r="F176" s="37" t="s">
        <v>1751</v>
      </c>
      <c r="G176" s="37" t="s">
        <v>1752</v>
      </c>
      <c r="H176" s="63" t="s">
        <v>2376</v>
      </c>
      <c r="I176" s="63" t="s">
        <v>3294</v>
      </c>
      <c r="J176" s="63" t="s">
        <v>2144</v>
      </c>
      <c r="K176" s="63" t="s">
        <v>2152</v>
      </c>
      <c r="L176" s="63">
        <v>3</v>
      </c>
      <c r="M176" s="63"/>
      <c r="N176" s="112" t="s">
        <v>6672</v>
      </c>
      <c r="O176" s="102"/>
      <c r="P176" s="37" t="str">
        <f>IFERROR(INDEX('VOLO GUIDE TO WATERDEEP'!B$3:B$166,MATCH($H176,'VOLO GUIDE TO WATERDEEP'!$A$3:$A$166,0),1),"")</f>
        <v/>
      </c>
      <c r="Q176" s="37" t="str">
        <f>IFERROR(INDEX('VOLO GUIDE TO WATERDEEP'!C$3:C$166,MATCH($H176,'VOLO GUIDE TO WATERDEEP'!$A$3:$A$166,0),1),"")</f>
        <v/>
      </c>
      <c r="R176" s="37" t="str">
        <f>IFERROR(INDEX('VOLO GUIDE TO WATERDEEP'!D$3:D$166,MATCH($H176,'VOLO GUIDE TO WATERDEEP'!$A$3:$A$166,0),1),"")</f>
        <v/>
      </c>
      <c r="S176" s="37" t="str">
        <f>IFERROR(INDEX('VOLO GUIDE TO WATERDEEP'!E$3:E$166,MATCH($H176,'VOLO GUIDE TO WATERDEEP'!$A$3:$A$166,0),1),"")</f>
        <v/>
      </c>
      <c r="T176" s="37" t="str">
        <f>IFERROR(INDEX('VOLO GUIDE TO WATERDEEP'!F$3:F$166,MATCH($H176,'VOLO GUIDE TO WATERDEEP'!$A$3:$A$166,0),1),"")</f>
        <v/>
      </c>
      <c r="U176" s="37" t="str">
        <f>IFERROR(INDEX('VOLO GUIDE TO WATERDEEP'!G$3:G$166,MATCH($H176,'VOLO GUIDE TO WATERDEEP'!$A$3:$A$166,0),1),"")</f>
        <v/>
      </c>
      <c r="V176" s="37" t="str">
        <f>IFERROR(INDEX('VOLO GUIDE TO WATERDEEP'!I$3:I$166,MATCH($H176,'VOLO GUIDE TO WATERDEEP'!$A$3:$A$166,0),1),"")</f>
        <v/>
      </c>
      <c r="W176" s="102"/>
      <c r="X176" s="37" t="str">
        <f>IFERROR(INDEX(GUILDS!$B$2:$B$43,MATCH($F176,GUILDS!$G$2:$G$43,0),1),"")</f>
        <v/>
      </c>
      <c r="Y176" s="102"/>
      <c r="Z176" s="37" t="str">
        <f>IFERROR(INDEX(GUILDS!$X$3:$X$45,MATCH($F176,GUILDS!$W$3:$W$45,0),1),"")</f>
        <v/>
      </c>
    </row>
    <row r="177" spans="1:26" x14ac:dyDescent="0.25">
      <c r="A177" t="s">
        <v>1009</v>
      </c>
      <c r="B177" s="1" t="str">
        <f t="shared" si="4"/>
        <v>$76</v>
      </c>
      <c r="C177" s="1" t="str">
        <f t="shared" si="5"/>
        <v>High Flagon Gambling House (business, B, 3)</v>
      </c>
      <c r="F177" s="37" t="s">
        <v>1753</v>
      </c>
      <c r="G177" s="37" t="s">
        <v>1754</v>
      </c>
      <c r="H177" s="63" t="s">
        <v>2377</v>
      </c>
      <c r="I177" s="63" t="s">
        <v>3294</v>
      </c>
      <c r="J177" s="63" t="s">
        <v>2165</v>
      </c>
      <c r="K177" s="63" t="s">
        <v>2157</v>
      </c>
      <c r="L177" s="63">
        <v>3</v>
      </c>
      <c r="M177" s="63"/>
      <c r="N177" s="112" t="s">
        <v>6672</v>
      </c>
      <c r="O177" s="102"/>
      <c r="P177" s="37" t="str">
        <f>IFERROR(INDEX('VOLO GUIDE TO WATERDEEP'!B$3:B$166,MATCH($H177,'VOLO GUIDE TO WATERDEEP'!$A$3:$A$166,0),1),"")</f>
        <v/>
      </c>
      <c r="Q177" s="37" t="str">
        <f>IFERROR(INDEX('VOLO GUIDE TO WATERDEEP'!C$3:C$166,MATCH($H177,'VOLO GUIDE TO WATERDEEP'!$A$3:$A$166,0),1),"")</f>
        <v/>
      </c>
      <c r="R177" s="37" t="str">
        <f>IFERROR(INDEX('VOLO GUIDE TO WATERDEEP'!D$3:D$166,MATCH($H177,'VOLO GUIDE TO WATERDEEP'!$A$3:$A$166,0),1),"")</f>
        <v/>
      </c>
      <c r="S177" s="37" t="str">
        <f>IFERROR(INDEX('VOLO GUIDE TO WATERDEEP'!E$3:E$166,MATCH($H177,'VOLO GUIDE TO WATERDEEP'!$A$3:$A$166,0),1),"")</f>
        <v/>
      </c>
      <c r="T177" s="37" t="str">
        <f>IFERROR(INDEX('VOLO GUIDE TO WATERDEEP'!F$3:F$166,MATCH($H177,'VOLO GUIDE TO WATERDEEP'!$A$3:$A$166,0),1),"")</f>
        <v/>
      </c>
      <c r="U177" s="37" t="str">
        <f>IFERROR(INDEX('VOLO GUIDE TO WATERDEEP'!G$3:G$166,MATCH($H177,'VOLO GUIDE TO WATERDEEP'!$A$3:$A$166,0),1),"")</f>
        <v/>
      </c>
      <c r="V177" s="37" t="str">
        <f>IFERROR(INDEX('VOLO GUIDE TO WATERDEEP'!I$3:I$166,MATCH($H177,'VOLO GUIDE TO WATERDEEP'!$A$3:$A$166,0),1),"")</f>
        <v/>
      </c>
      <c r="W177" s="102"/>
      <c r="X177" s="37" t="str">
        <f>IFERROR(INDEX(GUILDS!$B$2:$B$43,MATCH($F177,GUILDS!$G$2:$G$43,0),1),"")</f>
        <v/>
      </c>
      <c r="Y177" s="102"/>
      <c r="Z177" s="37" t="str">
        <f>IFERROR(INDEX(GUILDS!$X$3:$X$45,MATCH($F177,GUILDS!$W$3:$W$45,0),1),"")</f>
        <v/>
      </c>
    </row>
    <row r="178" spans="1:26" x14ac:dyDescent="0.25">
      <c r="A178" t="s">
        <v>1010</v>
      </c>
      <c r="B178" s="1" t="str">
        <f t="shared" si="4"/>
        <v>$77</v>
      </c>
      <c r="C178" s="1" t="str">
        <f t="shared" si="5"/>
        <v>Field of Triumph (city building, A, 5)</v>
      </c>
      <c r="F178" s="37" t="s">
        <v>1755</v>
      </c>
      <c r="G178" s="37" t="s">
        <v>1756</v>
      </c>
      <c r="H178" s="63" t="s">
        <v>2378</v>
      </c>
      <c r="I178" s="63" t="s">
        <v>3294</v>
      </c>
      <c r="J178" s="63" t="s">
        <v>2144</v>
      </c>
      <c r="K178" s="63" t="s">
        <v>2152</v>
      </c>
      <c r="L178" s="63">
        <v>5</v>
      </c>
      <c r="M178" s="63"/>
      <c r="N178" s="112" t="s">
        <v>6672</v>
      </c>
      <c r="O178" s="102"/>
      <c r="P178" s="37" t="str">
        <f>IFERROR(INDEX('VOLO GUIDE TO WATERDEEP'!B$3:B$166,MATCH($H178,'VOLO GUIDE TO WATERDEEP'!$A$3:$A$166,0),1),"")</f>
        <v/>
      </c>
      <c r="Q178" s="37" t="str">
        <f>IFERROR(INDEX('VOLO GUIDE TO WATERDEEP'!C$3:C$166,MATCH($H178,'VOLO GUIDE TO WATERDEEP'!$A$3:$A$166,0),1),"")</f>
        <v/>
      </c>
      <c r="R178" s="37" t="str">
        <f>IFERROR(INDEX('VOLO GUIDE TO WATERDEEP'!D$3:D$166,MATCH($H178,'VOLO GUIDE TO WATERDEEP'!$A$3:$A$166,0),1),"")</f>
        <v/>
      </c>
      <c r="S178" s="37" t="str">
        <f>IFERROR(INDEX('VOLO GUIDE TO WATERDEEP'!E$3:E$166,MATCH($H178,'VOLO GUIDE TO WATERDEEP'!$A$3:$A$166,0),1),"")</f>
        <v/>
      </c>
      <c r="T178" s="37" t="str">
        <f>IFERROR(INDEX('VOLO GUIDE TO WATERDEEP'!F$3:F$166,MATCH($H178,'VOLO GUIDE TO WATERDEEP'!$A$3:$A$166,0),1),"")</f>
        <v/>
      </c>
      <c r="U178" s="37" t="str">
        <f>IFERROR(INDEX('VOLO GUIDE TO WATERDEEP'!G$3:G$166,MATCH($H178,'VOLO GUIDE TO WATERDEEP'!$A$3:$A$166,0),1),"")</f>
        <v/>
      </c>
      <c r="V178" s="37" t="str">
        <f>IFERROR(INDEX('VOLO GUIDE TO WATERDEEP'!I$3:I$166,MATCH($H178,'VOLO GUIDE TO WATERDEEP'!$A$3:$A$166,0),1),"")</f>
        <v/>
      </c>
      <c r="W178" s="102"/>
      <c r="X178" s="37" t="str">
        <f>IFERROR(INDEX(GUILDS!$B$2:$B$43,MATCH($F178,GUILDS!$G$2:$G$43,0),1),"")</f>
        <v/>
      </c>
      <c r="Y178" s="102"/>
      <c r="Z178" s="37" t="str">
        <f>IFERROR(INDEX(GUILDS!$X$3:$X$45,MATCH($F178,GUILDS!$W$3:$W$45,0),1),"")</f>
        <v/>
      </c>
    </row>
    <row r="179" spans="1:26" x14ac:dyDescent="0.25">
      <c r="A179" t="s">
        <v>1011</v>
      </c>
      <c r="B179" s="1" t="str">
        <f t="shared" si="4"/>
        <v>$78</v>
      </c>
      <c r="C179" s="1" t="str">
        <f t="shared" si="5"/>
        <v>Myrna Cassalanter's residence (house, A, 2)</v>
      </c>
      <c r="F179" s="37" t="s">
        <v>1757</v>
      </c>
      <c r="G179" s="37" t="s">
        <v>1758</v>
      </c>
      <c r="H179" s="63" t="s">
        <v>2379</v>
      </c>
      <c r="I179" s="63" t="s">
        <v>3294</v>
      </c>
      <c r="J179" s="63" t="s">
        <v>2184</v>
      </c>
      <c r="K179" s="63" t="s">
        <v>2152</v>
      </c>
      <c r="L179" s="63">
        <v>2</v>
      </c>
      <c r="M179" s="63"/>
      <c r="N179" s="112" t="s">
        <v>6672</v>
      </c>
      <c r="O179" s="102"/>
      <c r="P179" s="37" t="str">
        <f>IFERROR(INDEX('VOLO GUIDE TO WATERDEEP'!B$3:B$166,MATCH($H179,'VOLO GUIDE TO WATERDEEP'!$A$3:$A$166,0),1),"")</f>
        <v/>
      </c>
      <c r="Q179" s="37" t="str">
        <f>IFERROR(INDEX('VOLO GUIDE TO WATERDEEP'!C$3:C$166,MATCH($H179,'VOLO GUIDE TO WATERDEEP'!$A$3:$A$166,0),1),"")</f>
        <v/>
      </c>
      <c r="R179" s="37" t="str">
        <f>IFERROR(INDEX('VOLO GUIDE TO WATERDEEP'!D$3:D$166,MATCH($H179,'VOLO GUIDE TO WATERDEEP'!$A$3:$A$166,0),1),"")</f>
        <v/>
      </c>
      <c r="S179" s="37" t="str">
        <f>IFERROR(INDEX('VOLO GUIDE TO WATERDEEP'!E$3:E$166,MATCH($H179,'VOLO GUIDE TO WATERDEEP'!$A$3:$A$166,0),1),"")</f>
        <v/>
      </c>
      <c r="T179" s="37" t="str">
        <f>IFERROR(INDEX('VOLO GUIDE TO WATERDEEP'!F$3:F$166,MATCH($H179,'VOLO GUIDE TO WATERDEEP'!$A$3:$A$166,0),1),"")</f>
        <v/>
      </c>
      <c r="U179" s="37" t="str">
        <f>IFERROR(INDEX('VOLO GUIDE TO WATERDEEP'!G$3:G$166,MATCH($H179,'VOLO GUIDE TO WATERDEEP'!$A$3:$A$166,0),1),"")</f>
        <v/>
      </c>
      <c r="V179" s="37" t="str">
        <f>IFERROR(INDEX('VOLO GUIDE TO WATERDEEP'!I$3:I$166,MATCH($H179,'VOLO GUIDE TO WATERDEEP'!$A$3:$A$166,0),1),"")</f>
        <v/>
      </c>
      <c r="W179" s="102"/>
      <c r="X179" s="37" t="str">
        <f>IFERROR(INDEX(GUILDS!$B$2:$B$43,MATCH($F179,GUILDS!$G$2:$G$43,0),1),"")</f>
        <v/>
      </c>
      <c r="Y179" s="102"/>
      <c r="Z179" s="37" t="str">
        <f>IFERROR(INDEX(GUILDS!$X$3:$X$45,MATCH($F179,GUILDS!$W$3:$W$45,0),1),"")</f>
        <v>Myrna Cassalanter</v>
      </c>
    </row>
    <row r="180" spans="1:26" x14ac:dyDescent="0.25">
      <c r="A180" t="s">
        <v>1012</v>
      </c>
      <c r="B180" s="1" t="str">
        <f t="shared" si="4"/>
        <v>$79</v>
      </c>
      <c r="C180" s="1" t="str">
        <f t="shared" si="5"/>
        <v>Trollfort (city building, A, 4)</v>
      </c>
      <c r="F180" s="37" t="s">
        <v>1759</v>
      </c>
      <c r="G180" s="37" t="s">
        <v>1760</v>
      </c>
      <c r="H180" s="63" t="s">
        <v>2380</v>
      </c>
      <c r="I180" s="63" t="s">
        <v>3294</v>
      </c>
      <c r="J180" s="63" t="s">
        <v>2144</v>
      </c>
      <c r="K180" s="63" t="s">
        <v>2152</v>
      </c>
      <c r="L180" s="63">
        <v>4</v>
      </c>
      <c r="M180" s="63"/>
      <c r="N180" s="112" t="s">
        <v>6672</v>
      </c>
      <c r="O180" s="102"/>
      <c r="P180" s="37" t="str">
        <f>IFERROR(INDEX('VOLO GUIDE TO WATERDEEP'!B$3:B$166,MATCH($H180,'VOLO GUIDE TO WATERDEEP'!$A$3:$A$166,0),1),"")</f>
        <v/>
      </c>
      <c r="Q180" s="37" t="str">
        <f>IFERROR(INDEX('VOLO GUIDE TO WATERDEEP'!C$3:C$166,MATCH($H180,'VOLO GUIDE TO WATERDEEP'!$A$3:$A$166,0),1),"")</f>
        <v/>
      </c>
      <c r="R180" s="37" t="str">
        <f>IFERROR(INDEX('VOLO GUIDE TO WATERDEEP'!D$3:D$166,MATCH($H180,'VOLO GUIDE TO WATERDEEP'!$A$3:$A$166,0),1),"")</f>
        <v/>
      </c>
      <c r="S180" s="37" t="str">
        <f>IFERROR(INDEX('VOLO GUIDE TO WATERDEEP'!E$3:E$166,MATCH($H180,'VOLO GUIDE TO WATERDEEP'!$A$3:$A$166,0),1),"")</f>
        <v/>
      </c>
      <c r="T180" s="37" t="str">
        <f>IFERROR(INDEX('VOLO GUIDE TO WATERDEEP'!F$3:F$166,MATCH($H180,'VOLO GUIDE TO WATERDEEP'!$A$3:$A$166,0),1),"")</f>
        <v/>
      </c>
      <c r="U180" s="37" t="str">
        <f>IFERROR(INDEX('VOLO GUIDE TO WATERDEEP'!G$3:G$166,MATCH($H180,'VOLO GUIDE TO WATERDEEP'!$A$3:$A$166,0),1),"")</f>
        <v/>
      </c>
      <c r="V180" s="37" t="str">
        <f>IFERROR(INDEX('VOLO GUIDE TO WATERDEEP'!I$3:I$166,MATCH($H180,'VOLO GUIDE TO WATERDEEP'!$A$3:$A$166,0),1),"")</f>
        <v/>
      </c>
      <c r="W180" s="102"/>
      <c r="X180" s="37" t="str">
        <f>IFERROR(INDEX(GUILDS!$B$2:$B$43,MATCH($F180,GUILDS!$G$2:$G$43,0),1),"")</f>
        <v/>
      </c>
      <c r="Y180" s="102"/>
      <c r="Z180" s="37" t="str">
        <f>IFERROR(INDEX(GUILDS!$X$3:$X$45,MATCH($F180,GUILDS!$W$3:$W$45,0),1),"")</f>
        <v/>
      </c>
    </row>
    <row r="181" spans="1:26" x14ac:dyDescent="0.25">
      <c r="B181" s="1"/>
      <c r="C181" s="1"/>
      <c r="F181" s="37"/>
      <c r="G181" s="37"/>
      <c r="H181" s="101" t="s">
        <v>6523</v>
      </c>
      <c r="I181" s="63" t="s">
        <v>3294</v>
      </c>
      <c r="J181" s="63"/>
      <c r="K181" s="63"/>
      <c r="L181" s="63"/>
      <c r="M181" s="63"/>
      <c r="N181" s="113" t="s">
        <v>6694</v>
      </c>
      <c r="O181" s="102"/>
      <c r="P181" s="37"/>
      <c r="Q181" s="37"/>
      <c r="R181" s="37"/>
      <c r="S181" s="37"/>
      <c r="T181" s="37"/>
      <c r="U181" s="37"/>
      <c r="V181" s="37"/>
      <c r="W181" s="102"/>
      <c r="X181" s="37"/>
      <c r="Y181" s="102"/>
      <c r="Z181" s="37"/>
    </row>
    <row r="182" spans="1:26" x14ac:dyDescent="0.25">
      <c r="B182" s="1"/>
      <c r="C182" s="1"/>
      <c r="F182" s="37"/>
      <c r="G182" s="37"/>
      <c r="H182" s="63" t="s">
        <v>6524</v>
      </c>
      <c r="I182" s="63" t="s">
        <v>3294</v>
      </c>
      <c r="J182" s="63"/>
      <c r="K182" s="63"/>
      <c r="L182" s="63"/>
      <c r="M182" s="63"/>
      <c r="N182" s="112" t="s">
        <v>6695</v>
      </c>
      <c r="O182" s="102"/>
      <c r="P182" s="37"/>
      <c r="Q182" s="37"/>
      <c r="R182" s="37"/>
      <c r="S182" s="37"/>
      <c r="T182" s="37"/>
      <c r="U182" s="37"/>
      <c r="V182" s="37"/>
      <c r="W182" s="102"/>
      <c r="X182" s="37"/>
      <c r="Y182" s="102"/>
      <c r="Z182" s="37"/>
    </row>
    <row r="183" spans="1:26" x14ac:dyDescent="0.25">
      <c r="B183" s="1"/>
      <c r="C183" s="1"/>
      <c r="F183" s="37"/>
      <c r="G183" s="37"/>
      <c r="H183" s="63" t="s">
        <v>6525</v>
      </c>
      <c r="I183" s="63" t="s">
        <v>3294</v>
      </c>
      <c r="J183" s="63"/>
      <c r="K183" s="63"/>
      <c r="L183" s="63"/>
      <c r="M183" s="63"/>
      <c r="N183" s="112" t="s">
        <v>6696</v>
      </c>
      <c r="O183" s="102"/>
      <c r="P183" s="37"/>
      <c r="Q183" s="37"/>
      <c r="R183" s="37"/>
      <c r="S183" s="37"/>
      <c r="T183" s="37"/>
      <c r="U183" s="37"/>
      <c r="V183" s="37"/>
      <c r="W183" s="102"/>
      <c r="X183" s="37"/>
      <c r="Y183" s="102"/>
      <c r="Z183" s="37"/>
    </row>
    <row r="184" spans="1:26" x14ac:dyDescent="0.25">
      <c r="B184" s="1"/>
      <c r="C184" s="1"/>
      <c r="F184" s="37"/>
      <c r="G184" s="37"/>
      <c r="H184" s="63" t="s">
        <v>6531</v>
      </c>
      <c r="I184" s="63" t="s">
        <v>3294</v>
      </c>
      <c r="J184" s="63"/>
      <c r="K184" s="63"/>
      <c r="L184" s="63"/>
      <c r="M184" s="63"/>
      <c r="N184" s="112" t="s">
        <v>6697</v>
      </c>
      <c r="O184" s="102"/>
      <c r="P184" s="37"/>
      <c r="Q184" s="37"/>
      <c r="R184" s="37"/>
      <c r="S184" s="37"/>
      <c r="T184" s="37"/>
      <c r="U184" s="37"/>
      <c r="V184" s="37"/>
      <c r="W184" s="102"/>
      <c r="X184" s="37"/>
      <c r="Y184" s="102"/>
      <c r="Z184" s="37"/>
    </row>
    <row r="185" spans="1:26" x14ac:dyDescent="0.25">
      <c r="B185" s="1"/>
      <c r="C185" s="1"/>
      <c r="F185" s="37"/>
      <c r="G185" s="37"/>
      <c r="H185" s="63" t="s">
        <v>6532</v>
      </c>
      <c r="I185" s="63" t="s">
        <v>3294</v>
      </c>
      <c r="J185" s="63"/>
      <c r="K185" s="63"/>
      <c r="L185" s="63"/>
      <c r="M185" s="63"/>
      <c r="N185" s="112" t="s">
        <v>6698</v>
      </c>
      <c r="O185" s="102"/>
      <c r="P185" s="37"/>
      <c r="Q185" s="37"/>
      <c r="R185" s="37"/>
      <c r="S185" s="37"/>
      <c r="T185" s="37"/>
      <c r="U185" s="37"/>
      <c r="V185" s="37"/>
      <c r="W185" s="102"/>
      <c r="X185" s="37"/>
      <c r="Y185" s="102"/>
      <c r="Z185" s="37"/>
    </row>
    <row r="186" spans="1:26" x14ac:dyDescent="0.25">
      <c r="B186" s="1"/>
      <c r="C186" s="1"/>
      <c r="F186" s="37"/>
      <c r="G186" s="37"/>
      <c r="H186" s="63" t="s">
        <v>6533</v>
      </c>
      <c r="I186" s="63" t="s">
        <v>3294</v>
      </c>
      <c r="J186" s="63"/>
      <c r="K186" s="63"/>
      <c r="L186" s="63"/>
      <c r="M186" s="63"/>
      <c r="N186" s="113" t="s">
        <v>6699</v>
      </c>
      <c r="O186" s="102"/>
      <c r="P186" s="37"/>
      <c r="Q186" s="37"/>
      <c r="R186" s="37"/>
      <c r="S186" s="37"/>
      <c r="T186" s="37"/>
      <c r="U186" s="37"/>
      <c r="V186" s="37"/>
      <c r="W186" s="102"/>
      <c r="X186" s="37"/>
      <c r="Y186" s="102"/>
      <c r="Z186" s="37"/>
    </row>
    <row r="187" spans="1:26" x14ac:dyDescent="0.25">
      <c r="B187" s="1"/>
      <c r="C187" s="1"/>
      <c r="F187" s="37"/>
      <c r="G187" s="37"/>
      <c r="H187" s="63" t="s">
        <v>6534</v>
      </c>
      <c r="I187" s="63" t="s">
        <v>3294</v>
      </c>
      <c r="J187" s="63"/>
      <c r="K187" s="63"/>
      <c r="L187" s="63"/>
      <c r="M187" s="63"/>
      <c r="N187" s="112" t="s">
        <v>6700</v>
      </c>
      <c r="O187" s="102"/>
      <c r="P187" s="37"/>
      <c r="Q187" s="37"/>
      <c r="R187" s="37"/>
      <c r="S187" s="37"/>
      <c r="T187" s="37"/>
      <c r="U187" s="37"/>
      <c r="V187" s="37"/>
      <c r="W187" s="102"/>
      <c r="X187" s="37"/>
      <c r="Y187" s="102"/>
      <c r="Z187" s="37"/>
    </row>
    <row r="188" spans="1:26" x14ac:dyDescent="0.25">
      <c r="B188" s="1"/>
      <c r="C188" s="1"/>
      <c r="F188" s="37"/>
      <c r="G188" s="37"/>
      <c r="H188" s="63" t="s">
        <v>6535</v>
      </c>
      <c r="I188" s="63" t="s">
        <v>3294</v>
      </c>
      <c r="J188" s="63"/>
      <c r="K188" s="63"/>
      <c r="L188" s="63"/>
      <c r="M188" s="63"/>
      <c r="N188" s="112" t="s">
        <v>6701</v>
      </c>
      <c r="O188" s="102"/>
      <c r="P188" s="37"/>
      <c r="Q188" s="37"/>
      <c r="R188" s="37"/>
      <c r="S188" s="37"/>
      <c r="T188" s="37"/>
      <c r="U188" s="37"/>
      <c r="V188" s="37"/>
      <c r="W188" s="102"/>
      <c r="X188" s="37"/>
      <c r="Y188" s="102"/>
      <c r="Z188" s="37"/>
    </row>
    <row r="189" spans="1:26" x14ac:dyDescent="0.25">
      <c r="B189" s="1"/>
      <c r="C189" s="1"/>
      <c r="F189" s="37"/>
      <c r="G189" s="37"/>
      <c r="H189" s="63" t="s">
        <v>6536</v>
      </c>
      <c r="I189" s="63" t="s">
        <v>3294</v>
      </c>
      <c r="J189" s="63"/>
      <c r="K189" s="63"/>
      <c r="L189" s="63"/>
      <c r="M189" s="63"/>
      <c r="N189" s="112" t="s">
        <v>6702</v>
      </c>
      <c r="O189" s="102"/>
      <c r="P189" s="37"/>
      <c r="Q189" s="37"/>
      <c r="R189" s="37"/>
      <c r="S189" s="37"/>
      <c r="T189" s="37"/>
      <c r="U189" s="37"/>
      <c r="V189" s="37"/>
      <c r="W189" s="102"/>
      <c r="X189" s="37"/>
      <c r="Y189" s="102"/>
      <c r="Z189" s="37"/>
    </row>
    <row r="190" spans="1:26" x14ac:dyDescent="0.25">
      <c r="B190" s="1"/>
      <c r="C190" s="1"/>
      <c r="F190" s="37"/>
      <c r="G190" s="37"/>
      <c r="H190" s="101" t="s">
        <v>6537</v>
      </c>
      <c r="I190" s="63" t="s">
        <v>3294</v>
      </c>
      <c r="J190" s="63"/>
      <c r="K190" s="63"/>
      <c r="L190" s="63"/>
      <c r="M190" s="63"/>
      <c r="N190" s="112" t="s">
        <v>6703</v>
      </c>
      <c r="O190" s="102"/>
      <c r="P190" s="37"/>
      <c r="Q190" s="37"/>
      <c r="R190" s="37"/>
      <c r="S190" s="37"/>
      <c r="T190" s="37"/>
      <c r="U190" s="37"/>
      <c r="V190" s="37"/>
      <c r="W190" s="102"/>
      <c r="X190" s="37"/>
      <c r="Y190" s="102"/>
      <c r="Z190" s="37"/>
    </row>
    <row r="191" spans="1:26" x14ac:dyDescent="0.25">
      <c r="B191" s="1"/>
      <c r="C191" s="1"/>
      <c r="F191" s="37"/>
      <c r="G191" s="37"/>
      <c r="H191" s="101" t="s">
        <v>6538</v>
      </c>
      <c r="I191" s="63" t="s">
        <v>3294</v>
      </c>
      <c r="J191" s="63"/>
      <c r="K191" s="63"/>
      <c r="L191" s="63"/>
      <c r="M191" s="63"/>
      <c r="N191" s="113" t="s">
        <v>6704</v>
      </c>
      <c r="O191" s="102"/>
      <c r="P191" s="37"/>
      <c r="Q191" s="37"/>
      <c r="R191" s="37"/>
      <c r="S191" s="37"/>
      <c r="T191" s="37"/>
      <c r="U191" s="37"/>
      <c r="V191" s="37"/>
      <c r="W191" s="102"/>
      <c r="X191" s="37"/>
      <c r="Y191" s="102"/>
      <c r="Z191" s="37"/>
    </row>
    <row r="192" spans="1:26" x14ac:dyDescent="0.25">
      <c r="B192" s="1"/>
      <c r="C192" s="1"/>
      <c r="F192" s="37"/>
      <c r="G192" s="37"/>
      <c r="H192" s="101" t="s">
        <v>6539</v>
      </c>
      <c r="I192" s="63" t="s">
        <v>3294</v>
      </c>
      <c r="J192" s="63"/>
      <c r="K192" s="63"/>
      <c r="L192" s="63"/>
      <c r="M192" s="63"/>
      <c r="N192" s="112" t="s">
        <v>6705</v>
      </c>
      <c r="O192" s="102"/>
      <c r="P192" s="37"/>
      <c r="Q192" s="37"/>
      <c r="R192" s="37"/>
      <c r="S192" s="37"/>
      <c r="T192" s="37"/>
      <c r="U192" s="37"/>
      <c r="V192" s="37"/>
      <c r="W192" s="102"/>
      <c r="X192" s="37"/>
      <c r="Y192" s="102"/>
      <c r="Z192" s="37"/>
    </row>
    <row r="193" spans="1:26" x14ac:dyDescent="0.25">
      <c r="B193" s="1"/>
      <c r="C193" s="1"/>
      <c r="F193" s="37"/>
      <c r="G193" s="37"/>
      <c r="H193" s="101" t="s">
        <v>6541</v>
      </c>
      <c r="I193" s="63" t="s">
        <v>3294</v>
      </c>
      <c r="J193" s="63"/>
      <c r="K193" s="63"/>
      <c r="L193" s="63"/>
      <c r="M193" s="63"/>
      <c r="N193" s="112" t="s">
        <v>6706</v>
      </c>
      <c r="O193" s="102"/>
      <c r="P193" s="37"/>
      <c r="Q193" s="37"/>
      <c r="R193" s="37"/>
      <c r="S193" s="37"/>
      <c r="T193" s="37"/>
      <c r="U193" s="37"/>
      <c r="V193" s="37"/>
      <c r="W193" s="102"/>
      <c r="X193" s="37"/>
      <c r="Y193" s="102"/>
      <c r="Z193" s="37"/>
    </row>
    <row r="194" spans="1:26" x14ac:dyDescent="0.25">
      <c r="B194" s="1"/>
      <c r="C194" s="1"/>
      <c r="F194" s="37"/>
      <c r="G194" s="37"/>
      <c r="H194" s="101" t="s">
        <v>6542</v>
      </c>
      <c r="I194" s="63" t="s">
        <v>3294</v>
      </c>
      <c r="J194" s="63"/>
      <c r="K194" s="63"/>
      <c r="L194" s="63"/>
      <c r="M194" s="63"/>
      <c r="N194" s="113" t="s">
        <v>6707</v>
      </c>
      <c r="O194" s="102"/>
      <c r="P194" s="37"/>
      <c r="Q194" s="37"/>
      <c r="R194" s="37"/>
      <c r="S194" s="37"/>
      <c r="T194" s="37"/>
      <c r="U194" s="37"/>
      <c r="V194" s="37"/>
      <c r="W194" s="102"/>
      <c r="X194" s="37"/>
      <c r="Y194" s="102"/>
      <c r="Z194" s="37"/>
    </row>
    <row r="195" spans="1:26" x14ac:dyDescent="0.25">
      <c r="B195" s="1"/>
      <c r="C195" s="1"/>
      <c r="F195" s="37"/>
      <c r="G195" s="37"/>
      <c r="H195" s="101" t="s">
        <v>6543</v>
      </c>
      <c r="I195" s="63" t="s">
        <v>3294</v>
      </c>
      <c r="J195" s="63"/>
      <c r="K195" s="63"/>
      <c r="L195" s="63"/>
      <c r="M195" s="63"/>
      <c r="N195" s="112" t="s">
        <v>6708</v>
      </c>
      <c r="O195" s="102"/>
      <c r="P195" s="37"/>
      <c r="Q195" s="37"/>
      <c r="R195" s="37"/>
      <c r="S195" s="37"/>
      <c r="T195" s="37"/>
      <c r="U195" s="37"/>
      <c r="V195" s="37"/>
      <c r="W195" s="102"/>
      <c r="X195" s="37"/>
      <c r="Y195" s="102"/>
      <c r="Z195" s="37"/>
    </row>
    <row r="196" spans="1:26" x14ac:dyDescent="0.25">
      <c r="B196" s="1"/>
      <c r="C196" s="1"/>
      <c r="F196" s="37"/>
      <c r="G196" s="37"/>
      <c r="H196" s="101" t="s">
        <v>6544</v>
      </c>
      <c r="I196" s="63" t="s">
        <v>3294</v>
      </c>
      <c r="J196" s="63"/>
      <c r="K196" s="63"/>
      <c r="L196" s="63"/>
      <c r="M196" s="63"/>
      <c r="N196" s="112" t="s">
        <v>6709</v>
      </c>
      <c r="O196" s="102"/>
      <c r="P196" s="37"/>
      <c r="Q196" s="37"/>
      <c r="R196" s="37"/>
      <c r="S196" s="37"/>
      <c r="T196" s="37"/>
      <c r="U196" s="37"/>
      <c r="V196" s="37"/>
      <c r="W196" s="102"/>
      <c r="X196" s="37"/>
      <c r="Y196" s="102"/>
      <c r="Z196" s="37"/>
    </row>
    <row r="197" spans="1:26" x14ac:dyDescent="0.25">
      <c r="B197" s="1"/>
      <c r="C197" s="1"/>
      <c r="F197" s="37"/>
      <c r="G197" s="37"/>
      <c r="H197" s="101" t="s">
        <v>6545</v>
      </c>
      <c r="I197" s="63" t="s">
        <v>3294</v>
      </c>
      <c r="J197" s="63"/>
      <c r="K197" s="63"/>
      <c r="L197" s="63"/>
      <c r="M197" s="63"/>
      <c r="N197" s="113" t="s">
        <v>6710</v>
      </c>
      <c r="O197" s="102"/>
      <c r="P197" s="37"/>
      <c r="Q197" s="37"/>
      <c r="R197" s="37"/>
      <c r="S197" s="37"/>
      <c r="T197" s="37"/>
      <c r="U197" s="37"/>
      <c r="V197" s="37"/>
      <c r="W197" s="102"/>
      <c r="X197" s="37"/>
      <c r="Y197" s="102"/>
      <c r="Z197" s="37"/>
    </row>
    <row r="198" spans="1:26" x14ac:dyDescent="0.25">
      <c r="B198" s="1"/>
      <c r="C198" s="1"/>
      <c r="F198" s="37"/>
      <c r="G198" s="37"/>
      <c r="H198" s="101" t="s">
        <v>6546</v>
      </c>
      <c r="I198" s="63" t="s">
        <v>3294</v>
      </c>
      <c r="J198" s="63"/>
      <c r="K198" s="63"/>
      <c r="L198" s="63"/>
      <c r="M198" s="63"/>
      <c r="N198" s="113" t="s">
        <v>6711</v>
      </c>
      <c r="O198" s="102"/>
      <c r="P198" s="37"/>
      <c r="Q198" s="37"/>
      <c r="R198" s="37"/>
      <c r="S198" s="37"/>
      <c r="T198" s="37"/>
      <c r="U198" s="37"/>
      <c r="V198" s="37"/>
      <c r="W198" s="102"/>
      <c r="X198" s="37"/>
      <c r="Y198" s="102"/>
      <c r="Z198" s="37"/>
    </row>
    <row r="199" spans="1:26" x14ac:dyDescent="0.25">
      <c r="B199" s="1"/>
      <c r="C199" s="1"/>
      <c r="F199" s="37"/>
      <c r="G199" s="37"/>
      <c r="H199" s="101" t="s">
        <v>6547</v>
      </c>
      <c r="I199" s="63" t="s">
        <v>3294</v>
      </c>
      <c r="J199" s="63"/>
      <c r="K199" s="63"/>
      <c r="L199" s="63"/>
      <c r="M199" s="63"/>
      <c r="N199" s="113" t="s">
        <v>6712</v>
      </c>
      <c r="O199" s="102"/>
      <c r="P199" s="37"/>
      <c r="Q199" s="37"/>
      <c r="R199" s="37"/>
      <c r="S199" s="37"/>
      <c r="T199" s="37"/>
      <c r="U199" s="37"/>
      <c r="V199" s="37"/>
      <c r="W199" s="102"/>
      <c r="X199" s="37"/>
      <c r="Y199" s="102"/>
      <c r="Z199" s="37"/>
    </row>
    <row r="200" spans="1:26" x14ac:dyDescent="0.25">
      <c r="B200" s="1"/>
      <c r="C200" s="1"/>
      <c r="F200" s="37"/>
      <c r="G200" s="37"/>
      <c r="H200" s="101"/>
      <c r="I200" s="63" t="s">
        <v>3294</v>
      </c>
      <c r="J200" s="63"/>
      <c r="K200" s="63"/>
      <c r="L200" s="63"/>
      <c r="M200" s="63"/>
      <c r="N200" s="113" t="s">
        <v>6672</v>
      </c>
      <c r="O200" s="102"/>
      <c r="P200" s="37"/>
      <c r="Q200" s="37"/>
      <c r="R200" s="37"/>
      <c r="S200" s="37"/>
      <c r="T200" s="37"/>
      <c r="U200" s="37"/>
      <c r="V200" s="37"/>
      <c r="W200" s="102"/>
      <c r="X200" s="37"/>
      <c r="Y200" s="102"/>
      <c r="Z200" s="37"/>
    </row>
    <row r="201" spans="1:26" x14ac:dyDescent="0.25">
      <c r="B201" s="1"/>
      <c r="C201" s="1"/>
      <c r="F201" s="37"/>
      <c r="G201" s="37"/>
      <c r="H201" s="101"/>
      <c r="I201" s="63" t="s">
        <v>3294</v>
      </c>
      <c r="J201" s="63"/>
      <c r="K201" s="63"/>
      <c r="L201" s="63"/>
      <c r="M201" s="63"/>
      <c r="N201" s="113" t="s">
        <v>6672</v>
      </c>
      <c r="O201" s="102"/>
      <c r="P201" s="37"/>
      <c r="Q201" s="37"/>
      <c r="R201" s="37"/>
      <c r="S201" s="37"/>
      <c r="T201" s="37"/>
      <c r="U201" s="37"/>
      <c r="V201" s="37"/>
      <c r="W201" s="102"/>
      <c r="X201" s="37"/>
      <c r="Y201" s="102"/>
      <c r="Z201" s="37"/>
    </row>
    <row r="202" spans="1:26" x14ac:dyDescent="0.25">
      <c r="B202" s="1"/>
      <c r="C202" s="1"/>
      <c r="F202" s="37"/>
      <c r="G202" s="37"/>
      <c r="H202" s="101"/>
      <c r="I202" s="63" t="s">
        <v>3294</v>
      </c>
      <c r="J202" s="63"/>
      <c r="K202" s="63"/>
      <c r="L202" s="63"/>
      <c r="M202" s="63"/>
      <c r="N202" s="113" t="s">
        <v>6672</v>
      </c>
      <c r="O202" s="102"/>
      <c r="P202" s="37"/>
      <c r="Q202" s="37"/>
      <c r="R202" s="37"/>
      <c r="S202" s="37"/>
      <c r="T202" s="37"/>
      <c r="U202" s="37"/>
      <c r="V202" s="37"/>
      <c r="W202" s="102"/>
      <c r="X202" s="37"/>
      <c r="Y202" s="102"/>
      <c r="Z202" s="37"/>
    </row>
    <row r="203" spans="1:26" x14ac:dyDescent="0.25">
      <c r="B203" s="1"/>
      <c r="C203" s="1"/>
      <c r="F203" s="37"/>
      <c r="G203" s="37"/>
      <c r="H203" s="101"/>
      <c r="I203" s="63" t="s">
        <v>3294</v>
      </c>
      <c r="J203" s="63"/>
      <c r="K203" s="63"/>
      <c r="L203" s="63"/>
      <c r="M203" s="63"/>
      <c r="N203" s="113" t="s">
        <v>6672</v>
      </c>
      <c r="O203" s="102"/>
      <c r="P203" s="37"/>
      <c r="Q203" s="37"/>
      <c r="R203" s="37"/>
      <c r="S203" s="37"/>
      <c r="T203" s="37"/>
      <c r="U203" s="37"/>
      <c r="V203" s="37"/>
      <c r="W203" s="102"/>
      <c r="X203" s="37"/>
      <c r="Y203" s="102"/>
      <c r="Z203" s="37"/>
    </row>
    <row r="204" spans="1:26" x14ac:dyDescent="0.25">
      <c r="B204" s="1"/>
      <c r="C204" s="1"/>
      <c r="F204" s="37"/>
      <c r="G204" s="37"/>
      <c r="H204" s="101"/>
      <c r="I204" s="63" t="s">
        <v>3294</v>
      </c>
      <c r="J204" s="63"/>
      <c r="K204" s="63"/>
      <c r="L204" s="63"/>
      <c r="M204" s="63"/>
      <c r="N204" s="113" t="s">
        <v>6672</v>
      </c>
      <c r="O204" s="102"/>
      <c r="P204" s="37"/>
      <c r="Q204" s="37"/>
      <c r="R204" s="37"/>
      <c r="S204" s="37"/>
      <c r="T204" s="37"/>
      <c r="U204" s="37"/>
      <c r="V204" s="37"/>
      <c r="W204" s="102"/>
      <c r="X204" s="37"/>
      <c r="Y204" s="102"/>
      <c r="Z204" s="37"/>
    </row>
    <row r="205" spans="1:26" x14ac:dyDescent="0.25">
      <c r="B205" s="1"/>
      <c r="C205" s="1"/>
      <c r="F205" s="37"/>
      <c r="G205" s="37"/>
      <c r="H205" s="101"/>
      <c r="I205" s="63" t="s">
        <v>3294</v>
      </c>
      <c r="J205" s="63"/>
      <c r="K205" s="63"/>
      <c r="L205" s="63"/>
      <c r="M205" s="63"/>
      <c r="N205" s="112" t="s">
        <v>6672</v>
      </c>
      <c r="O205" s="102"/>
      <c r="P205" s="37"/>
      <c r="Q205" s="37"/>
      <c r="R205" s="37"/>
      <c r="S205" s="37"/>
      <c r="T205" s="37"/>
      <c r="U205" s="37"/>
      <c r="V205" s="37"/>
      <c r="W205" s="102"/>
      <c r="X205" s="37"/>
      <c r="Y205" s="102"/>
      <c r="Z205" s="37"/>
    </row>
    <row r="206" spans="1:26" x14ac:dyDescent="0.25">
      <c r="B206" s="1"/>
      <c r="C206" s="1"/>
      <c r="F206" s="37"/>
      <c r="G206" s="37"/>
      <c r="H206" s="101"/>
      <c r="I206" s="63" t="s">
        <v>3294</v>
      </c>
      <c r="J206" s="63"/>
      <c r="K206" s="63"/>
      <c r="L206" s="63"/>
      <c r="M206" s="63"/>
      <c r="N206" s="112" t="s">
        <v>6672</v>
      </c>
      <c r="O206" s="102"/>
      <c r="P206" s="37"/>
      <c r="Q206" s="37"/>
      <c r="R206" s="37"/>
      <c r="S206" s="37"/>
      <c r="T206" s="37"/>
      <c r="U206" s="37"/>
      <c r="V206" s="37"/>
      <c r="W206" s="102"/>
      <c r="X206" s="37"/>
      <c r="Y206" s="102"/>
      <c r="Z206" s="37"/>
    </row>
    <row r="207" spans="1:26" x14ac:dyDescent="0.25">
      <c r="B207" s="1"/>
      <c r="C207" s="1"/>
      <c r="F207" s="37"/>
      <c r="G207" s="37"/>
      <c r="H207" s="63"/>
      <c r="I207" s="63" t="s">
        <v>3294</v>
      </c>
      <c r="J207" s="63"/>
      <c r="K207" s="63"/>
      <c r="L207" s="63"/>
      <c r="M207" s="63"/>
      <c r="N207" s="112" t="s">
        <v>6672</v>
      </c>
      <c r="O207" s="102"/>
      <c r="P207" s="37"/>
      <c r="Q207" s="37"/>
      <c r="R207" s="37"/>
      <c r="S207" s="37"/>
      <c r="T207" s="37"/>
      <c r="U207" s="37"/>
      <c r="V207" s="37"/>
      <c r="W207" s="102"/>
      <c r="X207" s="37"/>
      <c r="Y207" s="102"/>
      <c r="Z207" s="37"/>
    </row>
    <row r="208" spans="1:26" x14ac:dyDescent="0.25">
      <c r="A208" t="s">
        <v>1072</v>
      </c>
      <c r="B208" s="1" t="str">
        <f t="shared" si="4"/>
        <v>C1</v>
      </c>
      <c r="C208" s="1" t="str">
        <f t="shared" si="5"/>
        <v>Spires of the Morning (temple, A, 3)</v>
      </c>
      <c r="F208" s="37" t="s">
        <v>1371</v>
      </c>
      <c r="G208" s="37" t="s">
        <v>1761</v>
      </c>
      <c r="H208" s="63" t="s">
        <v>2381</v>
      </c>
      <c r="I208" s="63" t="s">
        <v>3291</v>
      </c>
      <c r="J208" s="63" t="s">
        <v>2176</v>
      </c>
      <c r="K208" s="63" t="s">
        <v>2152</v>
      </c>
      <c r="L208" s="63">
        <v>3</v>
      </c>
      <c r="M208" s="63"/>
      <c r="N208" s="112" t="s">
        <v>6713</v>
      </c>
      <c r="O208" s="102"/>
      <c r="P208" s="37" t="str">
        <f>IFERROR(INDEX('VOLO GUIDE TO WATERDEEP'!B$3:B$166,MATCH($H208,'VOLO GUIDE TO WATERDEEP'!$A$3:$A$166,0),1),"")</f>
        <v/>
      </c>
      <c r="Q208" s="37" t="str">
        <f>IFERROR(INDEX('VOLO GUIDE TO WATERDEEP'!C$3:C$166,MATCH($H208,'VOLO GUIDE TO WATERDEEP'!$A$3:$A$166,0),1),"")</f>
        <v/>
      </c>
      <c r="R208" s="37" t="str">
        <f>IFERROR(INDEX('VOLO GUIDE TO WATERDEEP'!D$3:D$166,MATCH($H208,'VOLO GUIDE TO WATERDEEP'!$A$3:$A$166,0),1),"")</f>
        <v/>
      </c>
      <c r="S208" s="37" t="str">
        <f>IFERROR(INDEX('VOLO GUIDE TO WATERDEEP'!E$3:E$166,MATCH($H208,'VOLO GUIDE TO WATERDEEP'!$A$3:$A$166,0),1),"")</f>
        <v/>
      </c>
      <c r="T208" s="37" t="str">
        <f>IFERROR(INDEX('VOLO GUIDE TO WATERDEEP'!F$3:F$166,MATCH($H208,'VOLO GUIDE TO WATERDEEP'!$A$3:$A$166,0),1),"")</f>
        <v/>
      </c>
      <c r="U208" s="37" t="str">
        <f>IFERROR(INDEX('VOLO GUIDE TO WATERDEEP'!G$3:G$166,MATCH($H208,'VOLO GUIDE TO WATERDEEP'!$A$3:$A$166,0),1),"")</f>
        <v/>
      </c>
      <c r="V208" s="37" t="str">
        <f>IFERROR(INDEX('VOLO GUIDE TO WATERDEEP'!I$3:I$166,MATCH($H208,'VOLO GUIDE TO WATERDEEP'!$A$3:$A$166,0),1),"")</f>
        <v/>
      </c>
      <c r="W208" s="102"/>
      <c r="X208" s="37" t="str">
        <f>IFERROR(INDEX(GUILDS!$B$2:$B$43,MATCH($F208,GUILDS!$G$2:$G$43,0),1),"")</f>
        <v/>
      </c>
      <c r="Y208" s="102"/>
      <c r="Z208" s="37" t="str">
        <f>IFERROR(INDEX(GUILDS!$X$3:$X$45,MATCH($F208,GUILDS!$W$3:$W$45,0),1),"")</f>
        <v/>
      </c>
    </row>
    <row r="209" spans="1:26" x14ac:dyDescent="0.25">
      <c r="A209" t="s">
        <v>1073</v>
      </c>
      <c r="B209" s="1" t="str">
        <f t="shared" si="4"/>
        <v>C2</v>
      </c>
      <c r="C209" s="1" t="str">
        <f t="shared" si="5"/>
        <v>Fair Winds (villa, B, 2)</v>
      </c>
      <c r="F209" s="37" t="s">
        <v>1372</v>
      </c>
      <c r="G209" s="37" t="s">
        <v>1762</v>
      </c>
      <c r="H209" s="63" t="s">
        <v>2382</v>
      </c>
      <c r="I209" s="63" t="s">
        <v>3291</v>
      </c>
      <c r="J209" s="63" t="s">
        <v>2178</v>
      </c>
      <c r="K209" s="63" t="s">
        <v>2157</v>
      </c>
      <c r="L209" s="63">
        <v>2</v>
      </c>
      <c r="M209" s="63"/>
      <c r="N209" s="112" t="s">
        <v>6672</v>
      </c>
      <c r="O209" s="102"/>
      <c r="P209" s="37" t="str">
        <f>IFERROR(INDEX('VOLO GUIDE TO WATERDEEP'!B$3:B$166,MATCH($H209,'VOLO GUIDE TO WATERDEEP'!$A$3:$A$166,0),1),"")</f>
        <v/>
      </c>
      <c r="Q209" s="37" t="str">
        <f>IFERROR(INDEX('VOLO GUIDE TO WATERDEEP'!C$3:C$166,MATCH($H209,'VOLO GUIDE TO WATERDEEP'!$A$3:$A$166,0),1),"")</f>
        <v/>
      </c>
      <c r="R209" s="37" t="str">
        <f>IFERROR(INDEX('VOLO GUIDE TO WATERDEEP'!D$3:D$166,MATCH($H209,'VOLO GUIDE TO WATERDEEP'!$A$3:$A$166,0),1),"")</f>
        <v/>
      </c>
      <c r="S209" s="37" t="str">
        <f>IFERROR(INDEX('VOLO GUIDE TO WATERDEEP'!E$3:E$166,MATCH($H209,'VOLO GUIDE TO WATERDEEP'!$A$3:$A$166,0),1),"")</f>
        <v/>
      </c>
      <c r="T209" s="37" t="str">
        <f>IFERROR(INDEX('VOLO GUIDE TO WATERDEEP'!F$3:F$166,MATCH($H209,'VOLO GUIDE TO WATERDEEP'!$A$3:$A$166,0),1),"")</f>
        <v/>
      </c>
      <c r="U209" s="37" t="str">
        <f>IFERROR(INDEX('VOLO GUIDE TO WATERDEEP'!G$3:G$166,MATCH($H209,'VOLO GUIDE TO WATERDEEP'!$A$3:$A$166,0),1),"")</f>
        <v/>
      </c>
      <c r="V209" s="37" t="str">
        <f>IFERROR(INDEX('VOLO GUIDE TO WATERDEEP'!I$3:I$166,MATCH($H209,'VOLO GUIDE TO WATERDEEP'!$A$3:$A$166,0),1),"")</f>
        <v/>
      </c>
      <c r="W209" s="102"/>
      <c r="X209" s="37" t="str">
        <f>IFERROR(INDEX(GUILDS!$B$2:$B$43,MATCH($F209,GUILDS!$G$2:$G$43,0),1),"")</f>
        <v/>
      </c>
      <c r="Y209" s="102"/>
      <c r="Z209" s="37" t="str">
        <f>IFERROR(INDEX(GUILDS!$X$3:$X$45,MATCH($F209,GUILDS!$W$3:$W$45,0),1),"")</f>
        <v/>
      </c>
    </row>
    <row r="210" spans="1:26" x14ac:dyDescent="0.25">
      <c r="A210" t="s">
        <v>1074</v>
      </c>
      <c r="B210" s="1" t="str">
        <f t="shared" si="4"/>
        <v>C3</v>
      </c>
      <c r="C210" s="1" t="str">
        <f t="shared" si="5"/>
        <v>Silavene's (festhall, B, 3)</v>
      </c>
      <c r="F210" s="37" t="s">
        <v>1373</v>
      </c>
      <c r="G210" s="37" t="s">
        <v>1763</v>
      </c>
      <c r="H210" s="63" t="s">
        <v>2383</v>
      </c>
      <c r="I210" s="63" t="s">
        <v>3291</v>
      </c>
      <c r="J210" s="63" t="s">
        <v>2170</v>
      </c>
      <c r="K210" s="63" t="s">
        <v>2157</v>
      </c>
      <c r="L210" s="63">
        <v>3</v>
      </c>
      <c r="M210" s="63"/>
      <c r="N210" s="112" t="s">
        <v>6672</v>
      </c>
      <c r="O210" s="102"/>
      <c r="P210" s="37" t="str">
        <f>IFERROR(INDEX('VOLO GUIDE TO WATERDEEP'!B$3:B$166,MATCH($H210,'VOLO GUIDE TO WATERDEEP'!$A$3:$A$166,0),1),"")</f>
        <v/>
      </c>
      <c r="Q210" s="37" t="str">
        <f>IFERROR(INDEX('VOLO GUIDE TO WATERDEEP'!C$3:C$166,MATCH($H210,'VOLO GUIDE TO WATERDEEP'!$A$3:$A$166,0),1),"")</f>
        <v/>
      </c>
      <c r="R210" s="37" t="str">
        <f>IFERROR(INDEX('VOLO GUIDE TO WATERDEEP'!D$3:D$166,MATCH($H210,'VOLO GUIDE TO WATERDEEP'!$A$3:$A$166,0),1),"")</f>
        <v/>
      </c>
      <c r="S210" s="37" t="str">
        <f>IFERROR(INDEX('VOLO GUIDE TO WATERDEEP'!E$3:E$166,MATCH($H210,'VOLO GUIDE TO WATERDEEP'!$A$3:$A$166,0),1),"")</f>
        <v/>
      </c>
      <c r="T210" s="37" t="str">
        <f>IFERROR(INDEX('VOLO GUIDE TO WATERDEEP'!F$3:F$166,MATCH($H210,'VOLO GUIDE TO WATERDEEP'!$A$3:$A$166,0),1),"")</f>
        <v/>
      </c>
      <c r="U210" s="37" t="str">
        <f>IFERROR(INDEX('VOLO GUIDE TO WATERDEEP'!G$3:G$166,MATCH($H210,'VOLO GUIDE TO WATERDEEP'!$A$3:$A$166,0),1),"")</f>
        <v/>
      </c>
      <c r="V210" s="37" t="str">
        <f>IFERROR(INDEX('VOLO GUIDE TO WATERDEEP'!I$3:I$166,MATCH($H210,'VOLO GUIDE TO WATERDEEP'!$A$3:$A$166,0),1),"")</f>
        <v/>
      </c>
      <c r="W210" s="102"/>
      <c r="X210" s="37" t="str">
        <f>IFERROR(INDEX(GUILDS!$B$2:$B$43,MATCH($F210,GUILDS!$G$2:$G$43,0),1),"")</f>
        <v/>
      </c>
      <c r="Y210" s="102"/>
      <c r="Z210" s="37" t="str">
        <f>IFERROR(INDEX(GUILDS!$X$3:$X$45,MATCH($F210,GUILDS!$W$3:$W$45,0),1),"")</f>
        <v/>
      </c>
    </row>
    <row r="211" spans="1:26" x14ac:dyDescent="0.25">
      <c r="A211" t="s">
        <v>1075</v>
      </c>
      <c r="B211" s="1" t="str">
        <f t="shared" si="4"/>
        <v>C4</v>
      </c>
      <c r="C211" s="1" t="str">
        <f t="shared" si="5"/>
        <v>The Font of Knowledge (temple, B, 4)</v>
      </c>
      <c r="F211" s="37" t="s">
        <v>1374</v>
      </c>
      <c r="G211" s="37" t="s">
        <v>1764</v>
      </c>
      <c r="H211" s="63" t="s">
        <v>2384</v>
      </c>
      <c r="I211" s="63" t="s">
        <v>3291</v>
      </c>
      <c r="J211" s="63" t="s">
        <v>2176</v>
      </c>
      <c r="K211" s="63" t="s">
        <v>2157</v>
      </c>
      <c r="L211" s="63">
        <v>4</v>
      </c>
      <c r="M211" s="63"/>
      <c r="N211" s="112" t="s">
        <v>6672</v>
      </c>
      <c r="O211" s="102"/>
      <c r="P211" s="37" t="str">
        <f>IFERROR(INDEX('VOLO GUIDE TO WATERDEEP'!B$3:B$166,MATCH($H211,'VOLO GUIDE TO WATERDEEP'!$A$3:$A$166,0),1),"")</f>
        <v/>
      </c>
      <c r="Q211" s="37" t="str">
        <f>IFERROR(INDEX('VOLO GUIDE TO WATERDEEP'!C$3:C$166,MATCH($H211,'VOLO GUIDE TO WATERDEEP'!$A$3:$A$166,0),1),"")</f>
        <v/>
      </c>
      <c r="R211" s="37" t="str">
        <f>IFERROR(INDEX('VOLO GUIDE TO WATERDEEP'!D$3:D$166,MATCH($H211,'VOLO GUIDE TO WATERDEEP'!$A$3:$A$166,0),1),"")</f>
        <v/>
      </c>
      <c r="S211" s="37" t="str">
        <f>IFERROR(INDEX('VOLO GUIDE TO WATERDEEP'!E$3:E$166,MATCH($H211,'VOLO GUIDE TO WATERDEEP'!$A$3:$A$166,0),1),"")</f>
        <v/>
      </c>
      <c r="T211" s="37" t="str">
        <f>IFERROR(INDEX('VOLO GUIDE TO WATERDEEP'!F$3:F$166,MATCH($H211,'VOLO GUIDE TO WATERDEEP'!$A$3:$A$166,0),1),"")</f>
        <v/>
      </c>
      <c r="U211" s="37" t="str">
        <f>IFERROR(INDEX('VOLO GUIDE TO WATERDEEP'!G$3:G$166,MATCH($H211,'VOLO GUIDE TO WATERDEEP'!$A$3:$A$166,0),1),"")</f>
        <v/>
      </c>
      <c r="V211" s="37" t="str">
        <f>IFERROR(INDEX('VOLO GUIDE TO WATERDEEP'!I$3:I$166,MATCH($H211,'VOLO GUIDE TO WATERDEEP'!$A$3:$A$166,0),1),"")</f>
        <v/>
      </c>
      <c r="W211" s="102"/>
      <c r="X211" s="37" t="str">
        <f>IFERROR(INDEX(GUILDS!$B$2:$B$43,MATCH($F211,GUILDS!$G$2:$G$43,0),1),"")</f>
        <v/>
      </c>
      <c r="Y211" s="102"/>
      <c r="Z211" s="37" t="str">
        <f>IFERROR(INDEX(GUILDS!$X$3:$X$45,MATCH($F211,GUILDS!$W$3:$W$45,0),1),"")</f>
        <v>Ilighast Chamnabbar or Sulphon</v>
      </c>
    </row>
    <row r="212" spans="1:26" x14ac:dyDescent="0.25">
      <c r="A212" t="s">
        <v>1076</v>
      </c>
      <c r="B212" s="1" t="str">
        <f t="shared" si="4"/>
        <v>CS</v>
      </c>
      <c r="C212" s="1" t="str">
        <f t="shared" si="5"/>
        <v>The Halls of Justice (temple, C, 5)</v>
      </c>
      <c r="F212" s="37" t="s">
        <v>1765</v>
      </c>
      <c r="G212" s="37" t="s">
        <v>1766</v>
      </c>
      <c r="H212" s="63" t="s">
        <v>2385</v>
      </c>
      <c r="I212" s="63" t="s">
        <v>3291</v>
      </c>
      <c r="J212" s="63" t="s">
        <v>2176</v>
      </c>
      <c r="K212" s="63" t="s">
        <v>2145</v>
      </c>
      <c r="L212" s="63">
        <v>5</v>
      </c>
      <c r="M212" s="63"/>
      <c r="N212" s="112" t="s">
        <v>6672</v>
      </c>
      <c r="O212" s="102"/>
      <c r="P212" s="37" t="str">
        <f>IFERROR(INDEX('VOLO GUIDE TO WATERDEEP'!B$3:B$166,MATCH($H212,'VOLO GUIDE TO WATERDEEP'!$A$3:$A$166,0),1),"")</f>
        <v/>
      </c>
      <c r="Q212" s="37" t="str">
        <f>IFERROR(INDEX('VOLO GUIDE TO WATERDEEP'!C$3:C$166,MATCH($H212,'VOLO GUIDE TO WATERDEEP'!$A$3:$A$166,0),1),"")</f>
        <v/>
      </c>
      <c r="R212" s="37" t="str">
        <f>IFERROR(INDEX('VOLO GUIDE TO WATERDEEP'!D$3:D$166,MATCH($H212,'VOLO GUIDE TO WATERDEEP'!$A$3:$A$166,0),1),"")</f>
        <v/>
      </c>
      <c r="S212" s="37" t="str">
        <f>IFERROR(INDEX('VOLO GUIDE TO WATERDEEP'!E$3:E$166,MATCH($H212,'VOLO GUIDE TO WATERDEEP'!$A$3:$A$166,0),1),"")</f>
        <v/>
      </c>
      <c r="T212" s="37" t="str">
        <f>IFERROR(INDEX('VOLO GUIDE TO WATERDEEP'!F$3:F$166,MATCH($H212,'VOLO GUIDE TO WATERDEEP'!$A$3:$A$166,0),1),"")</f>
        <v/>
      </c>
      <c r="U212" s="37" t="str">
        <f>IFERROR(INDEX('VOLO GUIDE TO WATERDEEP'!G$3:G$166,MATCH($H212,'VOLO GUIDE TO WATERDEEP'!$A$3:$A$166,0),1),"")</f>
        <v/>
      </c>
      <c r="V212" s="37" t="str">
        <f>IFERROR(INDEX('VOLO GUIDE TO WATERDEEP'!I$3:I$166,MATCH($H212,'VOLO GUIDE TO WATERDEEP'!$A$3:$A$166,0),1),"")</f>
        <v/>
      </c>
      <c r="W212" s="102"/>
      <c r="X212" s="37" t="str">
        <f>IFERROR(INDEX(GUILDS!$B$2:$B$43,MATCH($F212,GUILDS!$G$2:$G$43,0),1),"")</f>
        <v/>
      </c>
      <c r="Y212" s="102"/>
      <c r="Z212" s="37" t="str">
        <f>IFERROR(INDEX(GUILDS!$X$3:$X$45,MATCH($F212,GUILDS!$W$3:$W$45,0),1),"")</f>
        <v/>
      </c>
    </row>
    <row r="213" spans="1:26" x14ac:dyDescent="0.25">
      <c r="A213" t="s">
        <v>1077</v>
      </c>
      <c r="B213" s="1" t="str">
        <f t="shared" si="4"/>
        <v>C6</v>
      </c>
      <c r="C213" s="1" t="str">
        <f t="shared" si="5"/>
        <v>Blackstaff Tower (wizard's domicile, B, 4)</v>
      </c>
      <c r="F213" s="37" t="s">
        <v>1375</v>
      </c>
      <c r="G213" s="37" t="s">
        <v>1767</v>
      </c>
      <c r="H213" s="63" t="s">
        <v>2386</v>
      </c>
      <c r="I213" s="63" t="s">
        <v>3291</v>
      </c>
      <c r="J213" s="63" t="s">
        <v>2180</v>
      </c>
      <c r="K213" s="63" t="s">
        <v>2157</v>
      </c>
      <c r="L213" s="63">
        <v>4</v>
      </c>
      <c r="M213" s="63"/>
      <c r="N213" s="112" t="s">
        <v>6672</v>
      </c>
      <c r="O213" s="102"/>
      <c r="P213" s="37" t="str">
        <f>IFERROR(INDEX('VOLO GUIDE TO WATERDEEP'!B$3:B$166,MATCH($H213,'VOLO GUIDE TO WATERDEEP'!$A$3:$A$166,0),1),"")</f>
        <v/>
      </c>
      <c r="Q213" s="37" t="str">
        <f>IFERROR(INDEX('VOLO GUIDE TO WATERDEEP'!C$3:C$166,MATCH($H213,'VOLO GUIDE TO WATERDEEP'!$A$3:$A$166,0),1),"")</f>
        <v/>
      </c>
      <c r="R213" s="37" t="str">
        <f>IFERROR(INDEX('VOLO GUIDE TO WATERDEEP'!D$3:D$166,MATCH($H213,'VOLO GUIDE TO WATERDEEP'!$A$3:$A$166,0),1),"")</f>
        <v/>
      </c>
      <c r="S213" s="37" t="str">
        <f>IFERROR(INDEX('VOLO GUIDE TO WATERDEEP'!E$3:E$166,MATCH($H213,'VOLO GUIDE TO WATERDEEP'!$A$3:$A$166,0),1),"")</f>
        <v/>
      </c>
      <c r="T213" s="37" t="str">
        <f>IFERROR(INDEX('VOLO GUIDE TO WATERDEEP'!F$3:F$166,MATCH($H213,'VOLO GUIDE TO WATERDEEP'!$A$3:$A$166,0),1),"")</f>
        <v/>
      </c>
      <c r="U213" s="37" t="str">
        <f>IFERROR(INDEX('VOLO GUIDE TO WATERDEEP'!G$3:G$166,MATCH($H213,'VOLO GUIDE TO WATERDEEP'!$A$3:$A$166,0),1),"")</f>
        <v/>
      </c>
      <c r="V213" s="37" t="str">
        <f>IFERROR(INDEX('VOLO GUIDE TO WATERDEEP'!I$3:I$166,MATCH($H213,'VOLO GUIDE TO WATERDEEP'!$A$3:$A$166,0),1),"")</f>
        <v/>
      </c>
      <c r="W213" s="102"/>
      <c r="X213" s="37" t="str">
        <f>IFERROR(INDEX(GUILDS!$B$2:$B$43,MATCH($F213,GUILDS!$G$2:$G$43,0),1),"")</f>
        <v/>
      </c>
      <c r="Y213" s="102"/>
      <c r="Z213" s="37" t="str">
        <f>IFERROR(INDEX(GUILDS!$X$3:$X$45,MATCH($F213,GUILDS!$W$3:$W$45,0),1),"")</f>
        <v/>
      </c>
    </row>
    <row r="214" spans="1:26" x14ac:dyDescent="0.25">
      <c r="A214" t="s">
        <v>1078</v>
      </c>
      <c r="B214" s="1" t="str">
        <f t="shared" si="4"/>
        <v>C7</v>
      </c>
      <c r="C214" s="1" t="str">
        <f t="shared" si="5"/>
        <v>The Cynosure (city building, A, 2)</v>
      </c>
      <c r="F214" s="37" t="s">
        <v>1376</v>
      </c>
      <c r="G214" s="37" t="s">
        <v>1768</v>
      </c>
      <c r="H214" s="63" t="s">
        <v>2387</v>
      </c>
      <c r="I214" s="63" t="s">
        <v>3291</v>
      </c>
      <c r="J214" s="63" t="s">
        <v>2144</v>
      </c>
      <c r="K214" s="63" t="s">
        <v>2152</v>
      </c>
      <c r="L214" s="63">
        <v>2</v>
      </c>
      <c r="M214" s="63"/>
      <c r="N214" s="112" t="s">
        <v>6672</v>
      </c>
      <c r="O214" s="102"/>
      <c r="P214" s="37" t="str">
        <f>IFERROR(INDEX('VOLO GUIDE TO WATERDEEP'!B$3:B$166,MATCH($H214,'VOLO GUIDE TO WATERDEEP'!$A$3:$A$166,0),1),"")</f>
        <v/>
      </c>
      <c r="Q214" s="37" t="str">
        <f>IFERROR(INDEX('VOLO GUIDE TO WATERDEEP'!C$3:C$166,MATCH($H214,'VOLO GUIDE TO WATERDEEP'!$A$3:$A$166,0),1),"")</f>
        <v/>
      </c>
      <c r="R214" s="37" t="str">
        <f>IFERROR(INDEX('VOLO GUIDE TO WATERDEEP'!D$3:D$166,MATCH($H214,'VOLO GUIDE TO WATERDEEP'!$A$3:$A$166,0),1),"")</f>
        <v/>
      </c>
      <c r="S214" s="37" t="str">
        <f>IFERROR(INDEX('VOLO GUIDE TO WATERDEEP'!E$3:E$166,MATCH($H214,'VOLO GUIDE TO WATERDEEP'!$A$3:$A$166,0),1),"")</f>
        <v/>
      </c>
      <c r="T214" s="37" t="str">
        <f>IFERROR(INDEX('VOLO GUIDE TO WATERDEEP'!F$3:F$166,MATCH($H214,'VOLO GUIDE TO WATERDEEP'!$A$3:$A$166,0),1),"")</f>
        <v/>
      </c>
      <c r="U214" s="37" t="str">
        <f>IFERROR(INDEX('VOLO GUIDE TO WATERDEEP'!G$3:G$166,MATCH($H214,'VOLO GUIDE TO WATERDEEP'!$A$3:$A$166,0),1),"")</f>
        <v/>
      </c>
      <c r="V214" s="37" t="str">
        <f>IFERROR(INDEX('VOLO GUIDE TO WATERDEEP'!I$3:I$166,MATCH($H214,'VOLO GUIDE TO WATERDEEP'!$A$3:$A$166,0),1),"")</f>
        <v/>
      </c>
      <c r="W214" s="102"/>
      <c r="X214" s="37" t="str">
        <f>IFERROR(INDEX(GUILDS!$B$2:$B$43,MATCH($F214,GUILDS!$G$2:$G$43,0),1),"")</f>
        <v/>
      </c>
      <c r="Y214" s="102"/>
      <c r="Z214" s="37" t="str">
        <f>IFERROR(INDEX(GUILDS!$X$3:$X$45,MATCH($F214,GUILDS!$W$3:$W$45,0),1),"")</f>
        <v/>
      </c>
    </row>
    <row r="215" spans="1:26" x14ac:dyDescent="0.25">
      <c r="A215" t="s">
        <v>1079</v>
      </c>
      <c r="B215" s="1" t="str">
        <f t="shared" si="4"/>
        <v>C8</v>
      </c>
      <c r="C215" s="1" t="str">
        <f t="shared" si="5"/>
        <v>The Market Hall (guildhall, B, 2)</v>
      </c>
      <c r="F215" s="37" t="s">
        <v>1377</v>
      </c>
      <c r="G215" s="37" t="s">
        <v>1769</v>
      </c>
      <c r="H215" s="63" t="s">
        <v>2388</v>
      </c>
      <c r="I215" s="63" t="s">
        <v>3291</v>
      </c>
      <c r="J215" s="63" t="s">
        <v>2172</v>
      </c>
      <c r="K215" s="63" t="s">
        <v>2157</v>
      </c>
      <c r="L215" s="63">
        <v>2</v>
      </c>
      <c r="M215" s="63"/>
      <c r="N215" s="112" t="s">
        <v>6672</v>
      </c>
      <c r="O215" s="102"/>
      <c r="P215" s="37" t="str">
        <f>IFERROR(INDEX('VOLO GUIDE TO WATERDEEP'!B$3:B$166,MATCH($H215,'VOLO GUIDE TO WATERDEEP'!$A$3:$A$166,0),1),"")</f>
        <v/>
      </c>
      <c r="Q215" s="37" t="str">
        <f>IFERROR(INDEX('VOLO GUIDE TO WATERDEEP'!C$3:C$166,MATCH($H215,'VOLO GUIDE TO WATERDEEP'!$A$3:$A$166,0),1),"")</f>
        <v/>
      </c>
      <c r="R215" s="37" t="str">
        <f>IFERROR(INDEX('VOLO GUIDE TO WATERDEEP'!D$3:D$166,MATCH($H215,'VOLO GUIDE TO WATERDEEP'!$A$3:$A$166,0),1),"")</f>
        <v/>
      </c>
      <c r="S215" s="37" t="str">
        <f>IFERROR(INDEX('VOLO GUIDE TO WATERDEEP'!E$3:E$166,MATCH($H215,'VOLO GUIDE TO WATERDEEP'!$A$3:$A$166,0),1),"")</f>
        <v/>
      </c>
      <c r="T215" s="37" t="str">
        <f>IFERROR(INDEX('VOLO GUIDE TO WATERDEEP'!F$3:F$166,MATCH($H215,'VOLO GUIDE TO WATERDEEP'!$A$3:$A$166,0),1),"")</f>
        <v/>
      </c>
      <c r="U215" s="37" t="str">
        <f>IFERROR(INDEX('VOLO GUIDE TO WATERDEEP'!G$3:G$166,MATCH($H215,'VOLO GUIDE TO WATERDEEP'!$A$3:$A$166,0),1),"")</f>
        <v/>
      </c>
      <c r="V215" s="37" t="str">
        <f>IFERROR(INDEX('VOLO GUIDE TO WATERDEEP'!I$3:I$166,MATCH($H215,'VOLO GUIDE TO WATERDEEP'!$A$3:$A$166,0),1),"")</f>
        <v/>
      </c>
      <c r="W215" s="102"/>
      <c r="X215" s="37" t="str">
        <f>IFERROR(INDEX(GUILDS!$B$2:$B$43,MATCH($F215,GUILDS!$G$2:$G$43,0),1),"")</f>
        <v>Council of Farmer-Grocers</v>
      </c>
      <c r="Y215" s="102"/>
      <c r="Z215" s="37" t="str">
        <f>IFERROR(INDEX(GUILDS!$X$3:$X$45,MATCH($F215,GUILDS!$W$3:$W$45,0),1),"")</f>
        <v/>
      </c>
    </row>
    <row r="216" spans="1:26" x14ac:dyDescent="0.25">
      <c r="A216" t="s">
        <v>1080</v>
      </c>
      <c r="B216" s="1" t="str">
        <f t="shared" si="4"/>
        <v>C9</v>
      </c>
      <c r="C216" s="1" t="str">
        <f t="shared" si="5"/>
        <v>The Singing Sword (tavern, C, 3)</v>
      </c>
      <c r="F216" s="37" t="s">
        <v>1378</v>
      </c>
      <c r="G216" s="37" t="s">
        <v>1770</v>
      </c>
      <c r="H216" s="63" t="s">
        <v>2389</v>
      </c>
      <c r="I216" s="63" t="s">
        <v>3291</v>
      </c>
      <c r="J216" s="63" t="s">
        <v>2169</v>
      </c>
      <c r="K216" s="63" t="s">
        <v>2145</v>
      </c>
      <c r="L216" s="63">
        <v>3</v>
      </c>
      <c r="M216" s="63"/>
      <c r="N216" s="112" t="s">
        <v>6672</v>
      </c>
      <c r="O216" s="102"/>
      <c r="P216" s="37" t="str">
        <f>IFERROR(INDEX('VOLO GUIDE TO WATERDEEP'!B$3:B$166,MATCH($H216,'VOLO GUIDE TO WATERDEEP'!$A$3:$A$166,0),1),"")</f>
        <v/>
      </c>
      <c r="Q216" s="37" t="str">
        <f>IFERROR(INDEX('VOLO GUIDE TO WATERDEEP'!C$3:C$166,MATCH($H216,'VOLO GUIDE TO WATERDEEP'!$A$3:$A$166,0),1),"")</f>
        <v/>
      </c>
      <c r="R216" s="37" t="str">
        <f>IFERROR(INDEX('VOLO GUIDE TO WATERDEEP'!D$3:D$166,MATCH($H216,'VOLO GUIDE TO WATERDEEP'!$A$3:$A$166,0),1),"")</f>
        <v/>
      </c>
      <c r="S216" s="37" t="str">
        <f>IFERROR(INDEX('VOLO GUIDE TO WATERDEEP'!E$3:E$166,MATCH($H216,'VOLO GUIDE TO WATERDEEP'!$A$3:$A$166,0),1),"")</f>
        <v/>
      </c>
      <c r="T216" s="37" t="str">
        <f>IFERROR(INDEX('VOLO GUIDE TO WATERDEEP'!F$3:F$166,MATCH($H216,'VOLO GUIDE TO WATERDEEP'!$A$3:$A$166,0),1),"")</f>
        <v/>
      </c>
      <c r="U216" s="37" t="str">
        <f>IFERROR(INDEX('VOLO GUIDE TO WATERDEEP'!G$3:G$166,MATCH($H216,'VOLO GUIDE TO WATERDEEP'!$A$3:$A$166,0),1),"")</f>
        <v/>
      </c>
      <c r="V216" s="37" t="str">
        <f>IFERROR(INDEX('VOLO GUIDE TO WATERDEEP'!I$3:I$166,MATCH($H216,'VOLO GUIDE TO WATERDEEP'!$A$3:$A$166,0),1),"")</f>
        <v/>
      </c>
      <c r="W216" s="102"/>
      <c r="X216" s="37" t="str">
        <f>IFERROR(INDEX(GUILDS!$B$2:$B$43,MATCH($F216,GUILDS!$G$2:$G$43,0),1),"")</f>
        <v/>
      </c>
      <c r="Y216" s="102"/>
      <c r="Z216" s="37" t="str">
        <f>IFERROR(INDEX(GUILDS!$X$3:$X$45,MATCH($F216,GUILDS!$W$3:$W$45,0),1),"")</f>
        <v/>
      </c>
    </row>
    <row r="217" spans="1:26" x14ac:dyDescent="0.25">
      <c r="A217" t="s">
        <v>1081</v>
      </c>
      <c r="B217" s="1" t="str">
        <f t="shared" si="4"/>
        <v>C10</v>
      </c>
      <c r="C217" s="1" t="str">
        <f t="shared" si="5"/>
        <v>The Smiling Siren (festhall, C, 2)</v>
      </c>
      <c r="F217" s="37" t="s">
        <v>1379</v>
      </c>
      <c r="G217" s="37" t="s">
        <v>1771</v>
      </c>
      <c r="H217" s="63" t="s">
        <v>2390</v>
      </c>
      <c r="I217" s="63" t="s">
        <v>3291</v>
      </c>
      <c r="J217" s="63" t="s">
        <v>2170</v>
      </c>
      <c r="K217" s="63" t="s">
        <v>2145</v>
      </c>
      <c r="L217" s="63">
        <v>2</v>
      </c>
      <c r="M217" s="63"/>
      <c r="N217" s="112" t="s">
        <v>6672</v>
      </c>
      <c r="O217" s="102"/>
      <c r="P217" s="37" t="str">
        <f>IFERROR(INDEX('VOLO GUIDE TO WATERDEEP'!B$3:B$166,MATCH($H217,'VOLO GUIDE TO WATERDEEP'!$A$3:$A$166,0),1),"")</f>
        <v/>
      </c>
      <c r="Q217" s="37" t="str">
        <f>IFERROR(INDEX('VOLO GUIDE TO WATERDEEP'!C$3:C$166,MATCH($H217,'VOLO GUIDE TO WATERDEEP'!$A$3:$A$166,0),1),"")</f>
        <v/>
      </c>
      <c r="R217" s="37" t="str">
        <f>IFERROR(INDEX('VOLO GUIDE TO WATERDEEP'!D$3:D$166,MATCH($H217,'VOLO GUIDE TO WATERDEEP'!$A$3:$A$166,0),1),"")</f>
        <v/>
      </c>
      <c r="S217" s="37" t="str">
        <f>IFERROR(INDEX('VOLO GUIDE TO WATERDEEP'!E$3:E$166,MATCH($H217,'VOLO GUIDE TO WATERDEEP'!$A$3:$A$166,0),1),"")</f>
        <v/>
      </c>
      <c r="T217" s="37" t="str">
        <f>IFERROR(INDEX('VOLO GUIDE TO WATERDEEP'!F$3:F$166,MATCH($H217,'VOLO GUIDE TO WATERDEEP'!$A$3:$A$166,0),1),"")</f>
        <v/>
      </c>
      <c r="U217" s="37" t="str">
        <f>IFERROR(INDEX('VOLO GUIDE TO WATERDEEP'!G$3:G$166,MATCH($H217,'VOLO GUIDE TO WATERDEEP'!$A$3:$A$166,0),1),"")</f>
        <v/>
      </c>
      <c r="V217" s="37" t="str">
        <f>IFERROR(INDEX('VOLO GUIDE TO WATERDEEP'!I$3:I$166,MATCH($H217,'VOLO GUIDE TO WATERDEEP'!$A$3:$A$166,0),1),"")</f>
        <v/>
      </c>
      <c r="W217" s="102"/>
      <c r="X217" s="37" t="str">
        <f>IFERROR(INDEX(GUILDS!$B$2:$B$43,MATCH($F217,GUILDS!$G$2:$G$43,0),1),"")</f>
        <v/>
      </c>
      <c r="Y217" s="102"/>
      <c r="Z217" s="37" t="str">
        <f>IFERROR(INDEX(GUILDS!$X$3:$X$45,MATCH($F217,GUILDS!$W$3:$W$45,0),1),"")</f>
        <v/>
      </c>
    </row>
    <row r="218" spans="1:26" x14ac:dyDescent="0.25">
      <c r="A218" t="s">
        <v>1082</v>
      </c>
      <c r="B218" s="1" t="str">
        <f t="shared" si="4"/>
        <v>C11</v>
      </c>
      <c r="C218" s="1" t="str">
        <f t="shared" si="5"/>
        <v>The Pampered Traveler (inn, B, 3)</v>
      </c>
      <c r="F218" s="37" t="s">
        <v>1380</v>
      </c>
      <c r="G218" s="37" t="s">
        <v>1772</v>
      </c>
      <c r="H218" s="63" t="s">
        <v>2391</v>
      </c>
      <c r="I218" s="63" t="s">
        <v>3291</v>
      </c>
      <c r="J218" s="63" t="s">
        <v>2168</v>
      </c>
      <c r="K218" s="63" t="s">
        <v>2157</v>
      </c>
      <c r="L218" s="63">
        <v>3</v>
      </c>
      <c r="M218" s="63"/>
      <c r="N218" s="112" t="s">
        <v>6672</v>
      </c>
      <c r="O218" s="102"/>
      <c r="P218" s="37">
        <f>IFERROR(INDEX('VOLO GUIDE TO WATERDEEP'!B$3:B$166,MATCH($H218,'VOLO GUIDE TO WATERDEEP'!$A$3:$A$166,0),1),"")</f>
        <v>4</v>
      </c>
      <c r="Q218" s="37">
        <f>IFERROR(INDEX('VOLO GUIDE TO WATERDEEP'!C$3:C$166,MATCH($H218,'VOLO GUIDE TO WATERDEEP'!$A$3:$A$166,0),1),"")</f>
        <v>0</v>
      </c>
      <c r="R218" s="37">
        <f>IFERROR(INDEX('VOLO GUIDE TO WATERDEEP'!D$3:D$166,MATCH($H218,'VOLO GUIDE TO WATERDEEP'!$A$3:$A$166,0),1),"")</f>
        <v>4</v>
      </c>
      <c r="S218" s="37">
        <f>IFERROR(INDEX('VOLO GUIDE TO WATERDEEP'!E$3:E$166,MATCH($H218,'VOLO GUIDE TO WATERDEEP'!$A$3:$A$166,0),1),"")</f>
        <v>0</v>
      </c>
      <c r="T218" s="37" t="str">
        <f>IFERROR(INDEX('VOLO GUIDE TO WATERDEEP'!F$3:F$166,MATCH($H218,'VOLO GUIDE TO WATERDEEP'!$A$3:$A$166,0),1),"")</f>
        <v>Inn</v>
      </c>
      <c r="U218" s="37">
        <f>IFERROR(INDEX('VOLO GUIDE TO WATERDEEP'!G$3:G$166,MATCH($H218,'VOLO GUIDE TO WATERDEEP'!$A$3:$A$166,0),1),"")</f>
        <v>0</v>
      </c>
      <c r="V218" s="37" t="str">
        <f>IFERROR(INDEX('VOLO GUIDE TO WATERDEEP'!I$3:I$166,MATCH($H218,'VOLO GUIDE TO WATERDEEP'!$A$3:$A$166,0),1),"")</f>
        <v>CASTLE WARD</v>
      </c>
      <c r="W218" s="102"/>
      <c r="X218" s="37" t="str">
        <f>IFERROR(INDEX(GUILDS!$B$2:$B$43,MATCH($F218,GUILDS!$G$2:$G$43,0),1),"")</f>
        <v/>
      </c>
      <c r="Y218" s="102"/>
      <c r="Z218" s="37" t="str">
        <f>IFERROR(INDEX(GUILDS!$X$3:$X$45,MATCH($F218,GUILDS!$W$3:$W$45,0),1),"")</f>
        <v/>
      </c>
    </row>
    <row r="219" spans="1:26" x14ac:dyDescent="0.25">
      <c r="A219" t="s">
        <v>1083</v>
      </c>
      <c r="B219" s="1" t="str">
        <f t="shared" si="4"/>
        <v>C12</v>
      </c>
      <c r="C219" s="1" t="str">
        <f t="shared" si="5"/>
        <v>Mighty Manticore Tavern (tavern, C, 1)</v>
      </c>
      <c r="F219" s="37" t="s">
        <v>1381</v>
      </c>
      <c r="G219" s="37" t="s">
        <v>1773</v>
      </c>
      <c r="H219" s="63" t="s">
        <v>2392</v>
      </c>
      <c r="I219" s="63" t="s">
        <v>3291</v>
      </c>
      <c r="J219" s="63" t="s">
        <v>2169</v>
      </c>
      <c r="K219" s="63" t="s">
        <v>2145</v>
      </c>
      <c r="L219" s="63">
        <v>1</v>
      </c>
      <c r="M219" s="63"/>
      <c r="N219" s="112" t="s">
        <v>6672</v>
      </c>
      <c r="O219" s="102"/>
      <c r="P219" s="37" t="str">
        <f>IFERROR(INDEX('VOLO GUIDE TO WATERDEEP'!B$3:B$166,MATCH($H219,'VOLO GUIDE TO WATERDEEP'!$A$3:$A$166,0),1),"")</f>
        <v/>
      </c>
      <c r="Q219" s="37" t="str">
        <f>IFERROR(INDEX('VOLO GUIDE TO WATERDEEP'!C$3:C$166,MATCH($H219,'VOLO GUIDE TO WATERDEEP'!$A$3:$A$166,0),1),"")</f>
        <v/>
      </c>
      <c r="R219" s="37" t="str">
        <f>IFERROR(INDEX('VOLO GUIDE TO WATERDEEP'!D$3:D$166,MATCH($H219,'VOLO GUIDE TO WATERDEEP'!$A$3:$A$166,0),1),"")</f>
        <v/>
      </c>
      <c r="S219" s="37" t="str">
        <f>IFERROR(INDEX('VOLO GUIDE TO WATERDEEP'!E$3:E$166,MATCH($H219,'VOLO GUIDE TO WATERDEEP'!$A$3:$A$166,0),1),"")</f>
        <v/>
      </c>
      <c r="T219" s="37" t="str">
        <f>IFERROR(INDEX('VOLO GUIDE TO WATERDEEP'!F$3:F$166,MATCH($H219,'VOLO GUIDE TO WATERDEEP'!$A$3:$A$166,0),1),"")</f>
        <v/>
      </c>
      <c r="U219" s="37" t="str">
        <f>IFERROR(INDEX('VOLO GUIDE TO WATERDEEP'!G$3:G$166,MATCH($H219,'VOLO GUIDE TO WATERDEEP'!$A$3:$A$166,0),1),"")</f>
        <v/>
      </c>
      <c r="V219" s="37" t="str">
        <f>IFERROR(INDEX('VOLO GUIDE TO WATERDEEP'!I$3:I$166,MATCH($H219,'VOLO GUIDE TO WATERDEEP'!$A$3:$A$166,0),1),"")</f>
        <v/>
      </c>
      <c r="W219" s="102"/>
      <c r="X219" s="37" t="str">
        <f>IFERROR(INDEX(GUILDS!$B$2:$B$43,MATCH($F219,GUILDS!$G$2:$G$43,0),1),"")</f>
        <v/>
      </c>
      <c r="Y219" s="102"/>
      <c r="Z219" s="37" t="str">
        <f>IFERROR(INDEX(GUILDS!$X$3:$X$45,MATCH($F219,GUILDS!$W$3:$W$45,0),1),"")</f>
        <v/>
      </c>
    </row>
    <row r="220" spans="1:26" x14ac:dyDescent="0.25">
      <c r="A220" t="s">
        <v>1084</v>
      </c>
      <c r="B220" s="1" t="str">
        <f t="shared" si="4"/>
        <v>C13</v>
      </c>
      <c r="C220" s="1" t="str">
        <f t="shared" si="5"/>
        <v>Diloontier's Apothecary (business, C, 1)</v>
      </c>
      <c r="F220" s="37" t="s">
        <v>1382</v>
      </c>
      <c r="G220" s="37" t="s">
        <v>1774</v>
      </c>
      <c r="H220" s="63" t="s">
        <v>2393</v>
      </c>
      <c r="I220" s="63" t="s">
        <v>3291</v>
      </c>
      <c r="J220" s="63" t="s">
        <v>2165</v>
      </c>
      <c r="K220" s="63" t="s">
        <v>2145</v>
      </c>
      <c r="L220" s="63">
        <v>1</v>
      </c>
      <c r="M220" s="63"/>
      <c r="N220" s="112" t="s">
        <v>6672</v>
      </c>
      <c r="O220" s="102"/>
      <c r="P220" s="37" t="str">
        <f>IFERROR(INDEX('VOLO GUIDE TO WATERDEEP'!B$3:B$166,MATCH($H220,'VOLO GUIDE TO WATERDEEP'!$A$3:$A$166,0),1),"")</f>
        <v/>
      </c>
      <c r="Q220" s="37" t="str">
        <f>IFERROR(INDEX('VOLO GUIDE TO WATERDEEP'!C$3:C$166,MATCH($H220,'VOLO GUIDE TO WATERDEEP'!$A$3:$A$166,0),1),"")</f>
        <v/>
      </c>
      <c r="R220" s="37" t="str">
        <f>IFERROR(INDEX('VOLO GUIDE TO WATERDEEP'!D$3:D$166,MATCH($H220,'VOLO GUIDE TO WATERDEEP'!$A$3:$A$166,0),1),"")</f>
        <v/>
      </c>
      <c r="S220" s="37" t="str">
        <f>IFERROR(INDEX('VOLO GUIDE TO WATERDEEP'!E$3:E$166,MATCH($H220,'VOLO GUIDE TO WATERDEEP'!$A$3:$A$166,0),1),"")</f>
        <v/>
      </c>
      <c r="T220" s="37" t="str">
        <f>IFERROR(INDEX('VOLO GUIDE TO WATERDEEP'!F$3:F$166,MATCH($H220,'VOLO GUIDE TO WATERDEEP'!$A$3:$A$166,0),1),"")</f>
        <v/>
      </c>
      <c r="U220" s="37" t="str">
        <f>IFERROR(INDEX('VOLO GUIDE TO WATERDEEP'!G$3:G$166,MATCH($H220,'VOLO GUIDE TO WATERDEEP'!$A$3:$A$166,0),1),"")</f>
        <v/>
      </c>
      <c r="V220" s="37" t="str">
        <f>IFERROR(INDEX('VOLO GUIDE TO WATERDEEP'!I$3:I$166,MATCH($H220,'VOLO GUIDE TO WATERDEEP'!$A$3:$A$166,0),1),"")</f>
        <v/>
      </c>
      <c r="W220" s="102"/>
      <c r="X220" s="37" t="str">
        <f>IFERROR(INDEX(GUILDS!$B$2:$B$43,MATCH($F220,GUILDS!$G$2:$G$43,0),1),"")</f>
        <v/>
      </c>
      <c r="Y220" s="102"/>
      <c r="Z220" s="37" t="str">
        <f>IFERROR(INDEX(GUILDS!$X$3:$X$45,MATCH($F220,GUILDS!$W$3:$W$45,0),1),"")</f>
        <v/>
      </c>
    </row>
    <row r="221" spans="1:26" x14ac:dyDescent="0.25">
      <c r="A221" t="s">
        <v>1085</v>
      </c>
      <c r="B221" s="1" t="str">
        <f t="shared" si="4"/>
        <v>C14</v>
      </c>
      <c r="C221" s="1" t="str">
        <f t="shared" si="5"/>
        <v>Balthorr's Rare &amp; Wondrous Treasures (business, C, 1)</v>
      </c>
      <c r="F221" s="37" t="s">
        <v>1383</v>
      </c>
      <c r="G221" s="37" t="s">
        <v>1775</v>
      </c>
      <c r="H221" s="63" t="s">
        <v>2394</v>
      </c>
      <c r="I221" s="63" t="s">
        <v>3291</v>
      </c>
      <c r="J221" s="63" t="s">
        <v>2165</v>
      </c>
      <c r="K221" s="63" t="s">
        <v>2145</v>
      </c>
      <c r="L221" s="63">
        <v>1</v>
      </c>
      <c r="M221" s="63"/>
      <c r="N221" s="112" t="s">
        <v>6672</v>
      </c>
      <c r="O221" s="102"/>
      <c r="P221" s="37" t="str">
        <f>IFERROR(INDEX('VOLO GUIDE TO WATERDEEP'!B$3:B$166,MATCH($H221,'VOLO GUIDE TO WATERDEEP'!$A$3:$A$166,0),1),"")</f>
        <v/>
      </c>
      <c r="Q221" s="37" t="str">
        <f>IFERROR(INDEX('VOLO GUIDE TO WATERDEEP'!C$3:C$166,MATCH($H221,'VOLO GUIDE TO WATERDEEP'!$A$3:$A$166,0),1),"")</f>
        <v/>
      </c>
      <c r="R221" s="37" t="str">
        <f>IFERROR(INDEX('VOLO GUIDE TO WATERDEEP'!D$3:D$166,MATCH($H221,'VOLO GUIDE TO WATERDEEP'!$A$3:$A$166,0),1),"")</f>
        <v/>
      </c>
      <c r="S221" s="37" t="str">
        <f>IFERROR(INDEX('VOLO GUIDE TO WATERDEEP'!E$3:E$166,MATCH($H221,'VOLO GUIDE TO WATERDEEP'!$A$3:$A$166,0),1),"")</f>
        <v/>
      </c>
      <c r="T221" s="37" t="str">
        <f>IFERROR(INDEX('VOLO GUIDE TO WATERDEEP'!F$3:F$166,MATCH($H221,'VOLO GUIDE TO WATERDEEP'!$A$3:$A$166,0),1),"")</f>
        <v/>
      </c>
      <c r="U221" s="37" t="str">
        <f>IFERROR(INDEX('VOLO GUIDE TO WATERDEEP'!G$3:G$166,MATCH($H221,'VOLO GUIDE TO WATERDEEP'!$A$3:$A$166,0),1),"")</f>
        <v/>
      </c>
      <c r="V221" s="37" t="str">
        <f>IFERROR(INDEX('VOLO GUIDE TO WATERDEEP'!I$3:I$166,MATCH($H221,'VOLO GUIDE TO WATERDEEP'!$A$3:$A$166,0),1),"")</f>
        <v/>
      </c>
      <c r="W221" s="102"/>
      <c r="X221" s="37" t="str">
        <f>IFERROR(INDEX(GUILDS!$B$2:$B$43,MATCH($F221,GUILDS!$G$2:$G$43,0),1),"")</f>
        <v/>
      </c>
      <c r="Y221" s="102"/>
      <c r="Z221" s="37" t="str">
        <f>IFERROR(INDEX(GUILDS!$X$3:$X$45,MATCH($F221,GUILDS!$W$3:$W$45,0),1),"")</f>
        <v/>
      </c>
    </row>
    <row r="222" spans="1:26" x14ac:dyDescent="0.25">
      <c r="A222" t="s">
        <v>1086</v>
      </c>
      <c r="B222" s="1" t="str">
        <f t="shared" si="4"/>
        <v>C15</v>
      </c>
      <c r="C222" s="1" t="str">
        <f t="shared" si="5"/>
        <v>Tower of the Order (guildhall, B, 4)</v>
      </c>
      <c r="F222" s="37" t="s">
        <v>1384</v>
      </c>
      <c r="G222" s="37" t="s">
        <v>1776</v>
      </c>
      <c r="H222" s="63" t="s">
        <v>2395</v>
      </c>
      <c r="I222" s="63" t="s">
        <v>3291</v>
      </c>
      <c r="J222" s="63" t="s">
        <v>2172</v>
      </c>
      <c r="K222" s="63" t="s">
        <v>2157</v>
      </c>
      <c r="L222" s="63">
        <v>4</v>
      </c>
      <c r="M222" s="63"/>
      <c r="N222" s="112" t="s">
        <v>6672</v>
      </c>
      <c r="O222" s="102"/>
      <c r="P222" s="37" t="str">
        <f>IFERROR(INDEX('VOLO GUIDE TO WATERDEEP'!B$3:B$166,MATCH($H222,'VOLO GUIDE TO WATERDEEP'!$A$3:$A$166,0),1),"")</f>
        <v/>
      </c>
      <c r="Q222" s="37" t="str">
        <f>IFERROR(INDEX('VOLO GUIDE TO WATERDEEP'!C$3:C$166,MATCH($H222,'VOLO GUIDE TO WATERDEEP'!$A$3:$A$166,0),1),"")</f>
        <v/>
      </c>
      <c r="R222" s="37" t="str">
        <f>IFERROR(INDEX('VOLO GUIDE TO WATERDEEP'!D$3:D$166,MATCH($H222,'VOLO GUIDE TO WATERDEEP'!$A$3:$A$166,0),1),"")</f>
        <v/>
      </c>
      <c r="S222" s="37" t="str">
        <f>IFERROR(INDEX('VOLO GUIDE TO WATERDEEP'!E$3:E$166,MATCH($H222,'VOLO GUIDE TO WATERDEEP'!$A$3:$A$166,0),1),"")</f>
        <v/>
      </c>
      <c r="T222" s="37" t="str">
        <f>IFERROR(INDEX('VOLO GUIDE TO WATERDEEP'!F$3:F$166,MATCH($H222,'VOLO GUIDE TO WATERDEEP'!$A$3:$A$166,0),1),"")</f>
        <v/>
      </c>
      <c r="U222" s="37" t="str">
        <f>IFERROR(INDEX('VOLO GUIDE TO WATERDEEP'!G$3:G$166,MATCH($H222,'VOLO GUIDE TO WATERDEEP'!$A$3:$A$166,0),1),"")</f>
        <v/>
      </c>
      <c r="V222" s="37" t="str">
        <f>IFERROR(INDEX('VOLO GUIDE TO WATERDEEP'!I$3:I$166,MATCH($H222,'VOLO GUIDE TO WATERDEEP'!$A$3:$A$166,0),1),"")</f>
        <v/>
      </c>
      <c r="W222" s="102"/>
      <c r="X222" s="37" t="str">
        <f>IFERROR(INDEX(GUILDS!$B$2:$B$43,MATCH($F222,GUILDS!$G$2:$G$43,0),1),"")</f>
        <v>Watchful Order of Magists &amp; Protectors</v>
      </c>
      <c r="Y222" s="102"/>
      <c r="Z222" s="37">
        <f>IFERROR(INDEX(GUILDS!$X$3:$X$45,MATCH($F222,GUILDS!$W$3:$W$45,0),1),"")</f>
        <v>0</v>
      </c>
    </row>
    <row r="223" spans="1:26" x14ac:dyDescent="0.25">
      <c r="A223" t="s">
        <v>1087</v>
      </c>
      <c r="B223" s="1" t="str">
        <f t="shared" si="4"/>
        <v>C16</v>
      </c>
      <c r="C223" s="1" t="str">
        <f t="shared" si="5"/>
        <v>Palace Paddocks (city building, C, 2)</v>
      </c>
      <c r="F223" s="37" t="s">
        <v>1385</v>
      </c>
      <c r="G223" s="37" t="s">
        <v>1777</v>
      </c>
      <c r="H223" s="63" t="s">
        <v>2396</v>
      </c>
      <c r="I223" s="63" t="s">
        <v>3291</v>
      </c>
      <c r="J223" s="63" t="s">
        <v>2144</v>
      </c>
      <c r="K223" s="63" t="s">
        <v>2145</v>
      </c>
      <c r="L223" s="63">
        <v>2</v>
      </c>
      <c r="M223" s="63"/>
      <c r="N223" s="112" t="s">
        <v>6672</v>
      </c>
      <c r="O223" s="102"/>
      <c r="P223" s="37" t="str">
        <f>IFERROR(INDEX('VOLO GUIDE TO WATERDEEP'!B$3:B$166,MATCH($H223,'VOLO GUIDE TO WATERDEEP'!$A$3:$A$166,0),1),"")</f>
        <v/>
      </c>
      <c r="Q223" s="37" t="str">
        <f>IFERROR(INDEX('VOLO GUIDE TO WATERDEEP'!C$3:C$166,MATCH($H223,'VOLO GUIDE TO WATERDEEP'!$A$3:$A$166,0),1),"")</f>
        <v/>
      </c>
      <c r="R223" s="37" t="str">
        <f>IFERROR(INDEX('VOLO GUIDE TO WATERDEEP'!D$3:D$166,MATCH($H223,'VOLO GUIDE TO WATERDEEP'!$A$3:$A$166,0),1),"")</f>
        <v/>
      </c>
      <c r="S223" s="37" t="str">
        <f>IFERROR(INDEX('VOLO GUIDE TO WATERDEEP'!E$3:E$166,MATCH($H223,'VOLO GUIDE TO WATERDEEP'!$A$3:$A$166,0),1),"")</f>
        <v/>
      </c>
      <c r="T223" s="37" t="str">
        <f>IFERROR(INDEX('VOLO GUIDE TO WATERDEEP'!F$3:F$166,MATCH($H223,'VOLO GUIDE TO WATERDEEP'!$A$3:$A$166,0),1),"")</f>
        <v/>
      </c>
      <c r="U223" s="37" t="str">
        <f>IFERROR(INDEX('VOLO GUIDE TO WATERDEEP'!G$3:G$166,MATCH($H223,'VOLO GUIDE TO WATERDEEP'!$A$3:$A$166,0),1),"")</f>
        <v/>
      </c>
      <c r="V223" s="37" t="str">
        <f>IFERROR(INDEX('VOLO GUIDE TO WATERDEEP'!I$3:I$166,MATCH($H223,'VOLO GUIDE TO WATERDEEP'!$A$3:$A$166,0),1),"")</f>
        <v/>
      </c>
      <c r="W223" s="102"/>
      <c r="X223" s="37" t="str">
        <f>IFERROR(INDEX(GUILDS!$B$2:$B$43,MATCH($F223,GUILDS!$G$2:$G$43,0),1),"")</f>
        <v/>
      </c>
      <c r="Y223" s="102"/>
      <c r="Z223" s="37" t="str">
        <f>IFERROR(INDEX(GUILDS!$X$3:$X$45,MATCH($F223,GUILDS!$W$3:$W$45,0),1),"")</f>
        <v/>
      </c>
    </row>
    <row r="224" spans="1:26" x14ac:dyDescent="0.25">
      <c r="A224" t="s">
        <v>1088</v>
      </c>
      <c r="B224" s="1" t="str">
        <f t="shared" si="4"/>
        <v>C17</v>
      </c>
      <c r="C224" s="1" t="str">
        <f t="shared" si="5"/>
        <v>Palace Stables (city building, C, 2)</v>
      </c>
      <c r="F224" s="37" t="s">
        <v>1386</v>
      </c>
      <c r="G224" s="37" t="s">
        <v>1778</v>
      </c>
      <c r="H224" s="63" t="s">
        <v>2397</v>
      </c>
      <c r="I224" s="63" t="s">
        <v>3291</v>
      </c>
      <c r="J224" s="63" t="s">
        <v>2144</v>
      </c>
      <c r="K224" s="63" t="s">
        <v>2145</v>
      </c>
      <c r="L224" s="63">
        <v>2</v>
      </c>
      <c r="M224" s="63"/>
      <c r="N224" s="112" t="s">
        <v>6672</v>
      </c>
      <c r="O224" s="102"/>
      <c r="P224" s="37" t="str">
        <f>IFERROR(INDEX('VOLO GUIDE TO WATERDEEP'!B$3:B$166,MATCH($H224,'VOLO GUIDE TO WATERDEEP'!$A$3:$A$166,0),1),"")</f>
        <v/>
      </c>
      <c r="Q224" s="37" t="str">
        <f>IFERROR(INDEX('VOLO GUIDE TO WATERDEEP'!C$3:C$166,MATCH($H224,'VOLO GUIDE TO WATERDEEP'!$A$3:$A$166,0),1),"")</f>
        <v/>
      </c>
      <c r="R224" s="37" t="str">
        <f>IFERROR(INDEX('VOLO GUIDE TO WATERDEEP'!D$3:D$166,MATCH($H224,'VOLO GUIDE TO WATERDEEP'!$A$3:$A$166,0),1),"")</f>
        <v/>
      </c>
      <c r="S224" s="37" t="str">
        <f>IFERROR(INDEX('VOLO GUIDE TO WATERDEEP'!E$3:E$166,MATCH($H224,'VOLO GUIDE TO WATERDEEP'!$A$3:$A$166,0),1),"")</f>
        <v/>
      </c>
      <c r="T224" s="37" t="str">
        <f>IFERROR(INDEX('VOLO GUIDE TO WATERDEEP'!F$3:F$166,MATCH($H224,'VOLO GUIDE TO WATERDEEP'!$A$3:$A$166,0),1),"")</f>
        <v/>
      </c>
      <c r="U224" s="37" t="str">
        <f>IFERROR(INDEX('VOLO GUIDE TO WATERDEEP'!G$3:G$166,MATCH($H224,'VOLO GUIDE TO WATERDEEP'!$A$3:$A$166,0),1),"")</f>
        <v/>
      </c>
      <c r="V224" s="37" t="str">
        <f>IFERROR(INDEX('VOLO GUIDE TO WATERDEEP'!I$3:I$166,MATCH($H224,'VOLO GUIDE TO WATERDEEP'!$A$3:$A$166,0),1),"")</f>
        <v/>
      </c>
      <c r="W224" s="102"/>
      <c r="X224" s="37" t="str">
        <f>IFERROR(INDEX(GUILDS!$B$2:$B$43,MATCH($F224,GUILDS!$G$2:$G$43,0),1),"")</f>
        <v/>
      </c>
      <c r="Y224" s="102"/>
      <c r="Z224" s="37" t="str">
        <f>IFERROR(INDEX(GUILDS!$X$3:$X$45,MATCH($F224,GUILDS!$W$3:$W$45,0),1),"")</f>
        <v/>
      </c>
    </row>
    <row r="225" spans="1:26" x14ac:dyDescent="0.25">
      <c r="A225" t="s">
        <v>1089</v>
      </c>
      <c r="B225" s="1" t="str">
        <f t="shared" si="4"/>
        <v>C18</v>
      </c>
      <c r="C225" s="1" t="str">
        <f t="shared" si="5"/>
        <v>Palace Storage (warehouse, C, 2)</v>
      </c>
      <c r="F225" s="37" t="s">
        <v>1387</v>
      </c>
      <c r="G225" s="37" t="s">
        <v>1779</v>
      </c>
      <c r="H225" s="63" t="s">
        <v>2398</v>
      </c>
      <c r="I225" s="63" t="s">
        <v>3291</v>
      </c>
      <c r="J225" s="63" t="s">
        <v>2171</v>
      </c>
      <c r="K225" s="63" t="s">
        <v>2145</v>
      </c>
      <c r="L225" s="63">
        <v>2</v>
      </c>
      <c r="M225" s="63"/>
      <c r="N225" s="112" t="s">
        <v>6672</v>
      </c>
      <c r="O225" s="102"/>
      <c r="P225" s="37" t="str">
        <f>IFERROR(INDEX('VOLO GUIDE TO WATERDEEP'!B$3:B$166,MATCH($H225,'VOLO GUIDE TO WATERDEEP'!$A$3:$A$166,0),1),"")</f>
        <v/>
      </c>
      <c r="Q225" s="37" t="str">
        <f>IFERROR(INDEX('VOLO GUIDE TO WATERDEEP'!C$3:C$166,MATCH($H225,'VOLO GUIDE TO WATERDEEP'!$A$3:$A$166,0),1),"")</f>
        <v/>
      </c>
      <c r="R225" s="37" t="str">
        <f>IFERROR(INDEX('VOLO GUIDE TO WATERDEEP'!D$3:D$166,MATCH($H225,'VOLO GUIDE TO WATERDEEP'!$A$3:$A$166,0),1),"")</f>
        <v/>
      </c>
      <c r="S225" s="37" t="str">
        <f>IFERROR(INDEX('VOLO GUIDE TO WATERDEEP'!E$3:E$166,MATCH($H225,'VOLO GUIDE TO WATERDEEP'!$A$3:$A$166,0),1),"")</f>
        <v/>
      </c>
      <c r="T225" s="37" t="str">
        <f>IFERROR(INDEX('VOLO GUIDE TO WATERDEEP'!F$3:F$166,MATCH($H225,'VOLO GUIDE TO WATERDEEP'!$A$3:$A$166,0),1),"")</f>
        <v/>
      </c>
      <c r="U225" s="37" t="str">
        <f>IFERROR(INDEX('VOLO GUIDE TO WATERDEEP'!G$3:G$166,MATCH($H225,'VOLO GUIDE TO WATERDEEP'!$A$3:$A$166,0),1),"")</f>
        <v/>
      </c>
      <c r="V225" s="37" t="str">
        <f>IFERROR(INDEX('VOLO GUIDE TO WATERDEEP'!I$3:I$166,MATCH($H225,'VOLO GUIDE TO WATERDEEP'!$A$3:$A$166,0),1),"")</f>
        <v/>
      </c>
      <c r="W225" s="102"/>
      <c r="X225" s="37" t="str">
        <f>IFERROR(INDEX(GUILDS!$B$2:$B$43,MATCH($F225,GUILDS!$G$2:$G$43,0),1),"")</f>
        <v/>
      </c>
      <c r="Y225" s="102"/>
      <c r="Z225" s="37" t="str">
        <f>IFERROR(INDEX(GUILDS!$X$3:$X$45,MATCH($F225,GUILDS!$W$3:$W$45,0),1),"")</f>
        <v/>
      </c>
    </row>
    <row r="226" spans="1:26" x14ac:dyDescent="0.25">
      <c r="A226" t="s">
        <v>1090</v>
      </c>
      <c r="B226" s="1" t="str">
        <f t="shared" si="4"/>
        <v>C19</v>
      </c>
      <c r="C226" s="1" t="str">
        <f t="shared" si="5"/>
        <v>Guard Barracks (city building, C, 2)</v>
      </c>
      <c r="F226" s="37" t="s">
        <v>1388</v>
      </c>
      <c r="G226" s="37" t="s">
        <v>1780</v>
      </c>
      <c r="H226" s="63" t="s">
        <v>2223</v>
      </c>
      <c r="I226" s="63" t="s">
        <v>3291</v>
      </c>
      <c r="J226" s="63" t="s">
        <v>2144</v>
      </c>
      <c r="K226" s="63" t="s">
        <v>2145</v>
      </c>
      <c r="L226" s="63">
        <v>2</v>
      </c>
      <c r="M226" s="63"/>
      <c r="N226" s="112" t="s">
        <v>6672</v>
      </c>
      <c r="O226" s="102"/>
      <c r="P226" s="37" t="str">
        <f>IFERROR(INDEX('VOLO GUIDE TO WATERDEEP'!B$3:B$166,MATCH($H226,'VOLO GUIDE TO WATERDEEP'!$A$3:$A$166,0),1),"")</f>
        <v/>
      </c>
      <c r="Q226" s="37" t="str">
        <f>IFERROR(INDEX('VOLO GUIDE TO WATERDEEP'!C$3:C$166,MATCH($H226,'VOLO GUIDE TO WATERDEEP'!$A$3:$A$166,0),1),"")</f>
        <v/>
      </c>
      <c r="R226" s="37" t="str">
        <f>IFERROR(INDEX('VOLO GUIDE TO WATERDEEP'!D$3:D$166,MATCH($H226,'VOLO GUIDE TO WATERDEEP'!$A$3:$A$166,0),1),"")</f>
        <v/>
      </c>
      <c r="S226" s="37" t="str">
        <f>IFERROR(INDEX('VOLO GUIDE TO WATERDEEP'!E$3:E$166,MATCH($H226,'VOLO GUIDE TO WATERDEEP'!$A$3:$A$166,0),1),"")</f>
        <v/>
      </c>
      <c r="T226" s="37" t="str">
        <f>IFERROR(INDEX('VOLO GUIDE TO WATERDEEP'!F$3:F$166,MATCH($H226,'VOLO GUIDE TO WATERDEEP'!$A$3:$A$166,0),1),"")</f>
        <v/>
      </c>
      <c r="U226" s="37" t="str">
        <f>IFERROR(INDEX('VOLO GUIDE TO WATERDEEP'!G$3:G$166,MATCH($H226,'VOLO GUIDE TO WATERDEEP'!$A$3:$A$166,0),1),"")</f>
        <v/>
      </c>
      <c r="V226" s="37" t="str">
        <f>IFERROR(INDEX('VOLO GUIDE TO WATERDEEP'!I$3:I$166,MATCH($H226,'VOLO GUIDE TO WATERDEEP'!$A$3:$A$166,0),1),"")</f>
        <v/>
      </c>
      <c r="W226" s="102"/>
      <c r="X226" s="37" t="str">
        <f>IFERROR(INDEX(GUILDS!$B$2:$B$43,MATCH($F226,GUILDS!$G$2:$G$43,0),1),"")</f>
        <v/>
      </c>
      <c r="Y226" s="102"/>
      <c r="Z226" s="37" t="str">
        <f>IFERROR(INDEX(GUILDS!$X$3:$X$45,MATCH($F226,GUILDS!$W$3:$W$45,0),1),"")</f>
        <v/>
      </c>
    </row>
    <row r="227" spans="1:26" x14ac:dyDescent="0.25">
      <c r="A227" t="s">
        <v>1091</v>
      </c>
      <c r="B227" s="1" t="str">
        <f t="shared" si="4"/>
        <v>C20</v>
      </c>
      <c r="C227" s="1" t="str">
        <f t="shared" si="5"/>
        <v>The Crawling Spider (tavern, C, 2)</v>
      </c>
      <c r="F227" s="37" t="s">
        <v>1389</v>
      </c>
      <c r="G227" s="37" t="s">
        <v>1781</v>
      </c>
      <c r="H227" s="63" t="s">
        <v>2399</v>
      </c>
      <c r="I227" s="63" t="s">
        <v>3291</v>
      </c>
      <c r="J227" s="63" t="s">
        <v>2169</v>
      </c>
      <c r="K227" s="63" t="s">
        <v>2145</v>
      </c>
      <c r="L227" s="63">
        <v>2</v>
      </c>
      <c r="M227" s="63"/>
      <c r="N227" s="112" t="s">
        <v>6672</v>
      </c>
      <c r="O227" s="102"/>
      <c r="P227" s="37">
        <f>IFERROR(INDEX('VOLO GUIDE TO WATERDEEP'!B$3:B$166,MATCH($H227,'VOLO GUIDE TO WATERDEEP'!$A$3:$A$166,0),1),"")</f>
        <v>4</v>
      </c>
      <c r="Q227" s="37">
        <f>IFERROR(INDEX('VOLO GUIDE TO WATERDEEP'!C$3:C$166,MATCH($H227,'VOLO GUIDE TO WATERDEEP'!$A$3:$A$166,0),1),"")</f>
        <v>3</v>
      </c>
      <c r="R227" s="37">
        <f>IFERROR(INDEX('VOLO GUIDE TO WATERDEEP'!D$3:D$166,MATCH($H227,'VOLO GUIDE TO WATERDEEP'!$A$3:$A$166,0),1),"")</f>
        <v>0</v>
      </c>
      <c r="S227" s="37">
        <f>IFERROR(INDEX('VOLO GUIDE TO WATERDEEP'!E$3:E$166,MATCH($H227,'VOLO GUIDE TO WATERDEEP'!$A$3:$A$166,0),1),"")</f>
        <v>0</v>
      </c>
      <c r="T227" s="37" t="str">
        <f>IFERROR(INDEX('VOLO GUIDE TO WATERDEEP'!F$3:F$166,MATCH($H227,'VOLO GUIDE TO WATERDEEP'!$A$3:$A$166,0),1),"")</f>
        <v>Tavern</v>
      </c>
      <c r="U227" s="37" t="str">
        <f>IFERROR(INDEX('VOLO GUIDE TO WATERDEEP'!G$3:G$166,MATCH($H227,'VOLO GUIDE TO WATERDEEP'!$A$3:$A$166,0),1),"")</f>
        <v>A tavern for subterraneans that pine for their homes (as well as regulars who like the thrilling atmosphere), decorated as if underground with serving folk dressed as drow elves. Well known for its subterranean dancing floor, and the many small "caverns" that lead off of it whose dark recesses are best left alone by the curious. (Southern Street of the Sword) The fare differs each night, but its always 1 sp/head, and always includes soup, a loaf of bread, meat, and fried greens. Drinks are extra. Ale is 2 cp/tankard, stout 4 cp, and zzar or wine is 5  cp/tallglass. Whiskey is 1 sp/ flagon, and its vile!</v>
      </c>
      <c r="V227" s="37" t="str">
        <f>IFERROR(INDEX('VOLO GUIDE TO WATERDEEP'!I$3:I$166,MATCH($H227,'VOLO GUIDE TO WATERDEEP'!$A$3:$A$166,0),1),"")</f>
        <v>CASTLE WARD</v>
      </c>
      <c r="W227" s="102"/>
      <c r="X227" s="37" t="str">
        <f>IFERROR(INDEX(GUILDS!$B$2:$B$43,MATCH($F227,GUILDS!$G$2:$G$43,0),1),"")</f>
        <v/>
      </c>
      <c r="Y227" s="102"/>
      <c r="Z227" s="37" t="str">
        <f>IFERROR(INDEX(GUILDS!$X$3:$X$45,MATCH($F227,GUILDS!$W$3:$W$45,0),1),"")</f>
        <v/>
      </c>
    </row>
    <row r="228" spans="1:26" x14ac:dyDescent="0.25">
      <c r="A228" t="s">
        <v>1092</v>
      </c>
      <c r="B228" s="1" t="str">
        <f t="shared" si="4"/>
        <v>C21</v>
      </c>
      <c r="C228" s="1" t="str">
        <f t="shared" si="5"/>
        <v>House of the Fine Carvers (guildhall, B, 3)</v>
      </c>
      <c r="F228" s="37" t="s">
        <v>1390</v>
      </c>
      <c r="G228" s="37" t="s">
        <v>1782</v>
      </c>
      <c r="H228" s="63" t="s">
        <v>2400</v>
      </c>
      <c r="I228" s="63" t="s">
        <v>3291</v>
      </c>
      <c r="J228" s="63" t="s">
        <v>2172</v>
      </c>
      <c r="K228" s="63" t="s">
        <v>2157</v>
      </c>
      <c r="L228" s="63">
        <v>3</v>
      </c>
      <c r="M228" s="63"/>
      <c r="N228" s="112" t="s">
        <v>6672</v>
      </c>
      <c r="O228" s="102"/>
      <c r="P228" s="37" t="str">
        <f>IFERROR(INDEX('VOLO GUIDE TO WATERDEEP'!B$3:B$166,MATCH($H228,'VOLO GUIDE TO WATERDEEP'!$A$3:$A$166,0),1),"")</f>
        <v/>
      </c>
      <c r="Q228" s="37" t="str">
        <f>IFERROR(INDEX('VOLO GUIDE TO WATERDEEP'!C$3:C$166,MATCH($H228,'VOLO GUIDE TO WATERDEEP'!$A$3:$A$166,0),1),"")</f>
        <v/>
      </c>
      <c r="R228" s="37" t="str">
        <f>IFERROR(INDEX('VOLO GUIDE TO WATERDEEP'!D$3:D$166,MATCH($H228,'VOLO GUIDE TO WATERDEEP'!$A$3:$A$166,0),1),"")</f>
        <v/>
      </c>
      <c r="S228" s="37" t="str">
        <f>IFERROR(INDEX('VOLO GUIDE TO WATERDEEP'!E$3:E$166,MATCH($H228,'VOLO GUIDE TO WATERDEEP'!$A$3:$A$166,0),1),"")</f>
        <v/>
      </c>
      <c r="T228" s="37" t="str">
        <f>IFERROR(INDEX('VOLO GUIDE TO WATERDEEP'!F$3:F$166,MATCH($H228,'VOLO GUIDE TO WATERDEEP'!$A$3:$A$166,0),1),"")</f>
        <v/>
      </c>
      <c r="U228" s="37" t="str">
        <f>IFERROR(INDEX('VOLO GUIDE TO WATERDEEP'!G$3:G$166,MATCH($H228,'VOLO GUIDE TO WATERDEEP'!$A$3:$A$166,0),1),"")</f>
        <v/>
      </c>
      <c r="V228" s="37" t="str">
        <f>IFERROR(INDEX('VOLO GUIDE TO WATERDEEP'!I$3:I$166,MATCH($H228,'VOLO GUIDE TO WATERDEEP'!$A$3:$A$166,0),1),"")</f>
        <v/>
      </c>
      <c r="W228" s="102"/>
      <c r="X228" s="37" t="str">
        <f>IFERROR(INDEX(GUILDS!$B$2:$B$43,MATCH($F228,GUILDS!$G$2:$G$43,0),1),"")</f>
        <v>Guild of Fine Carvers</v>
      </c>
      <c r="Y228" s="102"/>
      <c r="Z228" s="37" t="str">
        <f>IFERROR(INDEX(GUILDS!$X$3:$X$45,MATCH($F228,GUILDS!$W$3:$W$45,0),1),"")</f>
        <v/>
      </c>
    </row>
    <row r="229" spans="1:26" x14ac:dyDescent="0.25">
      <c r="A229" t="s">
        <v>1093</v>
      </c>
      <c r="B229" s="1" t="str">
        <f t="shared" si="4"/>
        <v>C22</v>
      </c>
      <c r="C229" s="1" t="str">
        <f t="shared" si="5"/>
        <v>Hilmer Storage (warehouse, C, 2)</v>
      </c>
      <c r="F229" s="37" t="s">
        <v>1391</v>
      </c>
      <c r="G229" s="37" t="s">
        <v>1783</v>
      </c>
      <c r="H229" s="63" t="s">
        <v>2401</v>
      </c>
      <c r="I229" s="63" t="s">
        <v>3291</v>
      </c>
      <c r="J229" s="63" t="s">
        <v>2171</v>
      </c>
      <c r="K229" s="63" t="s">
        <v>2145</v>
      </c>
      <c r="L229" s="63">
        <v>2</v>
      </c>
      <c r="M229" s="63"/>
      <c r="N229" s="112" t="s">
        <v>6672</v>
      </c>
      <c r="O229" s="102"/>
      <c r="P229" s="37" t="str">
        <f>IFERROR(INDEX('VOLO GUIDE TO WATERDEEP'!B$3:B$166,MATCH($H229,'VOLO GUIDE TO WATERDEEP'!$A$3:$A$166,0),1),"")</f>
        <v/>
      </c>
      <c r="Q229" s="37" t="str">
        <f>IFERROR(INDEX('VOLO GUIDE TO WATERDEEP'!C$3:C$166,MATCH($H229,'VOLO GUIDE TO WATERDEEP'!$A$3:$A$166,0),1),"")</f>
        <v/>
      </c>
      <c r="R229" s="37" t="str">
        <f>IFERROR(INDEX('VOLO GUIDE TO WATERDEEP'!D$3:D$166,MATCH($H229,'VOLO GUIDE TO WATERDEEP'!$A$3:$A$166,0),1),"")</f>
        <v/>
      </c>
      <c r="S229" s="37" t="str">
        <f>IFERROR(INDEX('VOLO GUIDE TO WATERDEEP'!E$3:E$166,MATCH($H229,'VOLO GUIDE TO WATERDEEP'!$A$3:$A$166,0),1),"")</f>
        <v/>
      </c>
      <c r="T229" s="37" t="str">
        <f>IFERROR(INDEX('VOLO GUIDE TO WATERDEEP'!F$3:F$166,MATCH($H229,'VOLO GUIDE TO WATERDEEP'!$A$3:$A$166,0),1),"")</f>
        <v/>
      </c>
      <c r="U229" s="37" t="str">
        <f>IFERROR(INDEX('VOLO GUIDE TO WATERDEEP'!G$3:G$166,MATCH($H229,'VOLO GUIDE TO WATERDEEP'!$A$3:$A$166,0),1),"")</f>
        <v/>
      </c>
      <c r="V229" s="37" t="str">
        <f>IFERROR(INDEX('VOLO GUIDE TO WATERDEEP'!I$3:I$166,MATCH($H229,'VOLO GUIDE TO WATERDEEP'!$A$3:$A$166,0),1),"")</f>
        <v/>
      </c>
      <c r="W229" s="102"/>
      <c r="X229" s="37" t="str">
        <f>IFERROR(INDEX(GUILDS!$B$2:$B$43,MATCH($F229,GUILDS!$G$2:$G$43,0),1),"")</f>
        <v/>
      </c>
      <c r="Y229" s="102"/>
      <c r="Z229" s="37" t="str">
        <f>IFERROR(INDEX(GUILDS!$X$3:$X$45,MATCH($F229,GUILDS!$W$3:$W$45,0),1),"")</f>
        <v/>
      </c>
    </row>
    <row r="230" spans="1:26" x14ac:dyDescent="0.25">
      <c r="A230" t="s">
        <v>1094</v>
      </c>
      <c r="B230" s="1" t="str">
        <f t="shared" si="4"/>
        <v>C23</v>
      </c>
      <c r="C230" s="1" t="str">
        <f t="shared" si="5"/>
        <v>Halls of Hilmer, Master Armorer (business, C, 1)</v>
      </c>
      <c r="F230" s="37" t="s">
        <v>1392</v>
      </c>
      <c r="G230" s="37" t="s">
        <v>1784</v>
      </c>
      <c r="H230" s="63" t="s">
        <v>2402</v>
      </c>
      <c r="I230" s="63" t="s">
        <v>3291</v>
      </c>
      <c r="J230" s="63" t="s">
        <v>2165</v>
      </c>
      <c r="K230" s="63" t="s">
        <v>2145</v>
      </c>
      <c r="L230" s="63">
        <v>1</v>
      </c>
      <c r="M230" s="63"/>
      <c r="N230" s="112" t="s">
        <v>6672</v>
      </c>
      <c r="O230" s="102"/>
      <c r="P230" s="37" t="str">
        <f>IFERROR(INDEX('VOLO GUIDE TO WATERDEEP'!B$3:B$166,MATCH($H230,'VOLO GUIDE TO WATERDEEP'!$A$3:$A$166,0),1),"")</f>
        <v/>
      </c>
      <c r="Q230" s="37" t="str">
        <f>IFERROR(INDEX('VOLO GUIDE TO WATERDEEP'!C$3:C$166,MATCH($H230,'VOLO GUIDE TO WATERDEEP'!$A$3:$A$166,0),1),"")</f>
        <v/>
      </c>
      <c r="R230" s="37" t="str">
        <f>IFERROR(INDEX('VOLO GUIDE TO WATERDEEP'!D$3:D$166,MATCH($H230,'VOLO GUIDE TO WATERDEEP'!$A$3:$A$166,0),1),"")</f>
        <v/>
      </c>
      <c r="S230" s="37" t="str">
        <f>IFERROR(INDEX('VOLO GUIDE TO WATERDEEP'!E$3:E$166,MATCH($H230,'VOLO GUIDE TO WATERDEEP'!$A$3:$A$166,0),1),"")</f>
        <v/>
      </c>
      <c r="T230" s="37" t="str">
        <f>IFERROR(INDEX('VOLO GUIDE TO WATERDEEP'!F$3:F$166,MATCH($H230,'VOLO GUIDE TO WATERDEEP'!$A$3:$A$166,0),1),"")</f>
        <v/>
      </c>
      <c r="U230" s="37" t="str">
        <f>IFERROR(INDEX('VOLO GUIDE TO WATERDEEP'!G$3:G$166,MATCH($H230,'VOLO GUIDE TO WATERDEEP'!$A$3:$A$166,0),1),"")</f>
        <v/>
      </c>
      <c r="V230" s="37" t="str">
        <f>IFERROR(INDEX('VOLO GUIDE TO WATERDEEP'!I$3:I$166,MATCH($H230,'VOLO GUIDE TO WATERDEEP'!$A$3:$A$166,0),1),"")</f>
        <v/>
      </c>
      <c r="W230" s="102"/>
      <c r="X230" s="37" t="str">
        <f>IFERROR(INDEX(GUILDS!$B$2:$B$43,MATCH($F230,GUILDS!$G$2:$G$43,0),1),"")</f>
        <v/>
      </c>
      <c r="Y230" s="102"/>
      <c r="Z230" s="37" t="str">
        <f>IFERROR(INDEX(GUILDS!$X$3:$X$45,MATCH($F230,GUILDS!$W$3:$W$45,0),1),"")</f>
        <v/>
      </c>
    </row>
    <row r="231" spans="1:26" x14ac:dyDescent="0.25">
      <c r="A231" t="s">
        <v>1095</v>
      </c>
      <c r="B231" s="1" t="str">
        <f t="shared" si="4"/>
        <v>C24</v>
      </c>
      <c r="C231" s="1" t="str">
        <f t="shared" si="5"/>
        <v>The Dragon's Head Tavern (tavern, C, 2)</v>
      </c>
      <c r="F231" s="37" t="s">
        <v>1393</v>
      </c>
      <c r="G231" s="37" t="s">
        <v>1785</v>
      </c>
      <c r="H231" s="63" t="s">
        <v>2403</v>
      </c>
      <c r="I231" s="63" t="s">
        <v>3291</v>
      </c>
      <c r="J231" s="63" t="s">
        <v>2169</v>
      </c>
      <c r="K231" s="63" t="s">
        <v>2145</v>
      </c>
      <c r="L231" s="63">
        <v>2</v>
      </c>
      <c r="M231" s="63"/>
      <c r="N231" s="112" t="s">
        <v>6672</v>
      </c>
      <c r="O231" s="102"/>
      <c r="P231" s="37" t="str">
        <f>IFERROR(INDEX('VOLO GUIDE TO WATERDEEP'!B$3:B$166,MATCH($H231,'VOLO GUIDE TO WATERDEEP'!$A$3:$A$166,0),1),"")</f>
        <v/>
      </c>
      <c r="Q231" s="37" t="str">
        <f>IFERROR(INDEX('VOLO GUIDE TO WATERDEEP'!C$3:C$166,MATCH($H231,'VOLO GUIDE TO WATERDEEP'!$A$3:$A$166,0),1),"")</f>
        <v/>
      </c>
      <c r="R231" s="37" t="str">
        <f>IFERROR(INDEX('VOLO GUIDE TO WATERDEEP'!D$3:D$166,MATCH($H231,'VOLO GUIDE TO WATERDEEP'!$A$3:$A$166,0),1),"")</f>
        <v/>
      </c>
      <c r="S231" s="37" t="str">
        <f>IFERROR(INDEX('VOLO GUIDE TO WATERDEEP'!E$3:E$166,MATCH($H231,'VOLO GUIDE TO WATERDEEP'!$A$3:$A$166,0),1),"")</f>
        <v/>
      </c>
      <c r="T231" s="37" t="str">
        <f>IFERROR(INDEX('VOLO GUIDE TO WATERDEEP'!F$3:F$166,MATCH($H231,'VOLO GUIDE TO WATERDEEP'!$A$3:$A$166,0),1),"")</f>
        <v/>
      </c>
      <c r="U231" s="37" t="str">
        <f>IFERROR(INDEX('VOLO GUIDE TO WATERDEEP'!G$3:G$166,MATCH($H231,'VOLO GUIDE TO WATERDEEP'!$A$3:$A$166,0),1),"")</f>
        <v/>
      </c>
      <c r="V231" s="37" t="str">
        <f>IFERROR(INDEX('VOLO GUIDE TO WATERDEEP'!I$3:I$166,MATCH($H231,'VOLO GUIDE TO WATERDEEP'!$A$3:$A$166,0),1),"")</f>
        <v/>
      </c>
      <c r="W231" s="102"/>
      <c r="X231" s="37" t="str">
        <f>IFERROR(INDEX(GUILDS!$B$2:$B$43,MATCH($F231,GUILDS!$G$2:$G$43,0),1),"")</f>
        <v/>
      </c>
      <c r="Y231" s="102"/>
      <c r="Z231" s="37" t="str">
        <f>IFERROR(INDEX(GUILDS!$X$3:$X$45,MATCH($F231,GUILDS!$W$3:$W$45,0),1),"")</f>
        <v/>
      </c>
    </row>
    <row r="232" spans="1:26" x14ac:dyDescent="0.25">
      <c r="A232" t="s">
        <v>1096</v>
      </c>
      <c r="B232" s="1" t="str">
        <f t="shared" si="4"/>
        <v>C25</v>
      </c>
      <c r="C232" s="1" t="str">
        <f t="shared" si="5"/>
        <v>Halambar Lutes &amp; Harps (business, B, 2)</v>
      </c>
      <c r="F232" s="37" t="s">
        <v>1394</v>
      </c>
      <c r="G232" s="37" t="s">
        <v>1786</v>
      </c>
      <c r="H232" s="63" t="s">
        <v>2404</v>
      </c>
      <c r="I232" s="63" t="s">
        <v>3291</v>
      </c>
      <c r="J232" s="63" t="s">
        <v>2165</v>
      </c>
      <c r="K232" s="63" t="s">
        <v>2157</v>
      </c>
      <c r="L232" s="63">
        <v>2</v>
      </c>
      <c r="M232" s="63"/>
      <c r="N232" s="112" t="s">
        <v>6672</v>
      </c>
      <c r="O232" s="102"/>
      <c r="P232" s="37">
        <f>IFERROR(INDEX('VOLO GUIDE TO WATERDEEP'!B$3:B$166,MATCH($H232,'VOLO GUIDE TO WATERDEEP'!$A$3:$A$166,0),1),"")</f>
        <v>4</v>
      </c>
      <c r="Q232" s="37">
        <f>IFERROR(INDEX('VOLO GUIDE TO WATERDEEP'!C$3:C$166,MATCH($H232,'VOLO GUIDE TO WATERDEEP'!$A$3:$A$166,0),1),"")</f>
        <v>0</v>
      </c>
      <c r="R232" s="37">
        <f>IFERROR(INDEX('VOLO GUIDE TO WATERDEEP'!D$3:D$166,MATCH($H232,'VOLO GUIDE TO WATERDEEP'!$A$3:$A$166,0),1),"")</f>
        <v>0</v>
      </c>
      <c r="S232" s="37">
        <f>IFERROR(INDEX('VOLO GUIDE TO WATERDEEP'!E$3:E$166,MATCH($H232,'VOLO GUIDE TO WATERDEEP'!$A$3:$A$166,0),1),"")</f>
        <v>0</v>
      </c>
      <c r="T232" s="37">
        <f>IFERROR(INDEX('VOLO GUIDE TO WATERDEEP'!F$3:F$166,MATCH($H232,'VOLO GUIDE TO WATERDEEP'!$A$3:$A$166,0),1),"")</f>
        <v>0</v>
      </c>
      <c r="U232" s="37">
        <f>IFERROR(INDEX('VOLO GUIDE TO WATERDEEP'!G$3:G$166,MATCH($H232,'VOLO GUIDE TO WATERDEEP'!$A$3:$A$166,0),1),"")</f>
        <v>0</v>
      </c>
      <c r="V232" s="37" t="str">
        <f>IFERROR(INDEX('VOLO GUIDE TO WATERDEEP'!I$3:I$166,MATCH($H232,'VOLO GUIDE TO WATERDEEP'!$A$3:$A$166,0),1),"")</f>
        <v>CASTLE WARD</v>
      </c>
      <c r="W232" s="102"/>
      <c r="X232" s="37" t="str">
        <f>IFERROR(INDEX(GUILDS!$B$2:$B$43,MATCH($F232,GUILDS!$G$2:$G$43,0),1),"")</f>
        <v/>
      </c>
      <c r="Y232" s="102"/>
      <c r="Z232" s="37" t="str">
        <f>IFERROR(INDEX(GUILDS!$X$3:$X$45,MATCH($F232,GUILDS!$W$3:$W$45,0),1),"")</f>
        <v/>
      </c>
    </row>
    <row r="233" spans="1:26" x14ac:dyDescent="0.25">
      <c r="A233" t="s">
        <v>1097</v>
      </c>
      <c r="B233" s="1" t="str">
        <f t="shared" si="4"/>
        <v>C26</v>
      </c>
      <c r="C233" s="1" t="str">
        <f t="shared" si="5"/>
        <v>The Golden Key Locksmiths (business, C, 2)</v>
      </c>
      <c r="F233" s="37" t="s">
        <v>1395</v>
      </c>
      <c r="G233" s="37" t="s">
        <v>1787</v>
      </c>
      <c r="H233" s="63" t="s">
        <v>2405</v>
      </c>
      <c r="I233" s="63" t="s">
        <v>3291</v>
      </c>
      <c r="J233" s="63" t="s">
        <v>2165</v>
      </c>
      <c r="K233" s="63" t="s">
        <v>2145</v>
      </c>
      <c r="L233" s="63">
        <v>2</v>
      </c>
      <c r="M233" s="63"/>
      <c r="N233" s="112" t="s">
        <v>6672</v>
      </c>
      <c r="O233" s="102"/>
      <c r="P233" s="37" t="str">
        <f>IFERROR(INDEX('VOLO GUIDE TO WATERDEEP'!B$3:B$166,MATCH($H233,'VOLO GUIDE TO WATERDEEP'!$A$3:$A$166,0),1),"")</f>
        <v/>
      </c>
      <c r="Q233" s="37" t="str">
        <f>IFERROR(INDEX('VOLO GUIDE TO WATERDEEP'!C$3:C$166,MATCH($H233,'VOLO GUIDE TO WATERDEEP'!$A$3:$A$166,0),1),"")</f>
        <v/>
      </c>
      <c r="R233" s="37" t="str">
        <f>IFERROR(INDEX('VOLO GUIDE TO WATERDEEP'!D$3:D$166,MATCH($H233,'VOLO GUIDE TO WATERDEEP'!$A$3:$A$166,0),1),"")</f>
        <v/>
      </c>
      <c r="S233" s="37" t="str">
        <f>IFERROR(INDEX('VOLO GUIDE TO WATERDEEP'!E$3:E$166,MATCH($H233,'VOLO GUIDE TO WATERDEEP'!$A$3:$A$166,0),1),"")</f>
        <v/>
      </c>
      <c r="T233" s="37" t="str">
        <f>IFERROR(INDEX('VOLO GUIDE TO WATERDEEP'!F$3:F$166,MATCH($H233,'VOLO GUIDE TO WATERDEEP'!$A$3:$A$166,0),1),"")</f>
        <v/>
      </c>
      <c r="U233" s="37" t="str">
        <f>IFERROR(INDEX('VOLO GUIDE TO WATERDEEP'!G$3:G$166,MATCH($H233,'VOLO GUIDE TO WATERDEEP'!$A$3:$A$166,0),1),"")</f>
        <v/>
      </c>
      <c r="V233" s="37" t="str">
        <f>IFERROR(INDEX('VOLO GUIDE TO WATERDEEP'!I$3:I$166,MATCH($H233,'VOLO GUIDE TO WATERDEEP'!$A$3:$A$166,0),1),"")</f>
        <v/>
      </c>
      <c r="W233" s="102"/>
      <c r="X233" s="37" t="str">
        <f>IFERROR(INDEX(GUILDS!$B$2:$B$43,MATCH($F233,GUILDS!$G$2:$G$43,0),1),"")</f>
        <v/>
      </c>
      <c r="Y233" s="102"/>
      <c r="Z233" s="37" t="str">
        <f>IFERROR(INDEX(GUILDS!$X$3:$X$45,MATCH($F233,GUILDS!$W$3:$W$45,0),1),"")</f>
        <v/>
      </c>
    </row>
    <row r="234" spans="1:26" x14ac:dyDescent="0.25">
      <c r="A234" t="s">
        <v>1013</v>
      </c>
      <c r="B234" s="1" t="str">
        <f t="shared" si="4"/>
        <v>C27</v>
      </c>
      <c r="C234" s="1" t="str">
        <f t="shared" si="5"/>
        <v>The Master Bakers' Hall (guildhall, B, 2)</v>
      </c>
      <c r="F234" s="37" t="s">
        <v>1396</v>
      </c>
      <c r="G234" s="37" t="s">
        <v>1788</v>
      </c>
      <c r="H234" s="63" t="s">
        <v>2406</v>
      </c>
      <c r="I234" s="63" t="s">
        <v>3291</v>
      </c>
      <c r="J234" s="63" t="s">
        <v>2172</v>
      </c>
      <c r="K234" s="63" t="s">
        <v>2157</v>
      </c>
      <c r="L234" s="63">
        <v>2</v>
      </c>
      <c r="M234" s="63"/>
      <c r="N234" s="112" t="s">
        <v>6672</v>
      </c>
      <c r="O234" s="102"/>
      <c r="P234" s="37" t="str">
        <f>IFERROR(INDEX('VOLO GUIDE TO WATERDEEP'!B$3:B$166,MATCH($H234,'VOLO GUIDE TO WATERDEEP'!$A$3:$A$166,0),1),"")</f>
        <v/>
      </c>
      <c r="Q234" s="37" t="str">
        <f>IFERROR(INDEX('VOLO GUIDE TO WATERDEEP'!C$3:C$166,MATCH($H234,'VOLO GUIDE TO WATERDEEP'!$A$3:$A$166,0),1),"")</f>
        <v/>
      </c>
      <c r="R234" s="37" t="str">
        <f>IFERROR(INDEX('VOLO GUIDE TO WATERDEEP'!D$3:D$166,MATCH($H234,'VOLO GUIDE TO WATERDEEP'!$A$3:$A$166,0),1),"")</f>
        <v/>
      </c>
      <c r="S234" s="37" t="str">
        <f>IFERROR(INDEX('VOLO GUIDE TO WATERDEEP'!E$3:E$166,MATCH($H234,'VOLO GUIDE TO WATERDEEP'!$A$3:$A$166,0),1),"")</f>
        <v/>
      </c>
      <c r="T234" s="37" t="str">
        <f>IFERROR(INDEX('VOLO GUIDE TO WATERDEEP'!F$3:F$166,MATCH($H234,'VOLO GUIDE TO WATERDEEP'!$A$3:$A$166,0),1),"")</f>
        <v/>
      </c>
      <c r="U234" s="37" t="str">
        <f>IFERROR(INDEX('VOLO GUIDE TO WATERDEEP'!G$3:G$166,MATCH($H234,'VOLO GUIDE TO WATERDEEP'!$A$3:$A$166,0),1),"")</f>
        <v/>
      </c>
      <c r="V234" s="37" t="str">
        <f>IFERROR(INDEX('VOLO GUIDE TO WATERDEEP'!I$3:I$166,MATCH($H234,'VOLO GUIDE TO WATERDEEP'!$A$3:$A$166,0),1),"")</f>
        <v/>
      </c>
      <c r="W234" s="102"/>
      <c r="X234" s="37" t="str">
        <f>IFERROR(INDEX(GUILDS!$B$2:$B$43,MATCH($F234,GUILDS!$G$2:$G$43,0),1),"")</f>
        <v xml:space="preserve"> Baker's Guild</v>
      </c>
      <c r="Y234" s="102"/>
      <c r="Z234" s="37" t="str">
        <f>IFERROR(INDEX(GUILDS!$X$3:$X$45,MATCH($F234,GUILDS!$W$3:$W$45,0),1),"")</f>
        <v/>
      </c>
    </row>
    <row r="235" spans="1:26" x14ac:dyDescent="0.25">
      <c r="A235" t="s">
        <v>1014</v>
      </c>
      <c r="B235" s="1" t="str">
        <f t="shared" si="4"/>
        <v>C28</v>
      </c>
      <c r="C235" s="1" t="str">
        <f t="shared" si="5"/>
        <v>Velstrode the Venturer's Row house (house, B, 3)</v>
      </c>
      <c r="F235" s="37" t="s">
        <v>1397</v>
      </c>
      <c r="G235" s="37" t="s">
        <v>1789</v>
      </c>
      <c r="H235" s="63" t="s">
        <v>2407</v>
      </c>
      <c r="I235" s="63" t="s">
        <v>3291</v>
      </c>
      <c r="J235" s="63" t="s">
        <v>2184</v>
      </c>
      <c r="K235" s="63" t="s">
        <v>2157</v>
      </c>
      <c r="L235" s="63">
        <v>3</v>
      </c>
      <c r="M235" s="63"/>
      <c r="N235" s="112" t="s">
        <v>6672</v>
      </c>
      <c r="O235" s="102"/>
      <c r="P235" s="37" t="str">
        <f>IFERROR(INDEX('VOLO GUIDE TO WATERDEEP'!B$3:B$166,MATCH($H235,'VOLO GUIDE TO WATERDEEP'!$A$3:$A$166,0),1),"")</f>
        <v/>
      </c>
      <c r="Q235" s="37" t="str">
        <f>IFERROR(INDEX('VOLO GUIDE TO WATERDEEP'!C$3:C$166,MATCH($H235,'VOLO GUIDE TO WATERDEEP'!$A$3:$A$166,0),1),"")</f>
        <v/>
      </c>
      <c r="R235" s="37" t="str">
        <f>IFERROR(INDEX('VOLO GUIDE TO WATERDEEP'!D$3:D$166,MATCH($H235,'VOLO GUIDE TO WATERDEEP'!$A$3:$A$166,0),1),"")</f>
        <v/>
      </c>
      <c r="S235" s="37" t="str">
        <f>IFERROR(INDEX('VOLO GUIDE TO WATERDEEP'!E$3:E$166,MATCH($H235,'VOLO GUIDE TO WATERDEEP'!$A$3:$A$166,0),1),"")</f>
        <v/>
      </c>
      <c r="T235" s="37" t="str">
        <f>IFERROR(INDEX('VOLO GUIDE TO WATERDEEP'!F$3:F$166,MATCH($H235,'VOLO GUIDE TO WATERDEEP'!$A$3:$A$166,0),1),"")</f>
        <v/>
      </c>
      <c r="U235" s="37" t="str">
        <f>IFERROR(INDEX('VOLO GUIDE TO WATERDEEP'!G$3:G$166,MATCH($H235,'VOLO GUIDE TO WATERDEEP'!$A$3:$A$166,0),1),"")</f>
        <v/>
      </c>
      <c r="V235" s="37" t="str">
        <f>IFERROR(INDEX('VOLO GUIDE TO WATERDEEP'!I$3:I$166,MATCH($H235,'VOLO GUIDE TO WATERDEEP'!$A$3:$A$166,0),1),"")</f>
        <v/>
      </c>
      <c r="W235" s="102"/>
      <c r="X235" s="37" t="str">
        <f>IFERROR(INDEX(GUILDS!$B$2:$B$43,MATCH($F235,GUILDS!$G$2:$G$43,0),1),"")</f>
        <v/>
      </c>
      <c r="Y235" s="102"/>
      <c r="Z235" s="37" t="str">
        <f>IFERROR(INDEX(GUILDS!$X$3:$X$45,MATCH($F235,GUILDS!$W$3:$W$45,0),1),"")</f>
        <v/>
      </c>
    </row>
    <row r="236" spans="1:26" x14ac:dyDescent="0.25">
      <c r="A236" t="s">
        <v>1015</v>
      </c>
      <c r="B236" s="1" t="str">
        <f t="shared" ref="B236:B318" si="6">LEFT(LEFT(A236,FIND(":",A236)),LEN(LEFT(A236,FIND(":",A236)))-1)</f>
        <v>C29</v>
      </c>
      <c r="C236" s="1" t="str">
        <f t="shared" ref="C236:C318" si="7">RIGHT(A236,LEN(A236)-FIND(":",A236)-1)</f>
        <v>Olmhazan's Jewels (business; B, 1)</v>
      </c>
      <c r="F236" s="37" t="s">
        <v>1398</v>
      </c>
      <c r="G236" s="37" t="s">
        <v>2161</v>
      </c>
      <c r="H236" s="63" t="s">
        <v>2408</v>
      </c>
      <c r="I236" s="63" t="s">
        <v>3291</v>
      </c>
      <c r="J236" s="63" t="s">
        <v>2165</v>
      </c>
      <c r="K236" s="63" t="s">
        <v>2157</v>
      </c>
      <c r="L236" s="63">
        <v>1</v>
      </c>
      <c r="M236" s="63"/>
      <c r="N236" s="112" t="s">
        <v>6672</v>
      </c>
      <c r="O236" s="102"/>
      <c r="P236" s="37" t="str">
        <f>IFERROR(INDEX('VOLO GUIDE TO WATERDEEP'!B$3:B$166,MATCH($H236,'VOLO GUIDE TO WATERDEEP'!$A$3:$A$166,0),1),"")</f>
        <v/>
      </c>
      <c r="Q236" s="37" t="str">
        <f>IFERROR(INDEX('VOLO GUIDE TO WATERDEEP'!C$3:C$166,MATCH($H236,'VOLO GUIDE TO WATERDEEP'!$A$3:$A$166,0),1),"")</f>
        <v/>
      </c>
      <c r="R236" s="37" t="str">
        <f>IFERROR(INDEX('VOLO GUIDE TO WATERDEEP'!D$3:D$166,MATCH($H236,'VOLO GUIDE TO WATERDEEP'!$A$3:$A$166,0),1),"")</f>
        <v/>
      </c>
      <c r="S236" s="37" t="str">
        <f>IFERROR(INDEX('VOLO GUIDE TO WATERDEEP'!E$3:E$166,MATCH($H236,'VOLO GUIDE TO WATERDEEP'!$A$3:$A$166,0),1),"")</f>
        <v/>
      </c>
      <c r="T236" s="37" t="str">
        <f>IFERROR(INDEX('VOLO GUIDE TO WATERDEEP'!F$3:F$166,MATCH($H236,'VOLO GUIDE TO WATERDEEP'!$A$3:$A$166,0),1),"")</f>
        <v/>
      </c>
      <c r="U236" s="37" t="str">
        <f>IFERROR(INDEX('VOLO GUIDE TO WATERDEEP'!G$3:G$166,MATCH($H236,'VOLO GUIDE TO WATERDEEP'!$A$3:$A$166,0),1),"")</f>
        <v/>
      </c>
      <c r="V236" s="37" t="str">
        <f>IFERROR(INDEX('VOLO GUIDE TO WATERDEEP'!I$3:I$166,MATCH($H236,'VOLO GUIDE TO WATERDEEP'!$A$3:$A$166,0),1),"")</f>
        <v/>
      </c>
      <c r="W236" s="102"/>
      <c r="X236" s="37" t="str">
        <f>IFERROR(INDEX(GUILDS!$B$2:$B$43,MATCH($F236,GUILDS!$G$2:$G$43,0),1),"")</f>
        <v/>
      </c>
      <c r="Y236" s="102"/>
      <c r="Z236" s="37" t="str">
        <f>IFERROR(INDEX(GUILDS!$X$3:$X$45,MATCH($F236,GUILDS!$W$3:$W$45,0),1),"")</f>
        <v/>
      </c>
    </row>
    <row r="237" spans="1:26" x14ac:dyDescent="0.25">
      <c r="A237" t="s">
        <v>1016</v>
      </c>
      <c r="B237" s="1" t="str">
        <f t="shared" si="6"/>
        <v>C30</v>
      </c>
      <c r="C237" s="1" t="str">
        <f t="shared" si="7"/>
        <v>The Asp's Strike (tavern, C, 2)</v>
      </c>
      <c r="F237" s="37" t="s">
        <v>1399</v>
      </c>
      <c r="G237" s="37" t="s">
        <v>1790</v>
      </c>
      <c r="H237" s="63" t="s">
        <v>2409</v>
      </c>
      <c r="I237" s="63" t="s">
        <v>3291</v>
      </c>
      <c r="J237" s="63" t="s">
        <v>2169</v>
      </c>
      <c r="K237" s="63" t="s">
        <v>2145</v>
      </c>
      <c r="L237" s="63">
        <v>2</v>
      </c>
      <c r="M237" s="63"/>
      <c r="N237" s="112" t="s">
        <v>6672</v>
      </c>
      <c r="O237" s="102"/>
      <c r="P237" s="37" t="str">
        <f>IFERROR(INDEX('VOLO GUIDE TO WATERDEEP'!B$3:B$166,MATCH($H237,'VOLO GUIDE TO WATERDEEP'!$A$3:$A$166,0),1),"")</f>
        <v/>
      </c>
      <c r="Q237" s="37" t="str">
        <f>IFERROR(INDEX('VOLO GUIDE TO WATERDEEP'!C$3:C$166,MATCH($H237,'VOLO GUIDE TO WATERDEEP'!$A$3:$A$166,0),1),"")</f>
        <v/>
      </c>
      <c r="R237" s="37" t="str">
        <f>IFERROR(INDEX('VOLO GUIDE TO WATERDEEP'!D$3:D$166,MATCH($H237,'VOLO GUIDE TO WATERDEEP'!$A$3:$A$166,0),1),"")</f>
        <v/>
      </c>
      <c r="S237" s="37" t="str">
        <f>IFERROR(INDEX('VOLO GUIDE TO WATERDEEP'!E$3:E$166,MATCH($H237,'VOLO GUIDE TO WATERDEEP'!$A$3:$A$166,0),1),"")</f>
        <v/>
      </c>
      <c r="T237" s="37" t="str">
        <f>IFERROR(INDEX('VOLO GUIDE TO WATERDEEP'!F$3:F$166,MATCH($H237,'VOLO GUIDE TO WATERDEEP'!$A$3:$A$166,0),1),"")</f>
        <v/>
      </c>
      <c r="U237" s="37" t="str">
        <f>IFERROR(INDEX('VOLO GUIDE TO WATERDEEP'!G$3:G$166,MATCH($H237,'VOLO GUIDE TO WATERDEEP'!$A$3:$A$166,0),1),"")</f>
        <v/>
      </c>
      <c r="V237" s="37" t="str">
        <f>IFERROR(INDEX('VOLO GUIDE TO WATERDEEP'!I$3:I$166,MATCH($H237,'VOLO GUIDE TO WATERDEEP'!$A$3:$A$166,0),1),"")</f>
        <v/>
      </c>
      <c r="W237" s="102"/>
      <c r="X237" s="37" t="str">
        <f>IFERROR(INDEX(GUILDS!$B$2:$B$43,MATCH($F237,GUILDS!$G$2:$G$43,0),1),"")</f>
        <v/>
      </c>
      <c r="Y237" s="102"/>
      <c r="Z237" s="37" t="str">
        <f>IFERROR(INDEX(GUILDS!$X$3:$X$45,MATCH($F237,GUILDS!$W$3:$W$45,0),1),"")</f>
        <v/>
      </c>
    </row>
    <row r="238" spans="1:26" x14ac:dyDescent="0.25">
      <c r="A238" t="s">
        <v>1017</v>
      </c>
      <c r="B238" s="1" t="str">
        <f t="shared" si="6"/>
        <v>C31</v>
      </c>
      <c r="C238" s="1" t="str">
        <f t="shared" si="7"/>
        <v>Rebeleigh's Elegant Headwear (business, C, 1)</v>
      </c>
      <c r="F238" s="37" t="s">
        <v>1400</v>
      </c>
      <c r="G238" s="37" t="s">
        <v>1791</v>
      </c>
      <c r="H238" s="63" t="s">
        <v>2410</v>
      </c>
      <c r="I238" s="63" t="s">
        <v>3291</v>
      </c>
      <c r="J238" s="63" t="s">
        <v>2165</v>
      </c>
      <c r="K238" s="63" t="s">
        <v>2145</v>
      </c>
      <c r="L238" s="63">
        <v>1</v>
      </c>
      <c r="M238" s="63"/>
      <c r="N238" s="112" t="s">
        <v>6672</v>
      </c>
      <c r="O238" s="102"/>
      <c r="P238" s="37" t="str">
        <f>IFERROR(INDEX('VOLO GUIDE TO WATERDEEP'!B$3:B$166,MATCH($H238,'VOLO GUIDE TO WATERDEEP'!$A$3:$A$166,0),1),"")</f>
        <v/>
      </c>
      <c r="Q238" s="37" t="str">
        <f>IFERROR(INDEX('VOLO GUIDE TO WATERDEEP'!C$3:C$166,MATCH($H238,'VOLO GUIDE TO WATERDEEP'!$A$3:$A$166,0),1),"")</f>
        <v/>
      </c>
      <c r="R238" s="37" t="str">
        <f>IFERROR(INDEX('VOLO GUIDE TO WATERDEEP'!D$3:D$166,MATCH($H238,'VOLO GUIDE TO WATERDEEP'!$A$3:$A$166,0),1),"")</f>
        <v/>
      </c>
      <c r="S238" s="37" t="str">
        <f>IFERROR(INDEX('VOLO GUIDE TO WATERDEEP'!E$3:E$166,MATCH($H238,'VOLO GUIDE TO WATERDEEP'!$A$3:$A$166,0),1),"")</f>
        <v/>
      </c>
      <c r="T238" s="37" t="str">
        <f>IFERROR(INDEX('VOLO GUIDE TO WATERDEEP'!F$3:F$166,MATCH($H238,'VOLO GUIDE TO WATERDEEP'!$A$3:$A$166,0),1),"")</f>
        <v/>
      </c>
      <c r="U238" s="37" t="str">
        <f>IFERROR(INDEX('VOLO GUIDE TO WATERDEEP'!G$3:G$166,MATCH($H238,'VOLO GUIDE TO WATERDEEP'!$A$3:$A$166,0),1),"")</f>
        <v/>
      </c>
      <c r="V238" s="37" t="str">
        <f>IFERROR(INDEX('VOLO GUIDE TO WATERDEEP'!I$3:I$166,MATCH($H238,'VOLO GUIDE TO WATERDEEP'!$A$3:$A$166,0),1),"")</f>
        <v/>
      </c>
      <c r="W238" s="102"/>
      <c r="X238" s="37" t="str">
        <f>IFERROR(INDEX(GUILDS!$B$2:$B$43,MATCH($F238,GUILDS!$G$2:$G$43,0),1),"")</f>
        <v/>
      </c>
      <c r="Y238" s="102"/>
      <c r="Z238" s="37" t="str">
        <f>IFERROR(INDEX(GUILDS!$X$3:$X$45,MATCH($F238,GUILDS!$W$3:$W$45,0),1),"")</f>
        <v/>
      </c>
    </row>
    <row r="239" spans="1:26" x14ac:dyDescent="0.25">
      <c r="A239" t="s">
        <v>1018</v>
      </c>
      <c r="B239" s="1" t="str">
        <f t="shared" si="6"/>
        <v>C32</v>
      </c>
      <c r="C239" s="1" t="str">
        <f t="shared" si="7"/>
        <v>The Elfstone Tavern (tavern, B, 2)</v>
      </c>
      <c r="F239" s="37" t="s">
        <v>1401</v>
      </c>
      <c r="G239" s="37" t="s">
        <v>1792</v>
      </c>
      <c r="H239" s="63" t="s">
        <v>2411</v>
      </c>
      <c r="I239" s="63" t="s">
        <v>3291</v>
      </c>
      <c r="J239" s="63" t="s">
        <v>2169</v>
      </c>
      <c r="K239" s="63" t="s">
        <v>2157</v>
      </c>
      <c r="L239" s="63">
        <v>2</v>
      </c>
      <c r="M239" s="63"/>
      <c r="N239" s="112" t="s">
        <v>6672</v>
      </c>
      <c r="O239" s="102"/>
      <c r="P239" s="37">
        <f>IFERROR(INDEX('VOLO GUIDE TO WATERDEEP'!B$3:B$166,MATCH($H239,'VOLO GUIDE TO WATERDEEP'!$A$3:$A$166,0),1),"")</f>
        <v>4</v>
      </c>
      <c r="Q239" s="37">
        <f>IFERROR(INDEX('VOLO GUIDE TO WATERDEEP'!C$3:C$166,MATCH($H239,'VOLO GUIDE TO WATERDEEP'!$A$3:$A$166,0),1),"")</f>
        <v>4</v>
      </c>
      <c r="R239" s="37">
        <f>IFERROR(INDEX('VOLO GUIDE TO WATERDEEP'!D$3:D$166,MATCH($H239,'VOLO GUIDE TO WATERDEEP'!$A$3:$A$166,0),1),"")</f>
        <v>0</v>
      </c>
      <c r="S239" s="37">
        <f>IFERROR(INDEX('VOLO GUIDE TO WATERDEEP'!E$3:E$166,MATCH($H239,'VOLO GUIDE TO WATERDEEP'!$A$3:$A$166,0),1),"")</f>
        <v>0</v>
      </c>
      <c r="T239" s="37" t="str">
        <f>IFERROR(INDEX('VOLO GUIDE TO WATERDEEP'!F$3:F$166,MATCH($H239,'VOLO GUIDE TO WATERDEEP'!$A$3:$A$166,0),1),"")</f>
        <v>Tavern</v>
      </c>
      <c r="U239" s="37" t="str">
        <f>IFERROR(INDEX('VOLO GUIDE TO WATERDEEP'!G$3:G$166,MATCH($H239,'VOLO GUIDE TO WATERDEEP'!$A$3:$A$166,0),1),"")</f>
        <v>Here elves gather to drink
Evereskan clearwater (2 gp/
tallglass), moonwine (4 gp/
tallglass), elverquisst (14 gp/
29 Location #20 on the color map. Its floor plan appears on Map 3 in the City System boxed set.
24
tallglass), guldathen nectar (16
gp/glass) and maerlathen blue
wine (17 gp/glass), and dine on
biscuits spread with roe, shrimp,
spiced silverfin, crab meat, or
mint jelly (all 1 gp/platter). You
can also eat skewers of sizzled
squirrel, rabbit, or venison done
in a green sauce (2 gp each). An old earthy tavern, with live trees in the walls and the bar, that caters to elves and half-elves, and is a rare source of such delicacies as elverquisst, guldathen nectar and maerlathen blue wine. (Southern Street of the Sword)</v>
      </c>
      <c r="V239" s="37" t="str">
        <f>IFERROR(INDEX('VOLO GUIDE TO WATERDEEP'!I$3:I$166,MATCH($H239,'VOLO GUIDE TO WATERDEEP'!$A$3:$A$166,0),1),"")</f>
        <v>CASTLE WARD</v>
      </c>
      <c r="W239" s="102"/>
      <c r="X239" s="37" t="str">
        <f>IFERROR(INDEX(GUILDS!$B$2:$B$43,MATCH($F239,GUILDS!$G$2:$G$43,0),1),"")</f>
        <v/>
      </c>
      <c r="Y239" s="102"/>
      <c r="Z239" s="37" t="str">
        <f>IFERROR(INDEX(GUILDS!$X$3:$X$45,MATCH($F239,GUILDS!$W$3:$W$45,0),1),"")</f>
        <v>Narthund Delzhour</v>
      </c>
    </row>
    <row r="240" spans="1:26" x14ac:dyDescent="0.25">
      <c r="A240" t="s">
        <v>1019</v>
      </c>
      <c r="B240" s="1" t="str">
        <f t="shared" si="6"/>
        <v>C33</v>
      </c>
      <c r="C240" s="1" t="str">
        <f t="shared" si="7"/>
        <v>Phalantar's Philtres &amp; Components (business, B, 2)</v>
      </c>
      <c r="F240" s="37" t="s">
        <v>1402</v>
      </c>
      <c r="G240" s="37" t="s">
        <v>1793</v>
      </c>
      <c r="H240" s="63" t="s">
        <v>2412</v>
      </c>
      <c r="I240" s="63" t="s">
        <v>3291</v>
      </c>
      <c r="J240" s="63" t="s">
        <v>2165</v>
      </c>
      <c r="K240" s="63" t="s">
        <v>2157</v>
      </c>
      <c r="L240" s="63">
        <v>2</v>
      </c>
      <c r="M240" s="63"/>
      <c r="N240" s="112" t="s">
        <v>6672</v>
      </c>
      <c r="O240" s="102"/>
      <c r="P240" s="37">
        <f>IFERROR(INDEX('VOLO GUIDE TO WATERDEEP'!B$3:B$166,MATCH($H240,'VOLO GUIDE TO WATERDEEP'!$A$3:$A$166,0),1),"")</f>
        <v>4</v>
      </c>
      <c r="Q240" s="37">
        <f>IFERROR(INDEX('VOLO GUIDE TO WATERDEEP'!C$3:C$166,MATCH($H240,'VOLO GUIDE TO WATERDEEP'!$A$3:$A$166,0),1),"")</f>
        <v>0</v>
      </c>
      <c r="R240" s="37">
        <f>IFERROR(INDEX('VOLO GUIDE TO WATERDEEP'!D$3:D$166,MATCH($H240,'VOLO GUIDE TO WATERDEEP'!$A$3:$A$166,0),1),"")</f>
        <v>0</v>
      </c>
      <c r="S240" s="37">
        <f>IFERROR(INDEX('VOLO GUIDE TO WATERDEEP'!E$3:E$166,MATCH($H240,'VOLO GUIDE TO WATERDEEP'!$A$3:$A$166,0),1),"")</f>
        <v>0</v>
      </c>
      <c r="T240" s="37">
        <f>IFERROR(INDEX('VOLO GUIDE TO WATERDEEP'!F$3:F$166,MATCH($H240,'VOLO GUIDE TO WATERDEEP'!$A$3:$A$166,0),1),"")</f>
        <v>0</v>
      </c>
      <c r="U240" s="37">
        <f>IFERROR(INDEX('VOLO GUIDE TO WATERDEEP'!G$3:G$166,MATCH($H240,'VOLO GUIDE TO WATERDEEP'!$A$3:$A$166,0),1),"")</f>
        <v>0</v>
      </c>
      <c r="V240" s="37" t="str">
        <f>IFERROR(INDEX('VOLO GUIDE TO WATERDEEP'!I$3:I$166,MATCH($H240,'VOLO GUIDE TO WATERDEEP'!$A$3:$A$166,0),1),"")</f>
        <v>CASTLE WARD</v>
      </c>
      <c r="W240" s="102"/>
      <c r="X240" s="37" t="str">
        <f>IFERROR(INDEX(GUILDS!$B$2:$B$43,MATCH($F240,GUILDS!$G$2:$G$43,0),1),"")</f>
        <v/>
      </c>
      <c r="Y240" s="102"/>
      <c r="Z240" s="37" t="str">
        <f>IFERROR(INDEX(GUILDS!$X$3:$X$45,MATCH($F240,GUILDS!$W$3:$W$45,0),1),"")</f>
        <v/>
      </c>
    </row>
    <row r="241" spans="1:26" x14ac:dyDescent="0.25">
      <c r="A241" t="s">
        <v>1020</v>
      </c>
      <c r="B241" s="1" t="str">
        <f t="shared" si="6"/>
        <v>C34</v>
      </c>
      <c r="C241" s="1" t="str">
        <f t="shared" si="7"/>
        <v>Pewterers' and Casters' Guildhall (guildhall, C, 1)</v>
      </c>
      <c r="F241" s="37" t="s">
        <v>1403</v>
      </c>
      <c r="G241" s="37" t="s">
        <v>1794</v>
      </c>
      <c r="H241" s="63" t="s">
        <v>2413</v>
      </c>
      <c r="I241" s="63" t="s">
        <v>3291</v>
      </c>
      <c r="J241" s="63" t="s">
        <v>2172</v>
      </c>
      <c r="K241" s="63" t="s">
        <v>2145</v>
      </c>
      <c r="L241" s="63">
        <v>1</v>
      </c>
      <c r="M241" s="63"/>
      <c r="N241" s="112" t="s">
        <v>6672</v>
      </c>
      <c r="O241" s="102"/>
      <c r="P241" s="37" t="str">
        <f>IFERROR(INDEX('VOLO GUIDE TO WATERDEEP'!B$3:B$166,MATCH($H241,'VOLO GUIDE TO WATERDEEP'!$A$3:$A$166,0),1),"")</f>
        <v/>
      </c>
      <c r="Q241" s="37" t="str">
        <f>IFERROR(INDEX('VOLO GUIDE TO WATERDEEP'!C$3:C$166,MATCH($H241,'VOLO GUIDE TO WATERDEEP'!$A$3:$A$166,0),1),"")</f>
        <v/>
      </c>
      <c r="R241" s="37" t="str">
        <f>IFERROR(INDEX('VOLO GUIDE TO WATERDEEP'!D$3:D$166,MATCH($H241,'VOLO GUIDE TO WATERDEEP'!$A$3:$A$166,0),1),"")</f>
        <v/>
      </c>
      <c r="S241" s="37" t="str">
        <f>IFERROR(INDEX('VOLO GUIDE TO WATERDEEP'!E$3:E$166,MATCH($H241,'VOLO GUIDE TO WATERDEEP'!$A$3:$A$166,0),1),"")</f>
        <v/>
      </c>
      <c r="T241" s="37" t="str">
        <f>IFERROR(INDEX('VOLO GUIDE TO WATERDEEP'!F$3:F$166,MATCH($H241,'VOLO GUIDE TO WATERDEEP'!$A$3:$A$166,0),1),"")</f>
        <v/>
      </c>
      <c r="U241" s="37" t="str">
        <f>IFERROR(INDEX('VOLO GUIDE TO WATERDEEP'!G$3:G$166,MATCH($H241,'VOLO GUIDE TO WATERDEEP'!$A$3:$A$166,0),1),"")</f>
        <v/>
      </c>
      <c r="V241" s="37" t="str">
        <f>IFERROR(INDEX('VOLO GUIDE TO WATERDEEP'!I$3:I$166,MATCH($H241,'VOLO GUIDE TO WATERDEEP'!$A$3:$A$166,0),1),"")</f>
        <v/>
      </c>
      <c r="W241" s="102"/>
      <c r="X241" s="37" t="str">
        <f>IFERROR(INDEX(GUILDS!$B$2:$B$43,MATCH($F241,GUILDS!$G$2:$G$43,0),1),"")</f>
        <v>Guild of Trusted Pewterers &amp; Casters</v>
      </c>
      <c r="Y241" s="102"/>
      <c r="Z241" s="37" t="str">
        <f>IFERROR(INDEX(GUILDS!$X$3:$X$45,MATCH($F241,GUILDS!$W$3:$W$45,0),1),"")</f>
        <v/>
      </c>
    </row>
    <row r="242" spans="1:26" x14ac:dyDescent="0.25">
      <c r="A242" t="s">
        <v>1021</v>
      </c>
      <c r="B242" s="1" t="str">
        <f t="shared" si="6"/>
        <v>C35</v>
      </c>
      <c r="C242" s="1" t="str">
        <f t="shared" si="7"/>
        <v>The Blue Jack (tavern, D, 1)</v>
      </c>
      <c r="F242" s="37" t="s">
        <v>1404</v>
      </c>
      <c r="G242" s="37" t="s">
        <v>1795</v>
      </c>
      <c r="H242" s="63" t="s">
        <v>2414</v>
      </c>
      <c r="I242" s="63" t="s">
        <v>3291</v>
      </c>
      <c r="J242" s="63" t="s">
        <v>2169</v>
      </c>
      <c r="K242" s="63" t="s">
        <v>2159</v>
      </c>
      <c r="L242" s="63">
        <v>1</v>
      </c>
      <c r="M242" s="63"/>
      <c r="N242" s="112" t="s">
        <v>6672</v>
      </c>
      <c r="O242" s="102"/>
      <c r="P242" s="37">
        <f>IFERROR(INDEX('VOLO GUIDE TO WATERDEEP'!B$3:B$166,MATCH($H242,'VOLO GUIDE TO WATERDEEP'!$A$3:$A$166,0),1),"")</f>
        <v>3</v>
      </c>
      <c r="Q242" s="37">
        <f>IFERROR(INDEX('VOLO GUIDE TO WATERDEEP'!C$3:C$166,MATCH($H242,'VOLO GUIDE TO WATERDEEP'!$A$3:$A$166,0),1),"")</f>
        <v>2</v>
      </c>
      <c r="R242" s="37">
        <f>IFERROR(INDEX('VOLO GUIDE TO WATERDEEP'!D$3:D$166,MATCH($H242,'VOLO GUIDE TO WATERDEEP'!$A$3:$A$166,0),1),"")</f>
        <v>0</v>
      </c>
      <c r="S242" s="37">
        <f>IFERROR(INDEX('VOLO GUIDE TO WATERDEEP'!E$3:E$166,MATCH($H242,'VOLO GUIDE TO WATERDEEP'!$A$3:$A$166,0),1),"")</f>
        <v>0</v>
      </c>
      <c r="T242" s="37" t="str">
        <f>IFERROR(INDEX('VOLO GUIDE TO WATERDEEP'!F$3:F$166,MATCH($H242,'VOLO GUIDE TO WATERDEEP'!$A$3:$A$166,0),1),"")</f>
        <v>Tavern</v>
      </c>
      <c r="U242" s="37" t="str">
        <f>IFERROR(INDEX('VOLO GUIDE TO WATERDEEP'!G$3:G$166,MATCH($H242,'VOLO GUIDE TO WATERDEEP'!$A$3:$A$166,0),1),"")</f>
        <v>Southern Street of the Sword sauce, pickles, handwheels of
cheese, and hot biscuits covered
with melted butter are available
(1 cp per serving, each).
The drinkables are similarly
limited: ale at 1 cp/jack, bitters at
2 cp, stout at 3 cp, zzar at 4 cp, and
wine at 4 cp/tallglass (either
Neverwinter white or red wine
from Amn).</v>
      </c>
      <c r="V242" s="37" t="str">
        <f>IFERROR(INDEX('VOLO GUIDE TO WATERDEEP'!I$3:I$166,MATCH($H242,'VOLO GUIDE TO WATERDEEP'!$A$3:$A$166,0),1),"")</f>
        <v>CASTLE WARD</v>
      </c>
      <c r="W242" s="102"/>
      <c r="X242" s="37" t="str">
        <f>IFERROR(INDEX(GUILDS!$B$2:$B$43,MATCH($F242,GUILDS!$G$2:$G$43,0),1),"")</f>
        <v/>
      </c>
      <c r="Y242" s="102"/>
      <c r="Z242" s="37" t="str">
        <f>IFERROR(INDEX(GUILDS!$X$3:$X$45,MATCH($F242,GUILDS!$W$3:$W$45,0),1),"")</f>
        <v/>
      </c>
    </row>
    <row r="243" spans="1:26" x14ac:dyDescent="0.25">
      <c r="A243" t="s">
        <v>1022</v>
      </c>
      <c r="B243" s="1" t="str">
        <f t="shared" si="6"/>
        <v>C36</v>
      </c>
      <c r="C243" s="1" t="str">
        <f t="shared" si="7"/>
        <v>Guildhall of the Order (guildhall, B, 1)</v>
      </c>
      <c r="F243" s="37" t="s">
        <v>1405</v>
      </c>
      <c r="G243" s="37" t="s">
        <v>1796</v>
      </c>
      <c r="H243" s="63" t="s">
        <v>2415</v>
      </c>
      <c r="I243" s="63" t="s">
        <v>3291</v>
      </c>
      <c r="J243" s="63" t="s">
        <v>2172</v>
      </c>
      <c r="K243" s="63" t="s">
        <v>2157</v>
      </c>
      <c r="L243" s="63">
        <v>1</v>
      </c>
      <c r="M243" s="63"/>
      <c r="N243" s="112" t="s">
        <v>6714</v>
      </c>
      <c r="O243" s="102"/>
      <c r="P243" s="37" t="str">
        <f>IFERROR(INDEX('VOLO GUIDE TO WATERDEEP'!B$3:B$166,MATCH($H243,'VOLO GUIDE TO WATERDEEP'!$A$3:$A$166,0),1),"")</f>
        <v/>
      </c>
      <c r="Q243" s="37" t="str">
        <f>IFERROR(INDEX('VOLO GUIDE TO WATERDEEP'!C$3:C$166,MATCH($H243,'VOLO GUIDE TO WATERDEEP'!$A$3:$A$166,0),1),"")</f>
        <v/>
      </c>
      <c r="R243" s="37" t="str">
        <f>IFERROR(INDEX('VOLO GUIDE TO WATERDEEP'!D$3:D$166,MATCH($H243,'VOLO GUIDE TO WATERDEEP'!$A$3:$A$166,0),1),"")</f>
        <v/>
      </c>
      <c r="S243" s="37" t="str">
        <f>IFERROR(INDEX('VOLO GUIDE TO WATERDEEP'!E$3:E$166,MATCH($H243,'VOLO GUIDE TO WATERDEEP'!$A$3:$A$166,0),1),"")</f>
        <v/>
      </c>
      <c r="T243" s="37" t="str">
        <f>IFERROR(INDEX('VOLO GUIDE TO WATERDEEP'!F$3:F$166,MATCH($H243,'VOLO GUIDE TO WATERDEEP'!$A$3:$A$166,0),1),"")</f>
        <v/>
      </c>
      <c r="U243" s="37" t="str">
        <f>IFERROR(INDEX('VOLO GUIDE TO WATERDEEP'!G$3:G$166,MATCH($H243,'VOLO GUIDE TO WATERDEEP'!$A$3:$A$166,0),1),"")</f>
        <v/>
      </c>
      <c r="V243" s="37" t="str">
        <f>IFERROR(INDEX('VOLO GUIDE TO WATERDEEP'!I$3:I$166,MATCH($H243,'VOLO GUIDE TO WATERDEEP'!$A$3:$A$166,0),1),"")</f>
        <v/>
      </c>
      <c r="W243" s="102"/>
      <c r="X243" s="37" t="str">
        <f>IFERROR(INDEX(GUILDS!$B$2:$B$43,MATCH($F243,GUILDS!$G$2:$G$43,0),1),"")</f>
        <v>Solemn Order of Recognized Furriers &amp; Woolmen</v>
      </c>
      <c r="Y243" s="102"/>
      <c r="Z243" s="37" t="str">
        <f>IFERROR(INDEX(GUILDS!$X$3:$X$45,MATCH($F243,GUILDS!$W$3:$W$45,0),1),"")</f>
        <v/>
      </c>
    </row>
    <row r="244" spans="1:26" x14ac:dyDescent="0.25">
      <c r="A244" t="s">
        <v>1023</v>
      </c>
      <c r="B244" s="1" t="str">
        <f t="shared" si="6"/>
        <v>C37</v>
      </c>
      <c r="C244" s="1" t="str">
        <f t="shared" si="7"/>
        <v>Aurora's Realms Shop, Waterdeep Way Catalogue Count</v>
      </c>
      <c r="F244" s="37" t="s">
        <v>1406</v>
      </c>
      <c r="G244" s="37" t="s">
        <v>1797</v>
      </c>
      <c r="H244" s="63" t="s">
        <v>2416</v>
      </c>
      <c r="I244" s="63" t="s">
        <v>3291</v>
      </c>
      <c r="J244" s="63" t="s">
        <v>2165</v>
      </c>
      <c r="K244" s="63"/>
      <c r="L244" s="63"/>
      <c r="M244" s="63"/>
      <c r="N244" s="112" t="s">
        <v>6672</v>
      </c>
      <c r="O244" s="102"/>
      <c r="P244" s="37" t="str">
        <f>IFERROR(INDEX('VOLO GUIDE TO WATERDEEP'!B$3:B$166,MATCH($H244,'VOLO GUIDE TO WATERDEEP'!$A$3:$A$166,0),1),"")</f>
        <v/>
      </c>
      <c r="Q244" s="37" t="str">
        <f>IFERROR(INDEX('VOLO GUIDE TO WATERDEEP'!C$3:C$166,MATCH($H244,'VOLO GUIDE TO WATERDEEP'!$A$3:$A$166,0),1),"")</f>
        <v/>
      </c>
      <c r="R244" s="37" t="str">
        <f>IFERROR(INDEX('VOLO GUIDE TO WATERDEEP'!D$3:D$166,MATCH($H244,'VOLO GUIDE TO WATERDEEP'!$A$3:$A$166,0),1),"")</f>
        <v/>
      </c>
      <c r="S244" s="37" t="str">
        <f>IFERROR(INDEX('VOLO GUIDE TO WATERDEEP'!E$3:E$166,MATCH($H244,'VOLO GUIDE TO WATERDEEP'!$A$3:$A$166,0),1),"")</f>
        <v/>
      </c>
      <c r="T244" s="37" t="str">
        <f>IFERROR(INDEX('VOLO GUIDE TO WATERDEEP'!F$3:F$166,MATCH($H244,'VOLO GUIDE TO WATERDEEP'!$A$3:$A$166,0),1),"")</f>
        <v/>
      </c>
      <c r="U244" s="37" t="str">
        <f>IFERROR(INDEX('VOLO GUIDE TO WATERDEEP'!G$3:G$166,MATCH($H244,'VOLO GUIDE TO WATERDEEP'!$A$3:$A$166,0),1),"")</f>
        <v/>
      </c>
      <c r="V244" s="37" t="str">
        <f>IFERROR(INDEX('VOLO GUIDE TO WATERDEEP'!I$3:I$166,MATCH($H244,'VOLO GUIDE TO WATERDEEP'!$A$3:$A$166,0),1),"")</f>
        <v/>
      </c>
      <c r="W244" s="102"/>
      <c r="X244" s="37" t="str">
        <f>IFERROR(INDEX(GUILDS!$B$2:$B$43,MATCH($F244,GUILDS!$G$2:$G$43,0),1),"")</f>
        <v/>
      </c>
      <c r="Y244" s="102"/>
      <c r="Z244" s="37" t="str">
        <f>IFERROR(INDEX(GUILDS!$X$3:$X$45,MATCH($F244,GUILDS!$W$3:$W$45,0),1),"")</f>
        <v/>
      </c>
    </row>
    <row r="245" spans="1:26" x14ac:dyDescent="0.25">
      <c r="A245" t="s">
        <v>1024</v>
      </c>
      <c r="B245" s="1" t="str">
        <f t="shared" si="6"/>
        <v>C39</v>
      </c>
      <c r="C245" s="1" t="str">
        <f t="shared" si="7"/>
        <v>Fellowship Hall (guildhall, B, 3)</v>
      </c>
      <c r="F245" s="37" t="s">
        <v>1407</v>
      </c>
      <c r="G245" s="37" t="s">
        <v>1798</v>
      </c>
      <c r="H245" s="63" t="s">
        <v>2417</v>
      </c>
      <c r="I245" s="63" t="s">
        <v>3291</v>
      </c>
      <c r="J245" s="63" t="s">
        <v>2172</v>
      </c>
      <c r="K245" s="63" t="s">
        <v>2157</v>
      </c>
      <c r="L245" s="63">
        <v>3</v>
      </c>
      <c r="M245" s="63"/>
      <c r="N245" s="112" t="s">
        <v>6672</v>
      </c>
      <c r="O245" s="102"/>
      <c r="P245" s="37" t="str">
        <f>IFERROR(INDEX('VOLO GUIDE TO WATERDEEP'!B$3:B$166,MATCH($H245,'VOLO GUIDE TO WATERDEEP'!$A$3:$A$166,0),1),"")</f>
        <v/>
      </c>
      <c r="Q245" s="37" t="str">
        <f>IFERROR(INDEX('VOLO GUIDE TO WATERDEEP'!C$3:C$166,MATCH($H245,'VOLO GUIDE TO WATERDEEP'!$A$3:$A$166,0),1),"")</f>
        <v/>
      </c>
      <c r="R245" s="37" t="str">
        <f>IFERROR(INDEX('VOLO GUIDE TO WATERDEEP'!D$3:D$166,MATCH($H245,'VOLO GUIDE TO WATERDEEP'!$A$3:$A$166,0),1),"")</f>
        <v/>
      </c>
      <c r="S245" s="37" t="str">
        <f>IFERROR(INDEX('VOLO GUIDE TO WATERDEEP'!E$3:E$166,MATCH($H245,'VOLO GUIDE TO WATERDEEP'!$A$3:$A$166,0),1),"")</f>
        <v/>
      </c>
      <c r="T245" s="37" t="str">
        <f>IFERROR(INDEX('VOLO GUIDE TO WATERDEEP'!F$3:F$166,MATCH($H245,'VOLO GUIDE TO WATERDEEP'!$A$3:$A$166,0),1),"")</f>
        <v/>
      </c>
      <c r="U245" s="37" t="str">
        <f>IFERROR(INDEX('VOLO GUIDE TO WATERDEEP'!G$3:G$166,MATCH($H245,'VOLO GUIDE TO WATERDEEP'!$A$3:$A$166,0),1),"")</f>
        <v/>
      </c>
      <c r="V245" s="37" t="str">
        <f>IFERROR(INDEX('VOLO GUIDE TO WATERDEEP'!I$3:I$166,MATCH($H245,'VOLO GUIDE TO WATERDEEP'!$A$3:$A$166,0),1),"")</f>
        <v/>
      </c>
      <c r="W245" s="102"/>
      <c r="X245" s="37" t="str">
        <f>IFERROR(INDEX(GUILDS!$B$2:$B$43,MATCH($F245,GUILDS!$G$2:$G$43,0),1),"")</f>
        <v>Fellowship of Innkeepers</v>
      </c>
      <c r="Y245" s="102"/>
      <c r="Z245" s="37" t="str">
        <f>IFERROR(INDEX(GUILDS!$X$3:$X$45,MATCH($F245,GUILDS!$W$3:$W$45,0),1),"")</f>
        <v/>
      </c>
    </row>
    <row r="246" spans="1:26" x14ac:dyDescent="0.25">
      <c r="A246" t="s">
        <v>1025</v>
      </c>
      <c r="B246" s="1" t="str">
        <f t="shared" si="6"/>
        <v>C40</v>
      </c>
      <c r="C246" s="1" t="str">
        <f t="shared" si="7"/>
        <v>The Map House (guildhall, B, 2)</v>
      </c>
      <c r="F246" s="37" t="s">
        <v>1408</v>
      </c>
      <c r="G246" s="37" t="s">
        <v>1799</v>
      </c>
      <c r="H246" s="63" t="s">
        <v>2418</v>
      </c>
      <c r="I246" s="63" t="s">
        <v>3291</v>
      </c>
      <c r="J246" s="63" t="s">
        <v>2172</v>
      </c>
      <c r="K246" s="63" t="s">
        <v>2157</v>
      </c>
      <c r="L246" s="63">
        <v>2</v>
      </c>
      <c r="M246" s="63"/>
      <c r="N246" s="112" t="s">
        <v>6672</v>
      </c>
      <c r="O246" s="102"/>
      <c r="P246" s="37" t="str">
        <f>IFERROR(INDEX('VOLO GUIDE TO WATERDEEP'!B$3:B$166,MATCH($H246,'VOLO GUIDE TO WATERDEEP'!$A$3:$A$166,0),1),"")</f>
        <v/>
      </c>
      <c r="Q246" s="37" t="str">
        <f>IFERROR(INDEX('VOLO GUIDE TO WATERDEEP'!C$3:C$166,MATCH($H246,'VOLO GUIDE TO WATERDEEP'!$A$3:$A$166,0),1),"")</f>
        <v/>
      </c>
      <c r="R246" s="37" t="str">
        <f>IFERROR(INDEX('VOLO GUIDE TO WATERDEEP'!D$3:D$166,MATCH($H246,'VOLO GUIDE TO WATERDEEP'!$A$3:$A$166,0),1),"")</f>
        <v/>
      </c>
      <c r="S246" s="37" t="str">
        <f>IFERROR(INDEX('VOLO GUIDE TO WATERDEEP'!E$3:E$166,MATCH($H246,'VOLO GUIDE TO WATERDEEP'!$A$3:$A$166,0),1),"")</f>
        <v/>
      </c>
      <c r="T246" s="37" t="str">
        <f>IFERROR(INDEX('VOLO GUIDE TO WATERDEEP'!F$3:F$166,MATCH($H246,'VOLO GUIDE TO WATERDEEP'!$A$3:$A$166,0),1),"")</f>
        <v/>
      </c>
      <c r="U246" s="37" t="str">
        <f>IFERROR(INDEX('VOLO GUIDE TO WATERDEEP'!G$3:G$166,MATCH($H246,'VOLO GUIDE TO WATERDEEP'!$A$3:$A$166,0),1),"")</f>
        <v/>
      </c>
      <c r="V246" s="37" t="str">
        <f>IFERROR(INDEX('VOLO GUIDE TO WATERDEEP'!I$3:I$166,MATCH($H246,'VOLO GUIDE TO WATERDEEP'!$A$3:$A$166,0),1),"")</f>
        <v/>
      </c>
      <c r="W246" s="102"/>
      <c r="X246" s="37" t="str">
        <f>IFERROR(INDEX(GUILDS!$B$2:$B$43,MATCH($F246,GUILDS!$G$2:$G$43,0),1),"")</f>
        <v>Surveyors', Map &amp; Chart-makers' Guild</v>
      </c>
      <c r="Y246" s="102"/>
      <c r="Z246" s="37" t="str">
        <f>IFERROR(INDEX(GUILDS!$X$3:$X$45,MATCH($F246,GUILDS!$W$3:$W$45,0),1),"")</f>
        <v/>
      </c>
    </row>
    <row r="247" spans="1:26" x14ac:dyDescent="0.25">
      <c r="A247" t="s">
        <v>1026</v>
      </c>
      <c r="B247" s="1" t="str">
        <f t="shared" si="6"/>
        <v>C41</v>
      </c>
      <c r="C247" s="1" t="str">
        <f t="shared" si="7"/>
        <v>Shyrrhr's House (row house, B, 3)</v>
      </c>
      <c r="F247" s="37" t="s">
        <v>1409</v>
      </c>
      <c r="G247" s="37" t="s">
        <v>1800</v>
      </c>
      <c r="H247" s="63" t="s">
        <v>2419</v>
      </c>
      <c r="I247" s="63" t="s">
        <v>3291</v>
      </c>
      <c r="J247" s="63" t="s">
        <v>2166</v>
      </c>
      <c r="K247" s="63" t="s">
        <v>2157</v>
      </c>
      <c r="L247" s="63">
        <v>3</v>
      </c>
      <c r="M247" s="63"/>
      <c r="N247" s="112" t="s">
        <v>6672</v>
      </c>
      <c r="O247" s="102"/>
      <c r="P247" s="37" t="str">
        <f>IFERROR(INDEX('VOLO GUIDE TO WATERDEEP'!B$3:B$166,MATCH($H247,'VOLO GUIDE TO WATERDEEP'!$A$3:$A$166,0),1),"")</f>
        <v/>
      </c>
      <c r="Q247" s="37" t="str">
        <f>IFERROR(INDEX('VOLO GUIDE TO WATERDEEP'!C$3:C$166,MATCH($H247,'VOLO GUIDE TO WATERDEEP'!$A$3:$A$166,0),1),"")</f>
        <v/>
      </c>
      <c r="R247" s="37" t="str">
        <f>IFERROR(INDEX('VOLO GUIDE TO WATERDEEP'!D$3:D$166,MATCH($H247,'VOLO GUIDE TO WATERDEEP'!$A$3:$A$166,0),1),"")</f>
        <v/>
      </c>
      <c r="S247" s="37" t="str">
        <f>IFERROR(INDEX('VOLO GUIDE TO WATERDEEP'!E$3:E$166,MATCH($H247,'VOLO GUIDE TO WATERDEEP'!$A$3:$A$166,0),1),"")</f>
        <v/>
      </c>
      <c r="T247" s="37" t="str">
        <f>IFERROR(INDEX('VOLO GUIDE TO WATERDEEP'!F$3:F$166,MATCH($H247,'VOLO GUIDE TO WATERDEEP'!$A$3:$A$166,0),1),"")</f>
        <v/>
      </c>
      <c r="U247" s="37" t="str">
        <f>IFERROR(INDEX('VOLO GUIDE TO WATERDEEP'!G$3:G$166,MATCH($H247,'VOLO GUIDE TO WATERDEEP'!$A$3:$A$166,0),1),"")</f>
        <v/>
      </c>
      <c r="V247" s="37" t="str">
        <f>IFERROR(INDEX('VOLO GUIDE TO WATERDEEP'!I$3:I$166,MATCH($H247,'VOLO GUIDE TO WATERDEEP'!$A$3:$A$166,0),1),"")</f>
        <v/>
      </c>
      <c r="W247" s="102"/>
      <c r="X247" s="37" t="str">
        <f>IFERROR(INDEX(GUILDS!$B$2:$B$43,MATCH($F247,GUILDS!$G$2:$G$43,0),1),"")</f>
        <v/>
      </c>
      <c r="Y247" s="102"/>
      <c r="Z247" s="37" t="str">
        <f>IFERROR(INDEX(GUILDS!$X$3:$X$45,MATCH($F247,GUILDS!$W$3:$W$45,0),1),"")</f>
        <v/>
      </c>
    </row>
    <row r="248" spans="1:26" x14ac:dyDescent="0.25">
      <c r="A248" t="s">
        <v>1027</v>
      </c>
      <c r="B248" s="1" t="str">
        <f t="shared" si="6"/>
        <v>C42</v>
      </c>
      <c r="C248" s="1" t="str">
        <f t="shared" si="7"/>
        <v>Loene the Fighter's House (row house, A, 3)</v>
      </c>
      <c r="F248" s="37" t="s">
        <v>1410</v>
      </c>
      <c r="G248" s="37" t="s">
        <v>1801</v>
      </c>
      <c r="H248" s="63" t="s">
        <v>2420</v>
      </c>
      <c r="I248" s="63" t="s">
        <v>3291</v>
      </c>
      <c r="J248" s="63" t="s">
        <v>2166</v>
      </c>
      <c r="K248" s="63" t="s">
        <v>2152</v>
      </c>
      <c r="L248" s="63">
        <v>3</v>
      </c>
      <c r="M248" s="63"/>
      <c r="N248" s="112" t="s">
        <v>6672</v>
      </c>
      <c r="O248" s="102"/>
      <c r="P248" s="37" t="str">
        <f>IFERROR(INDEX('VOLO GUIDE TO WATERDEEP'!B$3:B$166,MATCH($H248,'VOLO GUIDE TO WATERDEEP'!$A$3:$A$166,0),1),"")</f>
        <v/>
      </c>
      <c r="Q248" s="37" t="str">
        <f>IFERROR(INDEX('VOLO GUIDE TO WATERDEEP'!C$3:C$166,MATCH($H248,'VOLO GUIDE TO WATERDEEP'!$A$3:$A$166,0),1),"")</f>
        <v/>
      </c>
      <c r="R248" s="37" t="str">
        <f>IFERROR(INDEX('VOLO GUIDE TO WATERDEEP'!D$3:D$166,MATCH($H248,'VOLO GUIDE TO WATERDEEP'!$A$3:$A$166,0),1),"")</f>
        <v/>
      </c>
      <c r="S248" s="37" t="str">
        <f>IFERROR(INDEX('VOLO GUIDE TO WATERDEEP'!E$3:E$166,MATCH($H248,'VOLO GUIDE TO WATERDEEP'!$A$3:$A$166,0),1),"")</f>
        <v/>
      </c>
      <c r="T248" s="37" t="str">
        <f>IFERROR(INDEX('VOLO GUIDE TO WATERDEEP'!F$3:F$166,MATCH($H248,'VOLO GUIDE TO WATERDEEP'!$A$3:$A$166,0),1),"")</f>
        <v/>
      </c>
      <c r="U248" s="37" t="str">
        <f>IFERROR(INDEX('VOLO GUIDE TO WATERDEEP'!G$3:G$166,MATCH($H248,'VOLO GUIDE TO WATERDEEP'!$A$3:$A$166,0),1),"")</f>
        <v/>
      </c>
      <c r="V248" s="37" t="str">
        <f>IFERROR(INDEX('VOLO GUIDE TO WATERDEEP'!I$3:I$166,MATCH($H248,'VOLO GUIDE TO WATERDEEP'!$A$3:$A$166,0),1),"")</f>
        <v/>
      </c>
      <c r="W248" s="102"/>
      <c r="X248" s="37" t="str">
        <f>IFERROR(INDEX(GUILDS!$B$2:$B$43,MATCH($F248,GUILDS!$G$2:$G$43,0),1),"")</f>
        <v/>
      </c>
      <c r="Y248" s="102"/>
      <c r="Z248" s="37" t="str">
        <f>IFERROR(INDEX(GUILDS!$X$3:$X$45,MATCH($F248,GUILDS!$W$3:$W$45,0),1),"")</f>
        <v/>
      </c>
    </row>
    <row r="249" spans="1:26" x14ac:dyDescent="0.25">
      <c r="A249" t="s">
        <v>1028</v>
      </c>
      <c r="B249" s="1" t="str">
        <f t="shared" si="6"/>
        <v>C43</v>
      </c>
      <c r="C249" s="1" t="str">
        <f t="shared" si="7"/>
        <v>Mother Tathlom's House of Pleasure (festhall, B, 5)</v>
      </c>
      <c r="F249" s="37" t="s">
        <v>1411</v>
      </c>
      <c r="G249" s="37" t="s">
        <v>1802</v>
      </c>
      <c r="H249" s="63" t="s">
        <v>2421</v>
      </c>
      <c r="I249" s="63" t="s">
        <v>3291</v>
      </c>
      <c r="J249" s="63" t="s">
        <v>2170</v>
      </c>
      <c r="K249" s="63" t="s">
        <v>2157</v>
      </c>
      <c r="L249" s="63">
        <v>5</v>
      </c>
      <c r="M249" s="63"/>
      <c r="N249" s="112" t="s">
        <v>6672</v>
      </c>
      <c r="O249" s="102"/>
      <c r="P249" s="37" t="str">
        <f>IFERROR(INDEX('VOLO GUIDE TO WATERDEEP'!B$3:B$166,MATCH($H249,'VOLO GUIDE TO WATERDEEP'!$A$3:$A$166,0),1),"")</f>
        <v/>
      </c>
      <c r="Q249" s="37" t="str">
        <f>IFERROR(INDEX('VOLO GUIDE TO WATERDEEP'!C$3:C$166,MATCH($H249,'VOLO GUIDE TO WATERDEEP'!$A$3:$A$166,0),1),"")</f>
        <v/>
      </c>
      <c r="R249" s="37" t="str">
        <f>IFERROR(INDEX('VOLO GUIDE TO WATERDEEP'!D$3:D$166,MATCH($H249,'VOLO GUIDE TO WATERDEEP'!$A$3:$A$166,0),1),"")</f>
        <v/>
      </c>
      <c r="S249" s="37" t="str">
        <f>IFERROR(INDEX('VOLO GUIDE TO WATERDEEP'!E$3:E$166,MATCH($H249,'VOLO GUIDE TO WATERDEEP'!$A$3:$A$166,0),1),"")</f>
        <v/>
      </c>
      <c r="T249" s="37" t="str">
        <f>IFERROR(INDEX('VOLO GUIDE TO WATERDEEP'!F$3:F$166,MATCH($H249,'VOLO GUIDE TO WATERDEEP'!$A$3:$A$166,0),1),"")</f>
        <v/>
      </c>
      <c r="U249" s="37" t="str">
        <f>IFERROR(INDEX('VOLO GUIDE TO WATERDEEP'!G$3:G$166,MATCH($H249,'VOLO GUIDE TO WATERDEEP'!$A$3:$A$166,0),1),"")</f>
        <v/>
      </c>
      <c r="V249" s="37" t="str">
        <f>IFERROR(INDEX('VOLO GUIDE TO WATERDEEP'!I$3:I$166,MATCH($H249,'VOLO GUIDE TO WATERDEEP'!$A$3:$A$166,0),1),"")</f>
        <v/>
      </c>
      <c r="W249" s="102"/>
      <c r="X249" s="37" t="str">
        <f>IFERROR(INDEX(GUILDS!$B$2:$B$43,MATCH($F249,GUILDS!$G$2:$G$43,0),1),"")</f>
        <v/>
      </c>
      <c r="Y249" s="102"/>
      <c r="Z249" s="37" t="str">
        <f>IFERROR(INDEX(GUILDS!$X$3:$X$45,MATCH($F249,GUILDS!$W$3:$W$45,0),1),"")</f>
        <v/>
      </c>
    </row>
    <row r="250" spans="1:26" x14ac:dyDescent="0.25">
      <c r="A250" t="s">
        <v>1029</v>
      </c>
      <c r="B250" s="1" t="str">
        <f t="shared" si="6"/>
        <v>C44</v>
      </c>
      <c r="C250" s="1" t="str">
        <f t="shared" si="7"/>
        <v>The House of Gems (guildhall, C, 2) 1</v>
      </c>
      <c r="F250" s="37" t="s">
        <v>1412</v>
      </c>
      <c r="G250" s="37" t="s">
        <v>1803</v>
      </c>
      <c r="H250" s="63" t="s">
        <v>2422</v>
      </c>
      <c r="I250" s="63" t="s">
        <v>3291</v>
      </c>
      <c r="J250" s="63" t="s">
        <v>2172</v>
      </c>
      <c r="K250" s="63" t="s">
        <v>2145</v>
      </c>
      <c r="L250" s="63">
        <v>2</v>
      </c>
      <c r="M250" s="63"/>
      <c r="N250" s="112" t="s">
        <v>6672</v>
      </c>
      <c r="O250" s="102"/>
      <c r="P250" s="37" t="str">
        <f>IFERROR(INDEX('VOLO GUIDE TO WATERDEEP'!B$3:B$166,MATCH($H250,'VOLO GUIDE TO WATERDEEP'!$A$3:$A$166,0),1),"")</f>
        <v/>
      </c>
      <c r="Q250" s="37" t="str">
        <f>IFERROR(INDEX('VOLO GUIDE TO WATERDEEP'!C$3:C$166,MATCH($H250,'VOLO GUIDE TO WATERDEEP'!$A$3:$A$166,0),1),"")</f>
        <v/>
      </c>
      <c r="R250" s="37" t="str">
        <f>IFERROR(INDEX('VOLO GUIDE TO WATERDEEP'!D$3:D$166,MATCH($H250,'VOLO GUIDE TO WATERDEEP'!$A$3:$A$166,0),1),"")</f>
        <v/>
      </c>
      <c r="S250" s="37" t="str">
        <f>IFERROR(INDEX('VOLO GUIDE TO WATERDEEP'!E$3:E$166,MATCH($H250,'VOLO GUIDE TO WATERDEEP'!$A$3:$A$166,0),1),"")</f>
        <v/>
      </c>
      <c r="T250" s="37" t="str">
        <f>IFERROR(INDEX('VOLO GUIDE TO WATERDEEP'!F$3:F$166,MATCH($H250,'VOLO GUIDE TO WATERDEEP'!$A$3:$A$166,0),1),"")</f>
        <v/>
      </c>
      <c r="U250" s="37" t="str">
        <f>IFERROR(INDEX('VOLO GUIDE TO WATERDEEP'!G$3:G$166,MATCH($H250,'VOLO GUIDE TO WATERDEEP'!$A$3:$A$166,0),1),"")</f>
        <v/>
      </c>
      <c r="V250" s="37" t="str">
        <f>IFERROR(INDEX('VOLO GUIDE TO WATERDEEP'!I$3:I$166,MATCH($H250,'VOLO GUIDE TO WATERDEEP'!$A$3:$A$166,0),1),"")</f>
        <v/>
      </c>
      <c r="W250" s="102"/>
      <c r="X250" s="37" t="str">
        <f>IFERROR(INDEX(GUILDS!$B$2:$B$43,MATCH($F250,GUILDS!$G$2:$G$43,0),1),"")</f>
        <v>Jewelers' Guild</v>
      </c>
      <c r="Y250" s="102"/>
      <c r="Z250" s="37" t="str">
        <f>IFERROR(INDEX(GUILDS!$X$3:$X$45,MATCH($F250,GUILDS!$W$3:$W$45,0),1),"")</f>
        <v/>
      </c>
    </row>
    <row r="251" spans="1:26" x14ac:dyDescent="0.25">
      <c r="A251" t="s">
        <v>1030</v>
      </c>
      <c r="B251" s="1" t="str">
        <f t="shared" si="6"/>
        <v>C45</v>
      </c>
      <c r="C251" s="1" t="str">
        <f t="shared" si="7"/>
        <v>Lady Naneatha Lhaurilstar's residence (row house, B, 3)</v>
      </c>
      <c r="F251" s="37" t="s">
        <v>1413</v>
      </c>
      <c r="G251" s="37" t="s">
        <v>1804</v>
      </c>
      <c r="H251" s="63" t="s">
        <v>2423</v>
      </c>
      <c r="I251" s="63" t="s">
        <v>3291</v>
      </c>
      <c r="J251" s="63" t="s">
        <v>2166</v>
      </c>
      <c r="K251" s="63" t="s">
        <v>2157</v>
      </c>
      <c r="L251" s="63">
        <v>3</v>
      </c>
      <c r="M251" s="63"/>
      <c r="N251" s="112" t="s">
        <v>6672</v>
      </c>
      <c r="O251" s="102"/>
      <c r="P251" s="37" t="str">
        <f>IFERROR(INDEX('VOLO GUIDE TO WATERDEEP'!B$3:B$166,MATCH($H251,'VOLO GUIDE TO WATERDEEP'!$A$3:$A$166,0),1),"")</f>
        <v/>
      </c>
      <c r="Q251" s="37" t="str">
        <f>IFERROR(INDEX('VOLO GUIDE TO WATERDEEP'!C$3:C$166,MATCH($H251,'VOLO GUIDE TO WATERDEEP'!$A$3:$A$166,0),1),"")</f>
        <v/>
      </c>
      <c r="R251" s="37" t="str">
        <f>IFERROR(INDEX('VOLO GUIDE TO WATERDEEP'!D$3:D$166,MATCH($H251,'VOLO GUIDE TO WATERDEEP'!$A$3:$A$166,0),1),"")</f>
        <v/>
      </c>
      <c r="S251" s="37" t="str">
        <f>IFERROR(INDEX('VOLO GUIDE TO WATERDEEP'!E$3:E$166,MATCH($H251,'VOLO GUIDE TO WATERDEEP'!$A$3:$A$166,0),1),"")</f>
        <v/>
      </c>
      <c r="T251" s="37" t="str">
        <f>IFERROR(INDEX('VOLO GUIDE TO WATERDEEP'!F$3:F$166,MATCH($H251,'VOLO GUIDE TO WATERDEEP'!$A$3:$A$166,0),1),"")</f>
        <v/>
      </c>
      <c r="U251" s="37" t="str">
        <f>IFERROR(INDEX('VOLO GUIDE TO WATERDEEP'!G$3:G$166,MATCH($H251,'VOLO GUIDE TO WATERDEEP'!$A$3:$A$166,0),1),"")</f>
        <v/>
      </c>
      <c r="V251" s="37" t="str">
        <f>IFERROR(INDEX('VOLO GUIDE TO WATERDEEP'!I$3:I$166,MATCH($H251,'VOLO GUIDE TO WATERDEEP'!$A$3:$A$166,0),1),"")</f>
        <v/>
      </c>
      <c r="W251" s="102"/>
      <c r="X251" s="37" t="str">
        <f>IFERROR(INDEX(GUILDS!$B$2:$B$43,MATCH($F251,GUILDS!$G$2:$G$43,0),1),"")</f>
        <v/>
      </c>
      <c r="Y251" s="102"/>
      <c r="Z251" s="37" t="str">
        <f>IFERROR(INDEX(GUILDS!$X$3:$X$45,MATCH($F251,GUILDS!$W$3:$W$45,0),1),"")</f>
        <v/>
      </c>
    </row>
    <row r="252" spans="1:26" x14ac:dyDescent="0.25">
      <c r="A252" t="s">
        <v>1031</v>
      </c>
      <c r="B252" s="1" t="str">
        <f t="shared" si="6"/>
        <v>C46</v>
      </c>
      <c r="C252" s="1" t="str">
        <f t="shared" si="7"/>
        <v>Bell Tower (city building, C, 3)</v>
      </c>
      <c r="F252" s="37" t="s">
        <v>1414</v>
      </c>
      <c r="G252" s="37" t="s">
        <v>1805</v>
      </c>
      <c r="H252" s="63" t="s">
        <v>2424</v>
      </c>
      <c r="I252" s="63" t="s">
        <v>3291</v>
      </c>
      <c r="J252" s="63" t="s">
        <v>2144</v>
      </c>
      <c r="K252" s="63" t="s">
        <v>2145</v>
      </c>
      <c r="L252" s="63">
        <v>3</v>
      </c>
      <c r="M252" s="63"/>
      <c r="N252" s="112" t="s">
        <v>6672</v>
      </c>
      <c r="O252" s="102"/>
      <c r="P252" s="37" t="str">
        <f>IFERROR(INDEX('VOLO GUIDE TO WATERDEEP'!B$3:B$166,MATCH($H252,'VOLO GUIDE TO WATERDEEP'!$A$3:$A$166,0),1),"")</f>
        <v/>
      </c>
      <c r="Q252" s="37" t="str">
        <f>IFERROR(INDEX('VOLO GUIDE TO WATERDEEP'!C$3:C$166,MATCH($H252,'VOLO GUIDE TO WATERDEEP'!$A$3:$A$166,0),1),"")</f>
        <v/>
      </c>
      <c r="R252" s="37" t="str">
        <f>IFERROR(INDEX('VOLO GUIDE TO WATERDEEP'!D$3:D$166,MATCH($H252,'VOLO GUIDE TO WATERDEEP'!$A$3:$A$166,0),1),"")</f>
        <v/>
      </c>
      <c r="S252" s="37" t="str">
        <f>IFERROR(INDEX('VOLO GUIDE TO WATERDEEP'!E$3:E$166,MATCH($H252,'VOLO GUIDE TO WATERDEEP'!$A$3:$A$166,0),1),"")</f>
        <v/>
      </c>
      <c r="T252" s="37" t="str">
        <f>IFERROR(INDEX('VOLO GUIDE TO WATERDEEP'!F$3:F$166,MATCH($H252,'VOLO GUIDE TO WATERDEEP'!$A$3:$A$166,0),1),"")</f>
        <v/>
      </c>
      <c r="U252" s="37" t="str">
        <f>IFERROR(INDEX('VOLO GUIDE TO WATERDEEP'!G$3:G$166,MATCH($H252,'VOLO GUIDE TO WATERDEEP'!$A$3:$A$166,0),1),"")</f>
        <v/>
      </c>
      <c r="V252" s="37" t="str">
        <f>IFERROR(INDEX('VOLO GUIDE TO WATERDEEP'!I$3:I$166,MATCH($H252,'VOLO GUIDE TO WATERDEEP'!$A$3:$A$166,0),1),"")</f>
        <v/>
      </c>
      <c r="W252" s="102"/>
      <c r="X252" s="37" t="str">
        <f>IFERROR(INDEX(GUILDS!$B$2:$B$43,MATCH($F252,GUILDS!$G$2:$G$43,0),1),"")</f>
        <v/>
      </c>
      <c r="Y252" s="102"/>
      <c r="Z252" s="37" t="str">
        <f>IFERROR(INDEX(GUILDS!$X$3:$X$45,MATCH($F252,GUILDS!$W$3:$W$45,0),1),"")</f>
        <v/>
      </c>
    </row>
    <row r="253" spans="1:26" x14ac:dyDescent="0.25">
      <c r="A253" t="s">
        <v>1032</v>
      </c>
      <c r="B253" s="1" t="str">
        <f t="shared" si="6"/>
        <v>C47</v>
      </c>
      <c r="C253" s="1" t="str">
        <f t="shared" si="7"/>
        <v>Guard Smithy (city building, C, 2)</v>
      </c>
      <c r="F253" s="37" t="s">
        <v>1415</v>
      </c>
      <c r="G253" s="37" t="s">
        <v>1806</v>
      </c>
      <c r="H253" s="63" t="s">
        <v>2425</v>
      </c>
      <c r="I253" s="63" t="s">
        <v>3291</v>
      </c>
      <c r="J253" s="63" t="s">
        <v>2144</v>
      </c>
      <c r="K253" s="63" t="s">
        <v>2145</v>
      </c>
      <c r="L253" s="63">
        <v>2</v>
      </c>
      <c r="M253" s="63"/>
      <c r="N253" s="112" t="s">
        <v>6672</v>
      </c>
      <c r="O253" s="102"/>
      <c r="P253" s="37" t="str">
        <f>IFERROR(INDEX('VOLO GUIDE TO WATERDEEP'!B$3:B$166,MATCH($H253,'VOLO GUIDE TO WATERDEEP'!$A$3:$A$166,0),1),"")</f>
        <v/>
      </c>
      <c r="Q253" s="37" t="str">
        <f>IFERROR(INDEX('VOLO GUIDE TO WATERDEEP'!C$3:C$166,MATCH($H253,'VOLO GUIDE TO WATERDEEP'!$A$3:$A$166,0),1),"")</f>
        <v/>
      </c>
      <c r="R253" s="37" t="str">
        <f>IFERROR(INDEX('VOLO GUIDE TO WATERDEEP'!D$3:D$166,MATCH($H253,'VOLO GUIDE TO WATERDEEP'!$A$3:$A$166,0),1),"")</f>
        <v/>
      </c>
      <c r="S253" s="37" t="str">
        <f>IFERROR(INDEX('VOLO GUIDE TO WATERDEEP'!E$3:E$166,MATCH($H253,'VOLO GUIDE TO WATERDEEP'!$A$3:$A$166,0),1),"")</f>
        <v/>
      </c>
      <c r="T253" s="37" t="str">
        <f>IFERROR(INDEX('VOLO GUIDE TO WATERDEEP'!F$3:F$166,MATCH($H253,'VOLO GUIDE TO WATERDEEP'!$A$3:$A$166,0),1),"")</f>
        <v/>
      </c>
      <c r="U253" s="37" t="str">
        <f>IFERROR(INDEX('VOLO GUIDE TO WATERDEEP'!G$3:G$166,MATCH($H253,'VOLO GUIDE TO WATERDEEP'!$A$3:$A$166,0),1),"")</f>
        <v/>
      </c>
      <c r="V253" s="37" t="str">
        <f>IFERROR(INDEX('VOLO GUIDE TO WATERDEEP'!I$3:I$166,MATCH($H253,'VOLO GUIDE TO WATERDEEP'!$A$3:$A$166,0),1),"")</f>
        <v/>
      </c>
      <c r="W253" s="102"/>
      <c r="X253" s="37" t="str">
        <f>IFERROR(INDEX(GUILDS!$B$2:$B$43,MATCH($F253,GUILDS!$G$2:$G$43,0),1),"")</f>
        <v/>
      </c>
      <c r="Y253" s="102"/>
      <c r="Z253" s="37" t="str">
        <f>IFERROR(INDEX(GUILDS!$X$3:$X$45,MATCH($F253,GUILDS!$W$3:$W$45,0),1),"")</f>
        <v/>
      </c>
    </row>
    <row r="254" spans="1:26" x14ac:dyDescent="0.25">
      <c r="A254" t="s">
        <v>1033</v>
      </c>
      <c r="B254" s="1" t="str">
        <f t="shared" si="6"/>
        <v>C48</v>
      </c>
      <c r="C254" s="1" t="str">
        <f t="shared" si="7"/>
        <v>The Yawning Portal (inn, C,.3)</v>
      </c>
      <c r="F254" s="37" t="s">
        <v>1416</v>
      </c>
      <c r="G254" s="37" t="s">
        <v>1807</v>
      </c>
      <c r="H254" s="63" t="s">
        <v>2426</v>
      </c>
      <c r="I254" s="63" t="s">
        <v>3291</v>
      </c>
      <c r="J254" s="63" t="s">
        <v>2168</v>
      </c>
      <c r="K254" s="63" t="s">
        <v>2145</v>
      </c>
      <c r="L254" s="63">
        <v>3</v>
      </c>
      <c r="M254" s="63"/>
      <c r="N254" s="112" t="s">
        <v>6715</v>
      </c>
      <c r="O254" s="102"/>
      <c r="P254" s="37" t="str">
        <f>IFERROR(INDEX('VOLO GUIDE TO WATERDEEP'!B$3:B$166,MATCH($H254,'VOLO GUIDE TO WATERDEEP'!$A$3:$A$166,0),1),"")</f>
        <v/>
      </c>
      <c r="Q254" s="37" t="str">
        <f>IFERROR(INDEX('VOLO GUIDE TO WATERDEEP'!C$3:C$166,MATCH($H254,'VOLO GUIDE TO WATERDEEP'!$A$3:$A$166,0),1),"")</f>
        <v/>
      </c>
      <c r="R254" s="37" t="str">
        <f>IFERROR(INDEX('VOLO GUIDE TO WATERDEEP'!D$3:D$166,MATCH($H254,'VOLO GUIDE TO WATERDEEP'!$A$3:$A$166,0),1),"")</f>
        <v/>
      </c>
      <c r="S254" s="37" t="str">
        <f>IFERROR(INDEX('VOLO GUIDE TO WATERDEEP'!E$3:E$166,MATCH($H254,'VOLO GUIDE TO WATERDEEP'!$A$3:$A$166,0),1),"")</f>
        <v/>
      </c>
      <c r="T254" s="37" t="str">
        <f>IFERROR(INDEX('VOLO GUIDE TO WATERDEEP'!F$3:F$166,MATCH($H254,'VOLO GUIDE TO WATERDEEP'!$A$3:$A$166,0),1),"")</f>
        <v/>
      </c>
      <c r="U254" s="37" t="str">
        <f>IFERROR(INDEX('VOLO GUIDE TO WATERDEEP'!G$3:G$166,MATCH($H254,'VOLO GUIDE TO WATERDEEP'!$A$3:$A$166,0),1),"")</f>
        <v/>
      </c>
      <c r="V254" s="37" t="str">
        <f>IFERROR(INDEX('VOLO GUIDE TO WATERDEEP'!I$3:I$166,MATCH($H254,'VOLO GUIDE TO WATERDEEP'!$A$3:$A$166,0),1),"")</f>
        <v/>
      </c>
      <c r="W254" s="102"/>
      <c r="X254" s="37" t="str">
        <f>IFERROR(INDEX(GUILDS!$B$2:$B$43,MATCH($F254,GUILDS!$G$2:$G$43,0),1),"")</f>
        <v/>
      </c>
      <c r="Y254" s="102"/>
      <c r="Z254" s="37">
        <f>IFERROR(INDEX(GUILDS!$X$3:$X$45,MATCH($F254,GUILDS!$W$3:$W$45,0),1),"")</f>
        <v>0</v>
      </c>
    </row>
    <row r="255" spans="1:26" x14ac:dyDescent="0.25">
      <c r="A255" t="s">
        <v>1034</v>
      </c>
      <c r="B255" s="1" t="str">
        <f t="shared" si="6"/>
        <v>C49</v>
      </c>
      <c r="C255" s="1" t="str">
        <f t="shared" si="7"/>
        <v>The Red-eyed Owl (tavern, D, 2)</v>
      </c>
      <c r="F255" s="37" t="s">
        <v>1417</v>
      </c>
      <c r="G255" s="37" t="s">
        <v>1808</v>
      </c>
      <c r="H255" s="63" t="s">
        <v>2427</v>
      </c>
      <c r="I255" s="63" t="s">
        <v>3291</v>
      </c>
      <c r="J255" s="63" t="s">
        <v>2169</v>
      </c>
      <c r="K255" s="63" t="s">
        <v>2159</v>
      </c>
      <c r="L255" s="63">
        <v>2</v>
      </c>
      <c r="M255" s="63"/>
      <c r="N255" s="112" t="s">
        <v>6672</v>
      </c>
      <c r="O255" s="102"/>
      <c r="P255" s="37">
        <f>IFERROR(INDEX('VOLO GUIDE TO WATERDEEP'!B$3:B$166,MATCH($H255,'VOLO GUIDE TO WATERDEEP'!$A$3:$A$166,0),1),"")</f>
        <v>3</v>
      </c>
      <c r="Q255" s="37">
        <f>IFERROR(INDEX('VOLO GUIDE TO WATERDEEP'!C$3:C$166,MATCH($H255,'VOLO GUIDE TO WATERDEEP'!$A$3:$A$166,0),1),"")</f>
        <v>3</v>
      </c>
      <c r="R255" s="37">
        <f>IFERROR(INDEX('VOLO GUIDE TO WATERDEEP'!D$3:D$166,MATCH($H255,'VOLO GUIDE TO WATERDEEP'!$A$3:$A$166,0),1),"")</f>
        <v>0</v>
      </c>
      <c r="S255" s="37">
        <f>IFERROR(INDEX('VOLO GUIDE TO WATERDEEP'!E$3:E$166,MATCH($H255,'VOLO GUIDE TO WATERDEEP'!$A$3:$A$166,0),1),"")</f>
        <v>0</v>
      </c>
      <c r="T255" s="37" t="str">
        <f>IFERROR(INDEX('VOLO GUIDE TO WATERDEEP'!F$3:F$166,MATCH($H255,'VOLO GUIDE TO WATERDEEP'!$A$3:$A$166,0),1),"")</f>
        <v>Tavern</v>
      </c>
      <c r="U255" s="37" t="str">
        <f>IFERROR(INDEX('VOLO GUIDE TO WATERDEEP'!G$3:G$166,MATCH($H255,'VOLO GUIDE TO WATERDEEP'!$A$3:$A$166,0),1),"")</f>
        <v>Drink is 1 cp/tankard for ale, 2
cp for bitters, 3 cp for stout, 4 cp/
tallglass for zzar or red wine, and
5 cp for the rather sour white
wine that is brought in from the
proprietor's own land, and
which hes inordinately fond of.
It goes well with all sorts of
cheese, though (especially the
firmer, heartier sorts), and he
sells it for carry-out at 2 sp/bottle
or 1 gp for a half-anker keg.</v>
      </c>
      <c r="V255" s="37" t="str">
        <f>IFERROR(INDEX('VOLO GUIDE TO WATERDEEP'!I$3:I$166,MATCH($H255,'VOLO GUIDE TO WATERDEEP'!$A$3:$A$166,0),1),"")</f>
        <v>CASTLE WARD</v>
      </c>
      <c r="W255" s="102"/>
      <c r="X255" s="37" t="str">
        <f>IFERROR(INDEX(GUILDS!$B$2:$B$43,MATCH($F255,GUILDS!$G$2:$G$43,0),1),"")</f>
        <v/>
      </c>
      <c r="Y255" s="102"/>
      <c r="Z255" s="37" t="str">
        <f>IFERROR(INDEX(GUILDS!$X$3:$X$45,MATCH($F255,GUILDS!$W$3:$W$45,0),1),"")</f>
        <v/>
      </c>
    </row>
    <row r="256" spans="1:26" x14ac:dyDescent="0.25">
      <c r="A256" t="s">
        <v>1035</v>
      </c>
      <c r="B256" s="1" t="str">
        <f t="shared" si="6"/>
        <v>C50</v>
      </c>
      <c r="C256" s="1" t="str">
        <f t="shared" si="7"/>
        <v>The Sleepy Slyph (tavern, C, 2)</v>
      </c>
      <c r="F256" s="37" t="s">
        <v>1418</v>
      </c>
      <c r="G256" s="37" t="s">
        <v>1809</v>
      </c>
      <c r="H256" s="63" t="s">
        <v>2428</v>
      </c>
      <c r="I256" s="63" t="s">
        <v>3291</v>
      </c>
      <c r="J256" s="63" t="s">
        <v>2169</v>
      </c>
      <c r="K256" s="63" t="s">
        <v>2145</v>
      </c>
      <c r="L256" s="63">
        <v>2</v>
      </c>
      <c r="M256" s="63"/>
      <c r="N256" s="112" t="s">
        <v>6672</v>
      </c>
      <c r="O256" s="102"/>
      <c r="P256" s="37" t="str">
        <f>IFERROR(INDEX('VOLO GUIDE TO WATERDEEP'!B$3:B$166,MATCH($H256,'VOLO GUIDE TO WATERDEEP'!$A$3:$A$166,0),1),"")</f>
        <v/>
      </c>
      <c r="Q256" s="37" t="str">
        <f>IFERROR(INDEX('VOLO GUIDE TO WATERDEEP'!C$3:C$166,MATCH($H256,'VOLO GUIDE TO WATERDEEP'!$A$3:$A$166,0),1),"")</f>
        <v/>
      </c>
      <c r="R256" s="37" t="str">
        <f>IFERROR(INDEX('VOLO GUIDE TO WATERDEEP'!D$3:D$166,MATCH($H256,'VOLO GUIDE TO WATERDEEP'!$A$3:$A$166,0),1),"")</f>
        <v/>
      </c>
      <c r="S256" s="37" t="str">
        <f>IFERROR(INDEX('VOLO GUIDE TO WATERDEEP'!E$3:E$166,MATCH($H256,'VOLO GUIDE TO WATERDEEP'!$A$3:$A$166,0),1),"")</f>
        <v/>
      </c>
      <c r="T256" s="37" t="str">
        <f>IFERROR(INDEX('VOLO GUIDE TO WATERDEEP'!F$3:F$166,MATCH($H256,'VOLO GUIDE TO WATERDEEP'!$A$3:$A$166,0),1),"")</f>
        <v/>
      </c>
      <c r="U256" s="37" t="str">
        <f>IFERROR(INDEX('VOLO GUIDE TO WATERDEEP'!G$3:G$166,MATCH($H256,'VOLO GUIDE TO WATERDEEP'!$A$3:$A$166,0),1),"")</f>
        <v/>
      </c>
      <c r="V256" s="37" t="str">
        <f>IFERROR(INDEX('VOLO GUIDE TO WATERDEEP'!I$3:I$166,MATCH($H256,'VOLO GUIDE TO WATERDEEP'!$A$3:$A$166,0),1),"")</f>
        <v/>
      </c>
      <c r="W256" s="102"/>
      <c r="X256" s="37" t="str">
        <f>IFERROR(INDEX(GUILDS!$B$2:$B$43,MATCH($F256,GUILDS!$G$2:$G$43,0),1),"")</f>
        <v/>
      </c>
      <c r="Y256" s="102"/>
      <c r="Z256" s="37" t="str">
        <f>IFERROR(INDEX(GUILDS!$X$3:$X$45,MATCH($F256,GUILDS!$W$3:$W$45,0),1),"")</f>
        <v/>
      </c>
    </row>
    <row r="257" spans="1:26" x14ac:dyDescent="0.25">
      <c r="A257" t="s">
        <v>1036</v>
      </c>
      <c r="B257" s="1" t="str">
        <f t="shared" si="6"/>
        <v>C51</v>
      </c>
      <c r="C257" s="1" t="str">
        <f t="shared" si="7"/>
        <v>Crommer's Warehouse (warehouse, C, 4)</v>
      </c>
      <c r="F257" s="37" t="s">
        <v>1419</v>
      </c>
      <c r="G257" s="37" t="s">
        <v>1810</v>
      </c>
      <c r="H257" s="63" t="s">
        <v>2429</v>
      </c>
      <c r="I257" s="63" t="s">
        <v>3291</v>
      </c>
      <c r="J257" s="63" t="s">
        <v>2171</v>
      </c>
      <c r="K257" s="63" t="s">
        <v>2145</v>
      </c>
      <c r="L257" s="63">
        <v>4</v>
      </c>
      <c r="M257" s="63"/>
      <c r="N257" s="112" t="s">
        <v>6672</v>
      </c>
      <c r="O257" s="102"/>
      <c r="P257" s="37" t="str">
        <f>IFERROR(INDEX('VOLO GUIDE TO WATERDEEP'!B$3:B$166,MATCH($H257,'VOLO GUIDE TO WATERDEEP'!$A$3:$A$166,0),1),"")</f>
        <v/>
      </c>
      <c r="Q257" s="37" t="str">
        <f>IFERROR(INDEX('VOLO GUIDE TO WATERDEEP'!C$3:C$166,MATCH($H257,'VOLO GUIDE TO WATERDEEP'!$A$3:$A$166,0),1),"")</f>
        <v/>
      </c>
      <c r="R257" s="37" t="str">
        <f>IFERROR(INDEX('VOLO GUIDE TO WATERDEEP'!D$3:D$166,MATCH($H257,'VOLO GUIDE TO WATERDEEP'!$A$3:$A$166,0),1),"")</f>
        <v/>
      </c>
      <c r="S257" s="37" t="str">
        <f>IFERROR(INDEX('VOLO GUIDE TO WATERDEEP'!E$3:E$166,MATCH($H257,'VOLO GUIDE TO WATERDEEP'!$A$3:$A$166,0),1),"")</f>
        <v/>
      </c>
      <c r="T257" s="37" t="str">
        <f>IFERROR(INDEX('VOLO GUIDE TO WATERDEEP'!F$3:F$166,MATCH($H257,'VOLO GUIDE TO WATERDEEP'!$A$3:$A$166,0),1),"")</f>
        <v/>
      </c>
      <c r="U257" s="37" t="str">
        <f>IFERROR(INDEX('VOLO GUIDE TO WATERDEEP'!G$3:G$166,MATCH($H257,'VOLO GUIDE TO WATERDEEP'!$A$3:$A$166,0),1),"")</f>
        <v/>
      </c>
      <c r="V257" s="37" t="str">
        <f>IFERROR(INDEX('VOLO GUIDE TO WATERDEEP'!I$3:I$166,MATCH($H257,'VOLO GUIDE TO WATERDEEP'!$A$3:$A$166,0),1),"")</f>
        <v/>
      </c>
      <c r="W257" s="102"/>
      <c r="X257" s="37" t="str">
        <f>IFERROR(INDEX(GUILDS!$B$2:$B$43,MATCH($F257,GUILDS!$G$2:$G$43,0),1),"")</f>
        <v/>
      </c>
      <c r="Y257" s="102"/>
      <c r="Z257" s="37" t="str">
        <f>IFERROR(INDEX(GUILDS!$X$3:$X$45,MATCH($F257,GUILDS!$W$3:$W$45,0),1),"")</f>
        <v/>
      </c>
    </row>
    <row r="258" spans="1:26" x14ac:dyDescent="0.25">
      <c r="A258" t="s">
        <v>1037</v>
      </c>
      <c r="B258" s="1" t="str">
        <f t="shared" si="6"/>
        <v>C52</v>
      </c>
      <c r="C258" s="1" t="str">
        <f t="shared" si="7"/>
        <v>Mirt's Mansion (villa, A, 3)</v>
      </c>
      <c r="F258" s="37" t="s">
        <v>1420</v>
      </c>
      <c r="G258" s="37" t="s">
        <v>1811</v>
      </c>
      <c r="H258" s="63" t="s">
        <v>2430</v>
      </c>
      <c r="I258" s="63" t="s">
        <v>3291</v>
      </c>
      <c r="J258" s="63" t="s">
        <v>2178</v>
      </c>
      <c r="K258" s="63" t="s">
        <v>2152</v>
      </c>
      <c r="L258" s="63">
        <v>3</v>
      </c>
      <c r="M258" s="63"/>
      <c r="N258" s="112" t="s">
        <v>6716</v>
      </c>
      <c r="O258" s="102"/>
      <c r="P258" s="37" t="str">
        <f>IFERROR(INDEX('VOLO GUIDE TO WATERDEEP'!B$3:B$166,MATCH($H258,'VOLO GUIDE TO WATERDEEP'!$A$3:$A$166,0),1),"")</f>
        <v/>
      </c>
      <c r="Q258" s="37" t="str">
        <f>IFERROR(INDEX('VOLO GUIDE TO WATERDEEP'!C$3:C$166,MATCH($H258,'VOLO GUIDE TO WATERDEEP'!$A$3:$A$166,0),1),"")</f>
        <v/>
      </c>
      <c r="R258" s="37" t="str">
        <f>IFERROR(INDEX('VOLO GUIDE TO WATERDEEP'!D$3:D$166,MATCH($H258,'VOLO GUIDE TO WATERDEEP'!$A$3:$A$166,0),1),"")</f>
        <v/>
      </c>
      <c r="S258" s="37" t="str">
        <f>IFERROR(INDEX('VOLO GUIDE TO WATERDEEP'!E$3:E$166,MATCH($H258,'VOLO GUIDE TO WATERDEEP'!$A$3:$A$166,0),1),"")</f>
        <v/>
      </c>
      <c r="T258" s="37" t="str">
        <f>IFERROR(INDEX('VOLO GUIDE TO WATERDEEP'!F$3:F$166,MATCH($H258,'VOLO GUIDE TO WATERDEEP'!$A$3:$A$166,0),1),"")</f>
        <v/>
      </c>
      <c r="U258" s="37" t="str">
        <f>IFERROR(INDEX('VOLO GUIDE TO WATERDEEP'!G$3:G$166,MATCH($H258,'VOLO GUIDE TO WATERDEEP'!$A$3:$A$166,0),1),"")</f>
        <v/>
      </c>
      <c r="V258" s="37" t="str">
        <f>IFERROR(INDEX('VOLO GUIDE TO WATERDEEP'!I$3:I$166,MATCH($H258,'VOLO GUIDE TO WATERDEEP'!$A$3:$A$166,0),1),"")</f>
        <v/>
      </c>
      <c r="W258" s="102"/>
      <c r="X258" s="37" t="str">
        <f>IFERROR(INDEX(GUILDS!$B$2:$B$43,MATCH($F258,GUILDS!$G$2:$G$43,0),1),"")</f>
        <v/>
      </c>
      <c r="Y258" s="102"/>
      <c r="Z258" s="37" t="str">
        <f>IFERROR(INDEX(GUILDS!$X$3:$X$45,MATCH($F258,GUILDS!$W$3:$W$45,0),1),"")</f>
        <v/>
      </c>
    </row>
    <row r="259" spans="1:26" x14ac:dyDescent="0.25">
      <c r="A259" t="s">
        <v>1038</v>
      </c>
      <c r="B259" s="1" t="str">
        <f t="shared" si="6"/>
        <v>C53</v>
      </c>
      <c r="C259" s="1" t="str">
        <f t="shared" si="7"/>
        <v>The Quaffing Quaggoth (tavern, C, 1)</v>
      </c>
      <c r="F259" s="37" t="s">
        <v>1421</v>
      </c>
      <c r="G259" s="37" t="s">
        <v>1812</v>
      </c>
      <c r="H259" s="63" t="s">
        <v>2431</v>
      </c>
      <c r="I259" s="63" t="s">
        <v>3291</v>
      </c>
      <c r="J259" s="63" t="s">
        <v>2169</v>
      </c>
      <c r="K259" s="63" t="s">
        <v>2145</v>
      </c>
      <c r="L259" s="63">
        <v>1</v>
      </c>
      <c r="M259" s="63"/>
      <c r="N259" s="112" t="s">
        <v>6672</v>
      </c>
      <c r="O259" s="102"/>
      <c r="P259" s="37" t="str">
        <f>IFERROR(INDEX('VOLO GUIDE TO WATERDEEP'!B$3:B$166,MATCH($H259,'VOLO GUIDE TO WATERDEEP'!$A$3:$A$166,0),1),"")</f>
        <v/>
      </c>
      <c r="Q259" s="37" t="str">
        <f>IFERROR(INDEX('VOLO GUIDE TO WATERDEEP'!C$3:C$166,MATCH($H259,'VOLO GUIDE TO WATERDEEP'!$A$3:$A$166,0),1),"")</f>
        <v/>
      </c>
      <c r="R259" s="37" t="str">
        <f>IFERROR(INDEX('VOLO GUIDE TO WATERDEEP'!D$3:D$166,MATCH($H259,'VOLO GUIDE TO WATERDEEP'!$A$3:$A$166,0),1),"")</f>
        <v/>
      </c>
      <c r="S259" s="37" t="str">
        <f>IFERROR(INDEX('VOLO GUIDE TO WATERDEEP'!E$3:E$166,MATCH($H259,'VOLO GUIDE TO WATERDEEP'!$A$3:$A$166,0),1),"")</f>
        <v/>
      </c>
      <c r="T259" s="37" t="str">
        <f>IFERROR(INDEX('VOLO GUIDE TO WATERDEEP'!F$3:F$166,MATCH($H259,'VOLO GUIDE TO WATERDEEP'!$A$3:$A$166,0),1),"")</f>
        <v/>
      </c>
      <c r="U259" s="37" t="str">
        <f>IFERROR(INDEX('VOLO GUIDE TO WATERDEEP'!G$3:G$166,MATCH($H259,'VOLO GUIDE TO WATERDEEP'!$A$3:$A$166,0),1),"")</f>
        <v/>
      </c>
      <c r="V259" s="37" t="str">
        <f>IFERROR(INDEX('VOLO GUIDE TO WATERDEEP'!I$3:I$166,MATCH($H259,'VOLO GUIDE TO WATERDEEP'!$A$3:$A$166,0),1),"")</f>
        <v/>
      </c>
      <c r="W259" s="102"/>
      <c r="X259" s="37" t="str">
        <f>IFERROR(INDEX(GUILDS!$B$2:$B$43,MATCH($F259,GUILDS!$G$2:$G$43,0),1),"")</f>
        <v/>
      </c>
      <c r="Y259" s="102"/>
      <c r="Z259" s="37" t="str">
        <f>IFERROR(INDEX(GUILDS!$X$3:$X$45,MATCH($F259,GUILDS!$W$3:$W$45,0),1),"")</f>
        <v/>
      </c>
    </row>
    <row r="260" spans="1:26" x14ac:dyDescent="0.25">
      <c r="A260" t="s">
        <v>1039</v>
      </c>
      <c r="B260" s="1" t="str">
        <f t="shared" si="6"/>
        <v>C54</v>
      </c>
      <c r="C260" s="1" t="str">
        <f t="shared" si="7"/>
        <v>The Sailor's Own (tavern, D, 1)</v>
      </c>
      <c r="F260" s="37" t="s">
        <v>1422</v>
      </c>
      <c r="G260" s="37" t="s">
        <v>1813</v>
      </c>
      <c r="H260" s="63" t="s">
        <v>2432</v>
      </c>
      <c r="I260" s="63" t="s">
        <v>3291</v>
      </c>
      <c r="J260" s="63" t="s">
        <v>2169</v>
      </c>
      <c r="K260" s="63" t="s">
        <v>2159</v>
      </c>
      <c r="L260" s="63">
        <v>1</v>
      </c>
      <c r="M260" s="63"/>
      <c r="N260" s="112" t="s">
        <v>6672</v>
      </c>
      <c r="O260" s="102"/>
      <c r="P260" s="37" t="str">
        <f>IFERROR(INDEX('VOLO GUIDE TO WATERDEEP'!B$3:B$166,MATCH($H260,'VOLO GUIDE TO WATERDEEP'!$A$3:$A$166,0),1),"")</f>
        <v/>
      </c>
      <c r="Q260" s="37" t="str">
        <f>IFERROR(INDEX('VOLO GUIDE TO WATERDEEP'!C$3:C$166,MATCH($H260,'VOLO GUIDE TO WATERDEEP'!$A$3:$A$166,0),1),"")</f>
        <v/>
      </c>
      <c r="R260" s="37" t="str">
        <f>IFERROR(INDEX('VOLO GUIDE TO WATERDEEP'!D$3:D$166,MATCH($H260,'VOLO GUIDE TO WATERDEEP'!$A$3:$A$166,0),1),"")</f>
        <v/>
      </c>
      <c r="S260" s="37" t="str">
        <f>IFERROR(INDEX('VOLO GUIDE TO WATERDEEP'!E$3:E$166,MATCH($H260,'VOLO GUIDE TO WATERDEEP'!$A$3:$A$166,0),1),"")</f>
        <v/>
      </c>
      <c r="T260" s="37" t="str">
        <f>IFERROR(INDEX('VOLO GUIDE TO WATERDEEP'!F$3:F$166,MATCH($H260,'VOLO GUIDE TO WATERDEEP'!$A$3:$A$166,0),1),"")</f>
        <v/>
      </c>
      <c r="U260" s="37" t="str">
        <f>IFERROR(INDEX('VOLO GUIDE TO WATERDEEP'!G$3:G$166,MATCH($H260,'VOLO GUIDE TO WATERDEEP'!$A$3:$A$166,0),1),"")</f>
        <v/>
      </c>
      <c r="V260" s="37" t="str">
        <f>IFERROR(INDEX('VOLO GUIDE TO WATERDEEP'!I$3:I$166,MATCH($H260,'VOLO GUIDE TO WATERDEEP'!$A$3:$A$166,0),1),"")</f>
        <v/>
      </c>
      <c r="W260" s="102"/>
      <c r="X260" s="37" t="str">
        <f>IFERROR(INDEX(GUILDS!$B$2:$B$43,MATCH($F260,GUILDS!$G$2:$G$43,0),1),"")</f>
        <v/>
      </c>
      <c r="Y260" s="102"/>
      <c r="Z260" s="37" t="str">
        <f>IFERROR(INDEX(GUILDS!$X$3:$X$45,MATCH($F260,GUILDS!$W$3:$W$45,0),1),"")</f>
        <v/>
      </c>
    </row>
    <row r="261" spans="1:26" x14ac:dyDescent="0.25">
      <c r="A261" t="s">
        <v>1040</v>
      </c>
      <c r="B261" s="1" t="str">
        <f t="shared" si="6"/>
        <v>C55</v>
      </c>
      <c r="C261" s="1" t="str">
        <f t="shared" si="7"/>
        <v>Eilean's Maztican Delights (business, B, 2)</v>
      </c>
      <c r="F261" s="37" t="s">
        <v>1814</v>
      </c>
      <c r="G261" s="37" t="s">
        <v>1815</v>
      </c>
      <c r="H261" s="63" t="s">
        <v>2433</v>
      </c>
      <c r="I261" s="63" t="s">
        <v>3291</v>
      </c>
      <c r="J261" s="63" t="s">
        <v>2165</v>
      </c>
      <c r="K261" s="63" t="s">
        <v>2157</v>
      </c>
      <c r="L261" s="63">
        <v>2</v>
      </c>
      <c r="M261" s="63"/>
      <c r="N261" s="112" t="s">
        <v>6672</v>
      </c>
      <c r="O261" s="102"/>
      <c r="P261" s="37" t="str">
        <f>IFERROR(INDEX('VOLO GUIDE TO WATERDEEP'!B$3:B$166,MATCH($H261,'VOLO GUIDE TO WATERDEEP'!$A$3:$A$166,0),1),"")</f>
        <v/>
      </c>
      <c r="Q261" s="37" t="str">
        <f>IFERROR(INDEX('VOLO GUIDE TO WATERDEEP'!C$3:C$166,MATCH($H261,'VOLO GUIDE TO WATERDEEP'!$A$3:$A$166,0),1),"")</f>
        <v/>
      </c>
      <c r="R261" s="37" t="str">
        <f>IFERROR(INDEX('VOLO GUIDE TO WATERDEEP'!D$3:D$166,MATCH($H261,'VOLO GUIDE TO WATERDEEP'!$A$3:$A$166,0),1),"")</f>
        <v/>
      </c>
      <c r="S261" s="37" t="str">
        <f>IFERROR(INDEX('VOLO GUIDE TO WATERDEEP'!E$3:E$166,MATCH($H261,'VOLO GUIDE TO WATERDEEP'!$A$3:$A$166,0),1),"")</f>
        <v/>
      </c>
      <c r="T261" s="37" t="str">
        <f>IFERROR(INDEX('VOLO GUIDE TO WATERDEEP'!F$3:F$166,MATCH($H261,'VOLO GUIDE TO WATERDEEP'!$A$3:$A$166,0),1),"")</f>
        <v/>
      </c>
      <c r="U261" s="37" t="str">
        <f>IFERROR(INDEX('VOLO GUIDE TO WATERDEEP'!G$3:G$166,MATCH($H261,'VOLO GUIDE TO WATERDEEP'!$A$3:$A$166,0),1),"")</f>
        <v/>
      </c>
      <c r="V261" s="37" t="str">
        <f>IFERROR(INDEX('VOLO GUIDE TO WATERDEEP'!I$3:I$166,MATCH($H261,'VOLO GUIDE TO WATERDEEP'!$A$3:$A$166,0),1),"")</f>
        <v/>
      </c>
      <c r="W261" s="102"/>
      <c r="X261" s="37" t="str">
        <f>IFERROR(INDEX(GUILDS!$B$2:$B$43,MATCH($F261,GUILDS!$G$2:$G$43,0),1),"")</f>
        <v/>
      </c>
      <c r="Y261" s="102"/>
      <c r="Z261" s="37" t="str">
        <f>IFERROR(INDEX(GUILDS!$X$3:$X$45,MATCH($F261,GUILDS!$W$3:$W$45,0),1),"")</f>
        <v/>
      </c>
    </row>
    <row r="262" spans="1:26" x14ac:dyDescent="0.25">
      <c r="A262" t="s">
        <v>1041</v>
      </c>
      <c r="B262" s="1" t="str">
        <f t="shared" si="6"/>
        <v>C56</v>
      </c>
      <c r="C262" s="1" t="str">
        <f t="shared" si="7"/>
        <v>Lightsinger Theater (business, A, 3)</v>
      </c>
      <c r="F262" s="37" t="s">
        <v>1816</v>
      </c>
      <c r="G262" s="37" t="s">
        <v>1817</v>
      </c>
      <c r="H262" s="63" t="s">
        <v>2434</v>
      </c>
      <c r="I262" s="63" t="s">
        <v>3291</v>
      </c>
      <c r="J262" s="63" t="s">
        <v>2165</v>
      </c>
      <c r="K262" s="63" t="s">
        <v>2152</v>
      </c>
      <c r="L262" s="63">
        <v>3</v>
      </c>
      <c r="M262" s="63"/>
      <c r="N262" s="112" t="s">
        <v>6672</v>
      </c>
      <c r="O262" s="102"/>
      <c r="P262" s="37" t="str">
        <f>IFERROR(INDEX('VOLO GUIDE TO WATERDEEP'!B$3:B$166,MATCH($H262,'VOLO GUIDE TO WATERDEEP'!$A$3:$A$166,0),1),"")</f>
        <v/>
      </c>
      <c r="Q262" s="37" t="str">
        <f>IFERROR(INDEX('VOLO GUIDE TO WATERDEEP'!C$3:C$166,MATCH($H262,'VOLO GUIDE TO WATERDEEP'!$A$3:$A$166,0),1),"")</f>
        <v/>
      </c>
      <c r="R262" s="37" t="str">
        <f>IFERROR(INDEX('VOLO GUIDE TO WATERDEEP'!D$3:D$166,MATCH($H262,'VOLO GUIDE TO WATERDEEP'!$A$3:$A$166,0),1),"")</f>
        <v/>
      </c>
      <c r="S262" s="37" t="str">
        <f>IFERROR(INDEX('VOLO GUIDE TO WATERDEEP'!E$3:E$166,MATCH($H262,'VOLO GUIDE TO WATERDEEP'!$A$3:$A$166,0),1),"")</f>
        <v/>
      </c>
      <c r="T262" s="37" t="str">
        <f>IFERROR(INDEX('VOLO GUIDE TO WATERDEEP'!F$3:F$166,MATCH($H262,'VOLO GUIDE TO WATERDEEP'!$A$3:$A$166,0),1),"")</f>
        <v/>
      </c>
      <c r="U262" s="37" t="str">
        <f>IFERROR(INDEX('VOLO GUIDE TO WATERDEEP'!G$3:G$166,MATCH($H262,'VOLO GUIDE TO WATERDEEP'!$A$3:$A$166,0),1),"")</f>
        <v/>
      </c>
      <c r="V262" s="37" t="str">
        <f>IFERROR(INDEX('VOLO GUIDE TO WATERDEEP'!I$3:I$166,MATCH($H262,'VOLO GUIDE TO WATERDEEP'!$A$3:$A$166,0),1),"")</f>
        <v/>
      </c>
      <c r="W262" s="102"/>
      <c r="X262" s="37" t="str">
        <f>IFERROR(INDEX(GUILDS!$B$2:$B$43,MATCH($F262,GUILDS!$G$2:$G$43,0),1),"")</f>
        <v/>
      </c>
      <c r="Y262" s="102"/>
      <c r="Z262" s="37" t="str">
        <f>IFERROR(INDEX(GUILDS!$X$3:$X$45,MATCH($F262,GUILDS!$W$3:$W$45,0),1),"")</f>
        <v/>
      </c>
    </row>
    <row r="263" spans="1:26" x14ac:dyDescent="0.25">
      <c r="A263" t="s">
        <v>1042</v>
      </c>
      <c r="B263" s="1" t="str">
        <f t="shared" si="6"/>
        <v>C57</v>
      </c>
      <c r="C263" s="1" t="str">
        <f t="shared" si="7"/>
        <v>Sorynth's Silverware (business, B, 2)</v>
      </c>
      <c r="F263" s="37" t="s">
        <v>1818</v>
      </c>
      <c r="G263" s="37" t="s">
        <v>1819</v>
      </c>
      <c r="H263" s="63" t="s">
        <v>2435</v>
      </c>
      <c r="I263" s="63" t="s">
        <v>3291</v>
      </c>
      <c r="J263" s="63" t="s">
        <v>2165</v>
      </c>
      <c r="K263" s="63" t="s">
        <v>2157</v>
      </c>
      <c r="L263" s="63">
        <v>2</v>
      </c>
      <c r="M263" s="63"/>
      <c r="N263" s="112" t="s">
        <v>6672</v>
      </c>
      <c r="O263" s="102"/>
      <c r="P263" s="37" t="str">
        <f>IFERROR(INDEX('VOLO GUIDE TO WATERDEEP'!B$3:B$166,MATCH($H263,'VOLO GUIDE TO WATERDEEP'!$A$3:$A$166,0),1),"")</f>
        <v/>
      </c>
      <c r="Q263" s="37" t="str">
        <f>IFERROR(INDEX('VOLO GUIDE TO WATERDEEP'!C$3:C$166,MATCH($H263,'VOLO GUIDE TO WATERDEEP'!$A$3:$A$166,0),1),"")</f>
        <v/>
      </c>
      <c r="R263" s="37" t="str">
        <f>IFERROR(INDEX('VOLO GUIDE TO WATERDEEP'!D$3:D$166,MATCH($H263,'VOLO GUIDE TO WATERDEEP'!$A$3:$A$166,0),1),"")</f>
        <v/>
      </c>
      <c r="S263" s="37" t="str">
        <f>IFERROR(INDEX('VOLO GUIDE TO WATERDEEP'!E$3:E$166,MATCH($H263,'VOLO GUIDE TO WATERDEEP'!$A$3:$A$166,0),1),"")</f>
        <v/>
      </c>
      <c r="T263" s="37" t="str">
        <f>IFERROR(INDEX('VOLO GUIDE TO WATERDEEP'!F$3:F$166,MATCH($H263,'VOLO GUIDE TO WATERDEEP'!$A$3:$A$166,0),1),"")</f>
        <v/>
      </c>
      <c r="U263" s="37" t="str">
        <f>IFERROR(INDEX('VOLO GUIDE TO WATERDEEP'!G$3:G$166,MATCH($H263,'VOLO GUIDE TO WATERDEEP'!$A$3:$A$166,0),1),"")</f>
        <v/>
      </c>
      <c r="V263" s="37" t="str">
        <f>IFERROR(INDEX('VOLO GUIDE TO WATERDEEP'!I$3:I$166,MATCH($H263,'VOLO GUIDE TO WATERDEEP'!$A$3:$A$166,0),1),"")</f>
        <v/>
      </c>
      <c r="W263" s="102"/>
      <c r="X263" s="37" t="str">
        <f>IFERROR(INDEX(GUILDS!$B$2:$B$43,MATCH($F263,GUILDS!$G$2:$G$43,0),1),"")</f>
        <v/>
      </c>
      <c r="Y263" s="102"/>
      <c r="Z263" s="37" t="str">
        <f>IFERROR(INDEX(GUILDS!$X$3:$X$45,MATCH($F263,GUILDS!$W$3:$W$45,0),1),"")</f>
        <v/>
      </c>
    </row>
    <row r="264" spans="1:26" x14ac:dyDescent="0.25">
      <c r="A264" t="s">
        <v>1043</v>
      </c>
      <c r="B264" s="1" t="str">
        <f t="shared" si="6"/>
        <v>C58</v>
      </c>
      <c r="C264" s="1" t="str">
        <f t="shared" si="7"/>
        <v>Jhural's Dance (festhall, C, 3)</v>
      </c>
      <c r="F264" s="37" t="s">
        <v>1820</v>
      </c>
      <c r="G264" s="37" t="s">
        <v>1821</v>
      </c>
      <c r="H264" s="63" t="s">
        <v>2436</v>
      </c>
      <c r="I264" s="63" t="s">
        <v>3291</v>
      </c>
      <c r="J264" s="63" t="s">
        <v>2170</v>
      </c>
      <c r="K264" s="63" t="s">
        <v>2145</v>
      </c>
      <c r="L264" s="63">
        <v>3</v>
      </c>
      <c r="M264" s="63"/>
      <c r="N264" s="112" t="s">
        <v>6672</v>
      </c>
      <c r="O264" s="102"/>
      <c r="P264" s="37" t="str">
        <f>IFERROR(INDEX('VOLO GUIDE TO WATERDEEP'!B$3:B$166,MATCH($H264,'VOLO GUIDE TO WATERDEEP'!$A$3:$A$166,0),1),"")</f>
        <v/>
      </c>
      <c r="Q264" s="37" t="str">
        <f>IFERROR(INDEX('VOLO GUIDE TO WATERDEEP'!C$3:C$166,MATCH($H264,'VOLO GUIDE TO WATERDEEP'!$A$3:$A$166,0),1),"")</f>
        <v/>
      </c>
      <c r="R264" s="37" t="str">
        <f>IFERROR(INDEX('VOLO GUIDE TO WATERDEEP'!D$3:D$166,MATCH($H264,'VOLO GUIDE TO WATERDEEP'!$A$3:$A$166,0),1),"")</f>
        <v/>
      </c>
      <c r="S264" s="37" t="str">
        <f>IFERROR(INDEX('VOLO GUIDE TO WATERDEEP'!E$3:E$166,MATCH($H264,'VOLO GUIDE TO WATERDEEP'!$A$3:$A$166,0),1),"")</f>
        <v/>
      </c>
      <c r="T264" s="37" t="str">
        <f>IFERROR(INDEX('VOLO GUIDE TO WATERDEEP'!F$3:F$166,MATCH($H264,'VOLO GUIDE TO WATERDEEP'!$A$3:$A$166,0),1),"")</f>
        <v/>
      </c>
      <c r="U264" s="37" t="str">
        <f>IFERROR(INDEX('VOLO GUIDE TO WATERDEEP'!G$3:G$166,MATCH($H264,'VOLO GUIDE TO WATERDEEP'!$A$3:$A$166,0),1),"")</f>
        <v/>
      </c>
      <c r="V264" s="37" t="str">
        <f>IFERROR(INDEX('VOLO GUIDE TO WATERDEEP'!I$3:I$166,MATCH($H264,'VOLO GUIDE TO WATERDEEP'!$A$3:$A$166,0),1),"")</f>
        <v/>
      </c>
      <c r="W264" s="102"/>
      <c r="X264" s="37" t="str">
        <f>IFERROR(INDEX(GUILDS!$B$2:$B$43,MATCH($F264,GUILDS!$G$2:$G$43,0),1),"")</f>
        <v/>
      </c>
      <c r="Y264" s="102"/>
      <c r="Z264" s="37" t="str">
        <f>IFERROR(INDEX(GUILDS!$X$3:$X$45,MATCH($F264,GUILDS!$W$3:$W$45,0),1),"")</f>
        <v/>
      </c>
    </row>
    <row r="265" spans="1:26" x14ac:dyDescent="0.25">
      <c r="A265" t="s">
        <v>1044</v>
      </c>
      <c r="B265" s="1" t="str">
        <f t="shared" si="6"/>
        <v>C59</v>
      </c>
      <c r="C265" s="1" t="str">
        <f t="shared" si="7"/>
        <v>Tavern of the Flagon Dragon (tavern, C, 2)</v>
      </c>
      <c r="F265" s="37" t="s">
        <v>1822</v>
      </c>
      <c r="G265" s="37" t="s">
        <v>1823</v>
      </c>
      <c r="H265" s="63" t="s">
        <v>2437</v>
      </c>
      <c r="I265" s="63" t="s">
        <v>3291</v>
      </c>
      <c r="J265" s="63" t="s">
        <v>2169</v>
      </c>
      <c r="K265" s="63" t="s">
        <v>2145</v>
      </c>
      <c r="L265" s="63">
        <v>2</v>
      </c>
      <c r="M265" s="63"/>
      <c r="N265" s="112" t="s">
        <v>6672</v>
      </c>
      <c r="O265" s="102"/>
      <c r="P265" s="37" t="str">
        <f>IFERROR(INDEX('VOLO GUIDE TO WATERDEEP'!B$3:B$166,MATCH($H265,'VOLO GUIDE TO WATERDEEP'!$A$3:$A$166,0),1),"")</f>
        <v/>
      </c>
      <c r="Q265" s="37" t="str">
        <f>IFERROR(INDEX('VOLO GUIDE TO WATERDEEP'!C$3:C$166,MATCH($H265,'VOLO GUIDE TO WATERDEEP'!$A$3:$A$166,0),1),"")</f>
        <v/>
      </c>
      <c r="R265" s="37" t="str">
        <f>IFERROR(INDEX('VOLO GUIDE TO WATERDEEP'!D$3:D$166,MATCH($H265,'VOLO GUIDE TO WATERDEEP'!$A$3:$A$166,0),1),"")</f>
        <v/>
      </c>
      <c r="S265" s="37" t="str">
        <f>IFERROR(INDEX('VOLO GUIDE TO WATERDEEP'!E$3:E$166,MATCH($H265,'VOLO GUIDE TO WATERDEEP'!$A$3:$A$166,0),1),"")</f>
        <v/>
      </c>
      <c r="T265" s="37" t="str">
        <f>IFERROR(INDEX('VOLO GUIDE TO WATERDEEP'!F$3:F$166,MATCH($H265,'VOLO GUIDE TO WATERDEEP'!$A$3:$A$166,0),1),"")</f>
        <v/>
      </c>
      <c r="U265" s="37" t="str">
        <f>IFERROR(INDEX('VOLO GUIDE TO WATERDEEP'!G$3:G$166,MATCH($H265,'VOLO GUIDE TO WATERDEEP'!$A$3:$A$166,0),1),"")</f>
        <v/>
      </c>
      <c r="V265" s="37" t="str">
        <f>IFERROR(INDEX('VOLO GUIDE TO WATERDEEP'!I$3:I$166,MATCH($H265,'VOLO GUIDE TO WATERDEEP'!$A$3:$A$166,0),1),"")</f>
        <v/>
      </c>
      <c r="W265" s="102"/>
      <c r="X265" s="37" t="str">
        <f>IFERROR(INDEX(GUILDS!$B$2:$B$43,MATCH($F265,GUILDS!$G$2:$G$43,0),1),"")</f>
        <v/>
      </c>
      <c r="Y265" s="102"/>
      <c r="Z265" s="37" t="str">
        <f>IFERROR(INDEX(GUILDS!$X$3:$X$45,MATCH($F265,GUILDS!$W$3:$W$45,0),1),"")</f>
        <v/>
      </c>
    </row>
    <row r="266" spans="1:26" x14ac:dyDescent="0.25">
      <c r="A266" t="s">
        <v>1045</v>
      </c>
      <c r="B266" s="1" t="str">
        <f t="shared" si="6"/>
        <v>C60</v>
      </c>
      <c r="C266" s="1" t="str">
        <f t="shared" si="7"/>
        <v>Sapphire House (rooming house/inn, B, 5)</v>
      </c>
      <c r="F266" s="37" t="s">
        <v>1824</v>
      </c>
      <c r="G266" s="37" t="s">
        <v>1825</v>
      </c>
      <c r="H266" s="63" t="s">
        <v>2438</v>
      </c>
      <c r="I266" s="63" t="s">
        <v>3291</v>
      </c>
      <c r="J266" s="63" t="s">
        <v>2185</v>
      </c>
      <c r="K266" s="63" t="s">
        <v>2157</v>
      </c>
      <c r="L266" s="63">
        <v>5</v>
      </c>
      <c r="M266" s="63"/>
      <c r="N266" s="112" t="s">
        <v>6672</v>
      </c>
      <c r="O266" s="102"/>
      <c r="P266" s="37" t="str">
        <f>IFERROR(INDEX('VOLO GUIDE TO WATERDEEP'!B$3:B$166,MATCH($H266,'VOLO GUIDE TO WATERDEEP'!$A$3:$A$166,0),1),"")</f>
        <v/>
      </c>
      <c r="Q266" s="37" t="str">
        <f>IFERROR(INDEX('VOLO GUIDE TO WATERDEEP'!C$3:C$166,MATCH($H266,'VOLO GUIDE TO WATERDEEP'!$A$3:$A$166,0),1),"")</f>
        <v/>
      </c>
      <c r="R266" s="37" t="str">
        <f>IFERROR(INDEX('VOLO GUIDE TO WATERDEEP'!D$3:D$166,MATCH($H266,'VOLO GUIDE TO WATERDEEP'!$A$3:$A$166,0),1),"")</f>
        <v/>
      </c>
      <c r="S266" s="37" t="str">
        <f>IFERROR(INDEX('VOLO GUIDE TO WATERDEEP'!E$3:E$166,MATCH($H266,'VOLO GUIDE TO WATERDEEP'!$A$3:$A$166,0),1),"")</f>
        <v/>
      </c>
      <c r="T266" s="37" t="str">
        <f>IFERROR(INDEX('VOLO GUIDE TO WATERDEEP'!F$3:F$166,MATCH($H266,'VOLO GUIDE TO WATERDEEP'!$A$3:$A$166,0),1),"")</f>
        <v/>
      </c>
      <c r="U266" s="37" t="str">
        <f>IFERROR(INDEX('VOLO GUIDE TO WATERDEEP'!G$3:G$166,MATCH($H266,'VOLO GUIDE TO WATERDEEP'!$A$3:$A$166,0),1),"")</f>
        <v/>
      </c>
      <c r="V266" s="37" t="str">
        <f>IFERROR(INDEX('VOLO GUIDE TO WATERDEEP'!I$3:I$166,MATCH($H266,'VOLO GUIDE TO WATERDEEP'!$A$3:$A$166,0),1),"")</f>
        <v/>
      </c>
      <c r="W266" s="102"/>
      <c r="X266" s="37" t="str">
        <f>IFERROR(INDEX(GUILDS!$B$2:$B$43,MATCH($F266,GUILDS!$G$2:$G$43,0),1),"")</f>
        <v/>
      </c>
      <c r="Y266" s="102"/>
      <c r="Z266" s="37" t="str">
        <f>IFERROR(INDEX(GUILDS!$X$3:$X$45,MATCH($F266,GUILDS!$W$3:$W$45,0),1),"")</f>
        <v/>
      </c>
    </row>
    <row r="267" spans="1:26" x14ac:dyDescent="0.25">
      <c r="A267" t="s">
        <v>1046</v>
      </c>
      <c r="B267" s="1" t="str">
        <f t="shared" si="6"/>
        <v>C61</v>
      </c>
      <c r="C267" s="1" t="str">
        <f t="shared" si="7"/>
        <v>Delzimmer residence (row house, B, 4)</v>
      </c>
      <c r="F267" s="37" t="s">
        <v>1826</v>
      </c>
      <c r="G267" s="37" t="s">
        <v>1827</v>
      </c>
      <c r="H267" s="63" t="s">
        <v>2439</v>
      </c>
      <c r="I267" s="63" t="s">
        <v>3291</v>
      </c>
      <c r="J267" s="63" t="s">
        <v>2166</v>
      </c>
      <c r="K267" s="63" t="s">
        <v>2157</v>
      </c>
      <c r="L267" s="63">
        <v>4</v>
      </c>
      <c r="M267" s="63"/>
      <c r="N267" s="112" t="s">
        <v>6672</v>
      </c>
      <c r="O267" s="102"/>
      <c r="P267" s="37" t="str">
        <f>IFERROR(INDEX('VOLO GUIDE TO WATERDEEP'!B$3:B$166,MATCH($H267,'VOLO GUIDE TO WATERDEEP'!$A$3:$A$166,0),1),"")</f>
        <v/>
      </c>
      <c r="Q267" s="37" t="str">
        <f>IFERROR(INDEX('VOLO GUIDE TO WATERDEEP'!C$3:C$166,MATCH($H267,'VOLO GUIDE TO WATERDEEP'!$A$3:$A$166,0),1),"")</f>
        <v/>
      </c>
      <c r="R267" s="37" t="str">
        <f>IFERROR(INDEX('VOLO GUIDE TO WATERDEEP'!D$3:D$166,MATCH($H267,'VOLO GUIDE TO WATERDEEP'!$A$3:$A$166,0),1),"")</f>
        <v/>
      </c>
      <c r="S267" s="37" t="str">
        <f>IFERROR(INDEX('VOLO GUIDE TO WATERDEEP'!E$3:E$166,MATCH($H267,'VOLO GUIDE TO WATERDEEP'!$A$3:$A$166,0),1),"")</f>
        <v/>
      </c>
      <c r="T267" s="37" t="str">
        <f>IFERROR(INDEX('VOLO GUIDE TO WATERDEEP'!F$3:F$166,MATCH($H267,'VOLO GUIDE TO WATERDEEP'!$A$3:$A$166,0),1),"")</f>
        <v/>
      </c>
      <c r="U267" s="37" t="str">
        <f>IFERROR(INDEX('VOLO GUIDE TO WATERDEEP'!G$3:G$166,MATCH($H267,'VOLO GUIDE TO WATERDEEP'!$A$3:$A$166,0),1),"")</f>
        <v/>
      </c>
      <c r="V267" s="37" t="str">
        <f>IFERROR(INDEX('VOLO GUIDE TO WATERDEEP'!I$3:I$166,MATCH($H267,'VOLO GUIDE TO WATERDEEP'!$A$3:$A$166,0),1),"")</f>
        <v/>
      </c>
      <c r="W267" s="102"/>
      <c r="X267" s="37" t="str">
        <f>IFERROR(INDEX(GUILDS!$B$2:$B$43,MATCH($F267,GUILDS!$G$2:$G$43,0),1),"")</f>
        <v/>
      </c>
      <c r="Y267" s="102"/>
      <c r="Z267" s="37" t="str">
        <f>IFERROR(INDEX(GUILDS!$X$3:$X$45,MATCH($F267,GUILDS!$W$3:$W$45,0),1),"")</f>
        <v/>
      </c>
    </row>
    <row r="268" spans="1:26" x14ac:dyDescent="0.25">
      <c r="A268" t="s">
        <v>1047</v>
      </c>
      <c r="B268" s="1" t="str">
        <f t="shared" si="6"/>
        <v>C62</v>
      </c>
      <c r="C268" s="1" t="str">
        <f t="shared" si="7"/>
        <v>Irlingstar residence, "Sablehearth" (row house, B, 4)</v>
      </c>
      <c r="F268" s="37" t="s">
        <v>1828</v>
      </c>
      <c r="G268" s="37" t="s">
        <v>1829</v>
      </c>
      <c r="H268" s="63" t="s">
        <v>2440</v>
      </c>
      <c r="I268" s="63" t="s">
        <v>3291</v>
      </c>
      <c r="J268" s="63" t="s">
        <v>2166</v>
      </c>
      <c r="K268" s="63" t="s">
        <v>2157</v>
      </c>
      <c r="L268" s="63">
        <v>4</v>
      </c>
      <c r="M268" s="63"/>
      <c r="N268" s="112" t="s">
        <v>6672</v>
      </c>
      <c r="O268" s="102"/>
      <c r="P268" s="37" t="str">
        <f>IFERROR(INDEX('VOLO GUIDE TO WATERDEEP'!B$3:B$166,MATCH($H268,'VOLO GUIDE TO WATERDEEP'!$A$3:$A$166,0),1),"")</f>
        <v/>
      </c>
      <c r="Q268" s="37" t="str">
        <f>IFERROR(INDEX('VOLO GUIDE TO WATERDEEP'!C$3:C$166,MATCH($H268,'VOLO GUIDE TO WATERDEEP'!$A$3:$A$166,0),1),"")</f>
        <v/>
      </c>
      <c r="R268" s="37" t="str">
        <f>IFERROR(INDEX('VOLO GUIDE TO WATERDEEP'!D$3:D$166,MATCH($H268,'VOLO GUIDE TO WATERDEEP'!$A$3:$A$166,0),1),"")</f>
        <v/>
      </c>
      <c r="S268" s="37" t="str">
        <f>IFERROR(INDEX('VOLO GUIDE TO WATERDEEP'!E$3:E$166,MATCH($H268,'VOLO GUIDE TO WATERDEEP'!$A$3:$A$166,0),1),"")</f>
        <v/>
      </c>
      <c r="T268" s="37" t="str">
        <f>IFERROR(INDEX('VOLO GUIDE TO WATERDEEP'!F$3:F$166,MATCH($H268,'VOLO GUIDE TO WATERDEEP'!$A$3:$A$166,0),1),"")</f>
        <v/>
      </c>
      <c r="U268" s="37" t="str">
        <f>IFERROR(INDEX('VOLO GUIDE TO WATERDEEP'!G$3:G$166,MATCH($H268,'VOLO GUIDE TO WATERDEEP'!$A$3:$A$166,0),1),"")</f>
        <v/>
      </c>
      <c r="V268" s="37" t="str">
        <f>IFERROR(INDEX('VOLO GUIDE TO WATERDEEP'!I$3:I$166,MATCH($H268,'VOLO GUIDE TO WATERDEEP'!$A$3:$A$166,0),1),"")</f>
        <v/>
      </c>
      <c r="W268" s="102"/>
      <c r="X268" s="37" t="str">
        <f>IFERROR(INDEX(GUILDS!$B$2:$B$43,MATCH($F268,GUILDS!$G$2:$G$43,0),1),"")</f>
        <v/>
      </c>
      <c r="Y268" s="102"/>
      <c r="Z268" s="37" t="str">
        <f>IFERROR(INDEX(GUILDS!$X$3:$X$45,MATCH($F268,GUILDS!$W$3:$W$45,0),1),"")</f>
        <v/>
      </c>
    </row>
    <row r="269" spans="1:26" x14ac:dyDescent="0.25">
      <c r="A269" t="s">
        <v>1048</v>
      </c>
      <c r="B269" s="1" t="str">
        <f t="shared" si="6"/>
        <v>C63</v>
      </c>
      <c r="C269" s="1" t="str">
        <f t="shared" si="7"/>
        <v>Syndra Wands' Tower (wizard's domicile, B, 3)</v>
      </c>
      <c r="F269" s="37" t="s">
        <v>1830</v>
      </c>
      <c r="G269" s="37" t="s">
        <v>1831</v>
      </c>
      <c r="H269" s="63" t="s">
        <v>2441</v>
      </c>
      <c r="I269" s="63" t="s">
        <v>3291</v>
      </c>
      <c r="J269" s="63" t="s">
        <v>2180</v>
      </c>
      <c r="K269" s="63" t="s">
        <v>2157</v>
      </c>
      <c r="L269" s="63">
        <v>3</v>
      </c>
      <c r="M269" s="63"/>
      <c r="N269" s="112" t="s">
        <v>6672</v>
      </c>
      <c r="O269" s="102"/>
      <c r="P269" s="37" t="str">
        <f>IFERROR(INDEX('VOLO GUIDE TO WATERDEEP'!B$3:B$166,MATCH($H269,'VOLO GUIDE TO WATERDEEP'!$A$3:$A$166,0),1),"")</f>
        <v/>
      </c>
      <c r="Q269" s="37" t="str">
        <f>IFERROR(INDEX('VOLO GUIDE TO WATERDEEP'!C$3:C$166,MATCH($H269,'VOLO GUIDE TO WATERDEEP'!$A$3:$A$166,0),1),"")</f>
        <v/>
      </c>
      <c r="R269" s="37" t="str">
        <f>IFERROR(INDEX('VOLO GUIDE TO WATERDEEP'!D$3:D$166,MATCH($H269,'VOLO GUIDE TO WATERDEEP'!$A$3:$A$166,0),1),"")</f>
        <v/>
      </c>
      <c r="S269" s="37" t="str">
        <f>IFERROR(INDEX('VOLO GUIDE TO WATERDEEP'!E$3:E$166,MATCH($H269,'VOLO GUIDE TO WATERDEEP'!$A$3:$A$166,0),1),"")</f>
        <v/>
      </c>
      <c r="T269" s="37" t="str">
        <f>IFERROR(INDEX('VOLO GUIDE TO WATERDEEP'!F$3:F$166,MATCH($H269,'VOLO GUIDE TO WATERDEEP'!$A$3:$A$166,0),1),"")</f>
        <v/>
      </c>
      <c r="U269" s="37" t="str">
        <f>IFERROR(INDEX('VOLO GUIDE TO WATERDEEP'!G$3:G$166,MATCH($H269,'VOLO GUIDE TO WATERDEEP'!$A$3:$A$166,0),1),"")</f>
        <v/>
      </c>
      <c r="V269" s="37" t="str">
        <f>IFERROR(INDEX('VOLO GUIDE TO WATERDEEP'!I$3:I$166,MATCH($H269,'VOLO GUIDE TO WATERDEEP'!$A$3:$A$166,0),1),"")</f>
        <v/>
      </c>
      <c r="W269" s="102"/>
      <c r="X269" s="37" t="str">
        <f>IFERROR(INDEX(GUILDS!$B$2:$B$43,MATCH($F269,GUILDS!$G$2:$G$43,0),1),"")</f>
        <v/>
      </c>
      <c r="Y269" s="102"/>
      <c r="Z269" s="37" t="str">
        <f>IFERROR(INDEX(GUILDS!$X$3:$X$45,MATCH($F269,GUILDS!$W$3:$W$45,0),1),"")</f>
        <v>Ammathair Hawkfeather’</v>
      </c>
    </row>
    <row r="270" spans="1:26" x14ac:dyDescent="0.25">
      <c r="A270" t="s">
        <v>1049</v>
      </c>
      <c r="B270" s="1" t="str">
        <f t="shared" si="6"/>
        <v>C64</v>
      </c>
      <c r="C270" s="1" t="str">
        <f t="shared" si="7"/>
        <v>Old Knot Shop (business, B, 2)</v>
      </c>
      <c r="F270" s="37" t="s">
        <v>1832</v>
      </c>
      <c r="G270" s="37" t="s">
        <v>1833</v>
      </c>
      <c r="H270" s="63" t="s">
        <v>2442</v>
      </c>
      <c r="I270" s="63" t="s">
        <v>3291</v>
      </c>
      <c r="J270" s="63" t="s">
        <v>2165</v>
      </c>
      <c r="K270" s="63" t="s">
        <v>2157</v>
      </c>
      <c r="L270" s="63">
        <v>2</v>
      </c>
      <c r="M270" s="63"/>
      <c r="N270" s="112" t="s">
        <v>6672</v>
      </c>
      <c r="O270" s="102"/>
      <c r="P270" s="37" t="str">
        <f>IFERROR(INDEX('VOLO GUIDE TO WATERDEEP'!B$3:B$166,MATCH($H270,'VOLO GUIDE TO WATERDEEP'!$A$3:$A$166,0),1),"")</f>
        <v/>
      </c>
      <c r="Q270" s="37" t="str">
        <f>IFERROR(INDEX('VOLO GUIDE TO WATERDEEP'!C$3:C$166,MATCH($H270,'VOLO GUIDE TO WATERDEEP'!$A$3:$A$166,0),1),"")</f>
        <v/>
      </c>
      <c r="R270" s="37" t="str">
        <f>IFERROR(INDEX('VOLO GUIDE TO WATERDEEP'!D$3:D$166,MATCH($H270,'VOLO GUIDE TO WATERDEEP'!$A$3:$A$166,0),1),"")</f>
        <v/>
      </c>
      <c r="S270" s="37" t="str">
        <f>IFERROR(INDEX('VOLO GUIDE TO WATERDEEP'!E$3:E$166,MATCH($H270,'VOLO GUIDE TO WATERDEEP'!$A$3:$A$166,0),1),"")</f>
        <v/>
      </c>
      <c r="T270" s="37" t="str">
        <f>IFERROR(INDEX('VOLO GUIDE TO WATERDEEP'!F$3:F$166,MATCH($H270,'VOLO GUIDE TO WATERDEEP'!$A$3:$A$166,0),1),"")</f>
        <v/>
      </c>
      <c r="U270" s="37" t="str">
        <f>IFERROR(INDEX('VOLO GUIDE TO WATERDEEP'!G$3:G$166,MATCH($H270,'VOLO GUIDE TO WATERDEEP'!$A$3:$A$166,0),1),"")</f>
        <v/>
      </c>
      <c r="V270" s="37" t="str">
        <f>IFERROR(INDEX('VOLO GUIDE TO WATERDEEP'!I$3:I$166,MATCH($H270,'VOLO GUIDE TO WATERDEEP'!$A$3:$A$166,0),1),"")</f>
        <v/>
      </c>
      <c r="W270" s="102"/>
      <c r="X270" s="37" t="str">
        <f>IFERROR(INDEX(GUILDS!$B$2:$B$43,MATCH($F270,GUILDS!$G$2:$G$43,0),1),"")</f>
        <v/>
      </c>
      <c r="Y270" s="102"/>
      <c r="Z270" s="37" t="str">
        <f>IFERROR(INDEX(GUILDS!$X$3:$X$45,MATCH($F270,GUILDS!$W$3:$W$45,0),1),"")</f>
        <v/>
      </c>
    </row>
    <row r="271" spans="1:26" x14ac:dyDescent="0.25">
      <c r="A271" t="s">
        <v>1050</v>
      </c>
      <c r="B271" s="1" t="str">
        <f t="shared" si="6"/>
        <v>C65</v>
      </c>
      <c r="C271" s="1" t="str">
        <f t="shared" si="7"/>
        <v>"Sharkroar" Horth Shalark's Broadsheets (business, C, 1)</v>
      </c>
      <c r="F271" s="37" t="s">
        <v>1834</v>
      </c>
      <c r="G271" s="37" t="s">
        <v>1835</v>
      </c>
      <c r="H271" s="63" t="s">
        <v>2443</v>
      </c>
      <c r="I271" s="63" t="s">
        <v>3291</v>
      </c>
      <c r="J271" s="63" t="s">
        <v>2165</v>
      </c>
      <c r="K271" s="63" t="s">
        <v>2145</v>
      </c>
      <c r="L271" s="63">
        <v>1</v>
      </c>
      <c r="M271" s="63"/>
      <c r="N271" s="112" t="s">
        <v>6672</v>
      </c>
      <c r="O271" s="102"/>
      <c r="P271" s="37" t="str">
        <f>IFERROR(INDEX('VOLO GUIDE TO WATERDEEP'!B$3:B$166,MATCH($H271,'VOLO GUIDE TO WATERDEEP'!$A$3:$A$166,0),1),"")</f>
        <v/>
      </c>
      <c r="Q271" s="37" t="str">
        <f>IFERROR(INDEX('VOLO GUIDE TO WATERDEEP'!C$3:C$166,MATCH($H271,'VOLO GUIDE TO WATERDEEP'!$A$3:$A$166,0),1),"")</f>
        <v/>
      </c>
      <c r="R271" s="37" t="str">
        <f>IFERROR(INDEX('VOLO GUIDE TO WATERDEEP'!D$3:D$166,MATCH($H271,'VOLO GUIDE TO WATERDEEP'!$A$3:$A$166,0),1),"")</f>
        <v/>
      </c>
      <c r="S271" s="37" t="str">
        <f>IFERROR(INDEX('VOLO GUIDE TO WATERDEEP'!E$3:E$166,MATCH($H271,'VOLO GUIDE TO WATERDEEP'!$A$3:$A$166,0),1),"")</f>
        <v/>
      </c>
      <c r="T271" s="37" t="str">
        <f>IFERROR(INDEX('VOLO GUIDE TO WATERDEEP'!F$3:F$166,MATCH($H271,'VOLO GUIDE TO WATERDEEP'!$A$3:$A$166,0),1),"")</f>
        <v/>
      </c>
      <c r="U271" s="37" t="str">
        <f>IFERROR(INDEX('VOLO GUIDE TO WATERDEEP'!G$3:G$166,MATCH($H271,'VOLO GUIDE TO WATERDEEP'!$A$3:$A$166,0),1),"")</f>
        <v/>
      </c>
      <c r="V271" s="37" t="str">
        <f>IFERROR(INDEX('VOLO GUIDE TO WATERDEEP'!I$3:I$166,MATCH($H271,'VOLO GUIDE TO WATERDEEP'!$A$3:$A$166,0),1),"")</f>
        <v/>
      </c>
      <c r="W271" s="102"/>
      <c r="X271" s="37" t="str">
        <f>IFERROR(INDEX(GUILDS!$B$2:$B$43,MATCH($F271,GUILDS!$G$2:$G$43,0),1),"")</f>
        <v/>
      </c>
      <c r="Y271" s="102"/>
      <c r="Z271" s="37" t="str">
        <f>IFERROR(INDEX(GUILDS!$X$3:$X$45,MATCH($F271,GUILDS!$W$3:$W$45,0),1),"")</f>
        <v/>
      </c>
    </row>
    <row r="272" spans="1:26" x14ac:dyDescent="0.25">
      <c r="A272" t="s">
        <v>1051</v>
      </c>
      <c r="B272" s="1" t="str">
        <f t="shared" si="6"/>
        <v>C66</v>
      </c>
      <c r="C272" s="1" t="str">
        <f t="shared" si="7"/>
        <v>Pantheon Temple of the Seldarine (temple, A, 4)</v>
      </c>
      <c r="F272" s="37" t="s">
        <v>1836</v>
      </c>
      <c r="G272" s="37" t="s">
        <v>1837</v>
      </c>
      <c r="H272" s="63" t="s">
        <v>2444</v>
      </c>
      <c r="I272" s="63" t="s">
        <v>3291</v>
      </c>
      <c r="J272" s="63" t="s">
        <v>2176</v>
      </c>
      <c r="K272" s="63" t="s">
        <v>2152</v>
      </c>
      <c r="L272" s="63">
        <v>4</v>
      </c>
      <c r="M272" s="63"/>
      <c r="N272" s="112" t="s">
        <v>6672</v>
      </c>
      <c r="O272" s="102"/>
      <c r="P272" s="37" t="str">
        <f>IFERROR(INDEX('VOLO GUIDE TO WATERDEEP'!B$3:B$166,MATCH($H272,'VOLO GUIDE TO WATERDEEP'!$A$3:$A$166,0),1),"")</f>
        <v/>
      </c>
      <c r="Q272" s="37" t="str">
        <f>IFERROR(INDEX('VOLO GUIDE TO WATERDEEP'!C$3:C$166,MATCH($H272,'VOLO GUIDE TO WATERDEEP'!$A$3:$A$166,0),1),"")</f>
        <v/>
      </c>
      <c r="R272" s="37" t="str">
        <f>IFERROR(INDEX('VOLO GUIDE TO WATERDEEP'!D$3:D$166,MATCH($H272,'VOLO GUIDE TO WATERDEEP'!$A$3:$A$166,0),1),"")</f>
        <v/>
      </c>
      <c r="S272" s="37" t="str">
        <f>IFERROR(INDEX('VOLO GUIDE TO WATERDEEP'!E$3:E$166,MATCH($H272,'VOLO GUIDE TO WATERDEEP'!$A$3:$A$166,0),1),"")</f>
        <v/>
      </c>
      <c r="T272" s="37" t="str">
        <f>IFERROR(INDEX('VOLO GUIDE TO WATERDEEP'!F$3:F$166,MATCH($H272,'VOLO GUIDE TO WATERDEEP'!$A$3:$A$166,0),1),"")</f>
        <v/>
      </c>
      <c r="U272" s="37" t="str">
        <f>IFERROR(INDEX('VOLO GUIDE TO WATERDEEP'!G$3:G$166,MATCH($H272,'VOLO GUIDE TO WATERDEEP'!$A$3:$A$166,0),1),"")</f>
        <v/>
      </c>
      <c r="V272" s="37" t="str">
        <f>IFERROR(INDEX('VOLO GUIDE TO WATERDEEP'!I$3:I$166,MATCH($H272,'VOLO GUIDE TO WATERDEEP'!$A$3:$A$166,0),1),"")</f>
        <v/>
      </c>
      <c r="W272" s="102"/>
      <c r="X272" s="37" t="str">
        <f>IFERROR(INDEX(GUILDS!$B$2:$B$43,MATCH($F272,GUILDS!$G$2:$G$43,0),1),"")</f>
        <v/>
      </c>
      <c r="Y272" s="102"/>
      <c r="Z272" s="37" t="str">
        <f>IFERROR(INDEX(GUILDS!$X$3:$X$45,MATCH($F272,GUILDS!$W$3:$W$45,0),1),"")</f>
        <v/>
      </c>
    </row>
    <row r="273" spans="1:26" x14ac:dyDescent="0.25">
      <c r="A273" t="s">
        <v>1052</v>
      </c>
      <c r="B273" s="1" t="str">
        <f t="shared" si="6"/>
        <v>C67</v>
      </c>
      <c r="C273" s="1" t="str">
        <f t="shared" si="7"/>
        <v>Peaktop Aerie (city-building, A, S)</v>
      </c>
      <c r="F273" s="37" t="s">
        <v>1838</v>
      </c>
      <c r="G273" s="37" t="s">
        <v>2220</v>
      </c>
      <c r="H273" s="63" t="s">
        <v>2445</v>
      </c>
      <c r="I273" s="63" t="s">
        <v>3291</v>
      </c>
      <c r="J273" s="63" t="s">
        <v>2186</v>
      </c>
      <c r="K273" s="63" t="s">
        <v>2152</v>
      </c>
      <c r="L273" s="63">
        <v>5</v>
      </c>
      <c r="M273" s="63"/>
      <c r="N273" s="112" t="s">
        <v>6672</v>
      </c>
      <c r="O273" s="102"/>
      <c r="P273" s="37" t="str">
        <f>IFERROR(INDEX('VOLO GUIDE TO WATERDEEP'!B$3:B$166,MATCH($H273,'VOLO GUIDE TO WATERDEEP'!$A$3:$A$166,0),1),"")</f>
        <v/>
      </c>
      <c r="Q273" s="37" t="str">
        <f>IFERROR(INDEX('VOLO GUIDE TO WATERDEEP'!C$3:C$166,MATCH($H273,'VOLO GUIDE TO WATERDEEP'!$A$3:$A$166,0),1),"")</f>
        <v/>
      </c>
      <c r="R273" s="37" t="str">
        <f>IFERROR(INDEX('VOLO GUIDE TO WATERDEEP'!D$3:D$166,MATCH($H273,'VOLO GUIDE TO WATERDEEP'!$A$3:$A$166,0),1),"")</f>
        <v/>
      </c>
      <c r="S273" s="37" t="str">
        <f>IFERROR(INDEX('VOLO GUIDE TO WATERDEEP'!E$3:E$166,MATCH($H273,'VOLO GUIDE TO WATERDEEP'!$A$3:$A$166,0),1),"")</f>
        <v/>
      </c>
      <c r="T273" s="37" t="str">
        <f>IFERROR(INDEX('VOLO GUIDE TO WATERDEEP'!F$3:F$166,MATCH($H273,'VOLO GUIDE TO WATERDEEP'!$A$3:$A$166,0),1),"")</f>
        <v/>
      </c>
      <c r="U273" s="37" t="str">
        <f>IFERROR(INDEX('VOLO GUIDE TO WATERDEEP'!G$3:G$166,MATCH($H273,'VOLO GUIDE TO WATERDEEP'!$A$3:$A$166,0),1),"")</f>
        <v/>
      </c>
      <c r="V273" s="37" t="str">
        <f>IFERROR(INDEX('VOLO GUIDE TO WATERDEEP'!I$3:I$166,MATCH($H273,'VOLO GUIDE TO WATERDEEP'!$A$3:$A$166,0),1),"")</f>
        <v/>
      </c>
      <c r="W273" s="102"/>
      <c r="X273" s="37" t="str">
        <f>IFERROR(INDEX(GUILDS!$B$2:$B$43,MATCH($F273,GUILDS!$G$2:$G$43,0),1),"")</f>
        <v/>
      </c>
      <c r="Y273" s="102"/>
      <c r="Z273" s="37" t="str">
        <f>IFERROR(INDEX(GUILDS!$X$3:$X$45,MATCH($F273,GUILDS!$W$3:$W$45,0),1),"")</f>
        <v/>
      </c>
    </row>
    <row r="274" spans="1:26" x14ac:dyDescent="0.25">
      <c r="A274" t="s">
        <v>1053</v>
      </c>
      <c r="B274" s="1" t="str">
        <f t="shared" si="6"/>
        <v>C68</v>
      </c>
      <c r="C274" s="1" t="str">
        <f t="shared" si="7"/>
        <v>Watching Tower (city building, A, 6)</v>
      </c>
      <c r="F274" s="37" t="s">
        <v>1839</v>
      </c>
      <c r="G274" s="37" t="s">
        <v>1840</v>
      </c>
      <c r="H274" s="63" t="s">
        <v>2446</v>
      </c>
      <c r="I274" s="63" t="s">
        <v>3291</v>
      </c>
      <c r="J274" s="63" t="s">
        <v>2144</v>
      </c>
      <c r="K274" s="63" t="s">
        <v>2152</v>
      </c>
      <c r="L274" s="63">
        <v>6</v>
      </c>
      <c r="M274" s="63"/>
      <c r="N274" s="112" t="s">
        <v>6672</v>
      </c>
      <c r="O274" s="102"/>
      <c r="P274" s="37" t="str">
        <f>IFERROR(INDEX('VOLO GUIDE TO WATERDEEP'!B$3:B$166,MATCH($H274,'VOLO GUIDE TO WATERDEEP'!$A$3:$A$166,0),1),"")</f>
        <v/>
      </c>
      <c r="Q274" s="37" t="str">
        <f>IFERROR(INDEX('VOLO GUIDE TO WATERDEEP'!C$3:C$166,MATCH($H274,'VOLO GUIDE TO WATERDEEP'!$A$3:$A$166,0),1),"")</f>
        <v/>
      </c>
      <c r="R274" s="37" t="str">
        <f>IFERROR(INDEX('VOLO GUIDE TO WATERDEEP'!D$3:D$166,MATCH($H274,'VOLO GUIDE TO WATERDEEP'!$A$3:$A$166,0),1),"")</f>
        <v/>
      </c>
      <c r="S274" s="37" t="str">
        <f>IFERROR(INDEX('VOLO GUIDE TO WATERDEEP'!E$3:E$166,MATCH($H274,'VOLO GUIDE TO WATERDEEP'!$A$3:$A$166,0),1),"")</f>
        <v/>
      </c>
      <c r="T274" s="37" t="str">
        <f>IFERROR(INDEX('VOLO GUIDE TO WATERDEEP'!F$3:F$166,MATCH($H274,'VOLO GUIDE TO WATERDEEP'!$A$3:$A$166,0),1),"")</f>
        <v/>
      </c>
      <c r="U274" s="37" t="str">
        <f>IFERROR(INDEX('VOLO GUIDE TO WATERDEEP'!G$3:G$166,MATCH($H274,'VOLO GUIDE TO WATERDEEP'!$A$3:$A$166,0),1),"")</f>
        <v/>
      </c>
      <c r="V274" s="37" t="str">
        <f>IFERROR(INDEX('VOLO GUIDE TO WATERDEEP'!I$3:I$166,MATCH($H274,'VOLO GUIDE TO WATERDEEP'!$A$3:$A$166,0),1),"")</f>
        <v/>
      </c>
      <c r="W274" s="102"/>
      <c r="X274" s="37" t="str">
        <f>IFERROR(INDEX(GUILDS!$B$2:$B$43,MATCH($F274,GUILDS!$G$2:$G$43,0),1),"")</f>
        <v/>
      </c>
      <c r="Y274" s="102"/>
      <c r="Z274" s="37" t="str">
        <f>IFERROR(INDEX(GUILDS!$X$3:$X$45,MATCH($F274,GUILDS!$W$3:$W$45,0),1),"")</f>
        <v/>
      </c>
    </row>
    <row r="275" spans="1:26" x14ac:dyDescent="0.25">
      <c r="A275" t="s">
        <v>1054</v>
      </c>
      <c r="B275" s="1" t="str">
        <f t="shared" si="6"/>
        <v>C69</v>
      </c>
      <c r="C275" s="1" t="str">
        <f t="shared" si="7"/>
        <v>Watching Tower (city building, A, 6)</v>
      </c>
      <c r="F275" s="37" t="s">
        <v>1841</v>
      </c>
      <c r="G275" s="37" t="s">
        <v>1840</v>
      </c>
      <c r="H275" s="63" t="s">
        <v>2446</v>
      </c>
      <c r="I275" s="63" t="s">
        <v>3291</v>
      </c>
      <c r="J275" s="63" t="s">
        <v>2144</v>
      </c>
      <c r="K275" s="63" t="s">
        <v>2152</v>
      </c>
      <c r="L275" s="63">
        <v>6</v>
      </c>
      <c r="M275" s="63"/>
      <c r="N275" s="112" t="s">
        <v>6672</v>
      </c>
      <c r="O275" s="102"/>
      <c r="P275" s="37" t="str">
        <f>IFERROR(INDEX('VOLO GUIDE TO WATERDEEP'!B$3:B$166,MATCH($H275,'VOLO GUIDE TO WATERDEEP'!$A$3:$A$166,0),1),"")</f>
        <v/>
      </c>
      <c r="Q275" s="37" t="str">
        <f>IFERROR(INDEX('VOLO GUIDE TO WATERDEEP'!C$3:C$166,MATCH($H275,'VOLO GUIDE TO WATERDEEP'!$A$3:$A$166,0),1),"")</f>
        <v/>
      </c>
      <c r="R275" s="37" t="str">
        <f>IFERROR(INDEX('VOLO GUIDE TO WATERDEEP'!D$3:D$166,MATCH($H275,'VOLO GUIDE TO WATERDEEP'!$A$3:$A$166,0),1),"")</f>
        <v/>
      </c>
      <c r="S275" s="37" t="str">
        <f>IFERROR(INDEX('VOLO GUIDE TO WATERDEEP'!E$3:E$166,MATCH($H275,'VOLO GUIDE TO WATERDEEP'!$A$3:$A$166,0),1),"")</f>
        <v/>
      </c>
      <c r="T275" s="37" t="str">
        <f>IFERROR(INDEX('VOLO GUIDE TO WATERDEEP'!F$3:F$166,MATCH($H275,'VOLO GUIDE TO WATERDEEP'!$A$3:$A$166,0),1),"")</f>
        <v/>
      </c>
      <c r="U275" s="37" t="str">
        <f>IFERROR(INDEX('VOLO GUIDE TO WATERDEEP'!G$3:G$166,MATCH($H275,'VOLO GUIDE TO WATERDEEP'!$A$3:$A$166,0),1),"")</f>
        <v/>
      </c>
      <c r="V275" s="37" t="str">
        <f>IFERROR(INDEX('VOLO GUIDE TO WATERDEEP'!I$3:I$166,MATCH($H275,'VOLO GUIDE TO WATERDEEP'!$A$3:$A$166,0),1),"")</f>
        <v/>
      </c>
      <c r="W275" s="102"/>
      <c r="X275" s="37" t="str">
        <f>IFERROR(INDEX(GUILDS!$B$2:$B$43,MATCH($F275,GUILDS!$G$2:$G$43,0),1),"")</f>
        <v/>
      </c>
      <c r="Y275" s="102"/>
      <c r="Z275" s="37" t="str">
        <f>IFERROR(INDEX(GUILDS!$X$3:$X$45,MATCH($F275,GUILDS!$W$3:$W$45,0),1),"")</f>
        <v/>
      </c>
    </row>
    <row r="276" spans="1:26" x14ac:dyDescent="0.25">
      <c r="A276" t="s">
        <v>1055</v>
      </c>
      <c r="B276" s="1" t="str">
        <f t="shared" si="6"/>
        <v>C70</v>
      </c>
      <c r="C276" s="1" t="str">
        <f t="shared" si="7"/>
        <v>Thayan Embassy (embassy, A, 4)</v>
      </c>
      <c r="F276" s="37" t="s">
        <v>1842</v>
      </c>
      <c r="G276" s="37" t="s">
        <v>1843</v>
      </c>
      <c r="H276" s="63" t="s">
        <v>2447</v>
      </c>
      <c r="I276" s="63" t="s">
        <v>3291</v>
      </c>
      <c r="J276" s="63" t="s">
        <v>2187</v>
      </c>
      <c r="K276" s="63" t="s">
        <v>2152</v>
      </c>
      <c r="L276" s="63">
        <v>4</v>
      </c>
      <c r="M276" s="63"/>
      <c r="N276" s="112" t="s">
        <v>6672</v>
      </c>
      <c r="O276" s="102"/>
      <c r="P276" s="37" t="str">
        <f>IFERROR(INDEX('VOLO GUIDE TO WATERDEEP'!B$3:B$166,MATCH($H276,'VOLO GUIDE TO WATERDEEP'!$A$3:$A$166,0),1),"")</f>
        <v/>
      </c>
      <c r="Q276" s="37" t="str">
        <f>IFERROR(INDEX('VOLO GUIDE TO WATERDEEP'!C$3:C$166,MATCH($H276,'VOLO GUIDE TO WATERDEEP'!$A$3:$A$166,0),1),"")</f>
        <v/>
      </c>
      <c r="R276" s="37" t="str">
        <f>IFERROR(INDEX('VOLO GUIDE TO WATERDEEP'!D$3:D$166,MATCH($H276,'VOLO GUIDE TO WATERDEEP'!$A$3:$A$166,0),1),"")</f>
        <v/>
      </c>
      <c r="S276" s="37" t="str">
        <f>IFERROR(INDEX('VOLO GUIDE TO WATERDEEP'!E$3:E$166,MATCH($H276,'VOLO GUIDE TO WATERDEEP'!$A$3:$A$166,0),1),"")</f>
        <v/>
      </c>
      <c r="T276" s="37" t="str">
        <f>IFERROR(INDEX('VOLO GUIDE TO WATERDEEP'!F$3:F$166,MATCH($H276,'VOLO GUIDE TO WATERDEEP'!$A$3:$A$166,0),1),"")</f>
        <v/>
      </c>
      <c r="U276" s="37" t="str">
        <f>IFERROR(INDEX('VOLO GUIDE TO WATERDEEP'!G$3:G$166,MATCH($H276,'VOLO GUIDE TO WATERDEEP'!$A$3:$A$166,0),1),"")</f>
        <v/>
      </c>
      <c r="V276" s="37" t="str">
        <f>IFERROR(INDEX('VOLO GUIDE TO WATERDEEP'!I$3:I$166,MATCH($H276,'VOLO GUIDE TO WATERDEEP'!$A$3:$A$166,0),1),"")</f>
        <v/>
      </c>
      <c r="W276" s="102"/>
      <c r="X276" s="37" t="str">
        <f>IFERROR(INDEX(GUILDS!$B$2:$B$43,MATCH($F276,GUILDS!$G$2:$G$43,0),1),"")</f>
        <v/>
      </c>
      <c r="Y276" s="102"/>
      <c r="Z276" s="37" t="str">
        <f>IFERROR(INDEX(GUILDS!$X$3:$X$45,MATCH($F276,GUILDS!$W$3:$W$45,0),1),"")</f>
        <v/>
      </c>
    </row>
    <row r="277" spans="1:26" x14ac:dyDescent="0.25">
      <c r="A277" t="s">
        <v>1056</v>
      </c>
      <c r="B277" s="1" t="str">
        <f t="shared" si="6"/>
        <v>C71</v>
      </c>
      <c r="C277" s="1" t="str">
        <f t="shared" si="7"/>
        <v>Caladorn Cassalanter's residence (rowhouse, A, 3)</v>
      </c>
      <c r="F277" s="37" t="s">
        <v>1844</v>
      </c>
      <c r="G277" s="37" t="s">
        <v>1845</v>
      </c>
      <c r="H277" s="63" t="s">
        <v>2448</v>
      </c>
      <c r="I277" s="63" t="s">
        <v>3291</v>
      </c>
      <c r="J277" s="63" t="s">
        <v>2188</v>
      </c>
      <c r="K277" s="63" t="s">
        <v>2152</v>
      </c>
      <c r="L277" s="63">
        <v>3</v>
      </c>
      <c r="M277" s="63"/>
      <c r="N277" s="112" t="s">
        <v>6672</v>
      </c>
      <c r="O277" s="102"/>
      <c r="P277" s="37" t="str">
        <f>IFERROR(INDEX('VOLO GUIDE TO WATERDEEP'!B$3:B$166,MATCH($H277,'VOLO GUIDE TO WATERDEEP'!$A$3:$A$166,0),1),"")</f>
        <v/>
      </c>
      <c r="Q277" s="37" t="str">
        <f>IFERROR(INDEX('VOLO GUIDE TO WATERDEEP'!C$3:C$166,MATCH($H277,'VOLO GUIDE TO WATERDEEP'!$A$3:$A$166,0),1),"")</f>
        <v/>
      </c>
      <c r="R277" s="37" t="str">
        <f>IFERROR(INDEX('VOLO GUIDE TO WATERDEEP'!D$3:D$166,MATCH($H277,'VOLO GUIDE TO WATERDEEP'!$A$3:$A$166,0),1),"")</f>
        <v/>
      </c>
      <c r="S277" s="37" t="str">
        <f>IFERROR(INDEX('VOLO GUIDE TO WATERDEEP'!E$3:E$166,MATCH($H277,'VOLO GUIDE TO WATERDEEP'!$A$3:$A$166,0),1),"")</f>
        <v/>
      </c>
      <c r="T277" s="37" t="str">
        <f>IFERROR(INDEX('VOLO GUIDE TO WATERDEEP'!F$3:F$166,MATCH($H277,'VOLO GUIDE TO WATERDEEP'!$A$3:$A$166,0),1),"")</f>
        <v/>
      </c>
      <c r="U277" s="37" t="str">
        <f>IFERROR(INDEX('VOLO GUIDE TO WATERDEEP'!G$3:G$166,MATCH($H277,'VOLO GUIDE TO WATERDEEP'!$A$3:$A$166,0),1),"")</f>
        <v/>
      </c>
      <c r="V277" s="37" t="str">
        <f>IFERROR(INDEX('VOLO GUIDE TO WATERDEEP'!I$3:I$166,MATCH($H277,'VOLO GUIDE TO WATERDEEP'!$A$3:$A$166,0),1),"")</f>
        <v/>
      </c>
      <c r="W277" s="102"/>
      <c r="X277" s="37" t="str">
        <f>IFERROR(INDEX(GUILDS!$B$2:$B$43,MATCH($F277,GUILDS!$G$2:$G$43,0),1),"")</f>
        <v/>
      </c>
      <c r="Y277" s="102"/>
      <c r="Z277" s="37" t="str">
        <f>IFERROR(INDEX(GUILDS!$X$3:$X$45,MATCH($F277,GUILDS!$W$3:$W$45,0),1),"")</f>
        <v/>
      </c>
    </row>
    <row r="278" spans="1:26" x14ac:dyDescent="0.25">
      <c r="A278" t="s">
        <v>1057</v>
      </c>
      <c r="B278" s="1" t="str">
        <f t="shared" si="6"/>
        <v>C72</v>
      </c>
      <c r="C278" s="1" t="str">
        <f t="shared" si="7"/>
        <v>New Olamn (school, A, 4)</v>
      </c>
      <c r="F278" s="37" t="s">
        <v>1846</v>
      </c>
      <c r="G278" s="37" t="s">
        <v>1847</v>
      </c>
      <c r="H278" s="63" t="s">
        <v>2449</v>
      </c>
      <c r="I278" s="63" t="s">
        <v>3291</v>
      </c>
      <c r="J278" s="63" t="s">
        <v>2189</v>
      </c>
      <c r="K278" s="63" t="s">
        <v>2152</v>
      </c>
      <c r="L278" s="63">
        <v>4</v>
      </c>
      <c r="M278" s="63"/>
      <c r="N278" s="112" t="s">
        <v>6717</v>
      </c>
      <c r="O278" s="102"/>
      <c r="P278" s="37" t="str">
        <f>IFERROR(INDEX('VOLO GUIDE TO WATERDEEP'!B$3:B$166,MATCH($H278,'VOLO GUIDE TO WATERDEEP'!$A$3:$A$166,0),1),"")</f>
        <v/>
      </c>
      <c r="Q278" s="37" t="str">
        <f>IFERROR(INDEX('VOLO GUIDE TO WATERDEEP'!C$3:C$166,MATCH($H278,'VOLO GUIDE TO WATERDEEP'!$A$3:$A$166,0),1),"")</f>
        <v/>
      </c>
      <c r="R278" s="37" t="str">
        <f>IFERROR(INDEX('VOLO GUIDE TO WATERDEEP'!D$3:D$166,MATCH($H278,'VOLO GUIDE TO WATERDEEP'!$A$3:$A$166,0),1),"")</f>
        <v/>
      </c>
      <c r="S278" s="37" t="str">
        <f>IFERROR(INDEX('VOLO GUIDE TO WATERDEEP'!E$3:E$166,MATCH($H278,'VOLO GUIDE TO WATERDEEP'!$A$3:$A$166,0),1),"")</f>
        <v/>
      </c>
      <c r="T278" s="37" t="str">
        <f>IFERROR(INDEX('VOLO GUIDE TO WATERDEEP'!F$3:F$166,MATCH($H278,'VOLO GUIDE TO WATERDEEP'!$A$3:$A$166,0),1),"")</f>
        <v/>
      </c>
      <c r="U278" s="37" t="str">
        <f>IFERROR(INDEX('VOLO GUIDE TO WATERDEEP'!G$3:G$166,MATCH($H278,'VOLO GUIDE TO WATERDEEP'!$A$3:$A$166,0),1),"")</f>
        <v/>
      </c>
      <c r="V278" s="37" t="str">
        <f>IFERROR(INDEX('VOLO GUIDE TO WATERDEEP'!I$3:I$166,MATCH($H278,'VOLO GUIDE TO WATERDEEP'!$A$3:$A$166,0),1),"")</f>
        <v/>
      </c>
      <c r="W278" s="102"/>
      <c r="X278" s="37" t="str">
        <f>IFERROR(INDEX(GUILDS!$B$2:$B$43,MATCH($F278,GUILDS!$G$2:$G$43,0),1),"")</f>
        <v/>
      </c>
      <c r="Y278" s="102"/>
      <c r="Z278" s="37">
        <f>IFERROR(INDEX(GUILDS!$X$3:$X$45,MATCH($F278,GUILDS!$W$3:$W$45,0),1),"")</f>
        <v>0</v>
      </c>
    </row>
    <row r="279" spans="1:26" x14ac:dyDescent="0.25">
      <c r="A279" t="s">
        <v>1058</v>
      </c>
      <c r="B279" s="1" t="str">
        <f t="shared" si="6"/>
        <v>C73</v>
      </c>
      <c r="C279" s="1" t="str">
        <f t="shared" si="7"/>
        <v>Azuth's Mug (tavern, B, 1)</v>
      </c>
      <c r="F279" s="37" t="s">
        <v>1848</v>
      </c>
      <c r="G279" s="37" t="s">
        <v>1849</v>
      </c>
      <c r="H279" s="63" t="s">
        <v>2450</v>
      </c>
      <c r="I279" s="63" t="s">
        <v>3291</v>
      </c>
      <c r="J279" s="63" t="s">
        <v>2169</v>
      </c>
      <c r="K279" s="63" t="s">
        <v>2157</v>
      </c>
      <c r="L279" s="63">
        <v>1</v>
      </c>
      <c r="M279" s="63"/>
      <c r="N279" s="112" t="s">
        <v>6672</v>
      </c>
      <c r="O279" s="102"/>
      <c r="P279" s="37" t="str">
        <f>IFERROR(INDEX('VOLO GUIDE TO WATERDEEP'!B$3:B$166,MATCH($H279,'VOLO GUIDE TO WATERDEEP'!$A$3:$A$166,0),1),"")</f>
        <v/>
      </c>
      <c r="Q279" s="37" t="str">
        <f>IFERROR(INDEX('VOLO GUIDE TO WATERDEEP'!C$3:C$166,MATCH($H279,'VOLO GUIDE TO WATERDEEP'!$A$3:$A$166,0),1),"")</f>
        <v/>
      </c>
      <c r="R279" s="37" t="str">
        <f>IFERROR(INDEX('VOLO GUIDE TO WATERDEEP'!D$3:D$166,MATCH($H279,'VOLO GUIDE TO WATERDEEP'!$A$3:$A$166,0),1),"")</f>
        <v/>
      </c>
      <c r="S279" s="37" t="str">
        <f>IFERROR(INDEX('VOLO GUIDE TO WATERDEEP'!E$3:E$166,MATCH($H279,'VOLO GUIDE TO WATERDEEP'!$A$3:$A$166,0),1),"")</f>
        <v/>
      </c>
      <c r="T279" s="37" t="str">
        <f>IFERROR(INDEX('VOLO GUIDE TO WATERDEEP'!F$3:F$166,MATCH($H279,'VOLO GUIDE TO WATERDEEP'!$A$3:$A$166,0),1),"")</f>
        <v/>
      </c>
      <c r="U279" s="37" t="str">
        <f>IFERROR(INDEX('VOLO GUIDE TO WATERDEEP'!G$3:G$166,MATCH($H279,'VOLO GUIDE TO WATERDEEP'!$A$3:$A$166,0),1),"")</f>
        <v/>
      </c>
      <c r="V279" s="37" t="str">
        <f>IFERROR(INDEX('VOLO GUIDE TO WATERDEEP'!I$3:I$166,MATCH($H279,'VOLO GUIDE TO WATERDEEP'!$A$3:$A$166,0),1),"")</f>
        <v/>
      </c>
      <c r="W279" s="102"/>
      <c r="X279" s="37" t="str">
        <f>IFERROR(INDEX(GUILDS!$B$2:$B$43,MATCH($F279,GUILDS!$G$2:$G$43,0),1),"")</f>
        <v/>
      </c>
      <c r="Y279" s="102"/>
      <c r="Z279" s="37" t="str">
        <f>IFERROR(INDEX(GUILDS!$X$3:$X$45,MATCH($F279,GUILDS!$W$3:$W$45,0),1),"")</f>
        <v/>
      </c>
    </row>
    <row r="280" spans="1:26" x14ac:dyDescent="0.25">
      <c r="A280" t="s">
        <v>1059</v>
      </c>
      <c r="B280" s="1" t="str">
        <f t="shared" si="6"/>
        <v>C74</v>
      </c>
      <c r="C280" s="1" t="str">
        <f t="shared" si="7"/>
        <v>House of Two Hands (monastery, A, 3),</v>
      </c>
      <c r="F280" s="37" t="s">
        <v>1850</v>
      </c>
      <c r="G280" s="37" t="s">
        <v>1851</v>
      </c>
      <c r="H280" s="63" t="s">
        <v>2451</v>
      </c>
      <c r="I280" s="63" t="s">
        <v>3291</v>
      </c>
      <c r="J280" s="63" t="s">
        <v>2190</v>
      </c>
      <c r="K280" s="63" t="s">
        <v>2152</v>
      </c>
      <c r="L280" s="63">
        <v>3</v>
      </c>
      <c r="M280" s="63"/>
      <c r="N280" s="112" t="s">
        <v>6672</v>
      </c>
      <c r="O280" s="102"/>
      <c r="P280" s="37" t="str">
        <f>IFERROR(INDEX('VOLO GUIDE TO WATERDEEP'!B$3:B$166,MATCH($H280,'VOLO GUIDE TO WATERDEEP'!$A$3:$A$166,0),1),"")</f>
        <v/>
      </c>
      <c r="Q280" s="37" t="str">
        <f>IFERROR(INDEX('VOLO GUIDE TO WATERDEEP'!C$3:C$166,MATCH($H280,'VOLO GUIDE TO WATERDEEP'!$A$3:$A$166,0),1),"")</f>
        <v/>
      </c>
      <c r="R280" s="37" t="str">
        <f>IFERROR(INDEX('VOLO GUIDE TO WATERDEEP'!D$3:D$166,MATCH($H280,'VOLO GUIDE TO WATERDEEP'!$A$3:$A$166,0),1),"")</f>
        <v/>
      </c>
      <c r="S280" s="37" t="str">
        <f>IFERROR(INDEX('VOLO GUIDE TO WATERDEEP'!E$3:E$166,MATCH($H280,'VOLO GUIDE TO WATERDEEP'!$A$3:$A$166,0),1),"")</f>
        <v/>
      </c>
      <c r="T280" s="37" t="str">
        <f>IFERROR(INDEX('VOLO GUIDE TO WATERDEEP'!F$3:F$166,MATCH($H280,'VOLO GUIDE TO WATERDEEP'!$A$3:$A$166,0),1),"")</f>
        <v/>
      </c>
      <c r="U280" s="37" t="str">
        <f>IFERROR(INDEX('VOLO GUIDE TO WATERDEEP'!G$3:G$166,MATCH($H280,'VOLO GUIDE TO WATERDEEP'!$A$3:$A$166,0),1),"")</f>
        <v/>
      </c>
      <c r="V280" s="37" t="str">
        <f>IFERROR(INDEX('VOLO GUIDE TO WATERDEEP'!I$3:I$166,MATCH($H280,'VOLO GUIDE TO WATERDEEP'!$A$3:$A$166,0),1),"")</f>
        <v/>
      </c>
      <c r="W280" s="102"/>
      <c r="X280" s="37" t="str">
        <f>IFERROR(INDEX(GUILDS!$B$2:$B$43,MATCH($F280,GUILDS!$G$2:$G$43,0),1),"")</f>
        <v/>
      </c>
      <c r="Y280" s="102"/>
      <c r="Z280" s="37" t="str">
        <f>IFERROR(INDEX(GUILDS!$X$3:$X$45,MATCH($F280,GUILDS!$W$3:$W$45,0),1),"")</f>
        <v/>
      </c>
    </row>
    <row r="281" spans="1:26" x14ac:dyDescent="0.25">
      <c r="A281" t="s">
        <v>1060</v>
      </c>
      <c r="B281" s="1" t="str">
        <f t="shared" si="6"/>
        <v>C75</v>
      </c>
      <c r="C281" s="1" t="str">
        <f t="shared" si="7"/>
        <v>Piergeiron's Palace (city building, A, 7)</v>
      </c>
      <c r="F281" s="37" t="s">
        <v>1852</v>
      </c>
      <c r="G281" s="37" t="s">
        <v>1853</v>
      </c>
      <c r="H281" s="63" t="s">
        <v>2452</v>
      </c>
      <c r="I281" s="63" t="s">
        <v>3291</v>
      </c>
      <c r="J281" s="63" t="s">
        <v>2144</v>
      </c>
      <c r="K281" s="63" t="s">
        <v>2152</v>
      </c>
      <c r="L281" s="63">
        <v>7</v>
      </c>
      <c r="M281" s="63"/>
      <c r="N281" s="112" t="s">
        <v>6718</v>
      </c>
      <c r="O281" s="102"/>
      <c r="P281" s="37" t="str">
        <f>IFERROR(INDEX('VOLO GUIDE TO WATERDEEP'!B$3:B$166,MATCH($H281,'VOLO GUIDE TO WATERDEEP'!$A$3:$A$166,0),1),"")</f>
        <v/>
      </c>
      <c r="Q281" s="37" t="str">
        <f>IFERROR(INDEX('VOLO GUIDE TO WATERDEEP'!C$3:C$166,MATCH($H281,'VOLO GUIDE TO WATERDEEP'!$A$3:$A$166,0),1),"")</f>
        <v/>
      </c>
      <c r="R281" s="37" t="str">
        <f>IFERROR(INDEX('VOLO GUIDE TO WATERDEEP'!D$3:D$166,MATCH($H281,'VOLO GUIDE TO WATERDEEP'!$A$3:$A$166,0),1),"")</f>
        <v/>
      </c>
      <c r="S281" s="37" t="str">
        <f>IFERROR(INDEX('VOLO GUIDE TO WATERDEEP'!E$3:E$166,MATCH($H281,'VOLO GUIDE TO WATERDEEP'!$A$3:$A$166,0),1),"")</f>
        <v/>
      </c>
      <c r="T281" s="37" t="str">
        <f>IFERROR(INDEX('VOLO GUIDE TO WATERDEEP'!F$3:F$166,MATCH($H281,'VOLO GUIDE TO WATERDEEP'!$A$3:$A$166,0),1),"")</f>
        <v/>
      </c>
      <c r="U281" s="37" t="str">
        <f>IFERROR(INDEX('VOLO GUIDE TO WATERDEEP'!G$3:G$166,MATCH($H281,'VOLO GUIDE TO WATERDEEP'!$A$3:$A$166,0),1),"")</f>
        <v/>
      </c>
      <c r="V281" s="37" t="str">
        <f>IFERROR(INDEX('VOLO GUIDE TO WATERDEEP'!I$3:I$166,MATCH($H281,'VOLO GUIDE TO WATERDEEP'!$A$3:$A$166,0),1),"")</f>
        <v/>
      </c>
      <c r="W281" s="102"/>
      <c r="X281" s="37" t="str">
        <f>IFERROR(INDEX(GUILDS!$B$2:$B$43,MATCH($F281,GUILDS!$G$2:$G$43,0),1),"")</f>
        <v/>
      </c>
      <c r="Y281" s="102"/>
      <c r="Z281" s="37" t="str">
        <f>IFERROR(INDEX(GUILDS!$X$3:$X$45,MATCH($F281,GUILDS!$W$3:$W$45,0),1),"")</f>
        <v/>
      </c>
    </row>
    <row r="282" spans="1:26" x14ac:dyDescent="0.25">
      <c r="A282" t="s">
        <v>1061</v>
      </c>
      <c r="B282" s="1" t="str">
        <f t="shared" si="6"/>
        <v>C76</v>
      </c>
      <c r="C282" s="1" t="str">
        <f t="shared" si="7"/>
        <v>Castle Waterdeep (city building, A, 10)</v>
      </c>
      <c r="F282" s="37" t="s">
        <v>1854</v>
      </c>
      <c r="G282" s="37" t="s">
        <v>1855</v>
      </c>
      <c r="H282" s="63" t="s">
        <v>2453</v>
      </c>
      <c r="I282" s="63" t="s">
        <v>3291</v>
      </c>
      <c r="J282" s="63" t="s">
        <v>2144</v>
      </c>
      <c r="K282" s="63" t="s">
        <v>2152</v>
      </c>
      <c r="L282" s="63">
        <v>10</v>
      </c>
      <c r="M282" s="63"/>
      <c r="N282" s="112" t="s">
        <v>6672</v>
      </c>
      <c r="O282" s="102"/>
      <c r="P282" s="37" t="str">
        <f>IFERROR(INDEX('VOLO GUIDE TO WATERDEEP'!B$3:B$166,MATCH($H282,'VOLO GUIDE TO WATERDEEP'!$A$3:$A$166,0),1),"")</f>
        <v/>
      </c>
      <c r="Q282" s="37" t="str">
        <f>IFERROR(INDEX('VOLO GUIDE TO WATERDEEP'!C$3:C$166,MATCH($H282,'VOLO GUIDE TO WATERDEEP'!$A$3:$A$166,0),1),"")</f>
        <v/>
      </c>
      <c r="R282" s="37" t="str">
        <f>IFERROR(INDEX('VOLO GUIDE TO WATERDEEP'!D$3:D$166,MATCH($H282,'VOLO GUIDE TO WATERDEEP'!$A$3:$A$166,0),1),"")</f>
        <v/>
      </c>
      <c r="S282" s="37" t="str">
        <f>IFERROR(INDEX('VOLO GUIDE TO WATERDEEP'!E$3:E$166,MATCH($H282,'VOLO GUIDE TO WATERDEEP'!$A$3:$A$166,0),1),"")</f>
        <v/>
      </c>
      <c r="T282" s="37" t="str">
        <f>IFERROR(INDEX('VOLO GUIDE TO WATERDEEP'!F$3:F$166,MATCH($H282,'VOLO GUIDE TO WATERDEEP'!$A$3:$A$166,0),1),"")</f>
        <v/>
      </c>
      <c r="U282" s="37" t="str">
        <f>IFERROR(INDEX('VOLO GUIDE TO WATERDEEP'!G$3:G$166,MATCH($H282,'VOLO GUIDE TO WATERDEEP'!$A$3:$A$166,0),1),"")</f>
        <v/>
      </c>
      <c r="V282" s="37" t="str">
        <f>IFERROR(INDEX('VOLO GUIDE TO WATERDEEP'!I$3:I$166,MATCH($H282,'VOLO GUIDE TO WATERDEEP'!$A$3:$A$166,0),1),"")</f>
        <v/>
      </c>
      <c r="W282" s="102"/>
      <c r="X282" s="37" t="str">
        <f>IFERROR(INDEX(GUILDS!$B$2:$B$43,MATCH($F282,GUILDS!$G$2:$G$43,0),1),"")</f>
        <v/>
      </c>
      <c r="Y282" s="102"/>
      <c r="Z282" s="37" t="str">
        <f>IFERROR(INDEX(GUILDS!$X$3:$X$45,MATCH($F282,GUILDS!$W$3:$W$45,0),1),"")</f>
        <v/>
      </c>
    </row>
    <row r="283" spans="1:26" x14ac:dyDescent="0.25">
      <c r="A283" t="s">
        <v>1062</v>
      </c>
      <c r="B283" s="1" t="str">
        <f t="shared" si="6"/>
        <v>C77</v>
      </c>
      <c r="C283" s="1" t="str">
        <f t="shared" si="7"/>
        <v>Larissa Neathal's residence (row house, A, 2)</v>
      </c>
      <c r="F283" s="37" t="s">
        <v>1856</v>
      </c>
      <c r="G283" s="37" t="s">
        <v>1857</v>
      </c>
      <c r="H283" s="63" t="s">
        <v>2454</v>
      </c>
      <c r="I283" s="63" t="s">
        <v>3291</v>
      </c>
      <c r="J283" s="63" t="s">
        <v>2166</v>
      </c>
      <c r="K283" s="63" t="s">
        <v>2152</v>
      </c>
      <c r="L283" s="63">
        <v>2</v>
      </c>
      <c r="M283" s="63"/>
      <c r="N283" s="112" t="s">
        <v>6672</v>
      </c>
      <c r="O283" s="102"/>
      <c r="P283" s="37" t="str">
        <f>IFERROR(INDEX('VOLO GUIDE TO WATERDEEP'!B$3:B$166,MATCH($H283,'VOLO GUIDE TO WATERDEEP'!$A$3:$A$166,0),1),"")</f>
        <v/>
      </c>
      <c r="Q283" s="37" t="str">
        <f>IFERROR(INDEX('VOLO GUIDE TO WATERDEEP'!C$3:C$166,MATCH($H283,'VOLO GUIDE TO WATERDEEP'!$A$3:$A$166,0),1),"")</f>
        <v/>
      </c>
      <c r="R283" s="37" t="str">
        <f>IFERROR(INDEX('VOLO GUIDE TO WATERDEEP'!D$3:D$166,MATCH($H283,'VOLO GUIDE TO WATERDEEP'!$A$3:$A$166,0),1),"")</f>
        <v/>
      </c>
      <c r="S283" s="37" t="str">
        <f>IFERROR(INDEX('VOLO GUIDE TO WATERDEEP'!E$3:E$166,MATCH($H283,'VOLO GUIDE TO WATERDEEP'!$A$3:$A$166,0),1),"")</f>
        <v/>
      </c>
      <c r="T283" s="37" t="str">
        <f>IFERROR(INDEX('VOLO GUIDE TO WATERDEEP'!F$3:F$166,MATCH($H283,'VOLO GUIDE TO WATERDEEP'!$A$3:$A$166,0),1),"")</f>
        <v/>
      </c>
      <c r="U283" s="37" t="str">
        <f>IFERROR(INDEX('VOLO GUIDE TO WATERDEEP'!G$3:G$166,MATCH($H283,'VOLO GUIDE TO WATERDEEP'!$A$3:$A$166,0),1),"")</f>
        <v/>
      </c>
      <c r="V283" s="37" t="str">
        <f>IFERROR(INDEX('VOLO GUIDE TO WATERDEEP'!I$3:I$166,MATCH($H283,'VOLO GUIDE TO WATERDEEP'!$A$3:$A$166,0),1),"")</f>
        <v/>
      </c>
      <c r="W283" s="102"/>
      <c r="X283" s="37" t="str">
        <f>IFERROR(INDEX(GUILDS!$B$2:$B$43,MATCH($F283,GUILDS!$G$2:$G$43,0),1),"")</f>
        <v/>
      </c>
      <c r="Y283" s="102"/>
      <c r="Z283" s="37" t="str">
        <f>IFERROR(INDEX(GUILDS!$X$3:$X$45,MATCH($F283,GUILDS!$W$3:$W$45,0),1),"")</f>
        <v/>
      </c>
    </row>
    <row r="284" spans="1:26" x14ac:dyDescent="0.25">
      <c r="A284" t="s">
        <v>1063</v>
      </c>
      <c r="B284" s="1" t="str">
        <f t="shared" si="6"/>
        <v>C78</v>
      </c>
      <c r="C284" s="1" t="str">
        <f t="shared" si="7"/>
        <v>Wyrmbones Inn (inn, A, 3)</v>
      </c>
      <c r="F284" s="37" t="s">
        <v>1858</v>
      </c>
      <c r="G284" s="37" t="s">
        <v>1859</v>
      </c>
      <c r="H284" s="63" t="s">
        <v>2455</v>
      </c>
      <c r="I284" s="63" t="s">
        <v>3291</v>
      </c>
      <c r="J284" s="63" t="s">
        <v>2168</v>
      </c>
      <c r="K284" s="63" t="s">
        <v>2152</v>
      </c>
      <c r="L284" s="63">
        <v>3</v>
      </c>
      <c r="M284" s="63"/>
      <c r="N284" s="112" t="s">
        <v>6672</v>
      </c>
      <c r="O284" s="102"/>
      <c r="P284" s="37" t="str">
        <f>IFERROR(INDEX('VOLO GUIDE TO WATERDEEP'!B$3:B$166,MATCH($H284,'VOLO GUIDE TO WATERDEEP'!$A$3:$A$166,0),1),"")</f>
        <v/>
      </c>
      <c r="Q284" s="37" t="str">
        <f>IFERROR(INDEX('VOLO GUIDE TO WATERDEEP'!C$3:C$166,MATCH($H284,'VOLO GUIDE TO WATERDEEP'!$A$3:$A$166,0),1),"")</f>
        <v/>
      </c>
      <c r="R284" s="37" t="str">
        <f>IFERROR(INDEX('VOLO GUIDE TO WATERDEEP'!D$3:D$166,MATCH($H284,'VOLO GUIDE TO WATERDEEP'!$A$3:$A$166,0),1),"")</f>
        <v/>
      </c>
      <c r="S284" s="37" t="str">
        <f>IFERROR(INDEX('VOLO GUIDE TO WATERDEEP'!E$3:E$166,MATCH($H284,'VOLO GUIDE TO WATERDEEP'!$A$3:$A$166,0),1),"")</f>
        <v/>
      </c>
      <c r="T284" s="37" t="str">
        <f>IFERROR(INDEX('VOLO GUIDE TO WATERDEEP'!F$3:F$166,MATCH($H284,'VOLO GUIDE TO WATERDEEP'!$A$3:$A$166,0),1),"")</f>
        <v/>
      </c>
      <c r="U284" s="37" t="str">
        <f>IFERROR(INDEX('VOLO GUIDE TO WATERDEEP'!G$3:G$166,MATCH($H284,'VOLO GUIDE TO WATERDEEP'!$A$3:$A$166,0),1),"")</f>
        <v/>
      </c>
      <c r="V284" s="37" t="str">
        <f>IFERROR(INDEX('VOLO GUIDE TO WATERDEEP'!I$3:I$166,MATCH($H284,'VOLO GUIDE TO WATERDEEP'!$A$3:$A$166,0),1),"")</f>
        <v/>
      </c>
      <c r="W284" s="102"/>
      <c r="X284" s="37" t="str">
        <f>IFERROR(INDEX(GUILDS!$B$2:$B$43,MATCH($F284,GUILDS!$G$2:$G$43,0),1),"")</f>
        <v/>
      </c>
      <c r="Y284" s="102"/>
      <c r="Z284" s="37" t="str">
        <f>IFERROR(INDEX(GUILDS!$X$3:$X$45,MATCH($F284,GUILDS!$W$3:$W$45,0),1),"")</f>
        <v/>
      </c>
    </row>
    <row r="285" spans="1:26" x14ac:dyDescent="0.25">
      <c r="A285" t="s">
        <v>1064</v>
      </c>
      <c r="B285" s="1" t="str">
        <f t="shared" si="6"/>
        <v>C79</v>
      </c>
      <c r="C285" s="1" t="str">
        <f t="shared" si="7"/>
        <v>Ahghairon's Tower (city building, A, 4)</v>
      </c>
      <c r="F285" s="37" t="s">
        <v>1860</v>
      </c>
      <c r="G285" s="37" t="s">
        <v>1861</v>
      </c>
      <c r="H285" s="63" t="s">
        <v>2456</v>
      </c>
      <c r="I285" s="63" t="s">
        <v>3291</v>
      </c>
      <c r="J285" s="63" t="s">
        <v>2144</v>
      </c>
      <c r="K285" s="63" t="s">
        <v>2152</v>
      </c>
      <c r="L285" s="63">
        <v>4</v>
      </c>
      <c r="M285" s="63"/>
      <c r="N285" s="112" t="s">
        <v>6719</v>
      </c>
      <c r="O285" s="102"/>
      <c r="P285" s="37" t="str">
        <f>IFERROR(INDEX('VOLO GUIDE TO WATERDEEP'!B$3:B$166,MATCH($H285,'VOLO GUIDE TO WATERDEEP'!$A$3:$A$166,0),1),"")</f>
        <v/>
      </c>
      <c r="Q285" s="37" t="str">
        <f>IFERROR(INDEX('VOLO GUIDE TO WATERDEEP'!C$3:C$166,MATCH($H285,'VOLO GUIDE TO WATERDEEP'!$A$3:$A$166,0),1),"")</f>
        <v/>
      </c>
      <c r="R285" s="37" t="str">
        <f>IFERROR(INDEX('VOLO GUIDE TO WATERDEEP'!D$3:D$166,MATCH($H285,'VOLO GUIDE TO WATERDEEP'!$A$3:$A$166,0),1),"")</f>
        <v/>
      </c>
      <c r="S285" s="37" t="str">
        <f>IFERROR(INDEX('VOLO GUIDE TO WATERDEEP'!E$3:E$166,MATCH($H285,'VOLO GUIDE TO WATERDEEP'!$A$3:$A$166,0),1),"")</f>
        <v/>
      </c>
      <c r="T285" s="37" t="str">
        <f>IFERROR(INDEX('VOLO GUIDE TO WATERDEEP'!F$3:F$166,MATCH($H285,'VOLO GUIDE TO WATERDEEP'!$A$3:$A$166,0),1),"")</f>
        <v/>
      </c>
      <c r="U285" s="37" t="str">
        <f>IFERROR(INDEX('VOLO GUIDE TO WATERDEEP'!G$3:G$166,MATCH($H285,'VOLO GUIDE TO WATERDEEP'!$A$3:$A$166,0),1),"")</f>
        <v/>
      </c>
      <c r="V285" s="37" t="str">
        <f>IFERROR(INDEX('VOLO GUIDE TO WATERDEEP'!I$3:I$166,MATCH($H285,'VOLO GUIDE TO WATERDEEP'!$A$3:$A$166,0),1),"")</f>
        <v/>
      </c>
      <c r="W285" s="102"/>
      <c r="X285" s="37" t="str">
        <f>IFERROR(INDEX(GUILDS!$B$2:$B$43,MATCH($F285,GUILDS!$G$2:$G$43,0),1),"")</f>
        <v/>
      </c>
      <c r="Y285" s="102"/>
      <c r="Z285" s="37" t="str">
        <f>IFERROR(INDEX(GUILDS!$X$3:$X$45,MATCH($F285,GUILDS!$W$3:$W$45,0),1),"")</f>
        <v/>
      </c>
    </row>
    <row r="286" spans="1:26" x14ac:dyDescent="0.25">
      <c r="A286" t="s">
        <v>1065</v>
      </c>
      <c r="B286" s="1" t="str">
        <f t="shared" si="6"/>
        <v>C80</v>
      </c>
      <c r="C286" s="1" t="str">
        <f t="shared" si="7"/>
        <v>Tolgar Anuvien's residence (villa, A, 3)</v>
      </c>
      <c r="F286" s="37" t="s">
        <v>1862</v>
      </c>
      <c r="G286" s="37" t="s">
        <v>1863</v>
      </c>
      <c r="H286" s="63" t="s">
        <v>2457</v>
      </c>
      <c r="I286" s="63" t="s">
        <v>3291</v>
      </c>
      <c r="J286" s="63" t="s">
        <v>2178</v>
      </c>
      <c r="K286" s="63" t="s">
        <v>2152</v>
      </c>
      <c r="L286" s="63">
        <v>3</v>
      </c>
      <c r="M286" s="63"/>
      <c r="N286" s="112" t="s">
        <v>6672</v>
      </c>
      <c r="O286" s="102"/>
      <c r="P286" s="37" t="str">
        <f>IFERROR(INDEX('VOLO GUIDE TO WATERDEEP'!B$3:B$166,MATCH($H286,'VOLO GUIDE TO WATERDEEP'!$A$3:$A$166,0),1),"")</f>
        <v/>
      </c>
      <c r="Q286" s="37" t="str">
        <f>IFERROR(INDEX('VOLO GUIDE TO WATERDEEP'!C$3:C$166,MATCH($H286,'VOLO GUIDE TO WATERDEEP'!$A$3:$A$166,0),1),"")</f>
        <v/>
      </c>
      <c r="R286" s="37" t="str">
        <f>IFERROR(INDEX('VOLO GUIDE TO WATERDEEP'!D$3:D$166,MATCH($H286,'VOLO GUIDE TO WATERDEEP'!$A$3:$A$166,0),1),"")</f>
        <v/>
      </c>
      <c r="S286" s="37" t="str">
        <f>IFERROR(INDEX('VOLO GUIDE TO WATERDEEP'!E$3:E$166,MATCH($H286,'VOLO GUIDE TO WATERDEEP'!$A$3:$A$166,0),1),"")</f>
        <v/>
      </c>
      <c r="T286" s="37" t="str">
        <f>IFERROR(INDEX('VOLO GUIDE TO WATERDEEP'!F$3:F$166,MATCH($H286,'VOLO GUIDE TO WATERDEEP'!$A$3:$A$166,0),1),"")</f>
        <v/>
      </c>
      <c r="U286" s="37" t="str">
        <f>IFERROR(INDEX('VOLO GUIDE TO WATERDEEP'!G$3:G$166,MATCH($H286,'VOLO GUIDE TO WATERDEEP'!$A$3:$A$166,0),1),"")</f>
        <v/>
      </c>
      <c r="V286" s="37" t="str">
        <f>IFERROR(INDEX('VOLO GUIDE TO WATERDEEP'!I$3:I$166,MATCH($H286,'VOLO GUIDE TO WATERDEEP'!$A$3:$A$166,0),1),"")</f>
        <v/>
      </c>
      <c r="W286" s="102"/>
      <c r="X286" s="37" t="str">
        <f>IFERROR(INDEX(GUILDS!$B$2:$B$43,MATCH($F286,GUILDS!$G$2:$G$43,0),1),"")</f>
        <v/>
      </c>
      <c r="Y286" s="102"/>
      <c r="Z286" s="37" t="str">
        <f>IFERROR(INDEX(GUILDS!$X$3:$X$45,MATCH($F286,GUILDS!$W$3:$W$45,0),1),"")</f>
        <v/>
      </c>
    </row>
    <row r="287" spans="1:26" x14ac:dyDescent="0.25">
      <c r="A287" t="s">
        <v>1066</v>
      </c>
      <c r="B287" s="1" t="str">
        <f t="shared" si="6"/>
        <v>C81</v>
      </c>
      <c r="C287" s="1" t="str">
        <f t="shared" si="7"/>
        <v>Blushing Nymph (festhall, B, 2)</v>
      </c>
      <c r="F287" s="37" t="s">
        <v>1864</v>
      </c>
      <c r="G287" s="37" t="s">
        <v>1865</v>
      </c>
      <c r="H287" s="63" t="s">
        <v>2458</v>
      </c>
      <c r="I287" s="63" t="s">
        <v>3291</v>
      </c>
      <c r="J287" s="63" t="s">
        <v>2170</v>
      </c>
      <c r="K287" s="63" t="s">
        <v>2157</v>
      </c>
      <c r="L287" s="63">
        <v>2</v>
      </c>
      <c r="M287" s="63"/>
      <c r="N287" s="112" t="s">
        <v>6672</v>
      </c>
      <c r="O287" s="102"/>
      <c r="P287" s="37" t="str">
        <f>IFERROR(INDEX('VOLO GUIDE TO WATERDEEP'!B$3:B$166,MATCH($H287,'VOLO GUIDE TO WATERDEEP'!$A$3:$A$166,0),1),"")</f>
        <v/>
      </c>
      <c r="Q287" s="37" t="str">
        <f>IFERROR(INDEX('VOLO GUIDE TO WATERDEEP'!C$3:C$166,MATCH($H287,'VOLO GUIDE TO WATERDEEP'!$A$3:$A$166,0),1),"")</f>
        <v/>
      </c>
      <c r="R287" s="37" t="str">
        <f>IFERROR(INDEX('VOLO GUIDE TO WATERDEEP'!D$3:D$166,MATCH($H287,'VOLO GUIDE TO WATERDEEP'!$A$3:$A$166,0),1),"")</f>
        <v/>
      </c>
      <c r="S287" s="37" t="str">
        <f>IFERROR(INDEX('VOLO GUIDE TO WATERDEEP'!E$3:E$166,MATCH($H287,'VOLO GUIDE TO WATERDEEP'!$A$3:$A$166,0),1),"")</f>
        <v/>
      </c>
      <c r="T287" s="37" t="str">
        <f>IFERROR(INDEX('VOLO GUIDE TO WATERDEEP'!F$3:F$166,MATCH($H287,'VOLO GUIDE TO WATERDEEP'!$A$3:$A$166,0),1),"")</f>
        <v/>
      </c>
      <c r="U287" s="37" t="str">
        <f>IFERROR(INDEX('VOLO GUIDE TO WATERDEEP'!G$3:G$166,MATCH($H287,'VOLO GUIDE TO WATERDEEP'!$A$3:$A$166,0),1),"")</f>
        <v/>
      </c>
      <c r="V287" s="37" t="str">
        <f>IFERROR(INDEX('VOLO GUIDE TO WATERDEEP'!I$3:I$166,MATCH($H287,'VOLO GUIDE TO WATERDEEP'!$A$3:$A$166,0),1),"")</f>
        <v/>
      </c>
      <c r="W287" s="102"/>
      <c r="X287" s="37" t="str">
        <f>IFERROR(INDEX(GUILDS!$B$2:$B$43,MATCH($F287,GUILDS!$G$2:$G$43,0),1),"")</f>
        <v/>
      </c>
      <c r="Y287" s="102"/>
      <c r="Z287" s="37" t="str">
        <f>IFERROR(INDEX(GUILDS!$X$3:$X$45,MATCH($F287,GUILDS!$W$3:$W$45,0),1),"")</f>
        <v/>
      </c>
    </row>
    <row r="288" spans="1:26" x14ac:dyDescent="0.25">
      <c r="A288" t="s">
        <v>1067</v>
      </c>
      <c r="B288" s="1" t="str">
        <f t="shared" si="6"/>
        <v>C82</v>
      </c>
      <c r="C288" s="1" t="str">
        <f t="shared" si="7"/>
        <v>Haerun Mhammaster's residence (rowhouse, C, 3)</v>
      </c>
      <c r="F288" s="37" t="s">
        <v>1866</v>
      </c>
      <c r="G288" s="37" t="s">
        <v>1867</v>
      </c>
      <c r="H288" s="63" t="s">
        <v>2459</v>
      </c>
      <c r="I288" s="63" t="s">
        <v>3291</v>
      </c>
      <c r="J288" s="63" t="s">
        <v>2188</v>
      </c>
      <c r="K288" s="63" t="s">
        <v>2145</v>
      </c>
      <c r="L288" s="63">
        <v>3</v>
      </c>
      <c r="M288" s="63"/>
      <c r="N288" s="112" t="s">
        <v>6672</v>
      </c>
      <c r="O288" s="102"/>
      <c r="P288" s="37" t="str">
        <f>IFERROR(INDEX('VOLO GUIDE TO WATERDEEP'!B$3:B$166,MATCH($H288,'VOLO GUIDE TO WATERDEEP'!$A$3:$A$166,0),1),"")</f>
        <v/>
      </c>
      <c r="Q288" s="37" t="str">
        <f>IFERROR(INDEX('VOLO GUIDE TO WATERDEEP'!C$3:C$166,MATCH($H288,'VOLO GUIDE TO WATERDEEP'!$A$3:$A$166,0),1),"")</f>
        <v/>
      </c>
      <c r="R288" s="37" t="str">
        <f>IFERROR(INDEX('VOLO GUIDE TO WATERDEEP'!D$3:D$166,MATCH($H288,'VOLO GUIDE TO WATERDEEP'!$A$3:$A$166,0),1),"")</f>
        <v/>
      </c>
      <c r="S288" s="37" t="str">
        <f>IFERROR(INDEX('VOLO GUIDE TO WATERDEEP'!E$3:E$166,MATCH($H288,'VOLO GUIDE TO WATERDEEP'!$A$3:$A$166,0),1),"")</f>
        <v/>
      </c>
      <c r="T288" s="37" t="str">
        <f>IFERROR(INDEX('VOLO GUIDE TO WATERDEEP'!F$3:F$166,MATCH($H288,'VOLO GUIDE TO WATERDEEP'!$A$3:$A$166,0),1),"")</f>
        <v/>
      </c>
      <c r="U288" s="37" t="str">
        <f>IFERROR(INDEX('VOLO GUIDE TO WATERDEEP'!G$3:G$166,MATCH($H288,'VOLO GUIDE TO WATERDEEP'!$A$3:$A$166,0),1),"")</f>
        <v/>
      </c>
      <c r="V288" s="37" t="str">
        <f>IFERROR(INDEX('VOLO GUIDE TO WATERDEEP'!I$3:I$166,MATCH($H288,'VOLO GUIDE TO WATERDEEP'!$A$3:$A$166,0),1),"")</f>
        <v/>
      </c>
      <c r="W288" s="102"/>
      <c r="X288" s="37" t="str">
        <f>IFERROR(INDEX(GUILDS!$B$2:$B$43,MATCH($F288,GUILDS!$G$2:$G$43,0),1),"")</f>
        <v/>
      </c>
      <c r="Y288" s="102"/>
      <c r="Z288" s="37" t="str">
        <f>IFERROR(INDEX(GUILDS!$X$3:$X$45,MATCH($F288,GUILDS!$W$3:$W$45,0),1),"")</f>
        <v/>
      </c>
    </row>
    <row r="289" spans="1:26" x14ac:dyDescent="0.25">
      <c r="A289" t="s">
        <v>1068</v>
      </c>
      <c r="B289" s="1" t="str">
        <f t="shared" si="6"/>
        <v>C83</v>
      </c>
      <c r="C289" s="1" t="str">
        <f t="shared" si="7"/>
        <v>Ammathair Hawkfeather's residence (house, C, 2)</v>
      </c>
      <c r="F289" s="37" t="s">
        <v>1868</v>
      </c>
      <c r="G289" s="37" t="s">
        <v>1869</v>
      </c>
      <c r="H289" s="63" t="s">
        <v>2460</v>
      </c>
      <c r="I289" s="63" t="s">
        <v>3291</v>
      </c>
      <c r="J289" s="63" t="s">
        <v>2184</v>
      </c>
      <c r="K289" s="63" t="s">
        <v>2145</v>
      </c>
      <c r="L289" s="63">
        <v>2</v>
      </c>
      <c r="M289" s="63"/>
      <c r="N289" s="112" t="s">
        <v>6672</v>
      </c>
      <c r="O289" s="102"/>
      <c r="P289" s="37" t="str">
        <f>IFERROR(INDEX('VOLO GUIDE TO WATERDEEP'!B$3:B$166,MATCH($H289,'VOLO GUIDE TO WATERDEEP'!$A$3:$A$166,0),1),"")</f>
        <v/>
      </c>
      <c r="Q289" s="37" t="str">
        <f>IFERROR(INDEX('VOLO GUIDE TO WATERDEEP'!C$3:C$166,MATCH($H289,'VOLO GUIDE TO WATERDEEP'!$A$3:$A$166,0),1),"")</f>
        <v/>
      </c>
      <c r="R289" s="37" t="str">
        <f>IFERROR(INDEX('VOLO GUIDE TO WATERDEEP'!D$3:D$166,MATCH($H289,'VOLO GUIDE TO WATERDEEP'!$A$3:$A$166,0),1),"")</f>
        <v/>
      </c>
      <c r="S289" s="37" t="str">
        <f>IFERROR(INDEX('VOLO GUIDE TO WATERDEEP'!E$3:E$166,MATCH($H289,'VOLO GUIDE TO WATERDEEP'!$A$3:$A$166,0),1),"")</f>
        <v/>
      </c>
      <c r="T289" s="37" t="str">
        <f>IFERROR(INDEX('VOLO GUIDE TO WATERDEEP'!F$3:F$166,MATCH($H289,'VOLO GUIDE TO WATERDEEP'!$A$3:$A$166,0),1),"")</f>
        <v/>
      </c>
      <c r="U289" s="37" t="str">
        <f>IFERROR(INDEX('VOLO GUIDE TO WATERDEEP'!G$3:G$166,MATCH($H289,'VOLO GUIDE TO WATERDEEP'!$A$3:$A$166,0),1),"")</f>
        <v/>
      </c>
      <c r="V289" s="37" t="str">
        <f>IFERROR(INDEX('VOLO GUIDE TO WATERDEEP'!I$3:I$166,MATCH($H289,'VOLO GUIDE TO WATERDEEP'!$A$3:$A$166,0),1),"")</f>
        <v/>
      </c>
      <c r="W289" s="102"/>
      <c r="X289" s="37" t="str">
        <f>IFERROR(INDEX(GUILDS!$B$2:$B$43,MATCH($F289,GUILDS!$G$2:$G$43,0),1),"")</f>
        <v/>
      </c>
      <c r="Y289" s="102"/>
      <c r="Z289" s="37" t="str">
        <f>IFERROR(INDEX(GUILDS!$X$3:$X$45,MATCH($F289,GUILDS!$W$3:$W$45,0),1),"")</f>
        <v>Ammathair Hawkfeather</v>
      </c>
    </row>
    <row r="290" spans="1:26" x14ac:dyDescent="0.25">
      <c r="A290" t="s">
        <v>1069</v>
      </c>
      <c r="B290" s="1" t="str">
        <f t="shared" si="6"/>
        <v>C84</v>
      </c>
      <c r="C290" s="1" t="str">
        <f t="shared" si="7"/>
        <v>Nurneene's Marvelous Masks (business, C, 4)</v>
      </c>
      <c r="F290" s="37" t="s">
        <v>1870</v>
      </c>
      <c r="G290" s="37" t="s">
        <v>1871</v>
      </c>
      <c r="H290" s="63" t="s">
        <v>2461</v>
      </c>
      <c r="I290" s="63" t="s">
        <v>3291</v>
      </c>
      <c r="J290" s="63" t="s">
        <v>2165</v>
      </c>
      <c r="K290" s="63" t="s">
        <v>2145</v>
      </c>
      <c r="L290" s="63">
        <v>4</v>
      </c>
      <c r="M290" s="63"/>
      <c r="N290" s="112" t="s">
        <v>6672</v>
      </c>
      <c r="O290" s="102"/>
      <c r="P290" s="37" t="str">
        <f>IFERROR(INDEX('VOLO GUIDE TO WATERDEEP'!B$3:B$166,MATCH($H290,'VOLO GUIDE TO WATERDEEP'!$A$3:$A$166,0),1),"")</f>
        <v/>
      </c>
      <c r="Q290" s="37" t="str">
        <f>IFERROR(INDEX('VOLO GUIDE TO WATERDEEP'!C$3:C$166,MATCH($H290,'VOLO GUIDE TO WATERDEEP'!$A$3:$A$166,0),1),"")</f>
        <v/>
      </c>
      <c r="R290" s="37" t="str">
        <f>IFERROR(INDEX('VOLO GUIDE TO WATERDEEP'!D$3:D$166,MATCH($H290,'VOLO GUIDE TO WATERDEEP'!$A$3:$A$166,0),1),"")</f>
        <v/>
      </c>
      <c r="S290" s="37" t="str">
        <f>IFERROR(INDEX('VOLO GUIDE TO WATERDEEP'!E$3:E$166,MATCH($H290,'VOLO GUIDE TO WATERDEEP'!$A$3:$A$166,0),1),"")</f>
        <v/>
      </c>
      <c r="T290" s="37" t="str">
        <f>IFERROR(INDEX('VOLO GUIDE TO WATERDEEP'!F$3:F$166,MATCH($H290,'VOLO GUIDE TO WATERDEEP'!$A$3:$A$166,0),1),"")</f>
        <v/>
      </c>
      <c r="U290" s="37" t="str">
        <f>IFERROR(INDEX('VOLO GUIDE TO WATERDEEP'!G$3:G$166,MATCH($H290,'VOLO GUIDE TO WATERDEEP'!$A$3:$A$166,0),1),"")</f>
        <v/>
      </c>
      <c r="V290" s="37" t="str">
        <f>IFERROR(INDEX('VOLO GUIDE TO WATERDEEP'!I$3:I$166,MATCH($H290,'VOLO GUIDE TO WATERDEEP'!$A$3:$A$166,0),1),"")</f>
        <v/>
      </c>
      <c r="W290" s="102"/>
      <c r="X290" s="37" t="str">
        <f>IFERROR(INDEX(GUILDS!$B$2:$B$43,MATCH($F290,GUILDS!$G$2:$G$43,0),1),"")</f>
        <v/>
      </c>
      <c r="Y290" s="102"/>
      <c r="Z290" s="37" t="str">
        <f>IFERROR(INDEX(GUILDS!$X$3:$X$45,MATCH($F290,GUILDS!$W$3:$W$45,0),1),"")</f>
        <v/>
      </c>
    </row>
    <row r="291" spans="1:26" x14ac:dyDescent="0.25">
      <c r="A291" t="s">
        <v>1070</v>
      </c>
      <c r="B291" s="1" t="str">
        <f t="shared" si="6"/>
        <v>CSS</v>
      </c>
      <c r="C291" s="1" t="str">
        <f t="shared" si="7"/>
        <v>The Curious Past (business, B, 2)</v>
      </c>
      <c r="F291" s="37" t="s">
        <v>1872</v>
      </c>
      <c r="G291" s="37" t="s">
        <v>1873</v>
      </c>
      <c r="H291" s="63" t="s">
        <v>2462</v>
      </c>
      <c r="I291" s="63" t="s">
        <v>3291</v>
      </c>
      <c r="J291" s="63" t="s">
        <v>2165</v>
      </c>
      <c r="K291" s="63" t="s">
        <v>2157</v>
      </c>
      <c r="L291" s="63">
        <v>2</v>
      </c>
      <c r="M291" s="63"/>
      <c r="N291" s="112" t="s">
        <v>6672</v>
      </c>
      <c r="O291" s="102"/>
      <c r="P291" s="37" t="str">
        <f>IFERROR(INDEX('VOLO GUIDE TO WATERDEEP'!B$3:B$166,MATCH($H291,'VOLO GUIDE TO WATERDEEP'!$A$3:$A$166,0),1),"")</f>
        <v/>
      </c>
      <c r="Q291" s="37" t="str">
        <f>IFERROR(INDEX('VOLO GUIDE TO WATERDEEP'!C$3:C$166,MATCH($H291,'VOLO GUIDE TO WATERDEEP'!$A$3:$A$166,0),1),"")</f>
        <v/>
      </c>
      <c r="R291" s="37" t="str">
        <f>IFERROR(INDEX('VOLO GUIDE TO WATERDEEP'!D$3:D$166,MATCH($H291,'VOLO GUIDE TO WATERDEEP'!$A$3:$A$166,0),1),"")</f>
        <v/>
      </c>
      <c r="S291" s="37" t="str">
        <f>IFERROR(INDEX('VOLO GUIDE TO WATERDEEP'!E$3:E$166,MATCH($H291,'VOLO GUIDE TO WATERDEEP'!$A$3:$A$166,0),1),"")</f>
        <v/>
      </c>
      <c r="T291" s="37" t="str">
        <f>IFERROR(INDEX('VOLO GUIDE TO WATERDEEP'!F$3:F$166,MATCH($H291,'VOLO GUIDE TO WATERDEEP'!$A$3:$A$166,0),1),"")</f>
        <v/>
      </c>
      <c r="U291" s="37" t="str">
        <f>IFERROR(INDEX('VOLO GUIDE TO WATERDEEP'!G$3:G$166,MATCH($H291,'VOLO GUIDE TO WATERDEEP'!$A$3:$A$166,0),1),"")</f>
        <v/>
      </c>
      <c r="V291" s="37" t="str">
        <f>IFERROR(INDEX('VOLO GUIDE TO WATERDEEP'!I$3:I$166,MATCH($H291,'VOLO GUIDE TO WATERDEEP'!$A$3:$A$166,0),1),"")</f>
        <v/>
      </c>
      <c r="W291" s="102"/>
      <c r="X291" s="37" t="str">
        <f>IFERROR(INDEX(GUILDS!$B$2:$B$43,MATCH($F291,GUILDS!$G$2:$G$43,0),1),"")</f>
        <v/>
      </c>
      <c r="Y291" s="102"/>
      <c r="Z291" s="37" t="str">
        <f>IFERROR(INDEX(GUILDS!$X$3:$X$45,MATCH($F291,GUILDS!$W$3:$W$45,0),1),"")</f>
        <v/>
      </c>
    </row>
    <row r="292" spans="1:26" x14ac:dyDescent="0.25">
      <c r="A292" t="s">
        <v>1071</v>
      </c>
      <c r="B292" s="1" t="str">
        <f t="shared" si="6"/>
        <v>C86</v>
      </c>
      <c r="C292" s="1" t="str">
        <f t="shared" si="7"/>
        <v>Paethier's Pipeweed (business, B, 2)</v>
      </c>
      <c r="F292" s="37" t="s">
        <v>1874</v>
      </c>
      <c r="G292" s="37" t="s">
        <v>1875</v>
      </c>
      <c r="H292" s="63" t="s">
        <v>2463</v>
      </c>
      <c r="I292" s="63" t="s">
        <v>3291</v>
      </c>
      <c r="J292" s="63" t="s">
        <v>2165</v>
      </c>
      <c r="K292" s="63" t="s">
        <v>2157</v>
      </c>
      <c r="L292" s="63">
        <v>2</v>
      </c>
      <c r="M292" s="63"/>
      <c r="N292" s="112" t="s">
        <v>6672</v>
      </c>
      <c r="O292" s="102"/>
      <c r="P292" s="37" t="str">
        <f>IFERROR(INDEX('VOLO GUIDE TO WATERDEEP'!B$3:B$166,MATCH($H292,'VOLO GUIDE TO WATERDEEP'!$A$3:$A$166,0),1),"")</f>
        <v/>
      </c>
      <c r="Q292" s="37" t="str">
        <f>IFERROR(INDEX('VOLO GUIDE TO WATERDEEP'!C$3:C$166,MATCH($H292,'VOLO GUIDE TO WATERDEEP'!$A$3:$A$166,0),1),"")</f>
        <v/>
      </c>
      <c r="R292" s="37" t="str">
        <f>IFERROR(INDEX('VOLO GUIDE TO WATERDEEP'!D$3:D$166,MATCH($H292,'VOLO GUIDE TO WATERDEEP'!$A$3:$A$166,0),1),"")</f>
        <v/>
      </c>
      <c r="S292" s="37" t="str">
        <f>IFERROR(INDEX('VOLO GUIDE TO WATERDEEP'!E$3:E$166,MATCH($H292,'VOLO GUIDE TO WATERDEEP'!$A$3:$A$166,0),1),"")</f>
        <v/>
      </c>
      <c r="T292" s="37" t="str">
        <f>IFERROR(INDEX('VOLO GUIDE TO WATERDEEP'!F$3:F$166,MATCH($H292,'VOLO GUIDE TO WATERDEEP'!$A$3:$A$166,0),1),"")</f>
        <v/>
      </c>
      <c r="U292" s="37" t="str">
        <f>IFERROR(INDEX('VOLO GUIDE TO WATERDEEP'!G$3:G$166,MATCH($H292,'VOLO GUIDE TO WATERDEEP'!$A$3:$A$166,0),1),"")</f>
        <v/>
      </c>
      <c r="V292" s="37" t="str">
        <f>IFERROR(INDEX('VOLO GUIDE TO WATERDEEP'!I$3:I$166,MATCH($H292,'VOLO GUIDE TO WATERDEEP'!$A$3:$A$166,0),1),"")</f>
        <v/>
      </c>
      <c r="W292" s="102"/>
      <c r="X292" s="37" t="str">
        <f>IFERROR(INDEX(GUILDS!$B$2:$B$43,MATCH($F292,GUILDS!$G$2:$G$43,0),1),"")</f>
        <v/>
      </c>
      <c r="Y292" s="102"/>
      <c r="Z292" s="37" t="str">
        <f>IFERROR(INDEX(GUILDS!$X$3:$X$45,MATCH($F292,GUILDS!$W$3:$W$45,0),1),"")</f>
        <v/>
      </c>
    </row>
    <row r="293" spans="1:26" x14ac:dyDescent="0.25">
      <c r="B293" s="1"/>
      <c r="C293" s="1"/>
      <c r="F293" s="37"/>
      <c r="G293" s="37"/>
      <c r="H293" s="63" t="s">
        <v>5826</v>
      </c>
      <c r="I293" s="63" t="s">
        <v>3291</v>
      </c>
      <c r="J293" s="63"/>
      <c r="K293" s="63"/>
      <c r="L293" s="63"/>
      <c r="M293" s="63"/>
      <c r="N293" s="112" t="s">
        <v>6720</v>
      </c>
      <c r="O293" s="102"/>
      <c r="P293" s="37"/>
      <c r="Q293" s="37"/>
      <c r="R293" s="37"/>
      <c r="S293" s="37"/>
      <c r="T293" s="37"/>
      <c r="U293" s="37"/>
      <c r="V293" s="37"/>
      <c r="W293" s="102"/>
      <c r="X293" s="37"/>
      <c r="Y293" s="102"/>
      <c r="Z293" s="37"/>
    </row>
    <row r="294" spans="1:26" x14ac:dyDescent="0.25">
      <c r="B294" s="1"/>
      <c r="C294" s="1"/>
      <c r="F294" s="37"/>
      <c r="G294" s="37"/>
      <c r="H294" s="63" t="s">
        <v>5827</v>
      </c>
      <c r="I294" s="63" t="s">
        <v>3291</v>
      </c>
      <c r="J294" s="63"/>
      <c r="K294" s="63"/>
      <c r="L294" s="63"/>
      <c r="M294" s="63"/>
      <c r="N294" s="112" t="s">
        <v>6721</v>
      </c>
      <c r="O294" s="102"/>
      <c r="P294" s="37"/>
      <c r="Q294" s="37"/>
      <c r="R294" s="37"/>
      <c r="S294" s="37"/>
      <c r="T294" s="37"/>
      <c r="U294" s="37"/>
      <c r="V294" s="37"/>
      <c r="W294" s="102"/>
      <c r="X294" s="37"/>
      <c r="Y294" s="102"/>
      <c r="Z294" s="37"/>
    </row>
    <row r="295" spans="1:26" x14ac:dyDescent="0.25">
      <c r="B295" s="1"/>
      <c r="C295" s="1"/>
      <c r="F295" s="37"/>
      <c r="G295" s="37"/>
      <c r="H295" s="63" t="s">
        <v>5828</v>
      </c>
      <c r="I295" s="63" t="s">
        <v>3291</v>
      </c>
      <c r="J295" s="63"/>
      <c r="K295" s="63"/>
      <c r="L295" s="63"/>
      <c r="M295" s="63"/>
      <c r="N295" s="112" t="s">
        <v>6722</v>
      </c>
      <c r="O295" s="102"/>
      <c r="P295" s="37"/>
      <c r="Q295" s="37"/>
      <c r="R295" s="37"/>
      <c r="S295" s="37"/>
      <c r="T295" s="37"/>
      <c r="U295" s="37"/>
      <c r="V295" s="37"/>
      <c r="W295" s="102"/>
      <c r="X295" s="37"/>
      <c r="Y295" s="102"/>
      <c r="Z295" s="37"/>
    </row>
    <row r="296" spans="1:26" x14ac:dyDescent="0.25">
      <c r="B296" s="1"/>
      <c r="C296" s="1"/>
      <c r="F296" s="37"/>
      <c r="G296" s="37"/>
      <c r="H296" s="63" t="s">
        <v>5829</v>
      </c>
      <c r="I296" s="63" t="s">
        <v>3291</v>
      </c>
      <c r="J296" s="63"/>
      <c r="K296" s="63"/>
      <c r="L296" s="63"/>
      <c r="M296" s="63"/>
      <c r="N296" s="112" t="s">
        <v>6723</v>
      </c>
      <c r="O296" s="102"/>
      <c r="P296" s="37"/>
      <c r="Q296" s="37"/>
      <c r="R296" s="37"/>
      <c r="S296" s="37"/>
      <c r="T296" s="37"/>
      <c r="U296" s="37"/>
      <c r="V296" s="37"/>
      <c r="W296" s="102"/>
      <c r="X296" s="37"/>
      <c r="Y296" s="102"/>
      <c r="Z296" s="37"/>
    </row>
    <row r="297" spans="1:26" x14ac:dyDescent="0.25">
      <c r="B297" s="1"/>
      <c r="C297" s="1"/>
      <c r="F297" s="37"/>
      <c r="G297" s="37"/>
      <c r="H297" s="63" t="s">
        <v>5830</v>
      </c>
      <c r="I297" s="63" t="s">
        <v>3291</v>
      </c>
      <c r="J297" s="63"/>
      <c r="K297" s="63"/>
      <c r="L297" s="63"/>
      <c r="M297" s="63"/>
      <c r="N297" s="112" t="s">
        <v>6724</v>
      </c>
      <c r="O297" s="102"/>
      <c r="P297" s="37"/>
      <c r="Q297" s="37"/>
      <c r="R297" s="37"/>
      <c r="S297" s="37"/>
      <c r="T297" s="37"/>
      <c r="U297" s="37"/>
      <c r="V297" s="37"/>
      <c r="W297" s="102"/>
      <c r="X297" s="37"/>
      <c r="Y297" s="102"/>
      <c r="Z297" s="37"/>
    </row>
    <row r="298" spans="1:26" x14ac:dyDescent="0.25">
      <c r="B298" s="1"/>
      <c r="C298" s="1"/>
      <c r="F298" s="37"/>
      <c r="G298" s="37"/>
      <c r="H298" s="63" t="s">
        <v>5831</v>
      </c>
      <c r="I298" s="63" t="s">
        <v>3291</v>
      </c>
      <c r="J298" s="63"/>
      <c r="K298" s="63"/>
      <c r="L298" s="63"/>
      <c r="M298" s="63"/>
      <c r="N298" s="112" t="s">
        <v>6725</v>
      </c>
      <c r="O298" s="102"/>
      <c r="P298" s="37"/>
      <c r="Q298" s="37"/>
      <c r="R298" s="37"/>
      <c r="S298" s="37"/>
      <c r="T298" s="37"/>
      <c r="U298" s="37"/>
      <c r="V298" s="37"/>
      <c r="W298" s="102"/>
      <c r="X298" s="37"/>
      <c r="Y298" s="102"/>
      <c r="Z298" s="37"/>
    </row>
    <row r="299" spans="1:26" x14ac:dyDescent="0.25">
      <c r="B299" s="1"/>
      <c r="C299" s="1"/>
      <c r="F299" s="37"/>
      <c r="G299" s="37"/>
      <c r="H299" s="63" t="s">
        <v>5840</v>
      </c>
      <c r="I299" s="63" t="s">
        <v>3291</v>
      </c>
      <c r="J299" s="63"/>
      <c r="K299" s="63"/>
      <c r="L299" s="63"/>
      <c r="M299" s="63" t="s">
        <v>5841</v>
      </c>
      <c r="N299" s="112" t="s">
        <v>7313</v>
      </c>
      <c r="O299" s="102"/>
      <c r="P299" s="37"/>
      <c r="Q299" s="37"/>
      <c r="R299" s="37"/>
      <c r="S299" s="37"/>
      <c r="T299" s="37"/>
      <c r="U299" s="37"/>
      <c r="V299" s="37"/>
      <c r="W299" s="102"/>
      <c r="X299" s="37"/>
      <c r="Y299" s="102"/>
      <c r="Z299" s="37"/>
    </row>
    <row r="300" spans="1:26" x14ac:dyDescent="0.25">
      <c r="B300" s="1"/>
      <c r="C300" s="1"/>
      <c r="F300" s="37"/>
      <c r="G300" s="37"/>
      <c r="H300" s="63" t="s">
        <v>6510</v>
      </c>
      <c r="I300" s="63" t="s">
        <v>3291</v>
      </c>
      <c r="J300" s="63"/>
      <c r="K300" s="63"/>
      <c r="L300" s="63"/>
      <c r="M300" s="63"/>
      <c r="N300" s="112" t="s">
        <v>6726</v>
      </c>
      <c r="O300" s="102"/>
      <c r="P300" s="37"/>
      <c r="Q300" s="37"/>
      <c r="R300" s="37"/>
      <c r="S300" s="37"/>
      <c r="T300" s="37"/>
      <c r="U300" s="37"/>
      <c r="V300" s="37"/>
      <c r="W300" s="102"/>
      <c r="X300" s="37"/>
      <c r="Y300" s="102"/>
      <c r="Z300" s="37"/>
    </row>
    <row r="301" spans="1:26" x14ac:dyDescent="0.25">
      <c r="B301" s="1"/>
      <c r="C301" s="1"/>
      <c r="F301" s="37"/>
      <c r="G301" s="37"/>
      <c r="H301" s="63" t="s">
        <v>6511</v>
      </c>
      <c r="I301" s="63" t="s">
        <v>3291</v>
      </c>
      <c r="J301" s="63"/>
      <c r="K301" s="63"/>
      <c r="L301" s="63"/>
      <c r="M301" s="63"/>
      <c r="N301" s="112" t="s">
        <v>6727</v>
      </c>
      <c r="O301" s="102"/>
      <c r="P301" s="37"/>
      <c r="Q301" s="37"/>
      <c r="R301" s="37"/>
      <c r="S301" s="37"/>
      <c r="T301" s="37"/>
      <c r="U301" s="37"/>
      <c r="V301" s="37"/>
      <c r="W301" s="102"/>
      <c r="X301" s="37"/>
      <c r="Y301" s="102"/>
      <c r="Z301" s="37"/>
    </row>
    <row r="302" spans="1:26" x14ac:dyDescent="0.25">
      <c r="B302" s="1"/>
      <c r="C302" s="1"/>
      <c r="F302" s="37"/>
      <c r="G302" s="37"/>
      <c r="H302" s="63" t="s">
        <v>6512</v>
      </c>
      <c r="I302" s="63" t="s">
        <v>3291</v>
      </c>
      <c r="J302" s="63"/>
      <c r="K302" s="63"/>
      <c r="L302" s="63"/>
      <c r="M302" s="63"/>
      <c r="N302" s="112" t="s">
        <v>6728</v>
      </c>
      <c r="O302" s="102"/>
      <c r="P302" s="37"/>
      <c r="Q302" s="37"/>
      <c r="R302" s="37"/>
      <c r="S302" s="37"/>
      <c r="T302" s="37"/>
      <c r="U302" s="37"/>
      <c r="V302" s="37"/>
      <c r="W302" s="102"/>
      <c r="X302" s="37"/>
      <c r="Y302" s="102"/>
      <c r="Z302" s="37"/>
    </row>
    <row r="303" spans="1:26" x14ac:dyDescent="0.25">
      <c r="B303" s="1"/>
      <c r="C303" s="1"/>
      <c r="F303" s="37"/>
      <c r="G303" s="37"/>
      <c r="H303" s="63" t="s">
        <v>2458</v>
      </c>
      <c r="I303" s="63" t="s">
        <v>3291</v>
      </c>
      <c r="J303" s="63"/>
      <c r="K303" s="63"/>
      <c r="L303" s="63"/>
      <c r="M303" s="63"/>
      <c r="N303" s="112" t="s">
        <v>6672</v>
      </c>
      <c r="O303" s="102"/>
      <c r="P303" s="37"/>
      <c r="Q303" s="37"/>
      <c r="R303" s="37"/>
      <c r="S303" s="37"/>
      <c r="T303" s="37"/>
      <c r="U303" s="37"/>
      <c r="V303" s="37"/>
      <c r="W303" s="102"/>
      <c r="X303" s="37"/>
      <c r="Y303" s="102"/>
      <c r="Z303" s="37"/>
    </row>
    <row r="304" spans="1:26" x14ac:dyDescent="0.25">
      <c r="B304" s="1"/>
      <c r="C304" s="1"/>
      <c r="F304" s="37"/>
      <c r="G304" s="37"/>
      <c r="H304" s="63" t="s">
        <v>6514</v>
      </c>
      <c r="I304" s="63" t="s">
        <v>3291</v>
      </c>
      <c r="J304" s="63"/>
      <c r="K304" s="63"/>
      <c r="L304" s="63"/>
      <c r="M304" s="63"/>
      <c r="N304" s="112" t="s">
        <v>6729</v>
      </c>
      <c r="O304" s="102"/>
      <c r="P304" s="37"/>
      <c r="Q304" s="37"/>
      <c r="R304" s="37"/>
      <c r="S304" s="37"/>
      <c r="T304" s="37"/>
      <c r="U304" s="37"/>
      <c r="V304" s="37"/>
      <c r="W304" s="102"/>
      <c r="X304" s="37"/>
      <c r="Y304" s="102"/>
      <c r="Z304" s="37"/>
    </row>
    <row r="305" spans="1:26" x14ac:dyDescent="0.25">
      <c r="B305" s="1"/>
      <c r="C305" s="1"/>
      <c r="F305" s="37"/>
      <c r="G305" s="37"/>
      <c r="H305" s="63" t="s">
        <v>6515</v>
      </c>
      <c r="I305" s="63" t="s">
        <v>3291</v>
      </c>
      <c r="J305" s="63"/>
      <c r="K305" s="63"/>
      <c r="L305" s="63"/>
      <c r="M305" s="63"/>
      <c r="N305" s="112" t="s">
        <v>6730</v>
      </c>
      <c r="O305" s="102"/>
      <c r="P305" s="37"/>
      <c r="Q305" s="37"/>
      <c r="R305" s="37"/>
      <c r="S305" s="37"/>
      <c r="T305" s="37"/>
      <c r="U305" s="37"/>
      <c r="V305" s="37"/>
      <c r="W305" s="102"/>
      <c r="X305" s="37"/>
      <c r="Y305" s="102"/>
      <c r="Z305" s="37"/>
    </row>
    <row r="306" spans="1:26" x14ac:dyDescent="0.25">
      <c r="B306" s="1"/>
      <c r="C306" s="1"/>
      <c r="F306" s="37"/>
      <c r="G306" s="37"/>
      <c r="H306" s="63" t="s">
        <v>6516</v>
      </c>
      <c r="I306" s="63" t="s">
        <v>3291</v>
      </c>
      <c r="J306" s="63"/>
      <c r="K306" s="63"/>
      <c r="L306" s="63"/>
      <c r="M306" s="63"/>
      <c r="N306" s="112" t="s">
        <v>6731</v>
      </c>
      <c r="O306" s="102"/>
      <c r="P306" s="37"/>
      <c r="Q306" s="37"/>
      <c r="R306" s="37"/>
      <c r="S306" s="37"/>
      <c r="T306" s="37"/>
      <c r="U306" s="37"/>
      <c r="V306" s="37"/>
      <c r="W306" s="102"/>
      <c r="X306" s="37"/>
      <c r="Y306" s="102"/>
      <c r="Z306" s="37"/>
    </row>
    <row r="307" spans="1:26" x14ac:dyDescent="0.25">
      <c r="B307" s="1"/>
      <c r="C307" s="1"/>
      <c r="F307" s="37"/>
      <c r="G307" s="37"/>
      <c r="H307" s="101" t="s">
        <v>6519</v>
      </c>
      <c r="I307" s="63" t="s">
        <v>3291</v>
      </c>
      <c r="J307" s="63"/>
      <c r="K307" s="63"/>
      <c r="L307" s="63"/>
      <c r="M307" s="63"/>
      <c r="N307" s="113" t="s">
        <v>6732</v>
      </c>
      <c r="O307" s="102"/>
      <c r="P307" s="37"/>
      <c r="Q307" s="37"/>
      <c r="R307" s="37"/>
      <c r="S307" s="37"/>
      <c r="T307" s="37"/>
      <c r="U307" s="37"/>
      <c r="V307" s="37"/>
      <c r="W307" s="102"/>
      <c r="X307" s="37"/>
      <c r="Y307" s="102"/>
      <c r="Z307" s="37"/>
    </row>
    <row r="308" spans="1:26" x14ac:dyDescent="0.25">
      <c r="B308" s="1"/>
      <c r="C308" s="1"/>
      <c r="F308" s="37"/>
      <c r="G308" s="37"/>
      <c r="H308" s="101" t="s">
        <v>6520</v>
      </c>
      <c r="I308" s="63" t="s">
        <v>3291</v>
      </c>
      <c r="J308" s="63"/>
      <c r="K308" s="63"/>
      <c r="L308" s="63"/>
      <c r="M308" s="63"/>
      <c r="N308" s="113" t="s">
        <v>6733</v>
      </c>
      <c r="O308" s="102"/>
      <c r="P308" s="37"/>
      <c r="Q308" s="37"/>
      <c r="R308" s="37"/>
      <c r="S308" s="37"/>
      <c r="T308" s="37"/>
      <c r="U308" s="37"/>
      <c r="V308" s="37"/>
      <c r="W308" s="102"/>
      <c r="X308" s="37"/>
      <c r="Y308" s="102"/>
      <c r="Z308" s="37"/>
    </row>
    <row r="309" spans="1:26" x14ac:dyDescent="0.25">
      <c r="B309" s="1"/>
      <c r="C309" s="1"/>
      <c r="F309" s="37"/>
      <c r="G309" s="37"/>
      <c r="H309" s="63" t="s">
        <v>6521</v>
      </c>
      <c r="I309" s="63" t="s">
        <v>3291</v>
      </c>
      <c r="J309" s="63"/>
      <c r="K309" s="63"/>
      <c r="L309" s="63"/>
      <c r="M309" s="63"/>
      <c r="N309" s="113" t="s">
        <v>6734</v>
      </c>
      <c r="O309" s="102"/>
      <c r="P309" s="37"/>
      <c r="Q309" s="37"/>
      <c r="R309" s="37"/>
      <c r="S309" s="37"/>
      <c r="T309" s="37"/>
      <c r="U309" s="37"/>
      <c r="V309" s="37"/>
      <c r="W309" s="102"/>
      <c r="X309" s="37"/>
      <c r="Y309" s="102"/>
      <c r="Z309" s="37"/>
    </row>
    <row r="310" spans="1:26" x14ac:dyDescent="0.25">
      <c r="B310" s="1"/>
      <c r="C310" s="1"/>
      <c r="F310" s="37"/>
      <c r="G310" s="37"/>
      <c r="H310" s="101" t="s">
        <v>6522</v>
      </c>
      <c r="I310" s="63" t="s">
        <v>3291</v>
      </c>
      <c r="J310" s="63"/>
      <c r="K310" s="63"/>
      <c r="L310" s="63"/>
      <c r="M310" s="63"/>
      <c r="N310" s="112" t="s">
        <v>6735</v>
      </c>
      <c r="O310" s="102"/>
      <c r="P310" s="37"/>
      <c r="Q310" s="37"/>
      <c r="R310" s="37"/>
      <c r="S310" s="37"/>
      <c r="T310" s="37"/>
      <c r="U310" s="37"/>
      <c r="V310" s="37"/>
      <c r="W310" s="102"/>
      <c r="X310" s="37"/>
      <c r="Y310" s="102"/>
      <c r="Z310" s="37"/>
    </row>
    <row r="311" spans="1:26" x14ac:dyDescent="0.25">
      <c r="B311" s="1"/>
      <c r="C311" s="1"/>
      <c r="F311" s="37"/>
      <c r="G311" s="37"/>
      <c r="H311" s="63"/>
      <c r="I311" s="63" t="s">
        <v>3291</v>
      </c>
      <c r="J311" s="63"/>
      <c r="K311" s="63"/>
      <c r="L311" s="63"/>
      <c r="M311" s="63"/>
      <c r="N311" s="112" t="s">
        <v>6672</v>
      </c>
      <c r="O311" s="102"/>
      <c r="P311" s="37"/>
      <c r="Q311" s="37"/>
      <c r="R311" s="37"/>
      <c r="S311" s="37"/>
      <c r="T311" s="37"/>
      <c r="U311" s="37"/>
      <c r="V311" s="37"/>
      <c r="W311" s="102"/>
      <c r="X311" s="37"/>
      <c r="Y311" s="102"/>
      <c r="Z311" s="37"/>
    </row>
    <row r="312" spans="1:26" x14ac:dyDescent="0.25">
      <c r="B312" s="1"/>
      <c r="C312" s="1"/>
      <c r="F312" s="37"/>
      <c r="G312" s="37"/>
      <c r="H312" s="63"/>
      <c r="I312" s="63" t="s">
        <v>3291</v>
      </c>
      <c r="J312" s="63"/>
      <c r="K312" s="63"/>
      <c r="L312" s="63"/>
      <c r="M312" s="63"/>
      <c r="N312" s="112" t="s">
        <v>6672</v>
      </c>
      <c r="O312" s="102"/>
      <c r="P312" s="37"/>
      <c r="Q312" s="37"/>
      <c r="R312" s="37"/>
      <c r="S312" s="37"/>
      <c r="T312" s="37"/>
      <c r="U312" s="37"/>
      <c r="V312" s="37"/>
      <c r="W312" s="102"/>
      <c r="X312" s="37"/>
      <c r="Y312" s="102"/>
      <c r="Z312" s="37"/>
    </row>
    <row r="313" spans="1:26" x14ac:dyDescent="0.25">
      <c r="B313" s="1"/>
      <c r="C313" s="1"/>
      <c r="F313" s="37"/>
      <c r="G313" s="37"/>
      <c r="H313" s="63"/>
      <c r="I313" s="63" t="s">
        <v>3291</v>
      </c>
      <c r="J313" s="63"/>
      <c r="K313" s="63"/>
      <c r="L313" s="63"/>
      <c r="M313" s="63"/>
      <c r="N313" s="112" t="s">
        <v>6672</v>
      </c>
      <c r="O313" s="102"/>
      <c r="P313" s="37"/>
      <c r="Q313" s="37"/>
      <c r="R313" s="37"/>
      <c r="S313" s="37"/>
      <c r="T313" s="37"/>
      <c r="U313" s="37"/>
      <c r="V313" s="37"/>
      <c r="W313" s="102"/>
      <c r="X313" s="37"/>
      <c r="Y313" s="102"/>
      <c r="Z313" s="37"/>
    </row>
    <row r="314" spans="1:26" x14ac:dyDescent="0.25">
      <c r="A314" t="s">
        <v>1098</v>
      </c>
      <c r="B314" s="1" t="str">
        <f t="shared" si="6"/>
        <v>T1</v>
      </c>
      <c r="C314" s="1" t="str">
        <f t="shared" si="7"/>
        <v>The Underdark (tavern, C, 2)</v>
      </c>
      <c r="F314" s="37" t="s">
        <v>1423</v>
      </c>
      <c r="G314" s="37" t="s">
        <v>1876</v>
      </c>
      <c r="H314" s="63" t="s">
        <v>2464</v>
      </c>
      <c r="I314" s="63" t="s">
        <v>3296</v>
      </c>
      <c r="J314" s="63" t="s">
        <v>2169</v>
      </c>
      <c r="K314" s="63" t="s">
        <v>2145</v>
      </c>
      <c r="L314" s="63">
        <v>2</v>
      </c>
      <c r="M314" s="63"/>
      <c r="N314" s="112" t="s">
        <v>6672</v>
      </c>
      <c r="O314" s="102"/>
      <c r="P314" s="37" t="str">
        <f>IFERROR(INDEX('VOLO GUIDE TO WATERDEEP'!B$3:B$166,MATCH($H314,'VOLO GUIDE TO WATERDEEP'!$A$3:$A$166,0),1),"")</f>
        <v/>
      </c>
      <c r="Q314" s="37" t="str">
        <f>IFERROR(INDEX('VOLO GUIDE TO WATERDEEP'!C$3:C$166,MATCH($H314,'VOLO GUIDE TO WATERDEEP'!$A$3:$A$166,0),1),"")</f>
        <v/>
      </c>
      <c r="R314" s="37" t="str">
        <f>IFERROR(INDEX('VOLO GUIDE TO WATERDEEP'!D$3:D$166,MATCH($H314,'VOLO GUIDE TO WATERDEEP'!$A$3:$A$166,0),1),"")</f>
        <v/>
      </c>
      <c r="S314" s="37" t="str">
        <f>IFERROR(INDEX('VOLO GUIDE TO WATERDEEP'!E$3:E$166,MATCH($H314,'VOLO GUIDE TO WATERDEEP'!$A$3:$A$166,0),1),"")</f>
        <v/>
      </c>
      <c r="T314" s="37" t="str">
        <f>IFERROR(INDEX('VOLO GUIDE TO WATERDEEP'!F$3:F$166,MATCH($H314,'VOLO GUIDE TO WATERDEEP'!$A$3:$A$166,0),1),"")</f>
        <v/>
      </c>
      <c r="U314" s="37" t="str">
        <f>IFERROR(INDEX('VOLO GUIDE TO WATERDEEP'!G$3:G$166,MATCH($H314,'VOLO GUIDE TO WATERDEEP'!$A$3:$A$166,0),1),"")</f>
        <v/>
      </c>
      <c r="V314" s="37" t="str">
        <f>IFERROR(INDEX('VOLO GUIDE TO WATERDEEP'!I$3:I$166,MATCH($H314,'VOLO GUIDE TO WATERDEEP'!$A$3:$A$166,0),1),"")</f>
        <v/>
      </c>
      <c r="W314" s="102"/>
      <c r="X314" s="37" t="str">
        <f>IFERROR(INDEX(GUILDS!$B$2:$B$43,MATCH($F314,GUILDS!$G$2:$G$43,0),1),"")</f>
        <v/>
      </c>
      <c r="Y314" s="102"/>
      <c r="Z314" s="37" t="str">
        <f>IFERROR(INDEX(GUILDS!$X$3:$X$45,MATCH($F314,GUILDS!$W$3:$W$45,0),1),"")</f>
        <v/>
      </c>
    </row>
    <row r="315" spans="1:26" x14ac:dyDescent="0.25">
      <c r="A315" t="s">
        <v>1099</v>
      </c>
      <c r="B315" s="1" t="str">
        <f t="shared" si="6"/>
        <v>T2</v>
      </c>
      <c r="C315" s="1" t="str">
        <f t="shared" si="7"/>
        <v>Khammeral's Coins (business, C, 1)</v>
      </c>
      <c r="F315" s="37" t="s">
        <v>1424</v>
      </c>
      <c r="G315" s="37" t="s">
        <v>1877</v>
      </c>
      <c r="H315" s="63" t="s">
        <v>2465</v>
      </c>
      <c r="I315" s="63" t="s">
        <v>3296</v>
      </c>
      <c r="J315" s="63" t="s">
        <v>2165</v>
      </c>
      <c r="K315" s="63" t="s">
        <v>2145</v>
      </c>
      <c r="L315" s="63">
        <v>1</v>
      </c>
      <c r="M315" s="63"/>
      <c r="N315" s="112" t="s">
        <v>6672</v>
      </c>
      <c r="O315" s="102"/>
      <c r="P315" s="37" t="str">
        <f>IFERROR(INDEX('VOLO GUIDE TO WATERDEEP'!B$3:B$166,MATCH($H315,'VOLO GUIDE TO WATERDEEP'!$A$3:$A$166,0),1),"")</f>
        <v/>
      </c>
      <c r="Q315" s="37" t="str">
        <f>IFERROR(INDEX('VOLO GUIDE TO WATERDEEP'!C$3:C$166,MATCH($H315,'VOLO GUIDE TO WATERDEEP'!$A$3:$A$166,0),1),"")</f>
        <v/>
      </c>
      <c r="R315" s="37" t="str">
        <f>IFERROR(INDEX('VOLO GUIDE TO WATERDEEP'!D$3:D$166,MATCH($H315,'VOLO GUIDE TO WATERDEEP'!$A$3:$A$166,0),1),"")</f>
        <v/>
      </c>
      <c r="S315" s="37" t="str">
        <f>IFERROR(INDEX('VOLO GUIDE TO WATERDEEP'!E$3:E$166,MATCH($H315,'VOLO GUIDE TO WATERDEEP'!$A$3:$A$166,0),1),"")</f>
        <v/>
      </c>
      <c r="T315" s="37" t="str">
        <f>IFERROR(INDEX('VOLO GUIDE TO WATERDEEP'!F$3:F$166,MATCH($H315,'VOLO GUIDE TO WATERDEEP'!$A$3:$A$166,0),1),"")</f>
        <v/>
      </c>
      <c r="U315" s="37" t="str">
        <f>IFERROR(INDEX('VOLO GUIDE TO WATERDEEP'!G$3:G$166,MATCH($H315,'VOLO GUIDE TO WATERDEEP'!$A$3:$A$166,0),1),"")</f>
        <v/>
      </c>
      <c r="V315" s="37" t="str">
        <f>IFERROR(INDEX('VOLO GUIDE TO WATERDEEP'!I$3:I$166,MATCH($H315,'VOLO GUIDE TO WATERDEEP'!$A$3:$A$166,0),1),"")</f>
        <v/>
      </c>
      <c r="W315" s="102"/>
      <c r="X315" s="37" t="str">
        <f>IFERROR(INDEX(GUILDS!$B$2:$B$43,MATCH($F315,GUILDS!$G$2:$G$43,0),1),"")</f>
        <v/>
      </c>
      <c r="Y315" s="102"/>
      <c r="Z315" s="37" t="str">
        <f>IFERROR(INDEX(GUILDS!$X$3:$X$45,MATCH($F315,GUILDS!$W$3:$W$45,0),1),"")</f>
        <v/>
      </c>
    </row>
    <row r="316" spans="1:26" ht="409.5" x14ac:dyDescent="0.25">
      <c r="A316" t="s">
        <v>1100</v>
      </c>
      <c r="B316" s="1" t="str">
        <f t="shared" si="6"/>
        <v>T3</v>
      </c>
      <c r="C316" s="1" t="str">
        <f t="shared" si="7"/>
        <v>Inn of the Dripping Dagger (inn, B, 4)</v>
      </c>
      <c r="F316" s="37" t="s">
        <v>1425</v>
      </c>
      <c r="G316" s="37" t="s">
        <v>1878</v>
      </c>
      <c r="H316" s="63" t="s">
        <v>7276</v>
      </c>
      <c r="I316" s="63" t="s">
        <v>3296</v>
      </c>
      <c r="J316" s="63" t="s">
        <v>2168</v>
      </c>
      <c r="K316" s="63" t="s">
        <v>2157</v>
      </c>
      <c r="L316" s="63">
        <v>4</v>
      </c>
      <c r="M316" s="63"/>
      <c r="N316" s="130" t="s">
        <v>7277</v>
      </c>
      <c r="O316" s="102"/>
      <c r="P316" s="37" t="str">
        <f>IFERROR(INDEX('VOLO GUIDE TO WATERDEEP'!B$3:B$166,MATCH($H316,'VOLO GUIDE TO WATERDEEP'!$A$3:$A$166,0),1),"")</f>
        <v/>
      </c>
      <c r="Q316" s="37" t="str">
        <f>IFERROR(INDEX('VOLO GUIDE TO WATERDEEP'!C$3:C$166,MATCH($H316,'VOLO GUIDE TO WATERDEEP'!$A$3:$A$166,0),1),"")</f>
        <v/>
      </c>
      <c r="R316" s="37" t="str">
        <f>IFERROR(INDEX('VOLO GUIDE TO WATERDEEP'!D$3:D$166,MATCH($H316,'VOLO GUIDE TO WATERDEEP'!$A$3:$A$166,0),1),"")</f>
        <v/>
      </c>
      <c r="S316" s="37" t="str">
        <f>IFERROR(INDEX('VOLO GUIDE TO WATERDEEP'!E$3:E$166,MATCH($H316,'VOLO GUIDE TO WATERDEEP'!$A$3:$A$166,0),1),"")</f>
        <v/>
      </c>
      <c r="T316" s="37" t="str">
        <f>IFERROR(INDEX('VOLO GUIDE TO WATERDEEP'!F$3:F$166,MATCH($H316,'VOLO GUIDE TO WATERDEEP'!$A$3:$A$166,0),1),"")</f>
        <v/>
      </c>
      <c r="U316" s="37" t="str">
        <f>IFERROR(INDEX('VOLO GUIDE TO WATERDEEP'!G$3:G$166,MATCH($H316,'VOLO GUIDE TO WATERDEEP'!$A$3:$A$166,0),1),"")</f>
        <v/>
      </c>
      <c r="V316" s="37" t="str">
        <f>IFERROR(INDEX('VOLO GUIDE TO WATERDEEP'!I$3:I$166,MATCH($H316,'VOLO GUIDE TO WATERDEEP'!$A$3:$A$166,0),1),"")</f>
        <v/>
      </c>
      <c r="W316" s="102"/>
      <c r="X316" s="37" t="str">
        <f>IFERROR(INDEX(GUILDS!$B$2:$B$43,MATCH($F316,GUILDS!$G$2:$G$43,0),1),"")</f>
        <v/>
      </c>
      <c r="Y316" s="102"/>
      <c r="Z316" s="37" t="str">
        <f>IFERROR(INDEX(GUILDS!$X$3:$X$45,MATCH($F316,GUILDS!$W$3:$W$45,0),1),"")</f>
        <v/>
      </c>
    </row>
    <row r="317" spans="1:26" x14ac:dyDescent="0.25">
      <c r="A317" t="s">
        <v>1101</v>
      </c>
      <c r="B317" s="1" t="str">
        <f t="shared" si="6"/>
        <v>T4</v>
      </c>
      <c r="C317" s="1" t="str">
        <f t="shared" si="7"/>
        <v>The Riven Shield Shop (business, B, 2)</v>
      </c>
      <c r="F317" s="37" t="s">
        <v>1426</v>
      </c>
      <c r="G317" s="37" t="s">
        <v>1879</v>
      </c>
      <c r="H317" s="63" t="s">
        <v>2466</v>
      </c>
      <c r="I317" s="63" t="s">
        <v>3296</v>
      </c>
      <c r="J317" s="63" t="s">
        <v>2165</v>
      </c>
      <c r="K317" s="63" t="s">
        <v>2157</v>
      </c>
      <c r="L317" s="63">
        <v>2</v>
      </c>
      <c r="M317" s="63"/>
      <c r="N317" s="112" t="s">
        <v>6672</v>
      </c>
      <c r="O317" s="102"/>
      <c r="P317" s="37">
        <f>IFERROR(INDEX('VOLO GUIDE TO WATERDEEP'!B$3:B$166,MATCH($H317,'VOLO GUIDE TO WATERDEEP'!$A$3:$A$166,0),1),"")</f>
        <v>3</v>
      </c>
      <c r="Q317" s="37">
        <f>IFERROR(INDEX('VOLO GUIDE TO WATERDEEP'!C$3:C$166,MATCH($H317,'VOLO GUIDE TO WATERDEEP'!$A$3:$A$166,0),1),"")</f>
        <v>0</v>
      </c>
      <c r="R317" s="37">
        <f>IFERROR(INDEX('VOLO GUIDE TO WATERDEEP'!D$3:D$166,MATCH($H317,'VOLO GUIDE TO WATERDEEP'!$A$3:$A$166,0),1),"")</f>
        <v>0</v>
      </c>
      <c r="S317" s="37">
        <f>IFERROR(INDEX('VOLO GUIDE TO WATERDEEP'!E$3:E$166,MATCH($H317,'VOLO GUIDE TO WATERDEEP'!$A$3:$A$166,0),1),"")</f>
        <v>0</v>
      </c>
      <c r="T317" s="37">
        <f>IFERROR(INDEX('VOLO GUIDE TO WATERDEEP'!F$3:F$166,MATCH($H317,'VOLO GUIDE TO WATERDEEP'!$A$3:$A$166,0),1),"")</f>
        <v>0</v>
      </c>
      <c r="U317" s="37">
        <f>IFERROR(INDEX('VOLO GUIDE TO WATERDEEP'!G$3:G$166,MATCH($H317,'VOLO GUIDE TO WATERDEEP'!$A$3:$A$166,0),1),"")</f>
        <v>0</v>
      </c>
      <c r="V317" s="37" t="str">
        <f>IFERROR(INDEX('VOLO GUIDE TO WATERDEEP'!I$3:I$166,MATCH($H317,'VOLO GUIDE TO WATERDEEP'!$A$3:$A$166,0),1),"")</f>
        <v>TRADES WARD</v>
      </c>
      <c r="W317" s="102"/>
      <c r="X317" s="37" t="str">
        <f>IFERROR(INDEX(GUILDS!$B$2:$B$43,MATCH($F317,GUILDS!$G$2:$G$43,0),1),"")</f>
        <v/>
      </c>
      <c r="Y317" s="102"/>
      <c r="Z317" s="37" t="str">
        <f>IFERROR(INDEX(GUILDS!$X$3:$X$45,MATCH($F317,GUILDS!$W$3:$W$45,0),1),"")</f>
        <v/>
      </c>
    </row>
    <row r="318" spans="1:26" x14ac:dyDescent="0.25">
      <c r="A318" t="s">
        <v>1102</v>
      </c>
      <c r="B318" s="1" t="str">
        <f t="shared" si="6"/>
        <v>T5</v>
      </c>
      <c r="C318" s="1" t="str">
        <f t="shared" si="7"/>
        <v>Myrmith Splendors' residence (row house, B, 2}</v>
      </c>
      <c r="F318" s="37" t="s">
        <v>1427</v>
      </c>
      <c r="G318" s="37" t="s">
        <v>1880</v>
      </c>
      <c r="H318" s="63" t="s">
        <v>2467</v>
      </c>
      <c r="I318" s="63" t="s">
        <v>3296</v>
      </c>
      <c r="J318" s="63" t="s">
        <v>2166</v>
      </c>
      <c r="K318" s="63" t="s">
        <v>2157</v>
      </c>
      <c r="L318" s="63">
        <v>2</v>
      </c>
      <c r="M318" s="63"/>
      <c r="N318" s="112" t="s">
        <v>6672</v>
      </c>
      <c r="O318" s="102"/>
      <c r="P318" s="37" t="str">
        <f>IFERROR(INDEX('VOLO GUIDE TO WATERDEEP'!B$3:B$166,MATCH($H318,'VOLO GUIDE TO WATERDEEP'!$A$3:$A$166,0),1),"")</f>
        <v/>
      </c>
      <c r="Q318" s="37" t="str">
        <f>IFERROR(INDEX('VOLO GUIDE TO WATERDEEP'!C$3:C$166,MATCH($H318,'VOLO GUIDE TO WATERDEEP'!$A$3:$A$166,0),1),"")</f>
        <v/>
      </c>
      <c r="R318" s="37" t="str">
        <f>IFERROR(INDEX('VOLO GUIDE TO WATERDEEP'!D$3:D$166,MATCH($H318,'VOLO GUIDE TO WATERDEEP'!$A$3:$A$166,0),1),"")</f>
        <v/>
      </c>
      <c r="S318" s="37" t="str">
        <f>IFERROR(INDEX('VOLO GUIDE TO WATERDEEP'!E$3:E$166,MATCH($H318,'VOLO GUIDE TO WATERDEEP'!$A$3:$A$166,0),1),"")</f>
        <v/>
      </c>
      <c r="T318" s="37" t="str">
        <f>IFERROR(INDEX('VOLO GUIDE TO WATERDEEP'!F$3:F$166,MATCH($H318,'VOLO GUIDE TO WATERDEEP'!$A$3:$A$166,0),1),"")</f>
        <v/>
      </c>
      <c r="U318" s="37" t="str">
        <f>IFERROR(INDEX('VOLO GUIDE TO WATERDEEP'!G$3:G$166,MATCH($H318,'VOLO GUIDE TO WATERDEEP'!$A$3:$A$166,0),1),"")</f>
        <v/>
      </c>
      <c r="V318" s="37" t="str">
        <f>IFERROR(INDEX('VOLO GUIDE TO WATERDEEP'!I$3:I$166,MATCH($H318,'VOLO GUIDE TO WATERDEEP'!$A$3:$A$166,0),1),"")</f>
        <v/>
      </c>
      <c r="W318" s="102"/>
      <c r="X318" s="37" t="str">
        <f>IFERROR(INDEX(GUILDS!$B$2:$B$43,MATCH($F318,GUILDS!$G$2:$G$43,0),1),"")</f>
        <v/>
      </c>
      <c r="Y318" s="102"/>
      <c r="Z318" s="37" t="str">
        <f>IFERROR(INDEX(GUILDS!$X$3:$X$45,MATCH($F318,GUILDS!$W$3:$W$45,0),1),"")</f>
        <v/>
      </c>
    </row>
    <row r="319" spans="1:26" x14ac:dyDescent="0.25">
      <c r="A319" t="s">
        <v>1103</v>
      </c>
      <c r="B319" s="1" t="str">
        <f t="shared" ref="B319:B389" si="8">LEFT(LEFT(A319,FIND(":",A319)),LEN(LEFT(A319,FIND(":",A319)))-1)</f>
        <v>T6</v>
      </c>
      <c r="C319" s="1" t="str">
        <f t="shared" ref="C319:C389" si="9">RIGHT(A319,LEN(A319)-FIND(":",A319)-1)</f>
        <v>Mhair's Tower (wizard's domicile, A, 5")</v>
      </c>
      <c r="F319" s="37" t="s">
        <v>1428</v>
      </c>
      <c r="G319" s="37" t="s">
        <v>1881</v>
      </c>
      <c r="H319" s="63" t="s">
        <v>2468</v>
      </c>
      <c r="I319" s="63" t="s">
        <v>3296</v>
      </c>
      <c r="J319" s="63" t="s">
        <v>2180</v>
      </c>
      <c r="K319" s="63" t="s">
        <v>2152</v>
      </c>
      <c r="L319" s="63">
        <v>5</v>
      </c>
      <c r="M319" s="63"/>
      <c r="N319" s="112" t="s">
        <v>6672</v>
      </c>
      <c r="O319" s="102"/>
      <c r="P319" s="37" t="str">
        <f>IFERROR(INDEX('VOLO GUIDE TO WATERDEEP'!B$3:B$166,MATCH($H319,'VOLO GUIDE TO WATERDEEP'!$A$3:$A$166,0),1),"")</f>
        <v/>
      </c>
      <c r="Q319" s="37" t="str">
        <f>IFERROR(INDEX('VOLO GUIDE TO WATERDEEP'!C$3:C$166,MATCH($H319,'VOLO GUIDE TO WATERDEEP'!$A$3:$A$166,0),1),"")</f>
        <v/>
      </c>
      <c r="R319" s="37" t="str">
        <f>IFERROR(INDEX('VOLO GUIDE TO WATERDEEP'!D$3:D$166,MATCH($H319,'VOLO GUIDE TO WATERDEEP'!$A$3:$A$166,0),1),"")</f>
        <v/>
      </c>
      <c r="S319" s="37" t="str">
        <f>IFERROR(INDEX('VOLO GUIDE TO WATERDEEP'!E$3:E$166,MATCH($H319,'VOLO GUIDE TO WATERDEEP'!$A$3:$A$166,0),1),"")</f>
        <v/>
      </c>
      <c r="T319" s="37" t="str">
        <f>IFERROR(INDEX('VOLO GUIDE TO WATERDEEP'!F$3:F$166,MATCH($H319,'VOLO GUIDE TO WATERDEEP'!$A$3:$A$166,0),1),"")</f>
        <v/>
      </c>
      <c r="U319" s="37" t="str">
        <f>IFERROR(INDEX('VOLO GUIDE TO WATERDEEP'!G$3:G$166,MATCH($H319,'VOLO GUIDE TO WATERDEEP'!$A$3:$A$166,0),1),"")</f>
        <v/>
      </c>
      <c r="V319" s="37" t="str">
        <f>IFERROR(INDEX('VOLO GUIDE TO WATERDEEP'!I$3:I$166,MATCH($H319,'VOLO GUIDE TO WATERDEEP'!$A$3:$A$166,0),1),"")</f>
        <v/>
      </c>
      <c r="W319" s="102"/>
      <c r="X319" s="37" t="str">
        <f>IFERROR(INDEX(GUILDS!$B$2:$B$43,MATCH($F319,GUILDS!$G$2:$G$43,0),1),"")</f>
        <v/>
      </c>
      <c r="Y319" s="102"/>
      <c r="Z319" s="37" t="str">
        <f>IFERROR(INDEX(GUILDS!$X$3:$X$45,MATCH($F319,GUILDS!$W$3:$W$45,0),1),"")</f>
        <v/>
      </c>
    </row>
    <row r="320" spans="1:26" x14ac:dyDescent="0.25">
      <c r="A320" t="s">
        <v>1104</v>
      </c>
      <c r="B320" s="1" t="str">
        <f t="shared" si="8"/>
        <v>T7</v>
      </c>
      <c r="C320" s="1" t="str">
        <f t="shared" si="9"/>
        <v>Saern's Fine Swords (business, B, 2)</v>
      </c>
      <c r="F320" s="37" t="s">
        <v>1429</v>
      </c>
      <c r="G320" s="37" t="s">
        <v>1882</v>
      </c>
      <c r="H320" s="63" t="s">
        <v>2469</v>
      </c>
      <c r="I320" s="63" t="s">
        <v>3296</v>
      </c>
      <c r="J320" s="63" t="s">
        <v>2165</v>
      </c>
      <c r="K320" s="63" t="s">
        <v>2157</v>
      </c>
      <c r="L320" s="63">
        <v>2</v>
      </c>
      <c r="M320" s="63"/>
      <c r="N320" s="112" t="s">
        <v>6672</v>
      </c>
      <c r="O320" s="102"/>
      <c r="P320" s="37" t="str">
        <f>IFERROR(INDEX('VOLO GUIDE TO WATERDEEP'!B$3:B$166,MATCH($H320,'VOLO GUIDE TO WATERDEEP'!$A$3:$A$166,0),1),"")</f>
        <v/>
      </c>
      <c r="Q320" s="37" t="str">
        <f>IFERROR(INDEX('VOLO GUIDE TO WATERDEEP'!C$3:C$166,MATCH($H320,'VOLO GUIDE TO WATERDEEP'!$A$3:$A$166,0),1),"")</f>
        <v/>
      </c>
      <c r="R320" s="37" t="str">
        <f>IFERROR(INDEX('VOLO GUIDE TO WATERDEEP'!D$3:D$166,MATCH($H320,'VOLO GUIDE TO WATERDEEP'!$A$3:$A$166,0),1),"")</f>
        <v/>
      </c>
      <c r="S320" s="37" t="str">
        <f>IFERROR(INDEX('VOLO GUIDE TO WATERDEEP'!E$3:E$166,MATCH($H320,'VOLO GUIDE TO WATERDEEP'!$A$3:$A$166,0),1),"")</f>
        <v/>
      </c>
      <c r="T320" s="37" t="str">
        <f>IFERROR(INDEX('VOLO GUIDE TO WATERDEEP'!F$3:F$166,MATCH($H320,'VOLO GUIDE TO WATERDEEP'!$A$3:$A$166,0),1),"")</f>
        <v/>
      </c>
      <c r="U320" s="37" t="str">
        <f>IFERROR(INDEX('VOLO GUIDE TO WATERDEEP'!G$3:G$166,MATCH($H320,'VOLO GUIDE TO WATERDEEP'!$A$3:$A$166,0),1),"")</f>
        <v/>
      </c>
      <c r="V320" s="37" t="str">
        <f>IFERROR(INDEX('VOLO GUIDE TO WATERDEEP'!I$3:I$166,MATCH($H320,'VOLO GUIDE TO WATERDEEP'!$A$3:$A$166,0),1),"")</f>
        <v/>
      </c>
      <c r="W320" s="102"/>
      <c r="X320" s="37" t="str">
        <f>IFERROR(INDEX(GUILDS!$B$2:$B$43,MATCH($F320,GUILDS!$G$2:$G$43,0),1),"")</f>
        <v/>
      </c>
      <c r="Y320" s="102"/>
      <c r="Z320" s="37" t="str">
        <f>IFERROR(INDEX(GUILDS!$X$3:$X$45,MATCH($F320,GUILDS!$W$3:$W$45,0),1),"")</f>
        <v/>
      </c>
    </row>
    <row r="321" spans="1:26" x14ac:dyDescent="0.25">
      <c r="A321" t="s">
        <v>1105</v>
      </c>
      <c r="B321" s="1" t="str">
        <f t="shared" si="8"/>
        <v>T8</v>
      </c>
      <c r="C321" s="1" t="str">
        <f t="shared" si="9"/>
        <v>Gondalim's (inn, B, 3)</v>
      </c>
      <c r="F321" s="37" t="s">
        <v>1430</v>
      </c>
      <c r="G321" s="37" t="s">
        <v>1883</v>
      </c>
      <c r="H321" s="63" t="s">
        <v>2470</v>
      </c>
      <c r="I321" s="63" t="s">
        <v>3296</v>
      </c>
      <c r="J321" s="63" t="s">
        <v>2168</v>
      </c>
      <c r="K321" s="63" t="s">
        <v>2157</v>
      </c>
      <c r="L321" s="63">
        <v>3</v>
      </c>
      <c r="M321" s="63"/>
      <c r="N321" s="112" t="s">
        <v>6672</v>
      </c>
      <c r="O321" s="102"/>
      <c r="P321" s="37" t="str">
        <f>IFERROR(INDEX('VOLO GUIDE TO WATERDEEP'!B$3:B$166,MATCH($H321,'VOLO GUIDE TO WATERDEEP'!$A$3:$A$166,0),1),"")</f>
        <v/>
      </c>
      <c r="Q321" s="37" t="str">
        <f>IFERROR(INDEX('VOLO GUIDE TO WATERDEEP'!C$3:C$166,MATCH($H321,'VOLO GUIDE TO WATERDEEP'!$A$3:$A$166,0),1),"")</f>
        <v/>
      </c>
      <c r="R321" s="37" t="str">
        <f>IFERROR(INDEX('VOLO GUIDE TO WATERDEEP'!D$3:D$166,MATCH($H321,'VOLO GUIDE TO WATERDEEP'!$A$3:$A$166,0),1),"")</f>
        <v/>
      </c>
      <c r="S321" s="37" t="str">
        <f>IFERROR(INDEX('VOLO GUIDE TO WATERDEEP'!E$3:E$166,MATCH($H321,'VOLO GUIDE TO WATERDEEP'!$A$3:$A$166,0),1),"")</f>
        <v/>
      </c>
      <c r="T321" s="37" t="str">
        <f>IFERROR(INDEX('VOLO GUIDE TO WATERDEEP'!F$3:F$166,MATCH($H321,'VOLO GUIDE TO WATERDEEP'!$A$3:$A$166,0),1),"")</f>
        <v/>
      </c>
      <c r="U321" s="37" t="str">
        <f>IFERROR(INDEX('VOLO GUIDE TO WATERDEEP'!G$3:G$166,MATCH($H321,'VOLO GUIDE TO WATERDEEP'!$A$3:$A$166,0),1),"")</f>
        <v/>
      </c>
      <c r="V321" s="37" t="str">
        <f>IFERROR(INDEX('VOLO GUIDE TO WATERDEEP'!I$3:I$166,MATCH($H321,'VOLO GUIDE TO WATERDEEP'!$A$3:$A$166,0),1),"")</f>
        <v/>
      </c>
      <c r="W321" s="102"/>
      <c r="X321" s="37" t="str">
        <f>IFERROR(INDEX(GUILDS!$B$2:$B$43,MATCH($F321,GUILDS!$G$2:$G$43,0),1),"")</f>
        <v/>
      </c>
      <c r="Y321" s="102"/>
      <c r="Z321" s="37" t="str">
        <f>IFERROR(INDEX(GUILDS!$X$3:$X$45,MATCH($F321,GUILDS!$W$3:$W$45,0),1),"")</f>
        <v/>
      </c>
    </row>
    <row r="322" spans="1:26" x14ac:dyDescent="0.25">
      <c r="A322" t="s">
        <v>1106</v>
      </c>
      <c r="B322" s="1" t="str">
        <f t="shared" si="8"/>
        <v>T9</v>
      </c>
      <c r="C322" s="1" t="str">
        <f t="shared" si="9"/>
        <v>Dunblast Roofing Company (business, C, 2)</v>
      </c>
      <c r="F322" s="37" t="s">
        <v>1431</v>
      </c>
      <c r="G322" s="37" t="s">
        <v>1884</v>
      </c>
      <c r="H322" s="63" t="s">
        <v>2471</v>
      </c>
      <c r="I322" s="63" t="s">
        <v>3296</v>
      </c>
      <c r="J322" s="63" t="s">
        <v>2165</v>
      </c>
      <c r="K322" s="63" t="s">
        <v>2145</v>
      </c>
      <c r="L322" s="63">
        <v>2</v>
      </c>
      <c r="M322" s="63"/>
      <c r="N322" s="112" t="s">
        <v>6672</v>
      </c>
      <c r="O322" s="102"/>
      <c r="P322" s="37" t="str">
        <f>IFERROR(INDEX('VOLO GUIDE TO WATERDEEP'!B$3:B$166,MATCH($H322,'VOLO GUIDE TO WATERDEEP'!$A$3:$A$166,0),1),"")</f>
        <v/>
      </c>
      <c r="Q322" s="37" t="str">
        <f>IFERROR(INDEX('VOLO GUIDE TO WATERDEEP'!C$3:C$166,MATCH($H322,'VOLO GUIDE TO WATERDEEP'!$A$3:$A$166,0),1),"")</f>
        <v/>
      </c>
      <c r="R322" s="37" t="str">
        <f>IFERROR(INDEX('VOLO GUIDE TO WATERDEEP'!D$3:D$166,MATCH($H322,'VOLO GUIDE TO WATERDEEP'!$A$3:$A$166,0),1),"")</f>
        <v/>
      </c>
      <c r="S322" s="37" t="str">
        <f>IFERROR(INDEX('VOLO GUIDE TO WATERDEEP'!E$3:E$166,MATCH($H322,'VOLO GUIDE TO WATERDEEP'!$A$3:$A$166,0),1),"")</f>
        <v/>
      </c>
      <c r="T322" s="37" t="str">
        <f>IFERROR(INDEX('VOLO GUIDE TO WATERDEEP'!F$3:F$166,MATCH($H322,'VOLO GUIDE TO WATERDEEP'!$A$3:$A$166,0),1),"")</f>
        <v/>
      </c>
      <c r="U322" s="37" t="str">
        <f>IFERROR(INDEX('VOLO GUIDE TO WATERDEEP'!G$3:G$166,MATCH($H322,'VOLO GUIDE TO WATERDEEP'!$A$3:$A$166,0),1),"")</f>
        <v/>
      </c>
      <c r="V322" s="37" t="str">
        <f>IFERROR(INDEX('VOLO GUIDE TO WATERDEEP'!I$3:I$166,MATCH($H322,'VOLO GUIDE TO WATERDEEP'!$A$3:$A$166,0),1),"")</f>
        <v/>
      </c>
      <c r="W322" s="102"/>
      <c r="X322" s="37" t="str">
        <f>IFERROR(INDEX(GUILDS!$B$2:$B$43,MATCH($F322,GUILDS!$G$2:$G$43,0),1),"")</f>
        <v/>
      </c>
      <c r="Y322" s="102"/>
      <c r="Z322" s="37" t="str">
        <f>IFERROR(INDEX(GUILDS!$X$3:$X$45,MATCH($F322,GUILDS!$W$3:$W$45,0),1),"")</f>
        <v/>
      </c>
    </row>
    <row r="323" spans="1:26" x14ac:dyDescent="0.25">
      <c r="A323" t="s">
        <v>1107</v>
      </c>
      <c r="B323" s="1" t="str">
        <f t="shared" si="8"/>
        <v>T10</v>
      </c>
      <c r="C323" s="1" t="str">
        <f t="shared" si="9"/>
        <v>Citadel of the Arrow (guildhall, B, 3)</v>
      </c>
      <c r="F323" s="37" t="s">
        <v>1432</v>
      </c>
      <c r="G323" s="37" t="s">
        <v>1885</v>
      </c>
      <c r="H323" s="63" t="s">
        <v>2472</v>
      </c>
      <c r="I323" s="63" t="s">
        <v>3296</v>
      </c>
      <c r="J323" s="63" t="s">
        <v>2172</v>
      </c>
      <c r="K323" s="63" t="s">
        <v>2157</v>
      </c>
      <c r="L323" s="63">
        <v>3</v>
      </c>
      <c r="M323" s="63"/>
      <c r="N323" s="112" t="s">
        <v>6672</v>
      </c>
      <c r="O323" s="102"/>
      <c r="P323" s="37" t="str">
        <f>IFERROR(INDEX('VOLO GUIDE TO WATERDEEP'!B$3:B$166,MATCH($H323,'VOLO GUIDE TO WATERDEEP'!$A$3:$A$166,0),1),"")</f>
        <v/>
      </c>
      <c r="Q323" s="37" t="str">
        <f>IFERROR(INDEX('VOLO GUIDE TO WATERDEEP'!C$3:C$166,MATCH($H323,'VOLO GUIDE TO WATERDEEP'!$A$3:$A$166,0),1),"")</f>
        <v/>
      </c>
      <c r="R323" s="37" t="str">
        <f>IFERROR(INDEX('VOLO GUIDE TO WATERDEEP'!D$3:D$166,MATCH($H323,'VOLO GUIDE TO WATERDEEP'!$A$3:$A$166,0),1),"")</f>
        <v/>
      </c>
      <c r="S323" s="37" t="str">
        <f>IFERROR(INDEX('VOLO GUIDE TO WATERDEEP'!E$3:E$166,MATCH($H323,'VOLO GUIDE TO WATERDEEP'!$A$3:$A$166,0),1),"")</f>
        <v/>
      </c>
      <c r="T323" s="37" t="str">
        <f>IFERROR(INDEX('VOLO GUIDE TO WATERDEEP'!F$3:F$166,MATCH($H323,'VOLO GUIDE TO WATERDEEP'!$A$3:$A$166,0),1),"")</f>
        <v/>
      </c>
      <c r="U323" s="37" t="str">
        <f>IFERROR(INDEX('VOLO GUIDE TO WATERDEEP'!G$3:G$166,MATCH($H323,'VOLO GUIDE TO WATERDEEP'!$A$3:$A$166,0),1),"")</f>
        <v/>
      </c>
      <c r="V323" s="37" t="str">
        <f>IFERROR(INDEX('VOLO GUIDE TO WATERDEEP'!I$3:I$166,MATCH($H323,'VOLO GUIDE TO WATERDEEP'!$A$3:$A$166,0),1),"")</f>
        <v/>
      </c>
      <c r="W323" s="102"/>
      <c r="X323" s="37" t="str">
        <f>IFERROR(INDEX(GUILDS!$B$2:$B$43,MATCH($F323,GUILDS!$G$2:$G$43,0),1),"")</f>
        <v>Fellowship of Bowers &amp; Fletchers</v>
      </c>
      <c r="Y323" s="102"/>
      <c r="Z323" s="37" t="str">
        <f>IFERROR(INDEX(GUILDS!$X$3:$X$45,MATCH($F323,GUILDS!$W$3:$W$45,0),1),"")</f>
        <v/>
      </c>
    </row>
    <row r="324" spans="1:26" x14ac:dyDescent="0.25">
      <c r="A324" t="s">
        <v>1108</v>
      </c>
      <c r="B324" s="1" t="str">
        <f t="shared" si="8"/>
        <v>T11</v>
      </c>
      <c r="C324" s="1" t="str">
        <f t="shared" si="9"/>
        <v>Costumers' Hall (guildhall, B, 2)</v>
      </c>
      <c r="F324" s="37" t="s">
        <v>1433</v>
      </c>
      <c r="G324" s="37" t="s">
        <v>1886</v>
      </c>
      <c r="H324" s="63" t="s">
        <v>2473</v>
      </c>
      <c r="I324" s="63" t="s">
        <v>3296</v>
      </c>
      <c r="J324" s="63" t="s">
        <v>2172</v>
      </c>
      <c r="K324" s="63" t="s">
        <v>2157</v>
      </c>
      <c r="L324" s="63">
        <v>2</v>
      </c>
      <c r="M324" s="63"/>
      <c r="N324" s="112" t="s">
        <v>6672</v>
      </c>
      <c r="O324" s="102"/>
      <c r="P324" s="37" t="str">
        <f>IFERROR(INDEX('VOLO GUIDE TO WATERDEEP'!B$3:B$166,MATCH($H324,'VOLO GUIDE TO WATERDEEP'!$A$3:$A$166,0),1),"")</f>
        <v/>
      </c>
      <c r="Q324" s="37" t="str">
        <f>IFERROR(INDEX('VOLO GUIDE TO WATERDEEP'!C$3:C$166,MATCH($H324,'VOLO GUIDE TO WATERDEEP'!$A$3:$A$166,0),1),"")</f>
        <v/>
      </c>
      <c r="R324" s="37" t="str">
        <f>IFERROR(INDEX('VOLO GUIDE TO WATERDEEP'!D$3:D$166,MATCH($H324,'VOLO GUIDE TO WATERDEEP'!$A$3:$A$166,0),1),"")</f>
        <v/>
      </c>
      <c r="S324" s="37" t="str">
        <f>IFERROR(INDEX('VOLO GUIDE TO WATERDEEP'!E$3:E$166,MATCH($H324,'VOLO GUIDE TO WATERDEEP'!$A$3:$A$166,0),1),"")</f>
        <v/>
      </c>
      <c r="T324" s="37" t="str">
        <f>IFERROR(INDEX('VOLO GUIDE TO WATERDEEP'!F$3:F$166,MATCH($H324,'VOLO GUIDE TO WATERDEEP'!$A$3:$A$166,0),1),"")</f>
        <v/>
      </c>
      <c r="U324" s="37" t="str">
        <f>IFERROR(INDEX('VOLO GUIDE TO WATERDEEP'!G$3:G$166,MATCH($H324,'VOLO GUIDE TO WATERDEEP'!$A$3:$A$166,0),1),"")</f>
        <v/>
      </c>
      <c r="V324" s="37" t="str">
        <f>IFERROR(INDEX('VOLO GUIDE TO WATERDEEP'!I$3:I$166,MATCH($H324,'VOLO GUIDE TO WATERDEEP'!$A$3:$A$166,0),1),"")</f>
        <v/>
      </c>
      <c r="W324" s="102"/>
      <c r="X324" s="37" t="str">
        <f>IFERROR(INDEX(GUILDS!$B$2:$B$43,MATCH($F324,GUILDS!$G$2:$G$43,0),1),"")</f>
        <v>Order of Master Tailors, Glovers, &amp; Mercers</v>
      </c>
      <c r="Y324" s="102"/>
      <c r="Z324" s="37" t="str">
        <f>IFERROR(INDEX(GUILDS!$X$3:$X$45,MATCH($F324,GUILDS!$W$3:$W$45,0),1),"")</f>
        <v/>
      </c>
    </row>
    <row r="325" spans="1:26" x14ac:dyDescent="0.25">
      <c r="A325" t="s">
        <v>1109</v>
      </c>
      <c r="B325" s="1" t="str">
        <f t="shared" si="8"/>
        <v>T12</v>
      </c>
      <c r="C325" s="1" t="str">
        <f t="shared" si="9"/>
        <v>Thentavva's Boots (business, C, 1)</v>
      </c>
      <c r="F325" s="37" t="s">
        <v>1434</v>
      </c>
      <c r="G325" s="37" t="s">
        <v>1887</v>
      </c>
      <c r="H325" s="63" t="s">
        <v>2474</v>
      </c>
      <c r="I325" s="63" t="s">
        <v>3296</v>
      </c>
      <c r="J325" s="63" t="s">
        <v>2165</v>
      </c>
      <c r="K325" s="63" t="s">
        <v>2145</v>
      </c>
      <c r="L325" s="63">
        <v>1</v>
      </c>
      <c r="M325" s="63"/>
      <c r="N325" s="112" t="s">
        <v>6672</v>
      </c>
      <c r="O325" s="102"/>
      <c r="P325" s="37" t="str">
        <f>IFERROR(INDEX('VOLO GUIDE TO WATERDEEP'!B$3:B$166,MATCH($H325,'VOLO GUIDE TO WATERDEEP'!$A$3:$A$166,0),1),"")</f>
        <v/>
      </c>
      <c r="Q325" s="37" t="str">
        <f>IFERROR(INDEX('VOLO GUIDE TO WATERDEEP'!C$3:C$166,MATCH($H325,'VOLO GUIDE TO WATERDEEP'!$A$3:$A$166,0),1),"")</f>
        <v/>
      </c>
      <c r="R325" s="37" t="str">
        <f>IFERROR(INDEX('VOLO GUIDE TO WATERDEEP'!D$3:D$166,MATCH($H325,'VOLO GUIDE TO WATERDEEP'!$A$3:$A$166,0),1),"")</f>
        <v/>
      </c>
      <c r="S325" s="37" t="str">
        <f>IFERROR(INDEX('VOLO GUIDE TO WATERDEEP'!E$3:E$166,MATCH($H325,'VOLO GUIDE TO WATERDEEP'!$A$3:$A$166,0),1),"")</f>
        <v/>
      </c>
      <c r="T325" s="37" t="str">
        <f>IFERROR(INDEX('VOLO GUIDE TO WATERDEEP'!F$3:F$166,MATCH($H325,'VOLO GUIDE TO WATERDEEP'!$A$3:$A$166,0),1),"")</f>
        <v/>
      </c>
      <c r="U325" s="37" t="str">
        <f>IFERROR(INDEX('VOLO GUIDE TO WATERDEEP'!G$3:G$166,MATCH($H325,'VOLO GUIDE TO WATERDEEP'!$A$3:$A$166,0),1),"")</f>
        <v/>
      </c>
      <c r="V325" s="37" t="str">
        <f>IFERROR(INDEX('VOLO GUIDE TO WATERDEEP'!I$3:I$166,MATCH($H325,'VOLO GUIDE TO WATERDEEP'!$A$3:$A$166,0),1),"")</f>
        <v/>
      </c>
      <c r="W325" s="102"/>
      <c r="X325" s="37" t="str">
        <f>IFERROR(INDEX(GUILDS!$B$2:$B$43,MATCH($F325,GUILDS!$G$2:$G$43,0),1),"")</f>
        <v/>
      </c>
      <c r="Y325" s="102"/>
      <c r="Z325" s="37" t="str">
        <f>IFERROR(INDEX(GUILDS!$X$3:$X$45,MATCH($F325,GUILDS!$W$3:$W$45,0),1),"")</f>
        <v/>
      </c>
    </row>
    <row r="326" spans="1:26" x14ac:dyDescent="0.25">
      <c r="A326" t="s">
        <v>1110</v>
      </c>
      <c r="B326" s="1" t="str">
        <f t="shared" si="8"/>
        <v>T13</v>
      </c>
      <c r="C326" s="1" t="str">
        <f t="shared" si="9"/>
        <v>Maelstrom's Notch (inn, B, 2)</v>
      </c>
      <c r="F326" s="37" t="s">
        <v>1435</v>
      </c>
      <c r="G326" s="37" t="s">
        <v>1888</v>
      </c>
      <c r="H326" s="63" t="s">
        <v>2475</v>
      </c>
      <c r="I326" s="63" t="s">
        <v>3296</v>
      </c>
      <c r="J326" s="63" t="s">
        <v>2168</v>
      </c>
      <c r="K326" s="63" t="s">
        <v>2157</v>
      </c>
      <c r="L326" s="63">
        <v>2</v>
      </c>
      <c r="M326" s="63"/>
      <c r="N326" s="112" t="s">
        <v>6672</v>
      </c>
      <c r="O326" s="102"/>
      <c r="P326" s="37" t="str">
        <f>IFERROR(INDEX('VOLO GUIDE TO WATERDEEP'!B$3:B$166,MATCH($H326,'VOLO GUIDE TO WATERDEEP'!$A$3:$A$166,0),1),"")</f>
        <v/>
      </c>
      <c r="Q326" s="37" t="str">
        <f>IFERROR(INDEX('VOLO GUIDE TO WATERDEEP'!C$3:C$166,MATCH($H326,'VOLO GUIDE TO WATERDEEP'!$A$3:$A$166,0),1),"")</f>
        <v/>
      </c>
      <c r="R326" s="37" t="str">
        <f>IFERROR(INDEX('VOLO GUIDE TO WATERDEEP'!D$3:D$166,MATCH($H326,'VOLO GUIDE TO WATERDEEP'!$A$3:$A$166,0),1),"")</f>
        <v/>
      </c>
      <c r="S326" s="37" t="str">
        <f>IFERROR(INDEX('VOLO GUIDE TO WATERDEEP'!E$3:E$166,MATCH($H326,'VOLO GUIDE TO WATERDEEP'!$A$3:$A$166,0),1),"")</f>
        <v/>
      </c>
      <c r="T326" s="37" t="str">
        <f>IFERROR(INDEX('VOLO GUIDE TO WATERDEEP'!F$3:F$166,MATCH($H326,'VOLO GUIDE TO WATERDEEP'!$A$3:$A$166,0),1),"")</f>
        <v/>
      </c>
      <c r="U326" s="37" t="str">
        <f>IFERROR(INDEX('VOLO GUIDE TO WATERDEEP'!G$3:G$166,MATCH($H326,'VOLO GUIDE TO WATERDEEP'!$A$3:$A$166,0),1),"")</f>
        <v/>
      </c>
      <c r="V326" s="37" t="str">
        <f>IFERROR(INDEX('VOLO GUIDE TO WATERDEEP'!I$3:I$166,MATCH($H326,'VOLO GUIDE TO WATERDEEP'!$A$3:$A$166,0),1),"")</f>
        <v/>
      </c>
      <c r="W326" s="102"/>
      <c r="X326" s="37" t="str">
        <f>IFERROR(INDEX(GUILDS!$B$2:$B$43,MATCH($F326,GUILDS!$G$2:$G$43,0),1),"")</f>
        <v/>
      </c>
      <c r="Y326" s="102"/>
      <c r="Z326" s="37" t="str">
        <f>IFERROR(INDEX(GUILDS!$X$3:$X$45,MATCH($F326,GUILDS!$W$3:$W$45,0),1),"")</f>
        <v/>
      </c>
    </row>
    <row r="327" spans="1:26" x14ac:dyDescent="0.25">
      <c r="A327" t="s">
        <v>1111</v>
      </c>
      <c r="B327" s="1" t="str">
        <f t="shared" si="8"/>
        <v>T14</v>
      </c>
      <c r="C327" s="1" t="str">
        <f t="shared" si="9"/>
        <v>The League Office (guildhall, C, 1)</v>
      </c>
      <c r="F327" s="37" t="s">
        <v>1436</v>
      </c>
      <c r="G327" s="37" t="s">
        <v>1889</v>
      </c>
      <c r="H327" s="63" t="s">
        <v>2476</v>
      </c>
      <c r="I327" s="63" t="s">
        <v>3296</v>
      </c>
      <c r="J327" s="63" t="s">
        <v>2172</v>
      </c>
      <c r="K327" s="63" t="s">
        <v>2145</v>
      </c>
      <c r="L327" s="63">
        <v>1</v>
      </c>
      <c r="M327" s="63"/>
      <c r="N327" s="112" t="s">
        <v>6672</v>
      </c>
      <c r="O327" s="102"/>
      <c r="P327" s="37" t="str">
        <f>IFERROR(INDEX('VOLO GUIDE TO WATERDEEP'!B$3:B$166,MATCH($H327,'VOLO GUIDE TO WATERDEEP'!$A$3:$A$166,0),1),"")</f>
        <v/>
      </c>
      <c r="Q327" s="37" t="str">
        <f>IFERROR(INDEX('VOLO GUIDE TO WATERDEEP'!C$3:C$166,MATCH($H327,'VOLO GUIDE TO WATERDEEP'!$A$3:$A$166,0),1),"")</f>
        <v/>
      </c>
      <c r="R327" s="37" t="str">
        <f>IFERROR(INDEX('VOLO GUIDE TO WATERDEEP'!D$3:D$166,MATCH($H327,'VOLO GUIDE TO WATERDEEP'!$A$3:$A$166,0),1),"")</f>
        <v/>
      </c>
      <c r="S327" s="37" t="str">
        <f>IFERROR(INDEX('VOLO GUIDE TO WATERDEEP'!E$3:E$166,MATCH($H327,'VOLO GUIDE TO WATERDEEP'!$A$3:$A$166,0),1),"")</f>
        <v/>
      </c>
      <c r="T327" s="37" t="str">
        <f>IFERROR(INDEX('VOLO GUIDE TO WATERDEEP'!F$3:F$166,MATCH($H327,'VOLO GUIDE TO WATERDEEP'!$A$3:$A$166,0),1),"")</f>
        <v/>
      </c>
      <c r="U327" s="37" t="str">
        <f>IFERROR(INDEX('VOLO GUIDE TO WATERDEEP'!G$3:G$166,MATCH($H327,'VOLO GUIDE TO WATERDEEP'!$A$3:$A$166,0),1),"")</f>
        <v/>
      </c>
      <c r="V327" s="37" t="str">
        <f>IFERROR(INDEX('VOLO GUIDE TO WATERDEEP'!I$3:I$166,MATCH($H327,'VOLO GUIDE TO WATERDEEP'!$A$3:$A$166,0),1),"")</f>
        <v/>
      </c>
      <c r="W327" s="102"/>
      <c r="X327" s="37" t="str">
        <f>IFERROR(INDEX(GUILDS!$B$2:$B$43,MATCH($F327,GUILDS!$G$2:$G$43,0),1),"")</f>
        <v>League of Basketmakers &amp; Wickerworkers</v>
      </c>
      <c r="Y327" s="102"/>
      <c r="Z327" s="37" t="str">
        <f>IFERROR(INDEX(GUILDS!$X$3:$X$45,MATCH($F327,GUILDS!$W$3:$W$45,0),1),"")</f>
        <v/>
      </c>
    </row>
    <row r="328" spans="1:26" x14ac:dyDescent="0.25">
      <c r="A328" t="s">
        <v>1112</v>
      </c>
      <c r="B328" s="1" t="str">
        <f t="shared" si="8"/>
        <v>T15</v>
      </c>
      <c r="C328" s="1" t="str">
        <f t="shared" si="9"/>
        <v>The Unicorn's Horn (inn, B, 6)</v>
      </c>
      <c r="F328" s="37" t="s">
        <v>1437</v>
      </c>
      <c r="G328" s="37" t="s">
        <v>1890</v>
      </c>
      <c r="H328" s="63" t="s">
        <v>2477</v>
      </c>
      <c r="I328" s="63" t="s">
        <v>3296</v>
      </c>
      <c r="J328" s="63" t="s">
        <v>2168</v>
      </c>
      <c r="K328" s="63" t="s">
        <v>2157</v>
      </c>
      <c r="L328" s="63">
        <v>6</v>
      </c>
      <c r="M328" s="63"/>
      <c r="N328" s="112" t="s">
        <v>6672</v>
      </c>
      <c r="O328" s="102"/>
      <c r="P328" s="37" t="str">
        <f>IFERROR(INDEX('VOLO GUIDE TO WATERDEEP'!B$3:B$166,MATCH($H328,'VOLO GUIDE TO WATERDEEP'!$A$3:$A$166,0),1),"")</f>
        <v/>
      </c>
      <c r="Q328" s="37" t="str">
        <f>IFERROR(INDEX('VOLO GUIDE TO WATERDEEP'!C$3:C$166,MATCH($H328,'VOLO GUIDE TO WATERDEEP'!$A$3:$A$166,0),1),"")</f>
        <v/>
      </c>
      <c r="R328" s="37" t="str">
        <f>IFERROR(INDEX('VOLO GUIDE TO WATERDEEP'!D$3:D$166,MATCH($H328,'VOLO GUIDE TO WATERDEEP'!$A$3:$A$166,0),1),"")</f>
        <v/>
      </c>
      <c r="S328" s="37" t="str">
        <f>IFERROR(INDEX('VOLO GUIDE TO WATERDEEP'!E$3:E$166,MATCH($H328,'VOLO GUIDE TO WATERDEEP'!$A$3:$A$166,0),1),"")</f>
        <v/>
      </c>
      <c r="T328" s="37" t="str">
        <f>IFERROR(INDEX('VOLO GUIDE TO WATERDEEP'!F$3:F$166,MATCH($H328,'VOLO GUIDE TO WATERDEEP'!$A$3:$A$166,0),1),"")</f>
        <v/>
      </c>
      <c r="U328" s="37" t="str">
        <f>IFERROR(INDEX('VOLO GUIDE TO WATERDEEP'!G$3:G$166,MATCH($H328,'VOLO GUIDE TO WATERDEEP'!$A$3:$A$166,0),1),"")</f>
        <v/>
      </c>
      <c r="V328" s="37" t="str">
        <f>IFERROR(INDEX('VOLO GUIDE TO WATERDEEP'!I$3:I$166,MATCH($H328,'VOLO GUIDE TO WATERDEEP'!$A$3:$A$166,0),1),"")</f>
        <v/>
      </c>
      <c r="W328" s="102"/>
      <c r="X328" s="37" t="str">
        <f>IFERROR(INDEX(GUILDS!$B$2:$B$43,MATCH($F328,GUILDS!$G$2:$G$43,0),1),"")</f>
        <v/>
      </c>
      <c r="Y328" s="102"/>
      <c r="Z328" s="37" t="str">
        <f>IFERROR(INDEX(GUILDS!$X$3:$X$45,MATCH($F328,GUILDS!$W$3:$W$45,0),1),"")</f>
        <v/>
      </c>
    </row>
    <row r="329" spans="1:26" x14ac:dyDescent="0.25">
      <c r="A329" t="s">
        <v>1113</v>
      </c>
      <c r="B329" s="1" t="str">
        <f t="shared" si="8"/>
        <v>T16</v>
      </c>
      <c r="C329" s="1" t="str">
        <f t="shared" si="9"/>
        <v>Aurora's Realms Shop, Street of Tusks Catalogue Counter (business, B, 4)</v>
      </c>
      <c r="F329" s="37" t="s">
        <v>1438</v>
      </c>
      <c r="G329" s="37" t="s">
        <v>1891</v>
      </c>
      <c r="H329" s="63" t="s">
        <v>2478</v>
      </c>
      <c r="I329" s="63" t="s">
        <v>3296</v>
      </c>
      <c r="J329" s="63" t="s">
        <v>2165</v>
      </c>
      <c r="K329" s="63" t="s">
        <v>2157</v>
      </c>
      <c r="L329" s="63">
        <v>4</v>
      </c>
      <c r="M329" s="63"/>
      <c r="N329" s="112" t="s">
        <v>6672</v>
      </c>
      <c r="O329" s="102"/>
      <c r="P329" s="37" t="str">
        <f>IFERROR(INDEX('VOLO GUIDE TO WATERDEEP'!B$3:B$166,MATCH($H329,'VOLO GUIDE TO WATERDEEP'!$A$3:$A$166,0),1),"")</f>
        <v/>
      </c>
      <c r="Q329" s="37" t="str">
        <f>IFERROR(INDEX('VOLO GUIDE TO WATERDEEP'!C$3:C$166,MATCH($H329,'VOLO GUIDE TO WATERDEEP'!$A$3:$A$166,0),1),"")</f>
        <v/>
      </c>
      <c r="R329" s="37" t="str">
        <f>IFERROR(INDEX('VOLO GUIDE TO WATERDEEP'!D$3:D$166,MATCH($H329,'VOLO GUIDE TO WATERDEEP'!$A$3:$A$166,0),1),"")</f>
        <v/>
      </c>
      <c r="S329" s="37" t="str">
        <f>IFERROR(INDEX('VOLO GUIDE TO WATERDEEP'!E$3:E$166,MATCH($H329,'VOLO GUIDE TO WATERDEEP'!$A$3:$A$166,0),1),"")</f>
        <v/>
      </c>
      <c r="T329" s="37" t="str">
        <f>IFERROR(INDEX('VOLO GUIDE TO WATERDEEP'!F$3:F$166,MATCH($H329,'VOLO GUIDE TO WATERDEEP'!$A$3:$A$166,0),1),"")</f>
        <v/>
      </c>
      <c r="U329" s="37" t="str">
        <f>IFERROR(INDEX('VOLO GUIDE TO WATERDEEP'!G$3:G$166,MATCH($H329,'VOLO GUIDE TO WATERDEEP'!$A$3:$A$166,0),1),"")</f>
        <v/>
      </c>
      <c r="V329" s="37" t="str">
        <f>IFERROR(INDEX('VOLO GUIDE TO WATERDEEP'!I$3:I$166,MATCH($H329,'VOLO GUIDE TO WATERDEEP'!$A$3:$A$166,0),1),"")</f>
        <v/>
      </c>
      <c r="W329" s="102"/>
      <c r="X329" s="37" t="str">
        <f>IFERROR(INDEX(GUILDS!$B$2:$B$43,MATCH($F329,GUILDS!$G$2:$G$43,0),1),"")</f>
        <v/>
      </c>
      <c r="Y329" s="102"/>
      <c r="Z329" s="37" t="str">
        <f>IFERROR(INDEX(GUILDS!$X$3:$X$45,MATCH($F329,GUILDS!$W$3:$W$45,0),1),"")</f>
        <v/>
      </c>
    </row>
    <row r="330" spans="1:26" x14ac:dyDescent="0.25">
      <c r="A330" t="s">
        <v>1114</v>
      </c>
      <c r="B330" s="1" t="str">
        <f t="shared" si="8"/>
        <v>T17</v>
      </c>
      <c r="C330" s="1" t="str">
        <f t="shared" si="9"/>
        <v>Orsabbas's Fine Imports (business, C, 3)</v>
      </c>
      <c r="F330" s="37" t="s">
        <v>1439</v>
      </c>
      <c r="G330" s="37" t="s">
        <v>1892</v>
      </c>
      <c r="H330" s="63" t="s">
        <v>2479</v>
      </c>
      <c r="I330" s="63" t="s">
        <v>3296</v>
      </c>
      <c r="J330" s="63" t="s">
        <v>2165</v>
      </c>
      <c r="K330" s="63" t="s">
        <v>2145</v>
      </c>
      <c r="L330" s="63">
        <v>3</v>
      </c>
      <c r="M330" s="63"/>
      <c r="N330" s="112" t="s">
        <v>6672</v>
      </c>
      <c r="O330" s="102"/>
      <c r="P330" s="37" t="str">
        <f>IFERROR(INDEX('VOLO GUIDE TO WATERDEEP'!B$3:B$166,MATCH($H330,'VOLO GUIDE TO WATERDEEP'!$A$3:$A$166,0),1),"")</f>
        <v/>
      </c>
      <c r="Q330" s="37" t="str">
        <f>IFERROR(INDEX('VOLO GUIDE TO WATERDEEP'!C$3:C$166,MATCH($H330,'VOLO GUIDE TO WATERDEEP'!$A$3:$A$166,0),1),"")</f>
        <v/>
      </c>
      <c r="R330" s="37" t="str">
        <f>IFERROR(INDEX('VOLO GUIDE TO WATERDEEP'!D$3:D$166,MATCH($H330,'VOLO GUIDE TO WATERDEEP'!$A$3:$A$166,0),1),"")</f>
        <v/>
      </c>
      <c r="S330" s="37" t="str">
        <f>IFERROR(INDEX('VOLO GUIDE TO WATERDEEP'!E$3:E$166,MATCH($H330,'VOLO GUIDE TO WATERDEEP'!$A$3:$A$166,0),1),"")</f>
        <v/>
      </c>
      <c r="T330" s="37" t="str">
        <f>IFERROR(INDEX('VOLO GUIDE TO WATERDEEP'!F$3:F$166,MATCH($H330,'VOLO GUIDE TO WATERDEEP'!$A$3:$A$166,0),1),"")</f>
        <v/>
      </c>
      <c r="U330" s="37" t="str">
        <f>IFERROR(INDEX('VOLO GUIDE TO WATERDEEP'!G$3:G$166,MATCH($H330,'VOLO GUIDE TO WATERDEEP'!$A$3:$A$166,0),1),"")</f>
        <v/>
      </c>
      <c r="V330" s="37" t="str">
        <f>IFERROR(INDEX('VOLO GUIDE TO WATERDEEP'!I$3:I$166,MATCH($H330,'VOLO GUIDE TO WATERDEEP'!$A$3:$A$166,0),1),"")</f>
        <v/>
      </c>
      <c r="W330" s="102"/>
      <c r="X330" s="37" t="str">
        <f>IFERROR(INDEX(GUILDS!$B$2:$B$43,MATCH($F330,GUILDS!$G$2:$G$43,0),1),"")</f>
        <v/>
      </c>
      <c r="Y330" s="102"/>
      <c r="Z330" s="37" t="str">
        <f>IFERROR(INDEX(GUILDS!$X$3:$X$45,MATCH($F330,GUILDS!$W$3:$W$45,0),1),"")</f>
        <v/>
      </c>
    </row>
    <row r="331" spans="1:26" x14ac:dyDescent="0.25">
      <c r="A331" t="s">
        <v>1115</v>
      </c>
      <c r="B331" s="1" t="str">
        <f t="shared" si="8"/>
        <v>T18</v>
      </c>
      <c r="C331" s="1" t="str">
        <f t="shared" si="9"/>
        <v>Riautar's Weaponry (business, C, 2)</v>
      </c>
      <c r="F331" s="37" t="s">
        <v>1440</v>
      </c>
      <c r="G331" s="37" t="s">
        <v>1893</v>
      </c>
      <c r="H331" s="63" t="s">
        <v>2480</v>
      </c>
      <c r="I331" s="63" t="s">
        <v>3296</v>
      </c>
      <c r="J331" s="63" t="s">
        <v>2165</v>
      </c>
      <c r="K331" s="63" t="s">
        <v>2145</v>
      </c>
      <c r="L331" s="63">
        <v>2</v>
      </c>
      <c r="M331" s="63"/>
      <c r="N331" s="112" t="s">
        <v>6672</v>
      </c>
      <c r="O331" s="102"/>
      <c r="P331" s="37" t="str">
        <f>IFERROR(INDEX('VOLO GUIDE TO WATERDEEP'!B$3:B$166,MATCH($H331,'VOLO GUIDE TO WATERDEEP'!$A$3:$A$166,0),1),"")</f>
        <v/>
      </c>
      <c r="Q331" s="37" t="str">
        <f>IFERROR(INDEX('VOLO GUIDE TO WATERDEEP'!C$3:C$166,MATCH($H331,'VOLO GUIDE TO WATERDEEP'!$A$3:$A$166,0),1),"")</f>
        <v/>
      </c>
      <c r="R331" s="37" t="str">
        <f>IFERROR(INDEX('VOLO GUIDE TO WATERDEEP'!D$3:D$166,MATCH($H331,'VOLO GUIDE TO WATERDEEP'!$A$3:$A$166,0),1),"")</f>
        <v/>
      </c>
      <c r="S331" s="37" t="str">
        <f>IFERROR(INDEX('VOLO GUIDE TO WATERDEEP'!E$3:E$166,MATCH($H331,'VOLO GUIDE TO WATERDEEP'!$A$3:$A$166,0),1),"")</f>
        <v/>
      </c>
      <c r="T331" s="37" t="str">
        <f>IFERROR(INDEX('VOLO GUIDE TO WATERDEEP'!F$3:F$166,MATCH($H331,'VOLO GUIDE TO WATERDEEP'!$A$3:$A$166,0),1),"")</f>
        <v/>
      </c>
      <c r="U331" s="37" t="str">
        <f>IFERROR(INDEX('VOLO GUIDE TO WATERDEEP'!G$3:G$166,MATCH($H331,'VOLO GUIDE TO WATERDEEP'!$A$3:$A$166,0),1),"")</f>
        <v/>
      </c>
      <c r="V331" s="37" t="str">
        <f>IFERROR(INDEX('VOLO GUIDE TO WATERDEEP'!I$3:I$166,MATCH($H331,'VOLO GUIDE TO WATERDEEP'!$A$3:$A$166,0),1),"")</f>
        <v/>
      </c>
      <c r="W331" s="102"/>
      <c r="X331" s="37" t="str">
        <f>IFERROR(INDEX(GUILDS!$B$2:$B$43,MATCH($F331,GUILDS!$G$2:$G$43,0),1),"")</f>
        <v/>
      </c>
      <c r="Y331" s="102"/>
      <c r="Z331" s="37" t="str">
        <f>IFERROR(INDEX(GUILDS!$X$3:$X$45,MATCH($F331,GUILDS!$W$3:$W$45,0),1),"")</f>
        <v/>
      </c>
    </row>
    <row r="332" spans="1:26" x14ac:dyDescent="0.25">
      <c r="A332" t="s">
        <v>1116</v>
      </c>
      <c r="B332" s="1" t="str">
        <f t="shared" si="8"/>
        <v>T19</v>
      </c>
      <c r="C332" s="1" t="str">
        <f t="shared" si="9"/>
        <v>The House of Song (guildhall, B, 2)</v>
      </c>
      <c r="F332" s="37" t="s">
        <v>1441</v>
      </c>
      <c r="G332" s="37" t="s">
        <v>1894</v>
      </c>
      <c r="H332" s="63" t="s">
        <v>2481</v>
      </c>
      <c r="I332" s="63" t="s">
        <v>3296</v>
      </c>
      <c r="J332" s="63" t="s">
        <v>2172</v>
      </c>
      <c r="K332" s="63" t="s">
        <v>2157</v>
      </c>
      <c r="L332" s="63">
        <v>2</v>
      </c>
      <c r="M332" s="63"/>
      <c r="N332" s="112" t="s">
        <v>6672</v>
      </c>
      <c r="O332" s="102"/>
      <c r="P332" s="37" t="str">
        <f>IFERROR(INDEX('VOLO GUIDE TO WATERDEEP'!B$3:B$166,MATCH($H332,'VOLO GUIDE TO WATERDEEP'!$A$3:$A$166,0),1),"")</f>
        <v/>
      </c>
      <c r="Q332" s="37" t="str">
        <f>IFERROR(INDEX('VOLO GUIDE TO WATERDEEP'!C$3:C$166,MATCH($H332,'VOLO GUIDE TO WATERDEEP'!$A$3:$A$166,0),1),"")</f>
        <v/>
      </c>
      <c r="R332" s="37" t="str">
        <f>IFERROR(INDEX('VOLO GUIDE TO WATERDEEP'!D$3:D$166,MATCH($H332,'VOLO GUIDE TO WATERDEEP'!$A$3:$A$166,0),1),"")</f>
        <v/>
      </c>
      <c r="S332" s="37" t="str">
        <f>IFERROR(INDEX('VOLO GUIDE TO WATERDEEP'!E$3:E$166,MATCH($H332,'VOLO GUIDE TO WATERDEEP'!$A$3:$A$166,0),1),"")</f>
        <v/>
      </c>
      <c r="T332" s="37" t="str">
        <f>IFERROR(INDEX('VOLO GUIDE TO WATERDEEP'!F$3:F$166,MATCH($H332,'VOLO GUIDE TO WATERDEEP'!$A$3:$A$166,0),1),"")</f>
        <v/>
      </c>
      <c r="U332" s="37" t="str">
        <f>IFERROR(INDEX('VOLO GUIDE TO WATERDEEP'!G$3:G$166,MATCH($H332,'VOLO GUIDE TO WATERDEEP'!$A$3:$A$166,0),1),"")</f>
        <v/>
      </c>
      <c r="V332" s="37" t="str">
        <f>IFERROR(INDEX('VOLO GUIDE TO WATERDEEP'!I$3:I$166,MATCH($H332,'VOLO GUIDE TO WATERDEEP'!$A$3:$A$166,0),1),"")</f>
        <v/>
      </c>
      <c r="W332" s="102"/>
      <c r="X332" s="37" t="str">
        <f>IFERROR(INDEX(GUILDS!$B$2:$B$43,MATCH($F332,GUILDS!$G$2:$G$43,0),1),"")</f>
        <v>Council of Musicians, Instrument-Makers, &amp; Choristers</v>
      </c>
      <c r="Y332" s="102"/>
      <c r="Z332" s="37" t="str">
        <f>IFERROR(INDEX(GUILDS!$X$3:$X$45,MATCH($F332,GUILDS!$W$3:$W$45,0),1),"")</f>
        <v/>
      </c>
    </row>
    <row r="333" spans="1:26" x14ac:dyDescent="0.25">
      <c r="A333" t="s">
        <v>1117</v>
      </c>
      <c r="B333" s="1" t="str">
        <f t="shared" si="8"/>
        <v>T20</v>
      </c>
      <c r="C333" s="1" t="str">
        <f t="shared" si="9"/>
        <v>Patient Fingers Fine work (business, C, 2)</v>
      </c>
      <c r="F333" s="37" t="s">
        <v>1442</v>
      </c>
      <c r="G333" s="37" t="s">
        <v>1895</v>
      </c>
      <c r="H333" s="63" t="s">
        <v>2482</v>
      </c>
      <c r="I333" s="63" t="s">
        <v>3296</v>
      </c>
      <c r="J333" s="63" t="s">
        <v>2165</v>
      </c>
      <c r="K333" s="63" t="s">
        <v>2145</v>
      </c>
      <c r="L333" s="63">
        <v>2</v>
      </c>
      <c r="M333" s="63"/>
      <c r="N333" s="112" t="s">
        <v>6672</v>
      </c>
      <c r="O333" s="102"/>
      <c r="P333" s="37" t="str">
        <f>IFERROR(INDEX('VOLO GUIDE TO WATERDEEP'!B$3:B$166,MATCH($H333,'VOLO GUIDE TO WATERDEEP'!$A$3:$A$166,0),1),"")</f>
        <v/>
      </c>
      <c r="Q333" s="37" t="str">
        <f>IFERROR(INDEX('VOLO GUIDE TO WATERDEEP'!C$3:C$166,MATCH($H333,'VOLO GUIDE TO WATERDEEP'!$A$3:$A$166,0),1),"")</f>
        <v/>
      </c>
      <c r="R333" s="37" t="str">
        <f>IFERROR(INDEX('VOLO GUIDE TO WATERDEEP'!D$3:D$166,MATCH($H333,'VOLO GUIDE TO WATERDEEP'!$A$3:$A$166,0),1),"")</f>
        <v/>
      </c>
      <c r="S333" s="37" t="str">
        <f>IFERROR(INDEX('VOLO GUIDE TO WATERDEEP'!E$3:E$166,MATCH($H333,'VOLO GUIDE TO WATERDEEP'!$A$3:$A$166,0),1),"")</f>
        <v/>
      </c>
      <c r="T333" s="37" t="str">
        <f>IFERROR(INDEX('VOLO GUIDE TO WATERDEEP'!F$3:F$166,MATCH($H333,'VOLO GUIDE TO WATERDEEP'!$A$3:$A$166,0),1),"")</f>
        <v/>
      </c>
      <c r="U333" s="37" t="str">
        <f>IFERROR(INDEX('VOLO GUIDE TO WATERDEEP'!G$3:G$166,MATCH($H333,'VOLO GUIDE TO WATERDEEP'!$A$3:$A$166,0),1),"")</f>
        <v/>
      </c>
      <c r="V333" s="37" t="str">
        <f>IFERROR(INDEX('VOLO GUIDE TO WATERDEEP'!I$3:I$166,MATCH($H333,'VOLO GUIDE TO WATERDEEP'!$A$3:$A$166,0),1),"")</f>
        <v/>
      </c>
      <c r="W333" s="102"/>
      <c r="X333" s="37" t="str">
        <f>IFERROR(INDEX(GUILDS!$B$2:$B$43,MATCH($F333,GUILDS!$G$2:$G$43,0),1),"")</f>
        <v/>
      </c>
      <c r="Y333" s="102"/>
      <c r="Z333" s="37" t="str">
        <f>IFERROR(INDEX(GUILDS!$X$3:$X$45,MATCH($F333,GUILDS!$W$3:$W$45,0),1),"")</f>
        <v/>
      </c>
    </row>
    <row r="334" spans="1:26" x14ac:dyDescent="0.25">
      <c r="A334" t="s">
        <v>1118</v>
      </c>
      <c r="B334" s="1" t="str">
        <f t="shared" si="8"/>
        <v>T21</v>
      </c>
      <c r="C334" s="1" t="str">
        <f t="shared" si="9"/>
        <v>League of Basketmakers &amp; Wickerworkers Storage (warehouse, C)</v>
      </c>
      <c r="F334" s="37" t="s">
        <v>1443</v>
      </c>
      <c r="G334" s="37" t="s">
        <v>1896</v>
      </c>
      <c r="H334" s="63" t="s">
        <v>2483</v>
      </c>
      <c r="I334" s="63" t="s">
        <v>3296</v>
      </c>
      <c r="J334" s="63" t="s">
        <v>2171</v>
      </c>
      <c r="K334" s="63" t="s">
        <v>2145</v>
      </c>
      <c r="L334" s="63">
        <v>1</v>
      </c>
      <c r="M334" s="63"/>
      <c r="N334" s="112" t="s">
        <v>6672</v>
      </c>
      <c r="O334" s="102"/>
      <c r="P334" s="37" t="str">
        <f>IFERROR(INDEX('VOLO GUIDE TO WATERDEEP'!B$3:B$166,MATCH($H334,'VOLO GUIDE TO WATERDEEP'!$A$3:$A$166,0),1),"")</f>
        <v/>
      </c>
      <c r="Q334" s="37" t="str">
        <f>IFERROR(INDEX('VOLO GUIDE TO WATERDEEP'!C$3:C$166,MATCH($H334,'VOLO GUIDE TO WATERDEEP'!$A$3:$A$166,0),1),"")</f>
        <v/>
      </c>
      <c r="R334" s="37" t="str">
        <f>IFERROR(INDEX('VOLO GUIDE TO WATERDEEP'!D$3:D$166,MATCH($H334,'VOLO GUIDE TO WATERDEEP'!$A$3:$A$166,0),1),"")</f>
        <v/>
      </c>
      <c r="S334" s="37" t="str">
        <f>IFERROR(INDEX('VOLO GUIDE TO WATERDEEP'!E$3:E$166,MATCH($H334,'VOLO GUIDE TO WATERDEEP'!$A$3:$A$166,0),1),"")</f>
        <v/>
      </c>
      <c r="T334" s="37" t="str">
        <f>IFERROR(INDEX('VOLO GUIDE TO WATERDEEP'!F$3:F$166,MATCH($H334,'VOLO GUIDE TO WATERDEEP'!$A$3:$A$166,0),1),"")</f>
        <v/>
      </c>
      <c r="U334" s="37" t="str">
        <f>IFERROR(INDEX('VOLO GUIDE TO WATERDEEP'!G$3:G$166,MATCH($H334,'VOLO GUIDE TO WATERDEEP'!$A$3:$A$166,0),1),"")</f>
        <v/>
      </c>
      <c r="V334" s="37" t="str">
        <f>IFERROR(INDEX('VOLO GUIDE TO WATERDEEP'!I$3:I$166,MATCH($H334,'VOLO GUIDE TO WATERDEEP'!$A$3:$A$166,0),1),"")</f>
        <v/>
      </c>
      <c r="W334" s="102"/>
      <c r="X334" s="37" t="str">
        <f>IFERROR(INDEX(GUILDS!$B$2:$B$43,MATCH($F334,GUILDS!$G$2:$G$43,0),1),"")</f>
        <v/>
      </c>
      <c r="Y334" s="102"/>
      <c r="Z334" s="37" t="str">
        <f>IFERROR(INDEX(GUILDS!$X$3:$X$45,MATCH($F334,GUILDS!$W$3:$W$45,0),1),"")</f>
        <v/>
      </c>
    </row>
    <row r="335" spans="1:26" x14ac:dyDescent="0.25">
      <c r="A335" t="s">
        <v>1119</v>
      </c>
      <c r="B335" s="1" t="str">
        <f t="shared" si="8"/>
        <v>T22</v>
      </c>
      <c r="C335" s="1" t="str">
        <f t="shared" si="9"/>
        <v>The House of Cleanliness (guildhall, C, 1)</v>
      </c>
      <c r="F335" s="37" t="s">
        <v>1444</v>
      </c>
      <c r="G335" s="37" t="s">
        <v>1897</v>
      </c>
      <c r="H335" s="63" t="s">
        <v>2484</v>
      </c>
      <c r="I335" s="63" t="s">
        <v>3296</v>
      </c>
      <c r="J335" s="63" t="s">
        <v>2172</v>
      </c>
      <c r="K335" s="63" t="s">
        <v>2145</v>
      </c>
      <c r="L335" s="63">
        <v>1</v>
      </c>
      <c r="M335" s="63"/>
      <c r="N335" s="112" t="s">
        <v>6672</v>
      </c>
      <c r="O335" s="102"/>
      <c r="P335" s="37" t="str">
        <f>IFERROR(INDEX('VOLO GUIDE TO WATERDEEP'!B$3:B$166,MATCH($H335,'VOLO GUIDE TO WATERDEEP'!$A$3:$A$166,0),1),"")</f>
        <v/>
      </c>
      <c r="Q335" s="37" t="str">
        <f>IFERROR(INDEX('VOLO GUIDE TO WATERDEEP'!C$3:C$166,MATCH($H335,'VOLO GUIDE TO WATERDEEP'!$A$3:$A$166,0),1),"")</f>
        <v/>
      </c>
      <c r="R335" s="37" t="str">
        <f>IFERROR(INDEX('VOLO GUIDE TO WATERDEEP'!D$3:D$166,MATCH($H335,'VOLO GUIDE TO WATERDEEP'!$A$3:$A$166,0),1),"")</f>
        <v/>
      </c>
      <c r="S335" s="37" t="str">
        <f>IFERROR(INDEX('VOLO GUIDE TO WATERDEEP'!E$3:E$166,MATCH($H335,'VOLO GUIDE TO WATERDEEP'!$A$3:$A$166,0),1),"")</f>
        <v/>
      </c>
      <c r="T335" s="37" t="str">
        <f>IFERROR(INDEX('VOLO GUIDE TO WATERDEEP'!F$3:F$166,MATCH($H335,'VOLO GUIDE TO WATERDEEP'!$A$3:$A$166,0),1),"")</f>
        <v/>
      </c>
      <c r="U335" s="37" t="str">
        <f>IFERROR(INDEX('VOLO GUIDE TO WATERDEEP'!G$3:G$166,MATCH($H335,'VOLO GUIDE TO WATERDEEP'!$A$3:$A$166,0),1),"")</f>
        <v/>
      </c>
      <c r="V335" s="37" t="str">
        <f>IFERROR(INDEX('VOLO GUIDE TO WATERDEEP'!I$3:I$166,MATCH($H335,'VOLO GUIDE TO WATERDEEP'!$A$3:$A$166,0),1),"")</f>
        <v/>
      </c>
      <c r="W335" s="102"/>
      <c r="X335" s="37" t="str">
        <f>IFERROR(INDEX(GUILDS!$B$2:$B$43,MATCH($F335,GUILDS!$G$2:$G$43,0),1),"")</f>
        <v>Launderers' Guild</v>
      </c>
      <c r="Y335" s="102"/>
      <c r="Z335" s="37" t="str">
        <f>IFERROR(INDEX(GUILDS!$X$3:$X$45,MATCH($F335,GUILDS!$W$3:$W$45,0),1),"")</f>
        <v/>
      </c>
    </row>
    <row r="336" spans="1:26" x14ac:dyDescent="0.25">
      <c r="A336" t="s">
        <v>1120</v>
      </c>
      <c r="B336" s="1" t="str">
        <f t="shared" si="8"/>
        <v>T23</v>
      </c>
      <c r="C336" s="1" t="str">
        <f t="shared" si="9"/>
        <v>Belmonder's Meats (business, C, 1)</v>
      </c>
      <c r="F336" s="37" t="s">
        <v>1445</v>
      </c>
      <c r="G336" s="37" t="s">
        <v>1898</v>
      </c>
      <c r="H336" s="63" t="s">
        <v>2485</v>
      </c>
      <c r="I336" s="63" t="s">
        <v>3296</v>
      </c>
      <c r="J336" s="63" t="s">
        <v>2165</v>
      </c>
      <c r="K336" s="63" t="s">
        <v>2145</v>
      </c>
      <c r="L336" s="63">
        <v>1</v>
      </c>
      <c r="M336" s="63"/>
      <c r="N336" s="112" t="s">
        <v>6672</v>
      </c>
      <c r="O336" s="102"/>
      <c r="P336" s="37" t="str">
        <f>IFERROR(INDEX('VOLO GUIDE TO WATERDEEP'!B$3:B$166,MATCH($H336,'VOLO GUIDE TO WATERDEEP'!$A$3:$A$166,0),1),"")</f>
        <v/>
      </c>
      <c r="Q336" s="37" t="str">
        <f>IFERROR(INDEX('VOLO GUIDE TO WATERDEEP'!C$3:C$166,MATCH($H336,'VOLO GUIDE TO WATERDEEP'!$A$3:$A$166,0),1),"")</f>
        <v/>
      </c>
      <c r="R336" s="37" t="str">
        <f>IFERROR(INDEX('VOLO GUIDE TO WATERDEEP'!D$3:D$166,MATCH($H336,'VOLO GUIDE TO WATERDEEP'!$A$3:$A$166,0),1),"")</f>
        <v/>
      </c>
      <c r="S336" s="37" t="str">
        <f>IFERROR(INDEX('VOLO GUIDE TO WATERDEEP'!E$3:E$166,MATCH($H336,'VOLO GUIDE TO WATERDEEP'!$A$3:$A$166,0),1),"")</f>
        <v/>
      </c>
      <c r="T336" s="37" t="str">
        <f>IFERROR(INDEX('VOLO GUIDE TO WATERDEEP'!F$3:F$166,MATCH($H336,'VOLO GUIDE TO WATERDEEP'!$A$3:$A$166,0),1),"")</f>
        <v/>
      </c>
      <c r="U336" s="37" t="str">
        <f>IFERROR(INDEX('VOLO GUIDE TO WATERDEEP'!G$3:G$166,MATCH($H336,'VOLO GUIDE TO WATERDEEP'!$A$3:$A$166,0),1),"")</f>
        <v/>
      </c>
      <c r="V336" s="37" t="str">
        <f>IFERROR(INDEX('VOLO GUIDE TO WATERDEEP'!I$3:I$166,MATCH($H336,'VOLO GUIDE TO WATERDEEP'!$A$3:$A$166,0),1),"")</f>
        <v/>
      </c>
      <c r="W336" s="102"/>
      <c r="X336" s="37" t="str">
        <f>IFERROR(INDEX(GUILDS!$B$2:$B$43,MATCH($F336,GUILDS!$G$2:$G$43,0),1),"")</f>
        <v/>
      </c>
      <c r="Y336" s="102"/>
      <c r="Z336" s="37" t="str">
        <f>IFERROR(INDEX(GUILDS!$X$3:$X$45,MATCH($F336,GUILDS!$W$3:$W$45,0),1),"")</f>
        <v/>
      </c>
    </row>
    <row r="337" spans="1:26" x14ac:dyDescent="0.25">
      <c r="A337" t="s">
        <v>1121</v>
      </c>
      <c r="B337" s="1" t="str">
        <f t="shared" si="8"/>
        <v>T24</v>
      </c>
      <c r="C337" s="1" t="str">
        <f t="shared" si="9"/>
        <v>Thond Glass and Glazing Shop (business, C, 2)</v>
      </c>
      <c r="F337" s="37" t="s">
        <v>1446</v>
      </c>
      <c r="G337" s="37" t="s">
        <v>1899</v>
      </c>
      <c r="H337" s="63" t="s">
        <v>2486</v>
      </c>
      <c r="I337" s="63" t="s">
        <v>3296</v>
      </c>
      <c r="J337" s="63" t="s">
        <v>2165</v>
      </c>
      <c r="K337" s="63" t="s">
        <v>2145</v>
      </c>
      <c r="L337" s="63">
        <v>2</v>
      </c>
      <c r="M337" s="63"/>
      <c r="N337" s="112" t="s">
        <v>6672</v>
      </c>
      <c r="O337" s="102"/>
      <c r="P337" s="37" t="str">
        <f>IFERROR(INDEX('VOLO GUIDE TO WATERDEEP'!B$3:B$166,MATCH($H337,'VOLO GUIDE TO WATERDEEP'!$A$3:$A$166,0),1),"")</f>
        <v/>
      </c>
      <c r="Q337" s="37" t="str">
        <f>IFERROR(INDEX('VOLO GUIDE TO WATERDEEP'!C$3:C$166,MATCH($H337,'VOLO GUIDE TO WATERDEEP'!$A$3:$A$166,0),1),"")</f>
        <v/>
      </c>
      <c r="R337" s="37" t="str">
        <f>IFERROR(INDEX('VOLO GUIDE TO WATERDEEP'!D$3:D$166,MATCH($H337,'VOLO GUIDE TO WATERDEEP'!$A$3:$A$166,0),1),"")</f>
        <v/>
      </c>
      <c r="S337" s="37" t="str">
        <f>IFERROR(INDEX('VOLO GUIDE TO WATERDEEP'!E$3:E$166,MATCH($H337,'VOLO GUIDE TO WATERDEEP'!$A$3:$A$166,0),1),"")</f>
        <v/>
      </c>
      <c r="T337" s="37" t="str">
        <f>IFERROR(INDEX('VOLO GUIDE TO WATERDEEP'!F$3:F$166,MATCH($H337,'VOLO GUIDE TO WATERDEEP'!$A$3:$A$166,0),1),"")</f>
        <v/>
      </c>
      <c r="U337" s="37" t="str">
        <f>IFERROR(INDEX('VOLO GUIDE TO WATERDEEP'!G$3:G$166,MATCH($H337,'VOLO GUIDE TO WATERDEEP'!$A$3:$A$166,0),1),"")</f>
        <v/>
      </c>
      <c r="V337" s="37" t="str">
        <f>IFERROR(INDEX('VOLO GUIDE TO WATERDEEP'!I$3:I$166,MATCH($H337,'VOLO GUIDE TO WATERDEEP'!$A$3:$A$166,0),1),"")</f>
        <v/>
      </c>
      <c r="W337" s="102"/>
      <c r="X337" s="37" t="str">
        <f>IFERROR(INDEX(GUILDS!$B$2:$B$43,MATCH($F337,GUILDS!$G$2:$G$43,0),1),"")</f>
        <v/>
      </c>
      <c r="Y337" s="102"/>
      <c r="Z337" s="37" t="str">
        <f>IFERROR(INDEX(GUILDS!$X$3:$X$45,MATCH($F337,GUILDS!$W$3:$W$45,0),1),"")</f>
        <v/>
      </c>
    </row>
    <row r="338" spans="1:26" x14ac:dyDescent="0.25">
      <c r="A338" t="s">
        <v>1122</v>
      </c>
      <c r="B338" s="1" t="str">
        <f t="shared" si="8"/>
        <v>T25</v>
      </c>
      <c r="C338" s="1" t="str">
        <f t="shared" si="9"/>
        <v>The Zoarstar (guildhall, temple, B, 3)</v>
      </c>
      <c r="F338" s="37" t="s">
        <v>1447</v>
      </c>
      <c r="G338" s="37" t="s">
        <v>1900</v>
      </c>
      <c r="H338" s="63" t="s">
        <v>2487</v>
      </c>
      <c r="I338" s="63" t="s">
        <v>3296</v>
      </c>
      <c r="J338" s="63" t="s">
        <v>2172</v>
      </c>
      <c r="K338" s="63" t="s">
        <v>2157</v>
      </c>
      <c r="L338" s="63">
        <v>3</v>
      </c>
      <c r="M338" s="63"/>
      <c r="N338" s="112" t="s">
        <v>6672</v>
      </c>
      <c r="O338" s="102"/>
      <c r="P338" s="37" t="str">
        <f>IFERROR(INDEX('VOLO GUIDE TO WATERDEEP'!B$3:B$166,MATCH($H338,'VOLO GUIDE TO WATERDEEP'!$A$3:$A$166,0),1),"")</f>
        <v/>
      </c>
      <c r="Q338" s="37" t="str">
        <f>IFERROR(INDEX('VOLO GUIDE TO WATERDEEP'!C$3:C$166,MATCH($H338,'VOLO GUIDE TO WATERDEEP'!$A$3:$A$166,0),1),"")</f>
        <v/>
      </c>
      <c r="R338" s="37" t="str">
        <f>IFERROR(INDEX('VOLO GUIDE TO WATERDEEP'!D$3:D$166,MATCH($H338,'VOLO GUIDE TO WATERDEEP'!$A$3:$A$166,0),1),"")</f>
        <v/>
      </c>
      <c r="S338" s="37" t="str">
        <f>IFERROR(INDEX('VOLO GUIDE TO WATERDEEP'!E$3:E$166,MATCH($H338,'VOLO GUIDE TO WATERDEEP'!$A$3:$A$166,0),1),"")</f>
        <v/>
      </c>
      <c r="T338" s="37" t="str">
        <f>IFERROR(INDEX('VOLO GUIDE TO WATERDEEP'!F$3:F$166,MATCH($H338,'VOLO GUIDE TO WATERDEEP'!$A$3:$A$166,0),1),"")</f>
        <v/>
      </c>
      <c r="U338" s="37" t="str">
        <f>IFERROR(INDEX('VOLO GUIDE TO WATERDEEP'!G$3:G$166,MATCH($H338,'VOLO GUIDE TO WATERDEEP'!$A$3:$A$166,0),1),"")</f>
        <v/>
      </c>
      <c r="V338" s="37" t="str">
        <f>IFERROR(INDEX('VOLO GUIDE TO WATERDEEP'!I$3:I$166,MATCH($H338,'VOLO GUIDE TO WATERDEEP'!$A$3:$A$166,0),1),"")</f>
        <v/>
      </c>
      <c r="W338" s="102"/>
      <c r="X338" s="37" t="str">
        <f>IFERROR(INDEX(GUILDS!$B$2:$B$43,MATCH($F338,GUILDS!$G$2:$G$43,0),1),"")</f>
        <v>Scriveners', Scribes', &amp; Clerks' Guild</v>
      </c>
      <c r="Y338" s="102"/>
      <c r="Z338" s="37" t="str">
        <f>IFERROR(INDEX(GUILDS!$X$3:$X$45,MATCH($F338,GUILDS!$W$3:$W$45,0),1),"")</f>
        <v/>
      </c>
    </row>
    <row r="339" spans="1:26" x14ac:dyDescent="0.25">
      <c r="A339" t="s">
        <v>1123</v>
      </c>
      <c r="B339" s="1" t="str">
        <f t="shared" si="8"/>
        <v>T26</v>
      </c>
      <c r="C339" s="1" t="str">
        <f t="shared" si="9"/>
        <v>The Old Guildhall (guildhall, C, 3)</v>
      </c>
      <c r="F339" s="37" t="s">
        <v>1448</v>
      </c>
      <c r="G339" s="37" t="s">
        <v>1901</v>
      </c>
      <c r="H339" s="63" t="s">
        <v>2488</v>
      </c>
      <c r="I339" s="63" t="s">
        <v>3296</v>
      </c>
      <c r="J339" s="63" t="s">
        <v>2172</v>
      </c>
      <c r="K339" s="63" t="s">
        <v>2145</v>
      </c>
      <c r="L339" s="63">
        <v>3</v>
      </c>
      <c r="M339" s="63"/>
      <c r="N339" s="112" t="s">
        <v>6672</v>
      </c>
      <c r="O339" s="102"/>
      <c r="P339" s="37" t="str">
        <f>IFERROR(INDEX('VOLO GUIDE TO WATERDEEP'!B$3:B$166,MATCH($H339,'VOLO GUIDE TO WATERDEEP'!$A$3:$A$166,0),1),"")</f>
        <v/>
      </c>
      <c r="Q339" s="37" t="str">
        <f>IFERROR(INDEX('VOLO GUIDE TO WATERDEEP'!C$3:C$166,MATCH($H339,'VOLO GUIDE TO WATERDEEP'!$A$3:$A$166,0),1),"")</f>
        <v/>
      </c>
      <c r="R339" s="37" t="str">
        <f>IFERROR(INDEX('VOLO GUIDE TO WATERDEEP'!D$3:D$166,MATCH($H339,'VOLO GUIDE TO WATERDEEP'!$A$3:$A$166,0),1),"")</f>
        <v/>
      </c>
      <c r="S339" s="37" t="str">
        <f>IFERROR(INDEX('VOLO GUIDE TO WATERDEEP'!E$3:E$166,MATCH($H339,'VOLO GUIDE TO WATERDEEP'!$A$3:$A$166,0),1),"")</f>
        <v/>
      </c>
      <c r="T339" s="37" t="str">
        <f>IFERROR(INDEX('VOLO GUIDE TO WATERDEEP'!F$3:F$166,MATCH($H339,'VOLO GUIDE TO WATERDEEP'!$A$3:$A$166,0),1),"")</f>
        <v/>
      </c>
      <c r="U339" s="37" t="str">
        <f>IFERROR(INDEX('VOLO GUIDE TO WATERDEEP'!G$3:G$166,MATCH($H339,'VOLO GUIDE TO WATERDEEP'!$A$3:$A$166,0),1),"")</f>
        <v/>
      </c>
      <c r="V339" s="37" t="str">
        <f>IFERROR(INDEX('VOLO GUIDE TO WATERDEEP'!I$3:I$166,MATCH($H339,'VOLO GUIDE TO WATERDEEP'!$A$3:$A$166,0),1),"")</f>
        <v/>
      </c>
      <c r="W339" s="102"/>
      <c r="X339" s="37" t="str">
        <f>IFERROR(INDEX(GUILDS!$B$2:$B$43,MATCH($F339,GUILDS!$G$2:$G$43,0),1),"")</f>
        <v>Cellarers &amp; Plumbers Guild</v>
      </c>
      <c r="Y339" s="102"/>
      <c r="Z339" s="37" t="str">
        <f>IFERROR(INDEX(GUILDS!$X$3:$X$45,MATCH($F339,GUILDS!$W$3:$W$45,0),1),"")</f>
        <v/>
      </c>
    </row>
    <row r="340" spans="1:26" x14ac:dyDescent="0.25">
      <c r="A340" t="s">
        <v>1124</v>
      </c>
      <c r="B340" s="1" t="str">
        <f t="shared" si="8"/>
        <v>T27</v>
      </c>
      <c r="C340" s="1" t="str">
        <f t="shared" si="9"/>
        <v>The House of Textiles (guildhall, B, 2)</v>
      </c>
      <c r="F340" s="37" t="s">
        <v>1449</v>
      </c>
      <c r="G340" s="37" t="s">
        <v>1902</v>
      </c>
      <c r="H340" s="63" t="s">
        <v>2489</v>
      </c>
      <c r="I340" s="63" t="s">
        <v>3296</v>
      </c>
      <c r="J340" s="63" t="s">
        <v>2172</v>
      </c>
      <c r="K340" s="63" t="s">
        <v>2157</v>
      </c>
      <c r="L340" s="63">
        <v>2</v>
      </c>
      <c r="M340" s="63"/>
      <c r="N340" s="112" t="s">
        <v>6672</v>
      </c>
      <c r="O340" s="102"/>
      <c r="P340" s="37" t="str">
        <f>IFERROR(INDEX('VOLO GUIDE TO WATERDEEP'!B$3:B$166,MATCH($H340,'VOLO GUIDE TO WATERDEEP'!$A$3:$A$166,0),1),"")</f>
        <v/>
      </c>
      <c r="Q340" s="37" t="str">
        <f>IFERROR(INDEX('VOLO GUIDE TO WATERDEEP'!C$3:C$166,MATCH($H340,'VOLO GUIDE TO WATERDEEP'!$A$3:$A$166,0),1),"")</f>
        <v/>
      </c>
      <c r="R340" s="37" t="str">
        <f>IFERROR(INDEX('VOLO GUIDE TO WATERDEEP'!D$3:D$166,MATCH($H340,'VOLO GUIDE TO WATERDEEP'!$A$3:$A$166,0),1),"")</f>
        <v/>
      </c>
      <c r="S340" s="37" t="str">
        <f>IFERROR(INDEX('VOLO GUIDE TO WATERDEEP'!E$3:E$166,MATCH($H340,'VOLO GUIDE TO WATERDEEP'!$A$3:$A$166,0),1),"")</f>
        <v/>
      </c>
      <c r="T340" s="37" t="str">
        <f>IFERROR(INDEX('VOLO GUIDE TO WATERDEEP'!F$3:F$166,MATCH($H340,'VOLO GUIDE TO WATERDEEP'!$A$3:$A$166,0),1),"")</f>
        <v/>
      </c>
      <c r="U340" s="37" t="str">
        <f>IFERROR(INDEX('VOLO GUIDE TO WATERDEEP'!G$3:G$166,MATCH($H340,'VOLO GUIDE TO WATERDEEP'!$A$3:$A$166,0),1),"")</f>
        <v/>
      </c>
      <c r="V340" s="37" t="str">
        <f>IFERROR(INDEX('VOLO GUIDE TO WATERDEEP'!I$3:I$166,MATCH($H340,'VOLO GUIDE TO WATERDEEP'!$A$3:$A$166,0),1),"")</f>
        <v/>
      </c>
      <c r="W340" s="102"/>
      <c r="X340" s="37" t="str">
        <f>IFERROR(INDEX(GUILDS!$B$2:$B$43,MATCH($F340,GUILDS!$G$2:$G$43,0),1),"")</f>
        <v>Most Excellent Order of Weavers &amp; Dyers</v>
      </c>
      <c r="Y340" s="102"/>
      <c r="Z340" s="37" t="str">
        <f>IFERROR(INDEX(GUILDS!$X$3:$X$45,MATCH($F340,GUILDS!$W$3:$W$45,0),1),"")</f>
        <v/>
      </c>
    </row>
    <row r="341" spans="1:26" x14ac:dyDescent="0.25">
      <c r="A341" t="s">
        <v>1125</v>
      </c>
      <c r="B341" s="1" t="str">
        <f t="shared" si="8"/>
        <v>T28</v>
      </c>
      <c r="C341" s="1" t="str">
        <f t="shared" si="9"/>
        <v>Golden Horn Gambling House (festhall, B, 3)</v>
      </c>
      <c r="F341" s="37" t="s">
        <v>1450</v>
      </c>
      <c r="G341" s="37" t="s">
        <v>1903</v>
      </c>
      <c r="H341" s="63" t="s">
        <v>2490</v>
      </c>
      <c r="I341" s="63" t="s">
        <v>3296</v>
      </c>
      <c r="J341" s="63" t="s">
        <v>2170</v>
      </c>
      <c r="K341" s="63" t="s">
        <v>2157</v>
      </c>
      <c r="L341" s="63">
        <v>3</v>
      </c>
      <c r="M341" s="63"/>
      <c r="N341" s="112" t="s">
        <v>6672</v>
      </c>
      <c r="O341" s="102"/>
      <c r="P341" s="37" t="str">
        <f>IFERROR(INDEX('VOLO GUIDE TO WATERDEEP'!B$3:B$166,MATCH($H341,'VOLO GUIDE TO WATERDEEP'!$A$3:$A$166,0),1),"")</f>
        <v/>
      </c>
      <c r="Q341" s="37" t="str">
        <f>IFERROR(INDEX('VOLO GUIDE TO WATERDEEP'!C$3:C$166,MATCH($H341,'VOLO GUIDE TO WATERDEEP'!$A$3:$A$166,0),1),"")</f>
        <v/>
      </c>
      <c r="R341" s="37" t="str">
        <f>IFERROR(INDEX('VOLO GUIDE TO WATERDEEP'!D$3:D$166,MATCH($H341,'VOLO GUIDE TO WATERDEEP'!$A$3:$A$166,0),1),"")</f>
        <v/>
      </c>
      <c r="S341" s="37" t="str">
        <f>IFERROR(INDEX('VOLO GUIDE TO WATERDEEP'!E$3:E$166,MATCH($H341,'VOLO GUIDE TO WATERDEEP'!$A$3:$A$166,0),1),"")</f>
        <v/>
      </c>
      <c r="T341" s="37" t="str">
        <f>IFERROR(INDEX('VOLO GUIDE TO WATERDEEP'!F$3:F$166,MATCH($H341,'VOLO GUIDE TO WATERDEEP'!$A$3:$A$166,0),1),"")</f>
        <v/>
      </c>
      <c r="U341" s="37" t="str">
        <f>IFERROR(INDEX('VOLO GUIDE TO WATERDEEP'!G$3:G$166,MATCH($H341,'VOLO GUIDE TO WATERDEEP'!$A$3:$A$166,0),1),"")</f>
        <v/>
      </c>
      <c r="V341" s="37" t="str">
        <f>IFERROR(INDEX('VOLO GUIDE TO WATERDEEP'!I$3:I$166,MATCH($H341,'VOLO GUIDE TO WATERDEEP'!$A$3:$A$166,0),1),"")</f>
        <v/>
      </c>
      <c r="W341" s="102"/>
      <c r="X341" s="37" t="str">
        <f>IFERROR(INDEX(GUILDS!$B$2:$B$43,MATCH($F341,GUILDS!$G$2:$G$43,0),1),"")</f>
        <v/>
      </c>
      <c r="Y341" s="102"/>
      <c r="Z341" s="37" t="str">
        <f>IFERROR(INDEX(GUILDS!$X$3:$X$45,MATCH($F341,GUILDS!$W$3:$W$45,0),1),"")</f>
        <v/>
      </c>
    </row>
    <row r="342" spans="1:26" x14ac:dyDescent="0.25">
      <c r="A342" t="s">
        <v>1126</v>
      </c>
      <c r="B342" s="1" t="str">
        <f t="shared" si="8"/>
        <v>T29</v>
      </c>
      <c r="C342" s="1" t="str">
        <f t="shared" si="9"/>
        <v>The House of Light (guildhall, B, 3)</v>
      </c>
      <c r="F342" s="37" t="s">
        <v>1451</v>
      </c>
      <c r="G342" s="37" t="s">
        <v>1904</v>
      </c>
      <c r="H342" s="63" t="s">
        <v>2491</v>
      </c>
      <c r="I342" s="63" t="s">
        <v>3296</v>
      </c>
      <c r="J342" s="63" t="s">
        <v>2172</v>
      </c>
      <c r="K342" s="63" t="s">
        <v>2157</v>
      </c>
      <c r="L342" s="63">
        <v>3</v>
      </c>
      <c r="M342" s="63"/>
      <c r="N342" s="112" t="s">
        <v>6672</v>
      </c>
      <c r="O342" s="102"/>
      <c r="P342" s="37" t="str">
        <f>IFERROR(INDEX('VOLO GUIDE TO WATERDEEP'!B$3:B$166,MATCH($H342,'VOLO GUIDE TO WATERDEEP'!$A$3:$A$166,0),1),"")</f>
        <v/>
      </c>
      <c r="Q342" s="37" t="str">
        <f>IFERROR(INDEX('VOLO GUIDE TO WATERDEEP'!C$3:C$166,MATCH($H342,'VOLO GUIDE TO WATERDEEP'!$A$3:$A$166,0),1),"")</f>
        <v/>
      </c>
      <c r="R342" s="37" t="str">
        <f>IFERROR(INDEX('VOLO GUIDE TO WATERDEEP'!D$3:D$166,MATCH($H342,'VOLO GUIDE TO WATERDEEP'!$A$3:$A$166,0),1),"")</f>
        <v/>
      </c>
      <c r="S342" s="37" t="str">
        <f>IFERROR(INDEX('VOLO GUIDE TO WATERDEEP'!E$3:E$166,MATCH($H342,'VOLO GUIDE TO WATERDEEP'!$A$3:$A$166,0),1),"")</f>
        <v/>
      </c>
      <c r="T342" s="37" t="str">
        <f>IFERROR(INDEX('VOLO GUIDE TO WATERDEEP'!F$3:F$166,MATCH($H342,'VOLO GUIDE TO WATERDEEP'!$A$3:$A$166,0),1),"")</f>
        <v/>
      </c>
      <c r="U342" s="37" t="str">
        <f>IFERROR(INDEX('VOLO GUIDE TO WATERDEEP'!G$3:G$166,MATCH($H342,'VOLO GUIDE TO WATERDEEP'!$A$3:$A$166,0),1),"")</f>
        <v/>
      </c>
      <c r="V342" s="37" t="str">
        <f>IFERROR(INDEX('VOLO GUIDE TO WATERDEEP'!I$3:I$166,MATCH($H342,'VOLO GUIDE TO WATERDEEP'!$A$3:$A$166,0),1),"")</f>
        <v/>
      </c>
      <c r="W342" s="102"/>
      <c r="X342" s="37" t="str">
        <f>IFERROR(INDEX(GUILDS!$B$2:$B$43,MATCH($F342,GUILDS!$G$2:$G$43,0),1),"")</f>
        <v>Guild of Chandlers &amp; Lamplighters</v>
      </c>
      <c r="Y342" s="102"/>
      <c r="Z342" s="37" t="str">
        <f>IFERROR(INDEX(GUILDS!$X$3:$X$45,MATCH($F342,GUILDS!$W$3:$W$45,0),1),"")</f>
        <v/>
      </c>
    </row>
    <row r="343" spans="1:26" x14ac:dyDescent="0.25">
      <c r="A343" t="s">
        <v>1127</v>
      </c>
      <c r="B343" s="1" t="str">
        <f t="shared" si="8"/>
        <v>T30</v>
      </c>
      <c r="C343" s="1" t="str">
        <f t="shared" si="9"/>
        <v>House of Light Storage (warehouse, C, 2)</v>
      </c>
      <c r="F343" s="37" t="s">
        <v>1452</v>
      </c>
      <c r="G343" s="37" t="s">
        <v>1905</v>
      </c>
      <c r="H343" s="63" t="s">
        <v>2492</v>
      </c>
      <c r="I343" s="63" t="s">
        <v>3296</v>
      </c>
      <c r="J343" s="63" t="s">
        <v>2171</v>
      </c>
      <c r="K343" s="63" t="s">
        <v>2145</v>
      </c>
      <c r="L343" s="63">
        <v>2</v>
      </c>
      <c r="M343" s="63"/>
      <c r="N343" s="112" t="s">
        <v>6672</v>
      </c>
      <c r="O343" s="102"/>
      <c r="P343" s="37" t="str">
        <f>IFERROR(INDEX('VOLO GUIDE TO WATERDEEP'!B$3:B$166,MATCH($H343,'VOLO GUIDE TO WATERDEEP'!$A$3:$A$166,0),1),"")</f>
        <v/>
      </c>
      <c r="Q343" s="37" t="str">
        <f>IFERROR(INDEX('VOLO GUIDE TO WATERDEEP'!C$3:C$166,MATCH($H343,'VOLO GUIDE TO WATERDEEP'!$A$3:$A$166,0),1),"")</f>
        <v/>
      </c>
      <c r="R343" s="37" t="str">
        <f>IFERROR(INDEX('VOLO GUIDE TO WATERDEEP'!D$3:D$166,MATCH($H343,'VOLO GUIDE TO WATERDEEP'!$A$3:$A$166,0),1),"")</f>
        <v/>
      </c>
      <c r="S343" s="37" t="str">
        <f>IFERROR(INDEX('VOLO GUIDE TO WATERDEEP'!E$3:E$166,MATCH($H343,'VOLO GUIDE TO WATERDEEP'!$A$3:$A$166,0),1),"")</f>
        <v/>
      </c>
      <c r="T343" s="37" t="str">
        <f>IFERROR(INDEX('VOLO GUIDE TO WATERDEEP'!F$3:F$166,MATCH($H343,'VOLO GUIDE TO WATERDEEP'!$A$3:$A$166,0),1),"")</f>
        <v/>
      </c>
      <c r="U343" s="37" t="str">
        <f>IFERROR(INDEX('VOLO GUIDE TO WATERDEEP'!G$3:G$166,MATCH($H343,'VOLO GUIDE TO WATERDEEP'!$A$3:$A$166,0),1),"")</f>
        <v/>
      </c>
      <c r="V343" s="37" t="str">
        <f>IFERROR(INDEX('VOLO GUIDE TO WATERDEEP'!I$3:I$166,MATCH($H343,'VOLO GUIDE TO WATERDEEP'!$A$3:$A$166,0),1),"")</f>
        <v/>
      </c>
      <c r="W343" s="102"/>
      <c r="X343" s="37" t="str">
        <f>IFERROR(INDEX(GUILDS!$B$2:$B$43,MATCH($F343,GUILDS!$G$2:$G$43,0),1),"")</f>
        <v/>
      </c>
      <c r="Y343" s="102"/>
      <c r="Z343" s="37" t="str">
        <f>IFERROR(INDEX(GUILDS!$X$3:$X$45,MATCH($F343,GUILDS!$W$3:$W$45,0),1),"")</f>
        <v/>
      </c>
    </row>
    <row r="344" spans="1:26" x14ac:dyDescent="0.25">
      <c r="A344" t="s">
        <v>1128</v>
      </c>
      <c r="B344" s="1" t="str">
        <f t="shared" si="8"/>
        <v>T31</v>
      </c>
      <c r="C344" s="1" t="str">
        <f t="shared" si="9"/>
        <v>Stationers'Hall (guildhall, C, 2)</v>
      </c>
      <c r="F344" s="37" t="s">
        <v>1453</v>
      </c>
      <c r="G344" s="37" t="s">
        <v>1906</v>
      </c>
      <c r="H344" s="63" t="s">
        <v>2493</v>
      </c>
      <c r="I344" s="63" t="s">
        <v>3296</v>
      </c>
      <c r="J344" s="63" t="s">
        <v>2172</v>
      </c>
      <c r="K344" s="63" t="s">
        <v>2145</v>
      </c>
      <c r="L344" s="63">
        <v>2</v>
      </c>
      <c r="M344" s="63"/>
      <c r="N344" s="112" t="s">
        <v>6672</v>
      </c>
      <c r="O344" s="102"/>
      <c r="P344" s="37" t="str">
        <f>IFERROR(INDEX('VOLO GUIDE TO WATERDEEP'!B$3:B$166,MATCH($H344,'VOLO GUIDE TO WATERDEEP'!$A$3:$A$166,0),1),"")</f>
        <v/>
      </c>
      <c r="Q344" s="37" t="str">
        <f>IFERROR(INDEX('VOLO GUIDE TO WATERDEEP'!C$3:C$166,MATCH($H344,'VOLO GUIDE TO WATERDEEP'!$A$3:$A$166,0),1),"")</f>
        <v/>
      </c>
      <c r="R344" s="37" t="str">
        <f>IFERROR(INDEX('VOLO GUIDE TO WATERDEEP'!D$3:D$166,MATCH($H344,'VOLO GUIDE TO WATERDEEP'!$A$3:$A$166,0),1),"")</f>
        <v/>
      </c>
      <c r="S344" s="37" t="str">
        <f>IFERROR(INDEX('VOLO GUIDE TO WATERDEEP'!E$3:E$166,MATCH($H344,'VOLO GUIDE TO WATERDEEP'!$A$3:$A$166,0),1),"")</f>
        <v/>
      </c>
      <c r="T344" s="37" t="str">
        <f>IFERROR(INDEX('VOLO GUIDE TO WATERDEEP'!F$3:F$166,MATCH($H344,'VOLO GUIDE TO WATERDEEP'!$A$3:$A$166,0),1),"")</f>
        <v/>
      </c>
      <c r="U344" s="37" t="str">
        <f>IFERROR(INDEX('VOLO GUIDE TO WATERDEEP'!G$3:G$166,MATCH($H344,'VOLO GUIDE TO WATERDEEP'!$A$3:$A$166,0),1),"")</f>
        <v/>
      </c>
      <c r="V344" s="37" t="str">
        <f>IFERROR(INDEX('VOLO GUIDE TO WATERDEEP'!I$3:I$166,MATCH($H344,'VOLO GUIDE TO WATERDEEP'!$A$3:$A$166,0),1),"")</f>
        <v/>
      </c>
      <c r="W344" s="102"/>
      <c r="X344" s="37" t="str">
        <f>IFERROR(INDEX(GUILDS!$B$2:$B$43,MATCH($F344,GUILDS!$G$2:$G$43,0),1),"")</f>
        <v>Stationers' Guild</v>
      </c>
      <c r="Y344" s="102"/>
      <c r="Z344" s="37" t="str">
        <f>IFERROR(INDEX(GUILDS!$X$3:$X$45,MATCH($F344,GUILDS!$W$3:$W$45,0),1),"")</f>
        <v/>
      </c>
    </row>
    <row r="345" spans="1:26" x14ac:dyDescent="0.25">
      <c r="A345" t="s">
        <v>1129</v>
      </c>
      <c r="B345" s="1" t="str">
        <f t="shared" si="8"/>
        <v>T32</v>
      </c>
      <c r="C345" s="1" t="str">
        <f t="shared" si="9"/>
        <v>The Gentle Rest (inn, B, 5)</v>
      </c>
      <c r="F345" s="37" t="s">
        <v>1454</v>
      </c>
      <c r="G345" s="37" t="s">
        <v>1907</v>
      </c>
      <c r="H345" s="63" t="s">
        <v>2494</v>
      </c>
      <c r="I345" s="63" t="s">
        <v>3296</v>
      </c>
      <c r="J345" s="63" t="s">
        <v>2168</v>
      </c>
      <c r="K345" s="63" t="s">
        <v>2157</v>
      </c>
      <c r="L345" s="63">
        <v>5</v>
      </c>
      <c r="M345" s="63"/>
      <c r="N345" s="112" t="s">
        <v>6736</v>
      </c>
      <c r="O345" s="102"/>
      <c r="P345" s="37">
        <f>IFERROR(INDEX('VOLO GUIDE TO WATERDEEP'!B$3:B$166,MATCH($H345,'VOLO GUIDE TO WATERDEEP'!$A$3:$A$166,0),1),"")</f>
        <v>4</v>
      </c>
      <c r="Q345" s="37">
        <f>IFERROR(INDEX('VOLO GUIDE TO WATERDEEP'!C$3:C$166,MATCH($H345,'VOLO GUIDE TO WATERDEEP'!$A$3:$A$166,0),1),"")</f>
        <v>0</v>
      </c>
      <c r="R345" s="37">
        <f>IFERROR(INDEX('VOLO GUIDE TO WATERDEEP'!D$3:D$166,MATCH($H345,'VOLO GUIDE TO WATERDEEP'!$A$3:$A$166,0),1),"")</f>
        <v>4</v>
      </c>
      <c r="S345" s="37">
        <f>IFERROR(INDEX('VOLO GUIDE TO WATERDEEP'!E$3:E$166,MATCH($H345,'VOLO GUIDE TO WATERDEEP'!$A$3:$A$166,0),1),"")</f>
        <v>0</v>
      </c>
      <c r="T345" s="37" t="str">
        <f>IFERROR(INDEX('VOLO GUIDE TO WATERDEEP'!F$3:F$166,MATCH($H345,'VOLO GUIDE TO WATERDEEP'!$A$3:$A$166,0),1),"")</f>
        <v>Inn</v>
      </c>
      <c r="U345" s="37" t="str">
        <f>IFERROR(INDEX('VOLO GUIDE TO WATERDEEP'!G$3:G$166,MATCH($H345,'VOLO GUIDE TO WATERDEEP'!$A$3:$A$166,0),1),"")</f>
        <v>The Gentle Rest is an old, large, comfortable inn on High Road, where it bends to meet Waterdeep Way. The inn has five floors and a stable located on an alley behind the inn. The current proprietor is Marlak Buckman, a jovial, stout, middle-aged man of average height. Sports stables that can house wagons. WATE1-1</v>
      </c>
      <c r="V345" s="37" t="str">
        <f>IFERROR(INDEX('VOLO GUIDE TO WATERDEEP'!I$3:I$166,MATCH($H345,'VOLO GUIDE TO WATERDEEP'!$A$3:$A$166,0),1),"")</f>
        <v>TRADES WARD</v>
      </c>
      <c r="W345" s="102"/>
      <c r="X345" s="37" t="str">
        <f>IFERROR(INDEX(GUILDS!$B$2:$B$43,MATCH($F345,GUILDS!$G$2:$G$43,0),1),"")</f>
        <v/>
      </c>
      <c r="Y345" s="102"/>
      <c r="Z345" s="37" t="str">
        <f>IFERROR(INDEX(GUILDS!$X$3:$X$45,MATCH($F345,GUILDS!$W$3:$W$45,0),1),"")</f>
        <v/>
      </c>
    </row>
    <row r="346" spans="1:26" x14ac:dyDescent="0.25">
      <c r="A346" t="s">
        <v>1130</v>
      </c>
      <c r="B346" s="1" t="str">
        <f t="shared" si="8"/>
        <v>T33</v>
      </c>
      <c r="C346" s="1" t="str">
        <f t="shared" si="9"/>
        <v>The Gentle Rest Stables (business, C, 2)</v>
      </c>
      <c r="F346" s="37" t="s">
        <v>1455</v>
      </c>
      <c r="G346" s="37" t="s">
        <v>1908</v>
      </c>
      <c r="H346" s="63" t="s">
        <v>2495</v>
      </c>
      <c r="I346" s="63" t="s">
        <v>3296</v>
      </c>
      <c r="J346" s="63" t="s">
        <v>2165</v>
      </c>
      <c r="K346" s="63" t="s">
        <v>2145</v>
      </c>
      <c r="L346" s="63">
        <v>2</v>
      </c>
      <c r="M346" s="63"/>
      <c r="N346" s="112" t="s">
        <v>6672</v>
      </c>
      <c r="O346" s="102"/>
      <c r="P346" s="37" t="str">
        <f>IFERROR(INDEX('VOLO GUIDE TO WATERDEEP'!B$3:B$166,MATCH($H346,'VOLO GUIDE TO WATERDEEP'!$A$3:$A$166,0),1),"")</f>
        <v/>
      </c>
      <c r="Q346" s="37" t="str">
        <f>IFERROR(INDEX('VOLO GUIDE TO WATERDEEP'!C$3:C$166,MATCH($H346,'VOLO GUIDE TO WATERDEEP'!$A$3:$A$166,0),1),"")</f>
        <v/>
      </c>
      <c r="R346" s="37" t="str">
        <f>IFERROR(INDEX('VOLO GUIDE TO WATERDEEP'!D$3:D$166,MATCH($H346,'VOLO GUIDE TO WATERDEEP'!$A$3:$A$166,0),1),"")</f>
        <v/>
      </c>
      <c r="S346" s="37" t="str">
        <f>IFERROR(INDEX('VOLO GUIDE TO WATERDEEP'!E$3:E$166,MATCH($H346,'VOLO GUIDE TO WATERDEEP'!$A$3:$A$166,0),1),"")</f>
        <v/>
      </c>
      <c r="T346" s="37" t="str">
        <f>IFERROR(INDEX('VOLO GUIDE TO WATERDEEP'!F$3:F$166,MATCH($H346,'VOLO GUIDE TO WATERDEEP'!$A$3:$A$166,0),1),"")</f>
        <v/>
      </c>
      <c r="U346" s="37" t="str">
        <f>IFERROR(INDEX('VOLO GUIDE TO WATERDEEP'!G$3:G$166,MATCH($H346,'VOLO GUIDE TO WATERDEEP'!$A$3:$A$166,0),1),"")</f>
        <v/>
      </c>
      <c r="V346" s="37" t="str">
        <f>IFERROR(INDEX('VOLO GUIDE TO WATERDEEP'!I$3:I$166,MATCH($H346,'VOLO GUIDE TO WATERDEEP'!$A$3:$A$166,0),1),"")</f>
        <v/>
      </c>
      <c r="W346" s="102"/>
      <c r="X346" s="37" t="str">
        <f>IFERROR(INDEX(GUILDS!$B$2:$B$43,MATCH($F346,GUILDS!$G$2:$G$43,0),1),"")</f>
        <v/>
      </c>
      <c r="Y346" s="102"/>
      <c r="Z346" s="37" t="str">
        <f>IFERROR(INDEX(GUILDS!$X$3:$X$45,MATCH($F346,GUILDS!$W$3:$W$45,0),1),"")</f>
        <v/>
      </c>
    </row>
    <row r="347" spans="1:26" x14ac:dyDescent="0.25">
      <c r="A347" t="s">
        <v>1131</v>
      </c>
      <c r="B347" s="1" t="str">
        <f t="shared" si="8"/>
        <v>T34</v>
      </c>
      <c r="C347" s="1" t="str">
        <f t="shared" si="9"/>
        <v>The Guild Paddock (guildhall, G, 2)</v>
      </c>
      <c r="F347" s="37" t="s">
        <v>1456</v>
      </c>
      <c r="G347" s="37" t="s">
        <v>1909</v>
      </c>
      <c r="H347" s="63" t="s">
        <v>2496</v>
      </c>
      <c r="I347" s="63" t="s">
        <v>3296</v>
      </c>
      <c r="J347" s="63" t="s">
        <v>2172</v>
      </c>
      <c r="K347" s="63" t="s">
        <v>2160</v>
      </c>
      <c r="L347" s="63">
        <v>2</v>
      </c>
      <c r="M347" s="63"/>
      <c r="N347" s="112" t="s">
        <v>6672</v>
      </c>
      <c r="O347" s="102"/>
      <c r="P347" s="37" t="str">
        <f>IFERROR(INDEX('VOLO GUIDE TO WATERDEEP'!B$3:B$166,MATCH($H347,'VOLO GUIDE TO WATERDEEP'!$A$3:$A$166,0),1),"")</f>
        <v/>
      </c>
      <c r="Q347" s="37" t="str">
        <f>IFERROR(INDEX('VOLO GUIDE TO WATERDEEP'!C$3:C$166,MATCH($H347,'VOLO GUIDE TO WATERDEEP'!$A$3:$A$166,0),1),"")</f>
        <v/>
      </c>
      <c r="R347" s="37" t="str">
        <f>IFERROR(INDEX('VOLO GUIDE TO WATERDEEP'!D$3:D$166,MATCH($H347,'VOLO GUIDE TO WATERDEEP'!$A$3:$A$166,0),1),"")</f>
        <v/>
      </c>
      <c r="S347" s="37" t="str">
        <f>IFERROR(INDEX('VOLO GUIDE TO WATERDEEP'!E$3:E$166,MATCH($H347,'VOLO GUIDE TO WATERDEEP'!$A$3:$A$166,0),1),"")</f>
        <v/>
      </c>
      <c r="T347" s="37" t="str">
        <f>IFERROR(INDEX('VOLO GUIDE TO WATERDEEP'!F$3:F$166,MATCH($H347,'VOLO GUIDE TO WATERDEEP'!$A$3:$A$166,0),1),"")</f>
        <v/>
      </c>
      <c r="U347" s="37" t="str">
        <f>IFERROR(INDEX('VOLO GUIDE TO WATERDEEP'!G$3:G$166,MATCH($H347,'VOLO GUIDE TO WATERDEEP'!$A$3:$A$166,0),1),"")</f>
        <v/>
      </c>
      <c r="V347" s="37" t="str">
        <f>IFERROR(INDEX('VOLO GUIDE TO WATERDEEP'!I$3:I$166,MATCH($H347,'VOLO GUIDE TO WATERDEEP'!$A$3:$A$166,0),1),"")</f>
        <v/>
      </c>
      <c r="W347" s="102"/>
      <c r="X347" s="37" t="str">
        <f>IFERROR(INDEX(GUILDS!$B$2:$B$43,MATCH($F347,GUILDS!$G$2:$G$43,0),1),"")</f>
        <v>Stablemasters' &amp; Farriers' Guild</v>
      </c>
      <c r="Y347" s="102"/>
      <c r="Z347" s="37" t="str">
        <f>IFERROR(INDEX(GUILDS!$X$3:$X$45,MATCH($F347,GUILDS!$W$3:$W$45,0),1),"")</f>
        <v/>
      </c>
    </row>
    <row r="348" spans="1:26" x14ac:dyDescent="0.25">
      <c r="A348" t="s">
        <v>1132</v>
      </c>
      <c r="B348" s="1" t="str">
        <f t="shared" si="8"/>
        <v>T35</v>
      </c>
      <c r="C348" s="1" t="str">
        <f t="shared" si="9"/>
        <v>Meiroth's Fine Silks (business, B, 3)</v>
      </c>
      <c r="F348" s="37" t="s">
        <v>1457</v>
      </c>
      <c r="G348" s="37" t="s">
        <v>1910</v>
      </c>
      <c r="H348" s="63" t="s">
        <v>2497</v>
      </c>
      <c r="I348" s="63" t="s">
        <v>3296</v>
      </c>
      <c r="J348" s="63" t="s">
        <v>2165</v>
      </c>
      <c r="K348" s="63" t="s">
        <v>2157</v>
      </c>
      <c r="L348" s="63">
        <v>3</v>
      </c>
      <c r="M348" s="63"/>
      <c r="N348" s="112" t="s">
        <v>6672</v>
      </c>
      <c r="O348" s="102"/>
      <c r="P348" s="37" t="str">
        <f>IFERROR(INDEX('VOLO GUIDE TO WATERDEEP'!B$3:B$166,MATCH($H348,'VOLO GUIDE TO WATERDEEP'!$A$3:$A$166,0),1),"")</f>
        <v/>
      </c>
      <c r="Q348" s="37" t="str">
        <f>IFERROR(INDEX('VOLO GUIDE TO WATERDEEP'!C$3:C$166,MATCH($H348,'VOLO GUIDE TO WATERDEEP'!$A$3:$A$166,0),1),"")</f>
        <v/>
      </c>
      <c r="R348" s="37" t="str">
        <f>IFERROR(INDEX('VOLO GUIDE TO WATERDEEP'!D$3:D$166,MATCH($H348,'VOLO GUIDE TO WATERDEEP'!$A$3:$A$166,0),1),"")</f>
        <v/>
      </c>
      <c r="S348" s="37" t="str">
        <f>IFERROR(INDEX('VOLO GUIDE TO WATERDEEP'!E$3:E$166,MATCH($H348,'VOLO GUIDE TO WATERDEEP'!$A$3:$A$166,0),1),"")</f>
        <v/>
      </c>
      <c r="T348" s="37" t="str">
        <f>IFERROR(INDEX('VOLO GUIDE TO WATERDEEP'!F$3:F$166,MATCH($H348,'VOLO GUIDE TO WATERDEEP'!$A$3:$A$166,0),1),"")</f>
        <v/>
      </c>
      <c r="U348" s="37" t="str">
        <f>IFERROR(INDEX('VOLO GUIDE TO WATERDEEP'!G$3:G$166,MATCH($H348,'VOLO GUIDE TO WATERDEEP'!$A$3:$A$166,0),1),"")</f>
        <v/>
      </c>
      <c r="V348" s="37" t="str">
        <f>IFERROR(INDEX('VOLO GUIDE TO WATERDEEP'!I$3:I$166,MATCH($H348,'VOLO GUIDE TO WATERDEEP'!$A$3:$A$166,0),1),"")</f>
        <v/>
      </c>
      <c r="W348" s="102"/>
      <c r="X348" s="37" t="str">
        <f>IFERROR(INDEX(GUILDS!$B$2:$B$43,MATCH($F348,GUILDS!$G$2:$G$43,0),1),"")</f>
        <v/>
      </c>
      <c r="Y348" s="102"/>
      <c r="Z348" s="37" t="str">
        <f>IFERROR(INDEX(GUILDS!$X$3:$X$45,MATCH($F348,GUILDS!$W$3:$W$45,0),1),"")</f>
        <v/>
      </c>
    </row>
    <row r="349" spans="1:26" x14ac:dyDescent="0.25">
      <c r="A349" t="s">
        <v>1133</v>
      </c>
      <c r="B349" s="1" t="str">
        <f t="shared" si="8"/>
        <v>T36</v>
      </c>
      <c r="C349" s="1" t="str">
        <f t="shared" si="9"/>
        <v>The Bowels of the Earth (tavern, C, 2)</v>
      </c>
      <c r="F349" s="37" t="s">
        <v>1458</v>
      </c>
      <c r="G349" s="37" t="s">
        <v>1911</v>
      </c>
      <c r="H349" s="63" t="s">
        <v>2498</v>
      </c>
      <c r="I349" s="63" t="s">
        <v>3296</v>
      </c>
      <c r="J349" s="63" t="s">
        <v>2169</v>
      </c>
      <c r="K349" s="63" t="s">
        <v>2145</v>
      </c>
      <c r="L349" s="63">
        <v>2</v>
      </c>
      <c r="M349" s="63"/>
      <c r="N349" s="112" t="s">
        <v>6672</v>
      </c>
      <c r="O349" s="102"/>
      <c r="P349" s="37" t="str">
        <f>IFERROR(INDEX('VOLO GUIDE TO WATERDEEP'!B$3:B$166,MATCH($H349,'VOLO GUIDE TO WATERDEEP'!$A$3:$A$166,0),1),"")</f>
        <v/>
      </c>
      <c r="Q349" s="37" t="str">
        <f>IFERROR(INDEX('VOLO GUIDE TO WATERDEEP'!C$3:C$166,MATCH($H349,'VOLO GUIDE TO WATERDEEP'!$A$3:$A$166,0),1),"")</f>
        <v/>
      </c>
      <c r="R349" s="37" t="str">
        <f>IFERROR(INDEX('VOLO GUIDE TO WATERDEEP'!D$3:D$166,MATCH($H349,'VOLO GUIDE TO WATERDEEP'!$A$3:$A$166,0),1),"")</f>
        <v/>
      </c>
      <c r="S349" s="37" t="str">
        <f>IFERROR(INDEX('VOLO GUIDE TO WATERDEEP'!E$3:E$166,MATCH($H349,'VOLO GUIDE TO WATERDEEP'!$A$3:$A$166,0),1),"")</f>
        <v/>
      </c>
      <c r="T349" s="37" t="str">
        <f>IFERROR(INDEX('VOLO GUIDE TO WATERDEEP'!F$3:F$166,MATCH($H349,'VOLO GUIDE TO WATERDEEP'!$A$3:$A$166,0),1),"")</f>
        <v/>
      </c>
      <c r="U349" s="37" t="str">
        <f>IFERROR(INDEX('VOLO GUIDE TO WATERDEEP'!G$3:G$166,MATCH($H349,'VOLO GUIDE TO WATERDEEP'!$A$3:$A$166,0),1),"")</f>
        <v/>
      </c>
      <c r="V349" s="37" t="str">
        <f>IFERROR(INDEX('VOLO GUIDE TO WATERDEEP'!I$3:I$166,MATCH($H349,'VOLO GUIDE TO WATERDEEP'!$A$3:$A$166,0),1),"")</f>
        <v/>
      </c>
      <c r="W349" s="102"/>
      <c r="X349" s="37" t="str">
        <f>IFERROR(INDEX(GUILDS!$B$2:$B$43,MATCH($F349,GUILDS!$G$2:$G$43,0),1),"")</f>
        <v/>
      </c>
      <c r="Y349" s="102"/>
      <c r="Z349" s="37" t="str">
        <f>IFERROR(INDEX(GUILDS!$X$3:$X$45,MATCH($F349,GUILDS!$W$3:$W$45,0),1),"")</f>
        <v/>
      </c>
    </row>
    <row r="350" spans="1:26" x14ac:dyDescent="0.25">
      <c r="A350" t="s">
        <v>1134</v>
      </c>
      <c r="B350" s="1" t="str">
        <f t="shared" si="8"/>
        <v>T37</v>
      </c>
      <c r="C350" s="1" t="str">
        <f t="shared" si="9"/>
        <v>Cobblers' and Corvisers' House (guildhall, C, 2)</v>
      </c>
      <c r="F350" s="37" t="s">
        <v>1459</v>
      </c>
      <c r="G350" s="37" t="s">
        <v>1912</v>
      </c>
      <c r="H350" s="63" t="s">
        <v>2499</v>
      </c>
      <c r="I350" s="63" t="s">
        <v>3296</v>
      </c>
      <c r="J350" s="63" t="s">
        <v>2172</v>
      </c>
      <c r="K350" s="63" t="s">
        <v>2145</v>
      </c>
      <c r="L350" s="63">
        <v>2</v>
      </c>
      <c r="M350" s="63"/>
      <c r="N350" s="112" t="s">
        <v>6672</v>
      </c>
      <c r="O350" s="102"/>
      <c r="P350" s="37" t="str">
        <f>IFERROR(INDEX('VOLO GUIDE TO WATERDEEP'!B$3:B$166,MATCH($H350,'VOLO GUIDE TO WATERDEEP'!$A$3:$A$166,0),1),"")</f>
        <v/>
      </c>
      <c r="Q350" s="37" t="str">
        <f>IFERROR(INDEX('VOLO GUIDE TO WATERDEEP'!C$3:C$166,MATCH($H350,'VOLO GUIDE TO WATERDEEP'!$A$3:$A$166,0),1),"")</f>
        <v/>
      </c>
      <c r="R350" s="37" t="str">
        <f>IFERROR(INDEX('VOLO GUIDE TO WATERDEEP'!D$3:D$166,MATCH($H350,'VOLO GUIDE TO WATERDEEP'!$A$3:$A$166,0),1),"")</f>
        <v/>
      </c>
      <c r="S350" s="37" t="str">
        <f>IFERROR(INDEX('VOLO GUIDE TO WATERDEEP'!E$3:E$166,MATCH($H350,'VOLO GUIDE TO WATERDEEP'!$A$3:$A$166,0),1),"")</f>
        <v/>
      </c>
      <c r="T350" s="37" t="str">
        <f>IFERROR(INDEX('VOLO GUIDE TO WATERDEEP'!F$3:F$166,MATCH($H350,'VOLO GUIDE TO WATERDEEP'!$A$3:$A$166,0),1),"")</f>
        <v/>
      </c>
      <c r="U350" s="37" t="str">
        <f>IFERROR(INDEX('VOLO GUIDE TO WATERDEEP'!G$3:G$166,MATCH($H350,'VOLO GUIDE TO WATERDEEP'!$A$3:$A$166,0),1),"")</f>
        <v/>
      </c>
      <c r="V350" s="37" t="str">
        <f>IFERROR(INDEX('VOLO GUIDE TO WATERDEEP'!I$3:I$166,MATCH($H350,'VOLO GUIDE TO WATERDEEP'!$A$3:$A$166,0),1),"")</f>
        <v/>
      </c>
      <c r="W350" s="102"/>
      <c r="X350" s="37" t="str">
        <f>IFERROR(INDEX(GUILDS!$B$2:$B$43,MATCH($F350,GUILDS!$G$2:$G$43,0),1),"")</f>
        <v>Order of Cobblers &amp; Corvisers</v>
      </c>
      <c r="Y350" s="102"/>
      <c r="Z350" s="37" t="str">
        <f>IFERROR(INDEX(GUILDS!$X$3:$X$45,MATCH($F350,GUILDS!$W$3:$W$45,0),1),"")</f>
        <v/>
      </c>
    </row>
    <row r="351" spans="1:26" x14ac:dyDescent="0.25">
      <c r="A351" t="s">
        <v>1135</v>
      </c>
      <c r="B351" s="1" t="str">
        <f t="shared" si="8"/>
        <v>T38</v>
      </c>
      <c r="C351" s="1" t="str">
        <f t="shared" si="9"/>
        <v>The Plinth (city building/temple, A, 6)</v>
      </c>
      <c r="F351" s="37" t="s">
        <v>1460</v>
      </c>
      <c r="G351" s="37" t="s">
        <v>1913</v>
      </c>
      <c r="H351" s="63" t="s">
        <v>2500</v>
      </c>
      <c r="I351" s="63" t="s">
        <v>3296</v>
      </c>
      <c r="J351" s="63" t="s">
        <v>2191</v>
      </c>
      <c r="K351" s="63" t="s">
        <v>2152</v>
      </c>
      <c r="L351" s="63">
        <v>6</v>
      </c>
      <c r="M351" s="63"/>
      <c r="N351" s="112" t="s">
        <v>6737</v>
      </c>
      <c r="O351" s="102"/>
      <c r="P351" s="37" t="str">
        <f>IFERROR(INDEX('VOLO GUIDE TO WATERDEEP'!B$3:B$166,MATCH($H351,'VOLO GUIDE TO WATERDEEP'!$A$3:$A$166,0),1),"")</f>
        <v/>
      </c>
      <c r="Q351" s="37" t="str">
        <f>IFERROR(INDEX('VOLO GUIDE TO WATERDEEP'!C$3:C$166,MATCH($H351,'VOLO GUIDE TO WATERDEEP'!$A$3:$A$166,0),1),"")</f>
        <v/>
      </c>
      <c r="R351" s="37" t="str">
        <f>IFERROR(INDEX('VOLO GUIDE TO WATERDEEP'!D$3:D$166,MATCH($H351,'VOLO GUIDE TO WATERDEEP'!$A$3:$A$166,0),1),"")</f>
        <v/>
      </c>
      <c r="S351" s="37" t="str">
        <f>IFERROR(INDEX('VOLO GUIDE TO WATERDEEP'!E$3:E$166,MATCH($H351,'VOLO GUIDE TO WATERDEEP'!$A$3:$A$166,0),1),"")</f>
        <v/>
      </c>
      <c r="T351" s="37" t="str">
        <f>IFERROR(INDEX('VOLO GUIDE TO WATERDEEP'!F$3:F$166,MATCH($H351,'VOLO GUIDE TO WATERDEEP'!$A$3:$A$166,0),1),"")</f>
        <v/>
      </c>
      <c r="U351" s="37" t="str">
        <f>IFERROR(INDEX('VOLO GUIDE TO WATERDEEP'!G$3:G$166,MATCH($H351,'VOLO GUIDE TO WATERDEEP'!$A$3:$A$166,0),1),"")</f>
        <v/>
      </c>
      <c r="V351" s="37" t="str">
        <f>IFERROR(INDEX('VOLO GUIDE TO WATERDEEP'!I$3:I$166,MATCH($H351,'VOLO GUIDE TO WATERDEEP'!$A$3:$A$166,0),1),"")</f>
        <v/>
      </c>
      <c r="W351" s="102"/>
      <c r="X351" s="37" t="str">
        <f>IFERROR(INDEX(GUILDS!$B$2:$B$43,MATCH($F351,GUILDS!$G$2:$G$43,0),1),"")</f>
        <v/>
      </c>
      <c r="Y351" s="102"/>
      <c r="Z351" s="37" t="str">
        <f>IFERROR(INDEX(GUILDS!$X$3:$X$45,MATCH($F351,GUILDS!$W$3:$W$45,0),1),"")</f>
        <v/>
      </c>
    </row>
    <row r="352" spans="1:26" x14ac:dyDescent="0.25">
      <c r="A352" t="s">
        <v>1136</v>
      </c>
      <c r="B352" s="1" t="str">
        <f t="shared" si="8"/>
        <v>T39</v>
      </c>
      <c r="C352" s="1" t="str">
        <f t="shared" si="9"/>
        <v>Felzoun's Folly (tavern, C, 3)</v>
      </c>
      <c r="F352" s="37" t="s">
        <v>1461</v>
      </c>
      <c r="G352" s="37" t="s">
        <v>1914</v>
      </c>
      <c r="H352" s="63" t="s">
        <v>2501</v>
      </c>
      <c r="I352" s="63" t="s">
        <v>3296</v>
      </c>
      <c r="J352" s="63" t="s">
        <v>2169</v>
      </c>
      <c r="K352" s="63" t="s">
        <v>2145</v>
      </c>
      <c r="L352" s="63">
        <v>3</v>
      </c>
      <c r="M352" s="63"/>
      <c r="N352" s="112" t="s">
        <v>6738</v>
      </c>
      <c r="O352" s="102"/>
      <c r="P352" s="37" t="str">
        <f>IFERROR(INDEX('VOLO GUIDE TO WATERDEEP'!B$3:B$166,MATCH($H352,'VOLO GUIDE TO WATERDEEP'!$A$3:$A$166,0),1),"")</f>
        <v/>
      </c>
      <c r="Q352" s="37" t="str">
        <f>IFERROR(INDEX('VOLO GUIDE TO WATERDEEP'!C$3:C$166,MATCH($H352,'VOLO GUIDE TO WATERDEEP'!$A$3:$A$166,0),1),"")</f>
        <v/>
      </c>
      <c r="R352" s="37" t="str">
        <f>IFERROR(INDEX('VOLO GUIDE TO WATERDEEP'!D$3:D$166,MATCH($H352,'VOLO GUIDE TO WATERDEEP'!$A$3:$A$166,0),1),"")</f>
        <v/>
      </c>
      <c r="S352" s="37" t="str">
        <f>IFERROR(INDEX('VOLO GUIDE TO WATERDEEP'!E$3:E$166,MATCH($H352,'VOLO GUIDE TO WATERDEEP'!$A$3:$A$166,0),1),"")</f>
        <v/>
      </c>
      <c r="T352" s="37" t="str">
        <f>IFERROR(INDEX('VOLO GUIDE TO WATERDEEP'!F$3:F$166,MATCH($H352,'VOLO GUIDE TO WATERDEEP'!$A$3:$A$166,0),1),"")</f>
        <v/>
      </c>
      <c r="U352" s="37" t="str">
        <f>IFERROR(INDEX('VOLO GUIDE TO WATERDEEP'!G$3:G$166,MATCH($H352,'VOLO GUIDE TO WATERDEEP'!$A$3:$A$166,0),1),"")</f>
        <v/>
      </c>
      <c r="V352" s="37" t="str">
        <f>IFERROR(INDEX('VOLO GUIDE TO WATERDEEP'!I$3:I$166,MATCH($H352,'VOLO GUIDE TO WATERDEEP'!$A$3:$A$166,0),1),"")</f>
        <v/>
      </c>
      <c r="W352" s="102"/>
      <c r="X352" s="37" t="str">
        <f>IFERROR(INDEX(GUILDS!$B$2:$B$43,MATCH($F352,GUILDS!$G$2:$G$43,0),1),"")</f>
        <v/>
      </c>
      <c r="Y352" s="102"/>
      <c r="Z352" s="37" t="str">
        <f>IFERROR(INDEX(GUILDS!$X$3:$X$45,MATCH($F352,GUILDS!$W$3:$W$45,0),1),"")</f>
        <v/>
      </c>
    </row>
    <row r="353" spans="1:26" x14ac:dyDescent="0.25">
      <c r="A353" t="s">
        <v>1137</v>
      </c>
      <c r="B353" s="1" t="str">
        <f t="shared" si="8"/>
        <v>T40</v>
      </c>
      <c r="C353" s="1" t="str">
        <f t="shared" si="9"/>
        <v>Surtlan's Metalwares (business, C, 1)</v>
      </c>
      <c r="F353" s="37" t="s">
        <v>1462</v>
      </c>
      <c r="G353" s="37" t="s">
        <v>1915</v>
      </c>
      <c r="H353" s="63" t="s">
        <v>2502</v>
      </c>
      <c r="I353" s="63" t="s">
        <v>3296</v>
      </c>
      <c r="J353" s="63" t="s">
        <v>2165</v>
      </c>
      <c r="K353" s="63" t="s">
        <v>2145</v>
      </c>
      <c r="L353" s="63">
        <v>1</v>
      </c>
      <c r="M353" s="63"/>
      <c r="N353" s="112" t="s">
        <v>6672</v>
      </c>
      <c r="O353" s="102"/>
      <c r="P353" s="37" t="str">
        <f>IFERROR(INDEX('VOLO GUIDE TO WATERDEEP'!B$3:B$166,MATCH($H353,'VOLO GUIDE TO WATERDEEP'!$A$3:$A$166,0),1),"")</f>
        <v/>
      </c>
      <c r="Q353" s="37" t="str">
        <f>IFERROR(INDEX('VOLO GUIDE TO WATERDEEP'!C$3:C$166,MATCH($H353,'VOLO GUIDE TO WATERDEEP'!$A$3:$A$166,0),1),"")</f>
        <v/>
      </c>
      <c r="R353" s="37" t="str">
        <f>IFERROR(INDEX('VOLO GUIDE TO WATERDEEP'!D$3:D$166,MATCH($H353,'VOLO GUIDE TO WATERDEEP'!$A$3:$A$166,0),1),"")</f>
        <v/>
      </c>
      <c r="S353" s="37" t="str">
        <f>IFERROR(INDEX('VOLO GUIDE TO WATERDEEP'!E$3:E$166,MATCH($H353,'VOLO GUIDE TO WATERDEEP'!$A$3:$A$166,0),1),"")</f>
        <v/>
      </c>
      <c r="T353" s="37" t="str">
        <f>IFERROR(INDEX('VOLO GUIDE TO WATERDEEP'!F$3:F$166,MATCH($H353,'VOLO GUIDE TO WATERDEEP'!$A$3:$A$166,0),1),"")</f>
        <v/>
      </c>
      <c r="U353" s="37" t="str">
        <f>IFERROR(INDEX('VOLO GUIDE TO WATERDEEP'!G$3:G$166,MATCH($H353,'VOLO GUIDE TO WATERDEEP'!$A$3:$A$166,0),1),"")</f>
        <v/>
      </c>
      <c r="V353" s="37" t="str">
        <f>IFERROR(INDEX('VOLO GUIDE TO WATERDEEP'!I$3:I$166,MATCH($H353,'VOLO GUIDE TO WATERDEEP'!$A$3:$A$166,0),1),"")</f>
        <v/>
      </c>
      <c r="W353" s="102"/>
      <c r="X353" s="37" t="str">
        <f>IFERROR(INDEX(GUILDS!$B$2:$B$43,MATCH($F353,GUILDS!$G$2:$G$43,0),1),"")</f>
        <v/>
      </c>
      <c r="Y353" s="102"/>
      <c r="Z353" s="37" t="str">
        <f>IFERROR(INDEX(GUILDS!$X$3:$X$45,MATCH($F353,GUILDS!$W$3:$W$45,0),1),"")</f>
        <v/>
      </c>
    </row>
    <row r="354" spans="1:26" x14ac:dyDescent="0.25">
      <c r="A354" t="s">
        <v>1138</v>
      </c>
      <c r="B354" s="1" t="str">
        <f t="shared" si="8"/>
        <v>T41</v>
      </c>
      <c r="C354" s="1" t="str">
        <f t="shared" si="9"/>
        <v>Scirkhel Wands' residence (row house, B, 3)</v>
      </c>
      <c r="F354" s="37" t="s">
        <v>1463</v>
      </c>
      <c r="G354" s="37" t="s">
        <v>1916</v>
      </c>
      <c r="H354" s="63" t="s">
        <v>2503</v>
      </c>
      <c r="I354" s="63" t="s">
        <v>3296</v>
      </c>
      <c r="J354" s="63" t="s">
        <v>2166</v>
      </c>
      <c r="K354" s="63" t="s">
        <v>2157</v>
      </c>
      <c r="L354" s="63">
        <v>3</v>
      </c>
      <c r="M354" s="63"/>
      <c r="N354" s="112" t="s">
        <v>6672</v>
      </c>
      <c r="O354" s="102"/>
      <c r="P354" s="37" t="str">
        <f>IFERROR(INDEX('VOLO GUIDE TO WATERDEEP'!B$3:B$166,MATCH($H354,'VOLO GUIDE TO WATERDEEP'!$A$3:$A$166,0),1),"")</f>
        <v/>
      </c>
      <c r="Q354" s="37" t="str">
        <f>IFERROR(INDEX('VOLO GUIDE TO WATERDEEP'!C$3:C$166,MATCH($H354,'VOLO GUIDE TO WATERDEEP'!$A$3:$A$166,0),1),"")</f>
        <v/>
      </c>
      <c r="R354" s="37" t="str">
        <f>IFERROR(INDEX('VOLO GUIDE TO WATERDEEP'!D$3:D$166,MATCH($H354,'VOLO GUIDE TO WATERDEEP'!$A$3:$A$166,0),1),"")</f>
        <v/>
      </c>
      <c r="S354" s="37" t="str">
        <f>IFERROR(INDEX('VOLO GUIDE TO WATERDEEP'!E$3:E$166,MATCH($H354,'VOLO GUIDE TO WATERDEEP'!$A$3:$A$166,0),1),"")</f>
        <v/>
      </c>
      <c r="T354" s="37" t="str">
        <f>IFERROR(INDEX('VOLO GUIDE TO WATERDEEP'!F$3:F$166,MATCH($H354,'VOLO GUIDE TO WATERDEEP'!$A$3:$A$166,0),1),"")</f>
        <v/>
      </c>
      <c r="U354" s="37" t="str">
        <f>IFERROR(INDEX('VOLO GUIDE TO WATERDEEP'!G$3:G$166,MATCH($H354,'VOLO GUIDE TO WATERDEEP'!$A$3:$A$166,0),1),"")</f>
        <v/>
      </c>
      <c r="V354" s="37" t="str">
        <f>IFERROR(INDEX('VOLO GUIDE TO WATERDEEP'!I$3:I$166,MATCH($H354,'VOLO GUIDE TO WATERDEEP'!$A$3:$A$166,0),1),"")</f>
        <v/>
      </c>
      <c r="W354" s="102"/>
      <c r="X354" s="37" t="str">
        <f>IFERROR(INDEX(GUILDS!$B$2:$B$43,MATCH($F354,GUILDS!$G$2:$G$43,0),1),"")</f>
        <v/>
      </c>
      <c r="Y354" s="102"/>
      <c r="Z354" s="37" t="str">
        <f>IFERROR(INDEX(GUILDS!$X$3:$X$45,MATCH($F354,GUILDS!$W$3:$W$45,0),1),"")</f>
        <v/>
      </c>
    </row>
    <row r="355" spans="1:26" x14ac:dyDescent="0.25">
      <c r="A355" t="s">
        <v>1139</v>
      </c>
      <c r="B355" s="1" t="str">
        <f t="shared" si="8"/>
        <v>T42</v>
      </c>
      <c r="C355" s="1" t="str">
        <f t="shared" si="9"/>
        <v>Wheel Hall (guildhall, C, 2)</v>
      </c>
      <c r="F355" s="37" t="s">
        <v>1464</v>
      </c>
      <c r="G355" s="37" t="s">
        <v>1917</v>
      </c>
      <c r="H355" s="63" t="s">
        <v>2504</v>
      </c>
      <c r="I355" s="63" t="s">
        <v>3296</v>
      </c>
      <c r="J355" s="63" t="s">
        <v>2172</v>
      </c>
      <c r="K355" s="63" t="s">
        <v>2145</v>
      </c>
      <c r="L355" s="63">
        <v>2</v>
      </c>
      <c r="M355" s="63"/>
      <c r="N355" s="112" t="s">
        <v>6672</v>
      </c>
      <c r="O355" s="102"/>
      <c r="P355" s="37" t="str">
        <f>IFERROR(INDEX('VOLO GUIDE TO WATERDEEP'!B$3:B$166,MATCH($H355,'VOLO GUIDE TO WATERDEEP'!$A$3:$A$166,0),1),"")</f>
        <v/>
      </c>
      <c r="Q355" s="37" t="str">
        <f>IFERROR(INDEX('VOLO GUIDE TO WATERDEEP'!C$3:C$166,MATCH($H355,'VOLO GUIDE TO WATERDEEP'!$A$3:$A$166,0),1),"")</f>
        <v/>
      </c>
      <c r="R355" s="37" t="str">
        <f>IFERROR(INDEX('VOLO GUIDE TO WATERDEEP'!D$3:D$166,MATCH($H355,'VOLO GUIDE TO WATERDEEP'!$A$3:$A$166,0),1),"")</f>
        <v/>
      </c>
      <c r="S355" s="37" t="str">
        <f>IFERROR(INDEX('VOLO GUIDE TO WATERDEEP'!E$3:E$166,MATCH($H355,'VOLO GUIDE TO WATERDEEP'!$A$3:$A$166,0),1),"")</f>
        <v/>
      </c>
      <c r="T355" s="37" t="str">
        <f>IFERROR(INDEX('VOLO GUIDE TO WATERDEEP'!F$3:F$166,MATCH($H355,'VOLO GUIDE TO WATERDEEP'!$A$3:$A$166,0),1),"")</f>
        <v/>
      </c>
      <c r="U355" s="37" t="str">
        <f>IFERROR(INDEX('VOLO GUIDE TO WATERDEEP'!G$3:G$166,MATCH($H355,'VOLO GUIDE TO WATERDEEP'!$A$3:$A$166,0),1),"")</f>
        <v/>
      </c>
      <c r="V355" s="37" t="str">
        <f>IFERROR(INDEX('VOLO GUIDE TO WATERDEEP'!I$3:I$166,MATCH($H355,'VOLO GUIDE TO WATERDEEP'!$A$3:$A$166,0),1),"")</f>
        <v/>
      </c>
      <c r="W355" s="102"/>
      <c r="X355" s="37" t="str">
        <f>IFERROR(INDEX(GUILDS!$B$2:$B$43,MATCH($F355,GUILDS!$G$2:$G$43,0),1),"")</f>
        <v/>
      </c>
      <c r="Y355" s="102"/>
      <c r="Z355" s="37" t="str">
        <f>IFERROR(INDEX(GUILDS!$X$3:$X$45,MATCH($F355,GUILDS!$W$3:$W$45,0),1),"")</f>
        <v/>
      </c>
    </row>
    <row r="356" spans="1:26" x14ac:dyDescent="0.25">
      <c r="A356" t="s">
        <v>1140</v>
      </c>
      <c r="B356" s="1" t="str">
        <f t="shared" si="8"/>
        <v>T43</v>
      </c>
      <c r="C356" s="1" t="str">
        <f t="shared" si="9"/>
        <v>The Gray Serpent (inn, C, 3)</v>
      </c>
      <c r="F356" s="37" t="s">
        <v>1465</v>
      </c>
      <c r="G356" s="37" t="s">
        <v>1918</v>
      </c>
      <c r="H356" s="63" t="s">
        <v>2505</v>
      </c>
      <c r="I356" s="63" t="s">
        <v>3296</v>
      </c>
      <c r="J356" s="63" t="s">
        <v>2168</v>
      </c>
      <c r="K356" s="63" t="s">
        <v>2145</v>
      </c>
      <c r="L356" s="63">
        <v>3</v>
      </c>
      <c r="M356" s="63"/>
      <c r="N356" s="112" t="s">
        <v>6672</v>
      </c>
      <c r="O356" s="102"/>
      <c r="P356" s="37" t="str">
        <f>IFERROR(INDEX('VOLO GUIDE TO WATERDEEP'!B$3:B$166,MATCH($H356,'VOLO GUIDE TO WATERDEEP'!$A$3:$A$166,0),1),"")</f>
        <v/>
      </c>
      <c r="Q356" s="37" t="str">
        <f>IFERROR(INDEX('VOLO GUIDE TO WATERDEEP'!C$3:C$166,MATCH($H356,'VOLO GUIDE TO WATERDEEP'!$A$3:$A$166,0),1),"")</f>
        <v/>
      </c>
      <c r="R356" s="37" t="str">
        <f>IFERROR(INDEX('VOLO GUIDE TO WATERDEEP'!D$3:D$166,MATCH($H356,'VOLO GUIDE TO WATERDEEP'!$A$3:$A$166,0),1),"")</f>
        <v/>
      </c>
      <c r="S356" s="37" t="str">
        <f>IFERROR(INDEX('VOLO GUIDE TO WATERDEEP'!E$3:E$166,MATCH($H356,'VOLO GUIDE TO WATERDEEP'!$A$3:$A$166,0),1),"")</f>
        <v/>
      </c>
      <c r="T356" s="37" t="str">
        <f>IFERROR(INDEX('VOLO GUIDE TO WATERDEEP'!F$3:F$166,MATCH($H356,'VOLO GUIDE TO WATERDEEP'!$A$3:$A$166,0),1),"")</f>
        <v/>
      </c>
      <c r="U356" s="37" t="str">
        <f>IFERROR(INDEX('VOLO GUIDE TO WATERDEEP'!G$3:G$166,MATCH($H356,'VOLO GUIDE TO WATERDEEP'!$A$3:$A$166,0),1),"")</f>
        <v/>
      </c>
      <c r="V356" s="37" t="str">
        <f>IFERROR(INDEX('VOLO GUIDE TO WATERDEEP'!I$3:I$166,MATCH($H356,'VOLO GUIDE TO WATERDEEP'!$A$3:$A$166,0),1),"")</f>
        <v/>
      </c>
      <c r="W356" s="102"/>
      <c r="X356" s="37" t="str">
        <f>IFERROR(INDEX(GUILDS!$B$2:$B$43,MATCH($F356,GUILDS!$G$2:$G$43,0),1),"")</f>
        <v/>
      </c>
      <c r="Y356" s="102"/>
      <c r="Z356" s="37" t="str">
        <f>IFERROR(INDEX(GUILDS!$X$3:$X$45,MATCH($F356,GUILDS!$W$3:$W$45,0),1),"")</f>
        <v/>
      </c>
    </row>
    <row r="357" spans="1:26" x14ac:dyDescent="0.25">
      <c r="A357" t="s">
        <v>1141</v>
      </c>
      <c r="B357" s="1" t="str">
        <f t="shared" si="8"/>
        <v>T44</v>
      </c>
      <c r="C357" s="1" t="str">
        <f t="shared" si="9"/>
        <v>Blackstone House (row house, B, 4)</v>
      </c>
      <c r="F357" s="37" t="s">
        <v>1466</v>
      </c>
      <c r="G357" s="37" t="s">
        <v>1919</v>
      </c>
      <c r="H357" s="63" t="s">
        <v>2506</v>
      </c>
      <c r="I357" s="63" t="s">
        <v>3296</v>
      </c>
      <c r="J357" s="63" t="s">
        <v>2166</v>
      </c>
      <c r="K357" s="63" t="s">
        <v>2157</v>
      </c>
      <c r="L357" s="63">
        <v>4</v>
      </c>
      <c r="M357" s="63"/>
      <c r="N357" s="112" t="s">
        <v>6672</v>
      </c>
      <c r="O357" s="102"/>
      <c r="P357" s="37" t="str">
        <f>IFERROR(INDEX('VOLO GUIDE TO WATERDEEP'!B$3:B$166,MATCH($H357,'VOLO GUIDE TO WATERDEEP'!$A$3:$A$166,0),1),"")</f>
        <v/>
      </c>
      <c r="Q357" s="37" t="str">
        <f>IFERROR(INDEX('VOLO GUIDE TO WATERDEEP'!C$3:C$166,MATCH($H357,'VOLO GUIDE TO WATERDEEP'!$A$3:$A$166,0),1),"")</f>
        <v/>
      </c>
      <c r="R357" s="37" t="str">
        <f>IFERROR(INDEX('VOLO GUIDE TO WATERDEEP'!D$3:D$166,MATCH($H357,'VOLO GUIDE TO WATERDEEP'!$A$3:$A$166,0),1),"")</f>
        <v/>
      </c>
      <c r="S357" s="37" t="str">
        <f>IFERROR(INDEX('VOLO GUIDE TO WATERDEEP'!E$3:E$166,MATCH($H357,'VOLO GUIDE TO WATERDEEP'!$A$3:$A$166,0),1),"")</f>
        <v/>
      </c>
      <c r="T357" s="37" t="str">
        <f>IFERROR(INDEX('VOLO GUIDE TO WATERDEEP'!F$3:F$166,MATCH($H357,'VOLO GUIDE TO WATERDEEP'!$A$3:$A$166,0),1),"")</f>
        <v/>
      </c>
      <c r="U357" s="37" t="str">
        <f>IFERROR(INDEX('VOLO GUIDE TO WATERDEEP'!G$3:G$166,MATCH($H357,'VOLO GUIDE TO WATERDEEP'!$A$3:$A$166,0),1),"")</f>
        <v/>
      </c>
      <c r="V357" s="37" t="str">
        <f>IFERROR(INDEX('VOLO GUIDE TO WATERDEEP'!I$3:I$166,MATCH($H357,'VOLO GUIDE TO WATERDEEP'!$A$3:$A$166,0),1),"")</f>
        <v/>
      </c>
      <c r="W357" s="102"/>
      <c r="X357" s="37" t="str">
        <f>IFERROR(INDEX(GUILDS!$B$2:$B$43,MATCH($F357,GUILDS!$G$2:$G$43,0),1),"")</f>
        <v/>
      </c>
      <c r="Y357" s="102"/>
      <c r="Z357" s="37" t="str">
        <f>IFERROR(INDEX(GUILDS!$X$3:$X$45,MATCH($F357,GUILDS!$W$3:$W$45,0),1),"")</f>
        <v/>
      </c>
    </row>
    <row r="358" spans="1:26" x14ac:dyDescent="0.25">
      <c r="A358" t="s">
        <v>1142</v>
      </c>
      <c r="B358" s="1" t="str">
        <f t="shared" si="8"/>
        <v>T45</v>
      </c>
      <c r="C358" s="1" t="str">
        <f t="shared" si="9"/>
        <v>Rejviik's Mortuary (business, A, 3)</v>
      </c>
      <c r="F358" s="37" t="s">
        <v>1920</v>
      </c>
      <c r="G358" s="37" t="s">
        <v>1921</v>
      </c>
      <c r="H358" s="63" t="s">
        <v>2507</v>
      </c>
      <c r="I358" s="63" t="s">
        <v>3296</v>
      </c>
      <c r="J358" s="63" t="s">
        <v>2165</v>
      </c>
      <c r="K358" s="63" t="s">
        <v>2152</v>
      </c>
      <c r="L358" s="63">
        <v>3</v>
      </c>
      <c r="M358" s="63"/>
      <c r="N358" s="112" t="s">
        <v>6672</v>
      </c>
      <c r="O358" s="102"/>
      <c r="P358" s="37" t="str">
        <f>IFERROR(INDEX('VOLO GUIDE TO WATERDEEP'!B$3:B$166,MATCH($H358,'VOLO GUIDE TO WATERDEEP'!$A$3:$A$166,0),1),"")</f>
        <v/>
      </c>
      <c r="Q358" s="37" t="str">
        <f>IFERROR(INDEX('VOLO GUIDE TO WATERDEEP'!C$3:C$166,MATCH($H358,'VOLO GUIDE TO WATERDEEP'!$A$3:$A$166,0),1),"")</f>
        <v/>
      </c>
      <c r="R358" s="37" t="str">
        <f>IFERROR(INDEX('VOLO GUIDE TO WATERDEEP'!D$3:D$166,MATCH($H358,'VOLO GUIDE TO WATERDEEP'!$A$3:$A$166,0),1),"")</f>
        <v/>
      </c>
      <c r="S358" s="37" t="str">
        <f>IFERROR(INDEX('VOLO GUIDE TO WATERDEEP'!E$3:E$166,MATCH($H358,'VOLO GUIDE TO WATERDEEP'!$A$3:$A$166,0),1),"")</f>
        <v/>
      </c>
      <c r="T358" s="37" t="str">
        <f>IFERROR(INDEX('VOLO GUIDE TO WATERDEEP'!F$3:F$166,MATCH($H358,'VOLO GUIDE TO WATERDEEP'!$A$3:$A$166,0),1),"")</f>
        <v/>
      </c>
      <c r="U358" s="37" t="str">
        <f>IFERROR(INDEX('VOLO GUIDE TO WATERDEEP'!G$3:G$166,MATCH($H358,'VOLO GUIDE TO WATERDEEP'!$A$3:$A$166,0),1),"")</f>
        <v/>
      </c>
      <c r="V358" s="37" t="str">
        <f>IFERROR(INDEX('VOLO GUIDE TO WATERDEEP'!I$3:I$166,MATCH($H358,'VOLO GUIDE TO WATERDEEP'!$A$3:$A$166,0),1),"")</f>
        <v/>
      </c>
      <c r="W358" s="102"/>
      <c r="X358" s="37" t="str">
        <f>IFERROR(INDEX(GUILDS!$B$2:$B$43,MATCH($F358,GUILDS!$G$2:$G$43,0),1),"")</f>
        <v/>
      </c>
      <c r="Y358" s="102"/>
      <c r="Z358" s="37" t="str">
        <f>IFERROR(INDEX(GUILDS!$X$3:$X$45,MATCH($F358,GUILDS!$W$3:$W$45,0),1),"")</f>
        <v/>
      </c>
    </row>
    <row r="359" spans="1:26" x14ac:dyDescent="0.25">
      <c r="A359" t="s">
        <v>1143</v>
      </c>
      <c r="B359" s="1" t="str">
        <f t="shared" si="8"/>
        <v>T46</v>
      </c>
      <c r="C359" s="1" t="str">
        <f t="shared" si="9"/>
        <v>Monastery of the Sun (temple, A, 4)</v>
      </c>
      <c r="F359" s="37" t="s">
        <v>1922</v>
      </c>
      <c r="G359" s="37" t="s">
        <v>1923</v>
      </c>
      <c r="H359" s="63" t="s">
        <v>2508</v>
      </c>
      <c r="I359" s="63" t="s">
        <v>3296</v>
      </c>
      <c r="J359" s="63" t="s">
        <v>2176</v>
      </c>
      <c r="K359" s="63" t="s">
        <v>2152</v>
      </c>
      <c r="L359" s="63">
        <v>4</v>
      </c>
      <c r="M359" s="63"/>
      <c r="N359" s="112" t="s">
        <v>6672</v>
      </c>
      <c r="O359" s="102"/>
      <c r="P359" s="37" t="str">
        <f>IFERROR(INDEX('VOLO GUIDE TO WATERDEEP'!B$3:B$166,MATCH($H359,'VOLO GUIDE TO WATERDEEP'!$A$3:$A$166,0),1),"")</f>
        <v/>
      </c>
      <c r="Q359" s="37" t="str">
        <f>IFERROR(INDEX('VOLO GUIDE TO WATERDEEP'!C$3:C$166,MATCH($H359,'VOLO GUIDE TO WATERDEEP'!$A$3:$A$166,0),1),"")</f>
        <v/>
      </c>
      <c r="R359" s="37" t="str">
        <f>IFERROR(INDEX('VOLO GUIDE TO WATERDEEP'!D$3:D$166,MATCH($H359,'VOLO GUIDE TO WATERDEEP'!$A$3:$A$166,0),1),"")</f>
        <v/>
      </c>
      <c r="S359" s="37" t="str">
        <f>IFERROR(INDEX('VOLO GUIDE TO WATERDEEP'!E$3:E$166,MATCH($H359,'VOLO GUIDE TO WATERDEEP'!$A$3:$A$166,0),1),"")</f>
        <v/>
      </c>
      <c r="T359" s="37" t="str">
        <f>IFERROR(INDEX('VOLO GUIDE TO WATERDEEP'!F$3:F$166,MATCH($H359,'VOLO GUIDE TO WATERDEEP'!$A$3:$A$166,0),1),"")</f>
        <v/>
      </c>
      <c r="U359" s="37" t="str">
        <f>IFERROR(INDEX('VOLO GUIDE TO WATERDEEP'!G$3:G$166,MATCH($H359,'VOLO GUIDE TO WATERDEEP'!$A$3:$A$166,0),1),"")</f>
        <v/>
      </c>
      <c r="V359" s="37" t="str">
        <f>IFERROR(INDEX('VOLO GUIDE TO WATERDEEP'!I$3:I$166,MATCH($H359,'VOLO GUIDE TO WATERDEEP'!$A$3:$A$166,0),1),"")</f>
        <v/>
      </c>
      <c r="W359" s="102"/>
      <c r="X359" s="37" t="str">
        <f>IFERROR(INDEX(GUILDS!$B$2:$B$43,MATCH($F359,GUILDS!$G$2:$G$43,0),1),"")</f>
        <v/>
      </c>
      <c r="Y359" s="102"/>
      <c r="Z359" s="37" t="str">
        <f>IFERROR(INDEX(GUILDS!$X$3:$X$45,MATCH($F359,GUILDS!$W$3:$W$45,0),1),"")</f>
        <v/>
      </c>
    </row>
    <row r="360" spans="1:26" x14ac:dyDescent="0.25">
      <c r="A360" t="s">
        <v>1144</v>
      </c>
      <c r="B360" s="1" t="str">
        <f t="shared" si="8"/>
        <v>T47</v>
      </c>
      <c r="C360" s="1" t="str">
        <f t="shared" si="9"/>
        <v>Huulfor Manor (business, A, 3)</v>
      </c>
      <c r="F360" s="37" t="s">
        <v>1924</v>
      </c>
      <c r="G360" s="37" t="s">
        <v>1925</v>
      </c>
      <c r="H360" s="63" t="s">
        <v>2509</v>
      </c>
      <c r="I360" s="63" t="s">
        <v>3296</v>
      </c>
      <c r="J360" s="63" t="s">
        <v>2165</v>
      </c>
      <c r="K360" s="63" t="s">
        <v>2152</v>
      </c>
      <c r="L360" s="63">
        <v>3</v>
      </c>
      <c r="M360" s="63"/>
      <c r="N360" s="112" t="s">
        <v>6672</v>
      </c>
      <c r="O360" s="102"/>
      <c r="P360" s="37" t="str">
        <f>IFERROR(INDEX('VOLO GUIDE TO WATERDEEP'!B$3:B$166,MATCH($H360,'VOLO GUIDE TO WATERDEEP'!$A$3:$A$166,0),1),"")</f>
        <v/>
      </c>
      <c r="Q360" s="37" t="str">
        <f>IFERROR(INDEX('VOLO GUIDE TO WATERDEEP'!C$3:C$166,MATCH($H360,'VOLO GUIDE TO WATERDEEP'!$A$3:$A$166,0),1),"")</f>
        <v/>
      </c>
      <c r="R360" s="37" t="str">
        <f>IFERROR(INDEX('VOLO GUIDE TO WATERDEEP'!D$3:D$166,MATCH($H360,'VOLO GUIDE TO WATERDEEP'!$A$3:$A$166,0),1),"")</f>
        <v/>
      </c>
      <c r="S360" s="37" t="str">
        <f>IFERROR(INDEX('VOLO GUIDE TO WATERDEEP'!E$3:E$166,MATCH($H360,'VOLO GUIDE TO WATERDEEP'!$A$3:$A$166,0),1),"")</f>
        <v/>
      </c>
      <c r="T360" s="37" t="str">
        <f>IFERROR(INDEX('VOLO GUIDE TO WATERDEEP'!F$3:F$166,MATCH($H360,'VOLO GUIDE TO WATERDEEP'!$A$3:$A$166,0),1),"")</f>
        <v/>
      </c>
      <c r="U360" s="37" t="str">
        <f>IFERROR(INDEX('VOLO GUIDE TO WATERDEEP'!G$3:G$166,MATCH($H360,'VOLO GUIDE TO WATERDEEP'!$A$3:$A$166,0),1),"")</f>
        <v/>
      </c>
      <c r="V360" s="37" t="str">
        <f>IFERROR(INDEX('VOLO GUIDE TO WATERDEEP'!I$3:I$166,MATCH($H360,'VOLO GUIDE TO WATERDEEP'!$A$3:$A$166,0),1),"")</f>
        <v/>
      </c>
      <c r="W360" s="102"/>
      <c r="X360" s="37" t="str">
        <f>IFERROR(INDEX(GUILDS!$B$2:$B$43,MATCH($F360,GUILDS!$G$2:$G$43,0),1),"")</f>
        <v/>
      </c>
      <c r="Y360" s="102"/>
      <c r="Z360" s="37" t="str">
        <f>IFERROR(INDEX(GUILDS!$X$3:$X$45,MATCH($F360,GUILDS!$W$3:$W$45,0),1),"")</f>
        <v/>
      </c>
    </row>
    <row r="361" spans="1:26" x14ac:dyDescent="0.25">
      <c r="A361" t="s">
        <v>1145</v>
      </c>
      <c r="B361" s="1" t="str">
        <f t="shared" si="8"/>
        <v>T48</v>
      </c>
      <c r="C361" s="1" t="str">
        <f t="shared" si="9"/>
        <v>River Gate (city building, A, 4)</v>
      </c>
      <c r="F361" s="37" t="s">
        <v>1926</v>
      </c>
      <c r="G361" s="37" t="s">
        <v>1927</v>
      </c>
      <c r="H361" s="63" t="s">
        <v>2510</v>
      </c>
      <c r="I361" s="63" t="s">
        <v>3296</v>
      </c>
      <c r="J361" s="63" t="s">
        <v>2144</v>
      </c>
      <c r="K361" s="63" t="s">
        <v>2152</v>
      </c>
      <c r="L361" s="63">
        <v>4</v>
      </c>
      <c r="M361" s="63"/>
      <c r="N361" s="112" t="s">
        <v>6672</v>
      </c>
      <c r="O361" s="102"/>
      <c r="P361" s="37" t="str">
        <f>IFERROR(INDEX('VOLO GUIDE TO WATERDEEP'!B$3:B$166,MATCH($H361,'VOLO GUIDE TO WATERDEEP'!$A$3:$A$166,0),1),"")</f>
        <v/>
      </c>
      <c r="Q361" s="37" t="str">
        <f>IFERROR(INDEX('VOLO GUIDE TO WATERDEEP'!C$3:C$166,MATCH($H361,'VOLO GUIDE TO WATERDEEP'!$A$3:$A$166,0),1),"")</f>
        <v/>
      </c>
      <c r="R361" s="37" t="str">
        <f>IFERROR(INDEX('VOLO GUIDE TO WATERDEEP'!D$3:D$166,MATCH($H361,'VOLO GUIDE TO WATERDEEP'!$A$3:$A$166,0),1),"")</f>
        <v/>
      </c>
      <c r="S361" s="37" t="str">
        <f>IFERROR(INDEX('VOLO GUIDE TO WATERDEEP'!E$3:E$166,MATCH($H361,'VOLO GUIDE TO WATERDEEP'!$A$3:$A$166,0),1),"")</f>
        <v/>
      </c>
      <c r="T361" s="37" t="str">
        <f>IFERROR(INDEX('VOLO GUIDE TO WATERDEEP'!F$3:F$166,MATCH($H361,'VOLO GUIDE TO WATERDEEP'!$A$3:$A$166,0),1),"")</f>
        <v/>
      </c>
      <c r="U361" s="37" t="str">
        <f>IFERROR(INDEX('VOLO GUIDE TO WATERDEEP'!G$3:G$166,MATCH($H361,'VOLO GUIDE TO WATERDEEP'!$A$3:$A$166,0),1),"")</f>
        <v/>
      </c>
      <c r="V361" s="37" t="str">
        <f>IFERROR(INDEX('VOLO GUIDE TO WATERDEEP'!I$3:I$166,MATCH($H361,'VOLO GUIDE TO WATERDEEP'!$A$3:$A$166,0),1),"")</f>
        <v/>
      </c>
      <c r="W361" s="102"/>
      <c r="X361" s="37" t="str">
        <f>IFERROR(INDEX(GUILDS!$B$2:$B$43,MATCH($F361,GUILDS!$G$2:$G$43,0),1),"")</f>
        <v/>
      </c>
      <c r="Y361" s="102"/>
      <c r="Z361" s="37" t="str">
        <f>IFERROR(INDEX(GUILDS!$X$3:$X$45,MATCH($F361,GUILDS!$W$3:$W$45,0),1),"")</f>
        <v/>
      </c>
    </row>
    <row r="362" spans="1:26" x14ac:dyDescent="0.25">
      <c r="A362" t="s">
        <v>1146</v>
      </c>
      <c r="B362" s="1" t="str">
        <f t="shared" si="8"/>
        <v>T49</v>
      </c>
      <c r="C362" s="1" t="str">
        <f t="shared" si="9"/>
        <v>The Singed Bolt (tavern, C, 2)</v>
      </c>
      <c r="F362" s="37" t="s">
        <v>1928</v>
      </c>
      <c r="G362" s="37" t="s">
        <v>1929</v>
      </c>
      <c r="H362" s="63" t="s">
        <v>2511</v>
      </c>
      <c r="I362" s="63" t="s">
        <v>3296</v>
      </c>
      <c r="J362" s="63" t="s">
        <v>2169</v>
      </c>
      <c r="K362" s="63" t="s">
        <v>2145</v>
      </c>
      <c r="L362" s="63">
        <v>2</v>
      </c>
      <c r="M362" s="63"/>
      <c r="N362" s="112" t="s">
        <v>6672</v>
      </c>
      <c r="O362" s="102"/>
      <c r="P362" s="37" t="str">
        <f>IFERROR(INDEX('VOLO GUIDE TO WATERDEEP'!B$3:B$166,MATCH($H362,'VOLO GUIDE TO WATERDEEP'!$A$3:$A$166,0),1),"")</f>
        <v/>
      </c>
      <c r="Q362" s="37" t="str">
        <f>IFERROR(INDEX('VOLO GUIDE TO WATERDEEP'!C$3:C$166,MATCH($H362,'VOLO GUIDE TO WATERDEEP'!$A$3:$A$166,0),1),"")</f>
        <v/>
      </c>
      <c r="R362" s="37" t="str">
        <f>IFERROR(INDEX('VOLO GUIDE TO WATERDEEP'!D$3:D$166,MATCH($H362,'VOLO GUIDE TO WATERDEEP'!$A$3:$A$166,0),1),"")</f>
        <v/>
      </c>
      <c r="S362" s="37" t="str">
        <f>IFERROR(INDEX('VOLO GUIDE TO WATERDEEP'!E$3:E$166,MATCH($H362,'VOLO GUIDE TO WATERDEEP'!$A$3:$A$166,0),1),"")</f>
        <v/>
      </c>
      <c r="T362" s="37" t="str">
        <f>IFERROR(INDEX('VOLO GUIDE TO WATERDEEP'!F$3:F$166,MATCH($H362,'VOLO GUIDE TO WATERDEEP'!$A$3:$A$166,0),1),"")</f>
        <v/>
      </c>
      <c r="U362" s="37" t="str">
        <f>IFERROR(INDEX('VOLO GUIDE TO WATERDEEP'!G$3:G$166,MATCH($H362,'VOLO GUIDE TO WATERDEEP'!$A$3:$A$166,0),1),"")</f>
        <v/>
      </c>
      <c r="V362" s="37" t="str">
        <f>IFERROR(INDEX('VOLO GUIDE TO WATERDEEP'!I$3:I$166,MATCH($H362,'VOLO GUIDE TO WATERDEEP'!$A$3:$A$166,0),1),"")</f>
        <v/>
      </c>
      <c r="W362" s="102"/>
      <c r="X362" s="37" t="str">
        <f>IFERROR(INDEX(GUILDS!$B$2:$B$43,MATCH($F362,GUILDS!$G$2:$G$43,0),1),"")</f>
        <v/>
      </c>
      <c r="Y362" s="102"/>
      <c r="Z362" s="37" t="str">
        <f>IFERROR(INDEX(GUILDS!$X$3:$X$45,MATCH($F362,GUILDS!$W$3:$W$45,0),1),"")</f>
        <v/>
      </c>
    </row>
    <row r="363" spans="1:26" x14ac:dyDescent="0.25">
      <c r="A363" t="s">
        <v>1147</v>
      </c>
      <c r="B363" s="1" t="str">
        <f t="shared" si="8"/>
        <v>T50</v>
      </c>
      <c r="C363" s="1" t="str">
        <f t="shared" si="9"/>
        <v>Zeltabbar Iliphar's residence (row house, B, 3)</v>
      </c>
      <c r="F363" s="37" t="s">
        <v>1930</v>
      </c>
      <c r="G363" s="37" t="s">
        <v>1931</v>
      </c>
      <c r="H363" s="63" t="s">
        <v>2512</v>
      </c>
      <c r="I363" s="63" t="s">
        <v>3296</v>
      </c>
      <c r="J363" s="63" t="s">
        <v>2166</v>
      </c>
      <c r="K363" s="63" t="s">
        <v>2157</v>
      </c>
      <c r="L363" s="63">
        <v>3</v>
      </c>
      <c r="M363" s="63"/>
      <c r="N363" s="112" t="s">
        <v>6672</v>
      </c>
      <c r="O363" s="102"/>
      <c r="P363" s="37" t="str">
        <f>IFERROR(INDEX('VOLO GUIDE TO WATERDEEP'!B$3:B$166,MATCH($H363,'VOLO GUIDE TO WATERDEEP'!$A$3:$A$166,0),1),"")</f>
        <v/>
      </c>
      <c r="Q363" s="37" t="str">
        <f>IFERROR(INDEX('VOLO GUIDE TO WATERDEEP'!C$3:C$166,MATCH($H363,'VOLO GUIDE TO WATERDEEP'!$A$3:$A$166,0),1),"")</f>
        <v/>
      </c>
      <c r="R363" s="37" t="str">
        <f>IFERROR(INDEX('VOLO GUIDE TO WATERDEEP'!D$3:D$166,MATCH($H363,'VOLO GUIDE TO WATERDEEP'!$A$3:$A$166,0),1),"")</f>
        <v/>
      </c>
      <c r="S363" s="37" t="str">
        <f>IFERROR(INDEX('VOLO GUIDE TO WATERDEEP'!E$3:E$166,MATCH($H363,'VOLO GUIDE TO WATERDEEP'!$A$3:$A$166,0),1),"")</f>
        <v/>
      </c>
      <c r="T363" s="37" t="str">
        <f>IFERROR(INDEX('VOLO GUIDE TO WATERDEEP'!F$3:F$166,MATCH($H363,'VOLO GUIDE TO WATERDEEP'!$A$3:$A$166,0),1),"")</f>
        <v/>
      </c>
      <c r="U363" s="37" t="str">
        <f>IFERROR(INDEX('VOLO GUIDE TO WATERDEEP'!G$3:G$166,MATCH($H363,'VOLO GUIDE TO WATERDEEP'!$A$3:$A$166,0),1),"")</f>
        <v/>
      </c>
      <c r="V363" s="37" t="str">
        <f>IFERROR(INDEX('VOLO GUIDE TO WATERDEEP'!I$3:I$166,MATCH($H363,'VOLO GUIDE TO WATERDEEP'!$A$3:$A$166,0),1),"")</f>
        <v/>
      </c>
      <c r="W363" s="102"/>
      <c r="X363" s="37" t="str">
        <f>IFERROR(INDEX(GUILDS!$B$2:$B$43,MATCH($F363,GUILDS!$G$2:$G$43,0),1),"")</f>
        <v/>
      </c>
      <c r="Y363" s="102"/>
      <c r="Z363" s="37" t="str">
        <f>IFERROR(INDEX(GUILDS!$X$3:$X$45,MATCH($F363,GUILDS!$W$3:$W$45,0),1),"")</f>
        <v>Zeltabbar Iliphar</v>
      </c>
    </row>
    <row r="364" spans="1:26" x14ac:dyDescent="0.25">
      <c r="A364" t="s">
        <v>1148</v>
      </c>
      <c r="B364" s="1" t="str">
        <f t="shared" si="8"/>
        <v>T51</v>
      </c>
      <c r="C364" s="1" t="str">
        <f t="shared" si="9"/>
        <v>Henndever's Coffins and Coffers (business, B, 2)</v>
      </c>
      <c r="F364" s="37" t="s">
        <v>1932</v>
      </c>
      <c r="G364" s="37" t="s">
        <v>1933</v>
      </c>
      <c r="H364" s="63" t="s">
        <v>2513</v>
      </c>
      <c r="I364" s="63" t="s">
        <v>3296</v>
      </c>
      <c r="J364" s="63" t="s">
        <v>2165</v>
      </c>
      <c r="K364" s="63" t="s">
        <v>2157</v>
      </c>
      <c r="L364" s="63">
        <v>2</v>
      </c>
      <c r="M364" s="63"/>
      <c r="N364" s="112" t="s">
        <v>6672</v>
      </c>
      <c r="O364" s="102"/>
      <c r="P364" s="37" t="str">
        <f>IFERROR(INDEX('VOLO GUIDE TO WATERDEEP'!B$3:B$166,MATCH($H364,'VOLO GUIDE TO WATERDEEP'!$A$3:$A$166,0),1),"")</f>
        <v/>
      </c>
      <c r="Q364" s="37" t="str">
        <f>IFERROR(INDEX('VOLO GUIDE TO WATERDEEP'!C$3:C$166,MATCH($H364,'VOLO GUIDE TO WATERDEEP'!$A$3:$A$166,0),1),"")</f>
        <v/>
      </c>
      <c r="R364" s="37" t="str">
        <f>IFERROR(INDEX('VOLO GUIDE TO WATERDEEP'!D$3:D$166,MATCH($H364,'VOLO GUIDE TO WATERDEEP'!$A$3:$A$166,0),1),"")</f>
        <v/>
      </c>
      <c r="S364" s="37" t="str">
        <f>IFERROR(INDEX('VOLO GUIDE TO WATERDEEP'!E$3:E$166,MATCH($H364,'VOLO GUIDE TO WATERDEEP'!$A$3:$A$166,0),1),"")</f>
        <v/>
      </c>
      <c r="T364" s="37" t="str">
        <f>IFERROR(INDEX('VOLO GUIDE TO WATERDEEP'!F$3:F$166,MATCH($H364,'VOLO GUIDE TO WATERDEEP'!$A$3:$A$166,0),1),"")</f>
        <v/>
      </c>
      <c r="U364" s="37" t="str">
        <f>IFERROR(INDEX('VOLO GUIDE TO WATERDEEP'!G$3:G$166,MATCH($H364,'VOLO GUIDE TO WATERDEEP'!$A$3:$A$166,0),1),"")</f>
        <v/>
      </c>
      <c r="V364" s="37" t="str">
        <f>IFERROR(INDEX('VOLO GUIDE TO WATERDEEP'!I$3:I$166,MATCH($H364,'VOLO GUIDE TO WATERDEEP'!$A$3:$A$166,0),1),"")</f>
        <v/>
      </c>
      <c r="W364" s="102"/>
      <c r="X364" s="37" t="str">
        <f>IFERROR(INDEX(GUILDS!$B$2:$B$43,MATCH($F364,GUILDS!$G$2:$G$43,0),1),"")</f>
        <v/>
      </c>
      <c r="Y364" s="102"/>
      <c r="Z364" s="37" t="str">
        <f>IFERROR(INDEX(GUILDS!$X$3:$X$45,MATCH($F364,GUILDS!$W$3:$W$45,0),1),"")</f>
        <v/>
      </c>
    </row>
    <row r="365" spans="1:26" x14ac:dyDescent="0.25">
      <c r="B365" s="1"/>
      <c r="C365" s="1"/>
      <c r="F365" s="37"/>
      <c r="G365" s="37"/>
      <c r="H365" s="63" t="s">
        <v>6599</v>
      </c>
      <c r="I365" s="63" t="s">
        <v>3296</v>
      </c>
      <c r="J365" s="63"/>
      <c r="K365" s="63"/>
      <c r="L365" s="63"/>
      <c r="M365" s="63"/>
      <c r="N365" s="112" t="s">
        <v>6739</v>
      </c>
      <c r="O365" s="102"/>
      <c r="P365" s="37"/>
      <c r="Q365" s="37"/>
      <c r="R365" s="37"/>
      <c r="S365" s="37"/>
      <c r="T365" s="37"/>
      <c r="U365" s="37"/>
      <c r="V365" s="37"/>
      <c r="W365" s="102"/>
      <c r="X365" s="37"/>
      <c r="Y365" s="102"/>
      <c r="Z365" s="37"/>
    </row>
    <row r="366" spans="1:26" x14ac:dyDescent="0.25">
      <c r="B366" s="1"/>
      <c r="C366" s="1"/>
      <c r="F366" s="37"/>
      <c r="G366" s="37"/>
      <c r="H366" s="63" t="s">
        <v>6600</v>
      </c>
      <c r="I366" s="63" t="s">
        <v>3296</v>
      </c>
      <c r="J366" s="63"/>
      <c r="K366" s="63"/>
      <c r="L366" s="63"/>
      <c r="M366" s="63"/>
      <c r="N366" s="112" t="s">
        <v>6740</v>
      </c>
      <c r="O366" s="102"/>
      <c r="P366" s="37"/>
      <c r="Q366" s="37"/>
      <c r="R366" s="37"/>
      <c r="S366" s="37"/>
      <c r="T366" s="37"/>
      <c r="U366" s="37"/>
      <c r="V366" s="37"/>
      <c r="W366" s="102"/>
      <c r="X366" s="37"/>
      <c r="Y366" s="102"/>
      <c r="Z366" s="37"/>
    </row>
    <row r="367" spans="1:26" x14ac:dyDescent="0.25">
      <c r="B367" s="1"/>
      <c r="C367" s="1"/>
      <c r="F367" s="37"/>
      <c r="G367" s="37"/>
      <c r="H367" s="63" t="s">
        <v>6601</v>
      </c>
      <c r="I367" s="63" t="s">
        <v>3296</v>
      </c>
      <c r="J367" s="63"/>
      <c r="K367" s="63"/>
      <c r="L367" s="63"/>
      <c r="M367" s="63"/>
      <c r="N367" s="112" t="s">
        <v>6672</v>
      </c>
      <c r="O367" s="102"/>
      <c r="P367" s="37"/>
      <c r="Q367" s="37"/>
      <c r="R367" s="37"/>
      <c r="S367" s="37"/>
      <c r="T367" s="37"/>
      <c r="U367" s="37"/>
      <c r="V367" s="37"/>
      <c r="W367" s="102"/>
      <c r="X367" s="37"/>
      <c r="Y367" s="102"/>
      <c r="Z367" s="37"/>
    </row>
    <row r="368" spans="1:26" x14ac:dyDescent="0.25">
      <c r="B368" s="1"/>
      <c r="C368" s="1"/>
      <c r="F368" s="37"/>
      <c r="G368" s="37"/>
      <c r="H368" s="63" t="s">
        <v>6603</v>
      </c>
      <c r="I368" s="63" t="s">
        <v>3296</v>
      </c>
      <c r="J368" s="63"/>
      <c r="K368" s="63"/>
      <c r="L368" s="63"/>
      <c r="M368" s="63"/>
      <c r="N368" s="112" t="s">
        <v>6672</v>
      </c>
      <c r="O368" s="102"/>
      <c r="P368" s="37"/>
      <c r="Q368" s="37"/>
      <c r="R368" s="37"/>
      <c r="S368" s="37"/>
      <c r="T368" s="37"/>
      <c r="U368" s="37"/>
      <c r="V368" s="37"/>
      <c r="W368" s="102"/>
      <c r="X368" s="37"/>
      <c r="Y368" s="102"/>
      <c r="Z368" s="37"/>
    </row>
    <row r="369" spans="1:26" x14ac:dyDescent="0.25">
      <c r="B369" s="1"/>
      <c r="C369" s="1"/>
      <c r="F369" s="37"/>
      <c r="G369" s="37"/>
      <c r="H369" s="63" t="s">
        <v>6604</v>
      </c>
      <c r="I369" s="63" t="s">
        <v>3296</v>
      </c>
      <c r="J369" s="63"/>
      <c r="K369" s="63"/>
      <c r="L369" s="63"/>
      <c r="M369" s="63"/>
      <c r="N369" s="112" t="s">
        <v>6741</v>
      </c>
      <c r="O369" s="102"/>
      <c r="P369" s="37"/>
      <c r="Q369" s="37"/>
      <c r="R369" s="37"/>
      <c r="S369" s="37"/>
      <c r="T369" s="37"/>
      <c r="U369" s="37"/>
      <c r="V369" s="37"/>
      <c r="W369" s="102"/>
      <c r="X369" s="37"/>
      <c r="Y369" s="102"/>
      <c r="Z369" s="37"/>
    </row>
    <row r="370" spans="1:26" x14ac:dyDescent="0.25">
      <c r="B370" s="1"/>
      <c r="C370" s="1"/>
      <c r="F370" s="37"/>
      <c r="G370" s="37"/>
      <c r="H370" s="63" t="s">
        <v>6607</v>
      </c>
      <c r="I370" s="63" t="s">
        <v>3296</v>
      </c>
      <c r="J370" s="63"/>
      <c r="K370" s="63"/>
      <c r="L370" s="63"/>
      <c r="M370" s="63"/>
      <c r="N370" s="112" t="s">
        <v>6672</v>
      </c>
      <c r="O370" s="102"/>
      <c r="P370" s="37"/>
      <c r="Q370" s="37"/>
      <c r="R370" s="37"/>
      <c r="S370" s="37"/>
      <c r="T370" s="37"/>
      <c r="U370" s="37"/>
      <c r="V370" s="37"/>
      <c r="W370" s="102"/>
      <c r="X370" s="37"/>
      <c r="Y370" s="102"/>
      <c r="Z370" s="37"/>
    </row>
    <row r="371" spans="1:26" x14ac:dyDescent="0.25">
      <c r="B371" s="1"/>
      <c r="C371" s="1"/>
      <c r="F371" s="37"/>
      <c r="G371" s="37"/>
      <c r="H371" s="63" t="s">
        <v>6608</v>
      </c>
      <c r="I371" s="63" t="s">
        <v>3296</v>
      </c>
      <c r="J371" s="63"/>
      <c r="K371" s="63"/>
      <c r="L371" s="63"/>
      <c r="M371" s="63"/>
      <c r="N371" s="112" t="s">
        <v>6742</v>
      </c>
      <c r="O371" s="102"/>
      <c r="P371" s="37"/>
      <c r="Q371" s="37"/>
      <c r="R371" s="37"/>
      <c r="S371" s="37"/>
      <c r="T371" s="37"/>
      <c r="U371" s="37"/>
      <c r="V371" s="37"/>
      <c r="W371" s="102"/>
      <c r="X371" s="37"/>
      <c r="Y371" s="102"/>
      <c r="Z371" s="37"/>
    </row>
    <row r="372" spans="1:26" x14ac:dyDescent="0.25">
      <c r="B372" s="1"/>
      <c r="C372" s="1"/>
      <c r="F372" s="37"/>
      <c r="G372" s="37"/>
      <c r="H372" s="63" t="s">
        <v>6609</v>
      </c>
      <c r="I372" s="63" t="s">
        <v>3296</v>
      </c>
      <c r="J372" s="63"/>
      <c r="K372" s="63"/>
      <c r="L372" s="63"/>
      <c r="M372" s="63"/>
      <c r="N372" s="112" t="s">
        <v>6743</v>
      </c>
      <c r="O372" s="102"/>
      <c r="P372" s="37"/>
      <c r="Q372" s="37"/>
      <c r="R372" s="37"/>
      <c r="S372" s="37"/>
      <c r="T372" s="37"/>
      <c r="U372" s="37"/>
      <c r="V372" s="37"/>
      <c r="W372" s="102"/>
      <c r="X372" s="37"/>
      <c r="Y372" s="102"/>
      <c r="Z372" s="37"/>
    </row>
    <row r="373" spans="1:26" ht="409.5" x14ac:dyDescent="0.25">
      <c r="B373" s="1"/>
      <c r="C373" s="1"/>
      <c r="F373" s="37"/>
      <c r="G373" s="37"/>
      <c r="H373" s="101" t="s">
        <v>6610</v>
      </c>
      <c r="I373" s="63" t="s">
        <v>3296</v>
      </c>
      <c r="J373" s="63"/>
      <c r="K373" s="63"/>
      <c r="L373" s="63"/>
      <c r="M373" s="63"/>
      <c r="N373" s="130" t="s">
        <v>6744</v>
      </c>
      <c r="O373" s="102"/>
      <c r="P373" s="37"/>
      <c r="Q373" s="37"/>
      <c r="R373" s="37"/>
      <c r="S373" s="37"/>
      <c r="T373" s="37"/>
      <c r="U373" s="37"/>
      <c r="V373" s="37"/>
      <c r="W373" s="102"/>
      <c r="X373" s="37"/>
      <c r="Y373" s="102"/>
      <c r="Z373" s="37"/>
    </row>
    <row r="374" spans="1:26" x14ac:dyDescent="0.25">
      <c r="B374" s="1"/>
      <c r="C374" s="1"/>
      <c r="F374" s="37"/>
      <c r="G374" s="37"/>
      <c r="H374" s="63" t="s">
        <v>6611</v>
      </c>
      <c r="I374" s="63" t="s">
        <v>3296</v>
      </c>
      <c r="J374" s="63"/>
      <c r="K374" s="63"/>
      <c r="L374" s="63"/>
      <c r="M374" s="63"/>
      <c r="N374" s="112" t="s">
        <v>6672</v>
      </c>
      <c r="O374" s="102"/>
      <c r="P374" s="37"/>
      <c r="Q374" s="37"/>
      <c r="R374" s="37"/>
      <c r="S374" s="37"/>
      <c r="T374" s="37"/>
      <c r="U374" s="37"/>
      <c r="V374" s="37"/>
      <c r="W374" s="102"/>
      <c r="X374" s="37"/>
      <c r="Y374" s="102"/>
      <c r="Z374" s="37"/>
    </row>
    <row r="375" spans="1:26" x14ac:dyDescent="0.25">
      <c r="B375" s="1"/>
      <c r="C375" s="1"/>
      <c r="F375" s="37"/>
      <c r="G375" s="37"/>
      <c r="H375" s="63"/>
      <c r="I375" s="63" t="s">
        <v>3296</v>
      </c>
      <c r="J375" s="63"/>
      <c r="K375" s="63"/>
      <c r="L375" s="63"/>
      <c r="M375" s="63"/>
      <c r="N375" s="112" t="s">
        <v>6672</v>
      </c>
      <c r="O375" s="102"/>
      <c r="P375" s="37"/>
      <c r="Q375" s="37"/>
      <c r="R375" s="37"/>
      <c r="S375" s="37"/>
      <c r="T375" s="37"/>
      <c r="U375" s="37"/>
      <c r="V375" s="37"/>
      <c r="W375" s="102"/>
      <c r="X375" s="37"/>
      <c r="Y375" s="102"/>
      <c r="Z375" s="37"/>
    </row>
    <row r="376" spans="1:26" x14ac:dyDescent="0.25">
      <c r="A376" t="s">
        <v>1149</v>
      </c>
      <c r="B376" s="1" t="str">
        <f t="shared" si="8"/>
        <v>CD1</v>
      </c>
      <c r="C376" s="1" t="str">
        <f t="shared" si="9"/>
        <v>Roads' End (vault, C, 1)</v>
      </c>
      <c r="F376" s="37" t="s">
        <v>1934</v>
      </c>
      <c r="G376" s="37" t="s">
        <v>1935</v>
      </c>
      <c r="H376" s="63" t="s">
        <v>2514</v>
      </c>
      <c r="I376" s="63" t="s">
        <v>3293</v>
      </c>
      <c r="J376" s="63" t="s">
        <v>2192</v>
      </c>
      <c r="K376" s="63" t="s">
        <v>2145</v>
      </c>
      <c r="L376" s="63">
        <v>1</v>
      </c>
      <c r="M376" s="63"/>
      <c r="N376" s="112" t="s">
        <v>6672</v>
      </c>
      <c r="O376" s="102"/>
      <c r="P376" s="37" t="str">
        <f>IFERROR(INDEX('VOLO GUIDE TO WATERDEEP'!B$3:B$166,MATCH($H376,'VOLO GUIDE TO WATERDEEP'!$A$3:$A$166,0),1),"")</f>
        <v/>
      </c>
      <c r="Q376" s="37" t="str">
        <f>IFERROR(INDEX('VOLO GUIDE TO WATERDEEP'!C$3:C$166,MATCH($H376,'VOLO GUIDE TO WATERDEEP'!$A$3:$A$166,0),1),"")</f>
        <v/>
      </c>
      <c r="R376" s="37" t="str">
        <f>IFERROR(INDEX('VOLO GUIDE TO WATERDEEP'!D$3:D$166,MATCH($H376,'VOLO GUIDE TO WATERDEEP'!$A$3:$A$166,0),1),"")</f>
        <v/>
      </c>
      <c r="S376" s="37" t="str">
        <f>IFERROR(INDEX('VOLO GUIDE TO WATERDEEP'!E$3:E$166,MATCH($H376,'VOLO GUIDE TO WATERDEEP'!$A$3:$A$166,0),1),"")</f>
        <v/>
      </c>
      <c r="T376" s="37" t="str">
        <f>IFERROR(INDEX('VOLO GUIDE TO WATERDEEP'!F$3:F$166,MATCH($H376,'VOLO GUIDE TO WATERDEEP'!$A$3:$A$166,0),1),"")</f>
        <v/>
      </c>
      <c r="U376" s="37" t="str">
        <f>IFERROR(INDEX('VOLO GUIDE TO WATERDEEP'!G$3:G$166,MATCH($H376,'VOLO GUIDE TO WATERDEEP'!$A$3:$A$166,0),1),"")</f>
        <v/>
      </c>
      <c r="V376" s="37" t="str">
        <f>IFERROR(INDEX('VOLO GUIDE TO WATERDEEP'!I$3:I$166,MATCH($H376,'VOLO GUIDE TO WATERDEEP'!$A$3:$A$166,0),1),"")</f>
        <v/>
      </c>
      <c r="W376" s="102"/>
      <c r="X376" s="37" t="str">
        <f>IFERROR(INDEX(GUILDS!$B$2:$B$43,MATCH($F376,GUILDS!$G$2:$G$43,0),1),"")</f>
        <v/>
      </c>
      <c r="Y376" s="102"/>
      <c r="Z376" s="37" t="str">
        <f>IFERROR(INDEX(GUILDS!$X$3:$X$45,MATCH($F376,GUILDS!$W$3:$W$45,0),1),"")</f>
        <v/>
      </c>
    </row>
    <row r="377" spans="1:26" x14ac:dyDescent="0.25">
      <c r="A377" t="s">
        <v>1150</v>
      </c>
      <c r="B377" s="1" t="str">
        <f t="shared" si="8"/>
        <v>CD2</v>
      </c>
      <c r="C377" s="1" t="str">
        <f t="shared" si="9"/>
        <v>The House of the Homeless (tomb, C, 1)</v>
      </c>
      <c r="F377" s="37" t="s">
        <v>1936</v>
      </c>
      <c r="G377" s="37" t="s">
        <v>1937</v>
      </c>
      <c r="H377" s="63" t="s">
        <v>2515</v>
      </c>
      <c r="I377" s="63" t="s">
        <v>3293</v>
      </c>
      <c r="J377" s="63" t="s">
        <v>2193</v>
      </c>
      <c r="K377" s="63" t="s">
        <v>2145</v>
      </c>
      <c r="L377" s="63">
        <v>1</v>
      </c>
      <c r="M377" s="63"/>
      <c r="N377" s="112" t="s">
        <v>6672</v>
      </c>
      <c r="O377" s="102"/>
      <c r="P377" s="37" t="str">
        <f>IFERROR(INDEX('VOLO GUIDE TO WATERDEEP'!B$3:B$166,MATCH($H377,'VOLO GUIDE TO WATERDEEP'!$A$3:$A$166,0),1),"")</f>
        <v/>
      </c>
      <c r="Q377" s="37" t="str">
        <f>IFERROR(INDEX('VOLO GUIDE TO WATERDEEP'!C$3:C$166,MATCH($H377,'VOLO GUIDE TO WATERDEEP'!$A$3:$A$166,0),1),"")</f>
        <v/>
      </c>
      <c r="R377" s="37" t="str">
        <f>IFERROR(INDEX('VOLO GUIDE TO WATERDEEP'!D$3:D$166,MATCH($H377,'VOLO GUIDE TO WATERDEEP'!$A$3:$A$166,0),1),"")</f>
        <v/>
      </c>
      <c r="S377" s="37" t="str">
        <f>IFERROR(INDEX('VOLO GUIDE TO WATERDEEP'!E$3:E$166,MATCH($H377,'VOLO GUIDE TO WATERDEEP'!$A$3:$A$166,0),1),"")</f>
        <v/>
      </c>
      <c r="T377" s="37" t="str">
        <f>IFERROR(INDEX('VOLO GUIDE TO WATERDEEP'!F$3:F$166,MATCH($H377,'VOLO GUIDE TO WATERDEEP'!$A$3:$A$166,0),1),"")</f>
        <v/>
      </c>
      <c r="U377" s="37" t="str">
        <f>IFERROR(INDEX('VOLO GUIDE TO WATERDEEP'!G$3:G$166,MATCH($H377,'VOLO GUIDE TO WATERDEEP'!$A$3:$A$166,0),1),"")</f>
        <v/>
      </c>
      <c r="V377" s="37" t="str">
        <f>IFERROR(INDEX('VOLO GUIDE TO WATERDEEP'!I$3:I$166,MATCH($H377,'VOLO GUIDE TO WATERDEEP'!$A$3:$A$166,0),1),"")</f>
        <v/>
      </c>
      <c r="W377" s="102"/>
      <c r="X377" s="37" t="str">
        <f>IFERROR(INDEX(GUILDS!$B$2:$B$43,MATCH($F377,GUILDS!$G$2:$G$43,0),1),"")</f>
        <v/>
      </c>
      <c r="Y377" s="102"/>
      <c r="Z377" s="37" t="str">
        <f>IFERROR(INDEX(GUILDS!$X$3:$X$45,MATCH($F377,GUILDS!$W$3:$W$45,0),1),"")</f>
        <v/>
      </c>
    </row>
    <row r="378" spans="1:26" x14ac:dyDescent="0.25">
      <c r="A378" t="s">
        <v>1151</v>
      </c>
      <c r="B378" s="1" t="str">
        <f t="shared" si="8"/>
        <v>CD3</v>
      </c>
      <c r="C378" s="1" t="str">
        <f t="shared" si="9"/>
        <v>Ahghairon's Statue (tomb, A, 1)</v>
      </c>
      <c r="F378" s="37" t="s">
        <v>1938</v>
      </c>
      <c r="G378" s="37" t="s">
        <v>1939</v>
      </c>
      <c r="H378" s="63" t="s">
        <v>2516</v>
      </c>
      <c r="I378" s="63" t="s">
        <v>3293</v>
      </c>
      <c r="J378" s="63" t="s">
        <v>2193</v>
      </c>
      <c r="K378" s="63" t="s">
        <v>2152</v>
      </c>
      <c r="L378" s="63">
        <v>1</v>
      </c>
      <c r="M378" s="63"/>
      <c r="N378" s="112" t="s">
        <v>6672</v>
      </c>
      <c r="O378" s="102"/>
      <c r="P378" s="37" t="str">
        <f>IFERROR(INDEX('VOLO GUIDE TO WATERDEEP'!B$3:B$166,MATCH($H378,'VOLO GUIDE TO WATERDEEP'!$A$3:$A$166,0),1),"")</f>
        <v/>
      </c>
      <c r="Q378" s="37" t="str">
        <f>IFERROR(INDEX('VOLO GUIDE TO WATERDEEP'!C$3:C$166,MATCH($H378,'VOLO GUIDE TO WATERDEEP'!$A$3:$A$166,0),1),"")</f>
        <v/>
      </c>
      <c r="R378" s="37" t="str">
        <f>IFERROR(INDEX('VOLO GUIDE TO WATERDEEP'!D$3:D$166,MATCH($H378,'VOLO GUIDE TO WATERDEEP'!$A$3:$A$166,0),1),"")</f>
        <v/>
      </c>
      <c r="S378" s="37" t="str">
        <f>IFERROR(INDEX('VOLO GUIDE TO WATERDEEP'!E$3:E$166,MATCH($H378,'VOLO GUIDE TO WATERDEEP'!$A$3:$A$166,0),1),"")</f>
        <v/>
      </c>
      <c r="T378" s="37" t="str">
        <f>IFERROR(INDEX('VOLO GUIDE TO WATERDEEP'!F$3:F$166,MATCH($H378,'VOLO GUIDE TO WATERDEEP'!$A$3:$A$166,0),1),"")</f>
        <v/>
      </c>
      <c r="U378" s="37" t="str">
        <f>IFERROR(INDEX('VOLO GUIDE TO WATERDEEP'!G$3:G$166,MATCH($H378,'VOLO GUIDE TO WATERDEEP'!$A$3:$A$166,0),1),"")</f>
        <v/>
      </c>
      <c r="V378" s="37" t="str">
        <f>IFERROR(INDEX('VOLO GUIDE TO WATERDEEP'!I$3:I$166,MATCH($H378,'VOLO GUIDE TO WATERDEEP'!$A$3:$A$166,0),1),"")</f>
        <v/>
      </c>
      <c r="W378" s="102"/>
      <c r="X378" s="37" t="str">
        <f>IFERROR(INDEX(GUILDS!$B$2:$B$43,MATCH($F378,GUILDS!$G$2:$G$43,0),1),"")</f>
        <v/>
      </c>
      <c r="Y378" s="102"/>
      <c r="Z378" s="37" t="str">
        <f>IFERROR(INDEX(GUILDS!$X$3:$X$45,MATCH($F378,GUILDS!$W$3:$W$45,0),1),"")</f>
        <v/>
      </c>
    </row>
    <row r="379" spans="1:26" x14ac:dyDescent="0.25">
      <c r="A379" t="s">
        <v>1152</v>
      </c>
      <c r="B379" s="1" t="str">
        <f t="shared" si="8"/>
        <v>CD4</v>
      </c>
      <c r="C379" s="1" t="str">
        <f t="shared" si="9"/>
        <v>Merchants' Rest (tomb, B, 1)</v>
      </c>
      <c r="F379" s="37" t="s">
        <v>1940</v>
      </c>
      <c r="G379" s="37" t="s">
        <v>1941</v>
      </c>
      <c r="H379" s="63" t="s">
        <v>2517</v>
      </c>
      <c r="I379" s="63" t="s">
        <v>3293</v>
      </c>
      <c r="J379" s="63" t="s">
        <v>2193</v>
      </c>
      <c r="K379" s="63" t="s">
        <v>2157</v>
      </c>
      <c r="L379" s="63">
        <v>1</v>
      </c>
      <c r="M379" s="63"/>
      <c r="N379" s="112" t="s">
        <v>6672</v>
      </c>
      <c r="O379" s="102"/>
      <c r="P379" s="37" t="str">
        <f>IFERROR(INDEX('VOLO GUIDE TO WATERDEEP'!B$3:B$166,MATCH($H379,'VOLO GUIDE TO WATERDEEP'!$A$3:$A$166,0),1),"")</f>
        <v/>
      </c>
      <c r="Q379" s="37" t="str">
        <f>IFERROR(INDEX('VOLO GUIDE TO WATERDEEP'!C$3:C$166,MATCH($H379,'VOLO GUIDE TO WATERDEEP'!$A$3:$A$166,0),1),"")</f>
        <v/>
      </c>
      <c r="R379" s="37" t="str">
        <f>IFERROR(INDEX('VOLO GUIDE TO WATERDEEP'!D$3:D$166,MATCH($H379,'VOLO GUIDE TO WATERDEEP'!$A$3:$A$166,0),1),"")</f>
        <v/>
      </c>
      <c r="S379" s="37" t="str">
        <f>IFERROR(INDEX('VOLO GUIDE TO WATERDEEP'!E$3:E$166,MATCH($H379,'VOLO GUIDE TO WATERDEEP'!$A$3:$A$166,0),1),"")</f>
        <v/>
      </c>
      <c r="T379" s="37" t="str">
        <f>IFERROR(INDEX('VOLO GUIDE TO WATERDEEP'!F$3:F$166,MATCH($H379,'VOLO GUIDE TO WATERDEEP'!$A$3:$A$166,0),1),"")</f>
        <v/>
      </c>
      <c r="U379" s="37" t="str">
        <f>IFERROR(INDEX('VOLO GUIDE TO WATERDEEP'!G$3:G$166,MATCH($H379,'VOLO GUIDE TO WATERDEEP'!$A$3:$A$166,0),1),"")</f>
        <v/>
      </c>
      <c r="V379" s="37" t="str">
        <f>IFERROR(INDEX('VOLO GUIDE TO WATERDEEP'!I$3:I$166,MATCH($H379,'VOLO GUIDE TO WATERDEEP'!$A$3:$A$166,0),1),"")</f>
        <v/>
      </c>
      <c r="W379" s="102"/>
      <c r="X379" s="37" t="str">
        <f>IFERROR(INDEX(GUILDS!$B$2:$B$43,MATCH($F379,GUILDS!$G$2:$G$43,0),1),"")</f>
        <v/>
      </c>
      <c r="Y379" s="102"/>
      <c r="Z379" s="37" t="str">
        <f>IFERROR(INDEX(GUILDS!$X$3:$X$45,MATCH($F379,GUILDS!$W$3:$W$45,0),1),"")</f>
        <v/>
      </c>
    </row>
    <row r="380" spans="1:26" x14ac:dyDescent="0.25">
      <c r="A380" t="s">
        <v>1153</v>
      </c>
      <c r="B380" s="1" t="str">
        <f t="shared" si="8"/>
        <v>CD5</v>
      </c>
      <c r="C380" s="1" t="str">
        <f t="shared" si="9"/>
        <v>Warriors' Monument (tomb, B, 1)</v>
      </c>
      <c r="F380" s="37" t="s">
        <v>1942</v>
      </c>
      <c r="G380" s="37" t="s">
        <v>1943</v>
      </c>
      <c r="H380" s="63" t="s">
        <v>2518</v>
      </c>
      <c r="I380" s="63" t="s">
        <v>3293</v>
      </c>
      <c r="J380" s="63" t="s">
        <v>2193</v>
      </c>
      <c r="K380" s="63" t="s">
        <v>2157</v>
      </c>
      <c r="L380" s="63">
        <v>1</v>
      </c>
      <c r="M380" s="63"/>
      <c r="N380" s="112" t="s">
        <v>6672</v>
      </c>
      <c r="O380" s="102"/>
      <c r="P380" s="37" t="str">
        <f>IFERROR(INDEX('VOLO GUIDE TO WATERDEEP'!B$3:B$166,MATCH($H380,'VOLO GUIDE TO WATERDEEP'!$A$3:$A$166,0),1),"")</f>
        <v/>
      </c>
      <c r="Q380" s="37" t="str">
        <f>IFERROR(INDEX('VOLO GUIDE TO WATERDEEP'!C$3:C$166,MATCH($H380,'VOLO GUIDE TO WATERDEEP'!$A$3:$A$166,0),1),"")</f>
        <v/>
      </c>
      <c r="R380" s="37" t="str">
        <f>IFERROR(INDEX('VOLO GUIDE TO WATERDEEP'!D$3:D$166,MATCH($H380,'VOLO GUIDE TO WATERDEEP'!$A$3:$A$166,0),1),"")</f>
        <v/>
      </c>
      <c r="S380" s="37" t="str">
        <f>IFERROR(INDEX('VOLO GUIDE TO WATERDEEP'!E$3:E$166,MATCH($H380,'VOLO GUIDE TO WATERDEEP'!$A$3:$A$166,0),1),"")</f>
        <v/>
      </c>
      <c r="T380" s="37" t="str">
        <f>IFERROR(INDEX('VOLO GUIDE TO WATERDEEP'!F$3:F$166,MATCH($H380,'VOLO GUIDE TO WATERDEEP'!$A$3:$A$166,0),1),"")</f>
        <v/>
      </c>
      <c r="U380" s="37" t="str">
        <f>IFERROR(INDEX('VOLO GUIDE TO WATERDEEP'!G$3:G$166,MATCH($H380,'VOLO GUIDE TO WATERDEEP'!$A$3:$A$166,0),1),"")</f>
        <v/>
      </c>
      <c r="V380" s="37" t="str">
        <f>IFERROR(INDEX('VOLO GUIDE TO WATERDEEP'!I$3:I$166,MATCH($H380,'VOLO GUIDE TO WATERDEEP'!$A$3:$A$166,0),1),"")</f>
        <v/>
      </c>
      <c r="W380" s="102"/>
      <c r="X380" s="37" t="str">
        <f>IFERROR(INDEX(GUILDS!$B$2:$B$43,MATCH($F380,GUILDS!$G$2:$G$43,0),1),"")</f>
        <v/>
      </c>
      <c r="Y380" s="102"/>
      <c r="Z380" s="37" t="str">
        <f>IFERROR(INDEX(GUILDS!$X$3:$X$45,MATCH($F380,GUILDS!$W$3:$W$45,0),1),"")</f>
        <v/>
      </c>
    </row>
    <row r="381" spans="1:26" x14ac:dyDescent="0.25">
      <c r="A381" t="s">
        <v>1154</v>
      </c>
      <c r="B381" s="1" t="str">
        <f t="shared" si="8"/>
        <v>CD6</v>
      </c>
      <c r="C381" s="1" t="str">
        <f t="shared" si="9"/>
        <v>Lords' Respite (tomb, A, 1)</v>
      </c>
      <c r="F381" s="37" t="s">
        <v>1944</v>
      </c>
      <c r="G381" s="37" t="s">
        <v>1945</v>
      </c>
      <c r="H381" s="63" t="s">
        <v>2519</v>
      </c>
      <c r="I381" s="63" t="s">
        <v>3293</v>
      </c>
      <c r="J381" s="63" t="s">
        <v>2193</v>
      </c>
      <c r="K381" s="63" t="s">
        <v>2152</v>
      </c>
      <c r="L381" s="63">
        <v>1</v>
      </c>
      <c r="M381" s="63"/>
      <c r="N381" s="112" t="s">
        <v>6672</v>
      </c>
      <c r="O381" s="102"/>
      <c r="P381" s="37" t="str">
        <f>IFERROR(INDEX('VOLO GUIDE TO WATERDEEP'!B$3:B$166,MATCH($H381,'VOLO GUIDE TO WATERDEEP'!$A$3:$A$166,0),1),"")</f>
        <v/>
      </c>
      <c r="Q381" s="37" t="str">
        <f>IFERROR(INDEX('VOLO GUIDE TO WATERDEEP'!C$3:C$166,MATCH($H381,'VOLO GUIDE TO WATERDEEP'!$A$3:$A$166,0),1),"")</f>
        <v/>
      </c>
      <c r="R381" s="37" t="str">
        <f>IFERROR(INDEX('VOLO GUIDE TO WATERDEEP'!D$3:D$166,MATCH($H381,'VOLO GUIDE TO WATERDEEP'!$A$3:$A$166,0),1),"")</f>
        <v/>
      </c>
      <c r="S381" s="37" t="str">
        <f>IFERROR(INDEX('VOLO GUIDE TO WATERDEEP'!E$3:E$166,MATCH($H381,'VOLO GUIDE TO WATERDEEP'!$A$3:$A$166,0),1),"")</f>
        <v/>
      </c>
      <c r="T381" s="37" t="str">
        <f>IFERROR(INDEX('VOLO GUIDE TO WATERDEEP'!F$3:F$166,MATCH($H381,'VOLO GUIDE TO WATERDEEP'!$A$3:$A$166,0),1),"")</f>
        <v/>
      </c>
      <c r="U381" s="37" t="str">
        <f>IFERROR(INDEX('VOLO GUIDE TO WATERDEEP'!G$3:G$166,MATCH($H381,'VOLO GUIDE TO WATERDEEP'!$A$3:$A$166,0),1),"")</f>
        <v/>
      </c>
      <c r="V381" s="37" t="str">
        <f>IFERROR(INDEX('VOLO GUIDE TO WATERDEEP'!I$3:I$166,MATCH($H381,'VOLO GUIDE TO WATERDEEP'!$A$3:$A$166,0),1),"")</f>
        <v/>
      </c>
      <c r="W381" s="102"/>
      <c r="X381" s="37" t="str">
        <f>IFERROR(INDEX(GUILDS!$B$2:$B$43,MATCH($F381,GUILDS!$G$2:$G$43,0),1),"")</f>
        <v/>
      </c>
      <c r="Y381" s="102"/>
      <c r="Z381" s="37" t="str">
        <f>IFERROR(INDEX(GUILDS!$X$3:$X$45,MATCH($F381,GUILDS!$W$3:$W$45,0),1),"")</f>
        <v/>
      </c>
    </row>
    <row r="382" spans="1:26" x14ac:dyDescent="0.25">
      <c r="A382" t="s">
        <v>1155</v>
      </c>
      <c r="B382" s="1" t="str">
        <f t="shared" si="8"/>
        <v>CD7</v>
      </c>
      <c r="C382" s="1" t="str">
        <f t="shared" si="9"/>
        <v>The Hall of the Sages (tomb, B, 1)</v>
      </c>
      <c r="F382" s="37" t="s">
        <v>1946</v>
      </c>
      <c r="G382" s="37" t="s">
        <v>1947</v>
      </c>
      <c r="H382" s="63" t="s">
        <v>2520</v>
      </c>
      <c r="I382" s="63" t="s">
        <v>3293</v>
      </c>
      <c r="J382" s="63" t="s">
        <v>2193</v>
      </c>
      <c r="K382" s="63" t="s">
        <v>2157</v>
      </c>
      <c r="L382" s="63">
        <v>1</v>
      </c>
      <c r="M382" s="63"/>
      <c r="N382" s="112" t="s">
        <v>6672</v>
      </c>
      <c r="O382" s="102"/>
      <c r="P382" s="37" t="str">
        <f>IFERROR(INDEX('VOLO GUIDE TO WATERDEEP'!B$3:B$166,MATCH($H382,'VOLO GUIDE TO WATERDEEP'!$A$3:$A$166,0),1),"")</f>
        <v/>
      </c>
      <c r="Q382" s="37" t="str">
        <f>IFERROR(INDEX('VOLO GUIDE TO WATERDEEP'!C$3:C$166,MATCH($H382,'VOLO GUIDE TO WATERDEEP'!$A$3:$A$166,0),1),"")</f>
        <v/>
      </c>
      <c r="R382" s="37" t="str">
        <f>IFERROR(INDEX('VOLO GUIDE TO WATERDEEP'!D$3:D$166,MATCH($H382,'VOLO GUIDE TO WATERDEEP'!$A$3:$A$166,0),1),"")</f>
        <v/>
      </c>
      <c r="S382" s="37" t="str">
        <f>IFERROR(INDEX('VOLO GUIDE TO WATERDEEP'!E$3:E$166,MATCH($H382,'VOLO GUIDE TO WATERDEEP'!$A$3:$A$166,0),1),"")</f>
        <v/>
      </c>
      <c r="T382" s="37" t="str">
        <f>IFERROR(INDEX('VOLO GUIDE TO WATERDEEP'!F$3:F$166,MATCH($H382,'VOLO GUIDE TO WATERDEEP'!$A$3:$A$166,0),1),"")</f>
        <v/>
      </c>
      <c r="U382" s="37" t="str">
        <f>IFERROR(INDEX('VOLO GUIDE TO WATERDEEP'!G$3:G$166,MATCH($H382,'VOLO GUIDE TO WATERDEEP'!$A$3:$A$166,0),1),"")</f>
        <v/>
      </c>
      <c r="V382" s="37" t="str">
        <f>IFERROR(INDEX('VOLO GUIDE TO WATERDEEP'!I$3:I$166,MATCH($H382,'VOLO GUIDE TO WATERDEEP'!$A$3:$A$166,0),1),"")</f>
        <v/>
      </c>
      <c r="W382" s="102"/>
      <c r="X382" s="37" t="str">
        <f>IFERROR(INDEX(GUILDS!$B$2:$B$43,MATCH($F382,GUILDS!$G$2:$G$43,0),1),"")</f>
        <v/>
      </c>
      <c r="Y382" s="102"/>
      <c r="Z382" s="37" t="str">
        <f>IFERROR(INDEX(GUILDS!$X$3:$X$45,MATCH($F382,GUILDS!$W$3:$W$45,0),1),"")</f>
        <v/>
      </c>
    </row>
    <row r="383" spans="1:26" x14ac:dyDescent="0.25">
      <c r="A383" t="s">
        <v>1156</v>
      </c>
      <c r="B383" s="1" t="str">
        <f t="shared" si="8"/>
        <v>CD8</v>
      </c>
      <c r="C383" s="1" t="str">
        <f t="shared" si="9"/>
        <v>The Hall of Heroes (tomb, A, 1)</v>
      </c>
      <c r="F383" s="37" t="s">
        <v>1948</v>
      </c>
      <c r="G383" s="37" t="s">
        <v>1949</v>
      </c>
      <c r="H383" s="63" t="s">
        <v>2521</v>
      </c>
      <c r="I383" s="63" t="s">
        <v>3293</v>
      </c>
      <c r="J383" s="63" t="s">
        <v>2193</v>
      </c>
      <c r="K383" s="63" t="s">
        <v>2152</v>
      </c>
      <c r="L383" s="63">
        <v>1</v>
      </c>
      <c r="M383" s="63"/>
      <c r="N383" s="112" t="s">
        <v>6745</v>
      </c>
      <c r="O383" s="102"/>
      <c r="P383" s="37" t="str">
        <f>IFERROR(INDEX('VOLO GUIDE TO WATERDEEP'!B$3:B$166,MATCH($H383,'VOLO GUIDE TO WATERDEEP'!$A$3:$A$166,0),1),"")</f>
        <v/>
      </c>
      <c r="Q383" s="37" t="str">
        <f>IFERROR(INDEX('VOLO GUIDE TO WATERDEEP'!C$3:C$166,MATCH($H383,'VOLO GUIDE TO WATERDEEP'!$A$3:$A$166,0),1),"")</f>
        <v/>
      </c>
      <c r="R383" s="37" t="str">
        <f>IFERROR(INDEX('VOLO GUIDE TO WATERDEEP'!D$3:D$166,MATCH($H383,'VOLO GUIDE TO WATERDEEP'!$A$3:$A$166,0),1),"")</f>
        <v/>
      </c>
      <c r="S383" s="37" t="str">
        <f>IFERROR(INDEX('VOLO GUIDE TO WATERDEEP'!E$3:E$166,MATCH($H383,'VOLO GUIDE TO WATERDEEP'!$A$3:$A$166,0),1),"")</f>
        <v/>
      </c>
      <c r="T383" s="37" t="str">
        <f>IFERROR(INDEX('VOLO GUIDE TO WATERDEEP'!F$3:F$166,MATCH($H383,'VOLO GUIDE TO WATERDEEP'!$A$3:$A$166,0),1),"")</f>
        <v/>
      </c>
      <c r="U383" s="37" t="str">
        <f>IFERROR(INDEX('VOLO GUIDE TO WATERDEEP'!G$3:G$166,MATCH($H383,'VOLO GUIDE TO WATERDEEP'!$A$3:$A$166,0),1),"")</f>
        <v/>
      </c>
      <c r="V383" s="37" t="str">
        <f>IFERROR(INDEX('VOLO GUIDE TO WATERDEEP'!I$3:I$166,MATCH($H383,'VOLO GUIDE TO WATERDEEP'!$A$3:$A$166,0),1),"")</f>
        <v/>
      </c>
      <c r="W383" s="102"/>
      <c r="X383" s="37" t="str">
        <f>IFERROR(INDEX(GUILDS!$B$2:$B$43,MATCH($F383,GUILDS!$G$2:$G$43,0),1),"")</f>
        <v/>
      </c>
      <c r="Y383" s="102"/>
      <c r="Z383" s="37" t="str">
        <f>IFERROR(INDEX(GUILDS!$X$3:$X$45,MATCH($F383,GUILDS!$W$3:$W$45,0),1),"")</f>
        <v/>
      </c>
    </row>
    <row r="384" spans="1:26" x14ac:dyDescent="0.25">
      <c r="A384" t="s">
        <v>1157</v>
      </c>
      <c r="B384" s="1" t="str">
        <f t="shared" si="8"/>
        <v>CD9</v>
      </c>
      <c r="C384" s="1" t="str">
        <f t="shared" si="9"/>
        <v>Mariners' Rest (tomb, C, 1)</v>
      </c>
      <c r="F384" s="37" t="s">
        <v>1950</v>
      </c>
      <c r="G384" s="37" t="s">
        <v>1951</v>
      </c>
      <c r="H384" s="63" t="s">
        <v>2522</v>
      </c>
      <c r="I384" s="63" t="s">
        <v>3293</v>
      </c>
      <c r="J384" s="63" t="s">
        <v>2193</v>
      </c>
      <c r="K384" s="63" t="s">
        <v>2145</v>
      </c>
      <c r="L384" s="63">
        <v>1</v>
      </c>
      <c r="M384" s="63"/>
      <c r="N384" s="112" t="s">
        <v>6672</v>
      </c>
      <c r="O384" s="102"/>
      <c r="P384" s="37" t="str">
        <f>IFERROR(INDEX('VOLO GUIDE TO WATERDEEP'!B$3:B$166,MATCH($H384,'VOLO GUIDE TO WATERDEEP'!$A$3:$A$166,0),1),"")</f>
        <v/>
      </c>
      <c r="Q384" s="37" t="str">
        <f>IFERROR(INDEX('VOLO GUIDE TO WATERDEEP'!C$3:C$166,MATCH($H384,'VOLO GUIDE TO WATERDEEP'!$A$3:$A$166,0),1),"")</f>
        <v/>
      </c>
      <c r="R384" s="37" t="str">
        <f>IFERROR(INDEX('VOLO GUIDE TO WATERDEEP'!D$3:D$166,MATCH($H384,'VOLO GUIDE TO WATERDEEP'!$A$3:$A$166,0),1),"")</f>
        <v/>
      </c>
      <c r="S384" s="37" t="str">
        <f>IFERROR(INDEX('VOLO GUIDE TO WATERDEEP'!E$3:E$166,MATCH($H384,'VOLO GUIDE TO WATERDEEP'!$A$3:$A$166,0),1),"")</f>
        <v/>
      </c>
      <c r="T384" s="37" t="str">
        <f>IFERROR(INDEX('VOLO GUIDE TO WATERDEEP'!F$3:F$166,MATCH($H384,'VOLO GUIDE TO WATERDEEP'!$A$3:$A$166,0),1),"")</f>
        <v/>
      </c>
      <c r="U384" s="37" t="str">
        <f>IFERROR(INDEX('VOLO GUIDE TO WATERDEEP'!G$3:G$166,MATCH($H384,'VOLO GUIDE TO WATERDEEP'!$A$3:$A$166,0),1),"")</f>
        <v/>
      </c>
      <c r="V384" s="37" t="str">
        <f>IFERROR(INDEX('VOLO GUIDE TO WATERDEEP'!I$3:I$166,MATCH($H384,'VOLO GUIDE TO WATERDEEP'!$A$3:$A$166,0),1),"")</f>
        <v/>
      </c>
      <c r="W384" s="102"/>
      <c r="X384" s="37" t="str">
        <f>IFERROR(INDEX(GUILDS!$B$2:$B$43,MATCH($F384,GUILDS!$G$2:$G$43,0),1),"")</f>
        <v/>
      </c>
      <c r="Y384" s="102"/>
      <c r="Z384" s="37" t="str">
        <f>IFERROR(INDEX(GUILDS!$X$3:$X$45,MATCH($F384,GUILDS!$W$3:$W$45,0),1),"")</f>
        <v/>
      </c>
    </row>
    <row r="385" spans="1:26" x14ac:dyDescent="0.25">
      <c r="A385" t="s">
        <v>1158</v>
      </c>
      <c r="B385" s="1" t="str">
        <f t="shared" si="8"/>
        <v>CD10</v>
      </c>
      <c r="C385" s="1" t="str">
        <f t="shared" si="9"/>
        <v>Deepwinter Vault (tomb, B, 1)</v>
      </c>
      <c r="F385" s="37" t="s">
        <v>1952</v>
      </c>
      <c r="G385" s="37" t="s">
        <v>1953</v>
      </c>
      <c r="H385" s="63" t="s">
        <v>2523</v>
      </c>
      <c r="I385" s="63" t="s">
        <v>3293</v>
      </c>
      <c r="J385" s="63" t="s">
        <v>2193</v>
      </c>
      <c r="K385" s="63" t="s">
        <v>2157</v>
      </c>
      <c r="L385" s="63">
        <v>1</v>
      </c>
      <c r="M385" s="63"/>
      <c r="N385" s="112" t="s">
        <v>6746</v>
      </c>
      <c r="O385" s="102"/>
      <c r="P385" s="37" t="str">
        <f>IFERROR(INDEX('VOLO GUIDE TO WATERDEEP'!B$3:B$166,MATCH($H385,'VOLO GUIDE TO WATERDEEP'!$A$3:$A$166,0),1),"")</f>
        <v/>
      </c>
      <c r="Q385" s="37" t="str">
        <f>IFERROR(INDEX('VOLO GUIDE TO WATERDEEP'!C$3:C$166,MATCH($H385,'VOLO GUIDE TO WATERDEEP'!$A$3:$A$166,0),1),"")</f>
        <v/>
      </c>
      <c r="R385" s="37" t="str">
        <f>IFERROR(INDEX('VOLO GUIDE TO WATERDEEP'!D$3:D$166,MATCH($H385,'VOLO GUIDE TO WATERDEEP'!$A$3:$A$166,0),1),"")</f>
        <v/>
      </c>
      <c r="S385" s="37" t="str">
        <f>IFERROR(INDEX('VOLO GUIDE TO WATERDEEP'!E$3:E$166,MATCH($H385,'VOLO GUIDE TO WATERDEEP'!$A$3:$A$166,0),1),"")</f>
        <v/>
      </c>
      <c r="T385" s="37" t="str">
        <f>IFERROR(INDEX('VOLO GUIDE TO WATERDEEP'!F$3:F$166,MATCH($H385,'VOLO GUIDE TO WATERDEEP'!$A$3:$A$166,0),1),"")</f>
        <v/>
      </c>
      <c r="U385" s="37" t="str">
        <f>IFERROR(INDEX('VOLO GUIDE TO WATERDEEP'!G$3:G$166,MATCH($H385,'VOLO GUIDE TO WATERDEEP'!$A$3:$A$166,0),1),"")</f>
        <v/>
      </c>
      <c r="V385" s="37" t="str">
        <f>IFERROR(INDEX('VOLO GUIDE TO WATERDEEP'!I$3:I$166,MATCH($H385,'VOLO GUIDE TO WATERDEEP'!$A$3:$A$166,0),1),"")</f>
        <v/>
      </c>
      <c r="W385" s="102"/>
      <c r="X385" s="37" t="str">
        <f>IFERROR(INDEX(GUILDS!$B$2:$B$43,MATCH($F385,GUILDS!$G$2:$G$43,0),1),"")</f>
        <v/>
      </c>
      <c r="Y385" s="102"/>
      <c r="Z385" s="37" t="str">
        <f>IFERROR(INDEX(GUILDS!$X$3:$X$45,MATCH($F385,GUILDS!$W$3:$W$45,0),1),"")</f>
        <v/>
      </c>
    </row>
    <row r="386" spans="1:26" x14ac:dyDescent="0.25">
      <c r="A386" t="s">
        <v>1159</v>
      </c>
      <c r="B386" s="1" t="str">
        <f t="shared" si="8"/>
        <v>CD11</v>
      </c>
      <c r="C386" s="1" t="str">
        <f t="shared" si="9"/>
        <v>Watchway Tower (city building, A, 4),</v>
      </c>
      <c r="F386" s="37" t="s">
        <v>1954</v>
      </c>
      <c r="G386" s="37" t="s">
        <v>1955</v>
      </c>
      <c r="H386" s="63" t="s">
        <v>2524</v>
      </c>
      <c r="I386" s="63" t="s">
        <v>3293</v>
      </c>
      <c r="J386" s="63" t="s">
        <v>2144</v>
      </c>
      <c r="K386" s="63" t="s">
        <v>2152</v>
      </c>
      <c r="L386" s="63">
        <v>4</v>
      </c>
      <c r="M386" s="63"/>
      <c r="N386" s="112" t="s">
        <v>6746</v>
      </c>
      <c r="O386" s="102"/>
      <c r="P386" s="37" t="str">
        <f>IFERROR(INDEX('VOLO GUIDE TO WATERDEEP'!B$3:B$166,MATCH($H386,'VOLO GUIDE TO WATERDEEP'!$A$3:$A$166,0),1),"")</f>
        <v/>
      </c>
      <c r="Q386" s="37" t="str">
        <f>IFERROR(INDEX('VOLO GUIDE TO WATERDEEP'!C$3:C$166,MATCH($H386,'VOLO GUIDE TO WATERDEEP'!$A$3:$A$166,0),1),"")</f>
        <v/>
      </c>
      <c r="R386" s="37" t="str">
        <f>IFERROR(INDEX('VOLO GUIDE TO WATERDEEP'!D$3:D$166,MATCH($H386,'VOLO GUIDE TO WATERDEEP'!$A$3:$A$166,0),1),"")</f>
        <v/>
      </c>
      <c r="S386" s="37" t="str">
        <f>IFERROR(INDEX('VOLO GUIDE TO WATERDEEP'!E$3:E$166,MATCH($H386,'VOLO GUIDE TO WATERDEEP'!$A$3:$A$166,0),1),"")</f>
        <v/>
      </c>
      <c r="T386" s="37" t="str">
        <f>IFERROR(INDEX('VOLO GUIDE TO WATERDEEP'!F$3:F$166,MATCH($H386,'VOLO GUIDE TO WATERDEEP'!$A$3:$A$166,0),1),"")</f>
        <v/>
      </c>
      <c r="U386" s="37" t="str">
        <f>IFERROR(INDEX('VOLO GUIDE TO WATERDEEP'!G$3:G$166,MATCH($H386,'VOLO GUIDE TO WATERDEEP'!$A$3:$A$166,0),1),"")</f>
        <v/>
      </c>
      <c r="V386" s="37" t="str">
        <f>IFERROR(INDEX('VOLO GUIDE TO WATERDEEP'!I$3:I$166,MATCH($H386,'VOLO GUIDE TO WATERDEEP'!$A$3:$A$166,0),1),"")</f>
        <v/>
      </c>
      <c r="W386" s="102"/>
      <c r="X386" s="37" t="str">
        <f>IFERROR(INDEX(GUILDS!$B$2:$B$43,MATCH($F386,GUILDS!$G$2:$G$43,0),1),"")</f>
        <v/>
      </c>
      <c r="Y386" s="102"/>
      <c r="Z386" s="37" t="str">
        <f>IFERROR(INDEX(GUILDS!$X$3:$X$45,MATCH($F386,GUILDS!$W$3:$W$45,0),1),"")</f>
        <v/>
      </c>
    </row>
    <row r="387" spans="1:26" x14ac:dyDescent="0.25">
      <c r="A387" t="s">
        <v>1160</v>
      </c>
      <c r="B387" s="1" t="str">
        <f t="shared" si="8"/>
        <v>CD12</v>
      </c>
      <c r="C387" s="1" t="str">
        <f t="shared" si="9"/>
        <v>Guard Tower (city building, A, 4)</v>
      </c>
      <c r="F387" s="37" t="s">
        <v>1956</v>
      </c>
      <c r="G387" s="37" t="s">
        <v>1957</v>
      </c>
      <c r="H387" s="63" t="s">
        <v>2525</v>
      </c>
      <c r="I387" s="63" t="s">
        <v>3293</v>
      </c>
      <c r="J387" s="63" t="s">
        <v>2144</v>
      </c>
      <c r="K387" s="63" t="s">
        <v>2152</v>
      </c>
      <c r="L387" s="63">
        <v>4</v>
      </c>
      <c r="M387" s="63"/>
      <c r="N387" s="112" t="s">
        <v>6672</v>
      </c>
      <c r="O387" s="102"/>
      <c r="P387" s="37" t="str">
        <f>IFERROR(INDEX('VOLO GUIDE TO WATERDEEP'!B$3:B$166,MATCH($H387,'VOLO GUIDE TO WATERDEEP'!$A$3:$A$166,0),1),"")</f>
        <v/>
      </c>
      <c r="Q387" s="37" t="str">
        <f>IFERROR(INDEX('VOLO GUIDE TO WATERDEEP'!C$3:C$166,MATCH($H387,'VOLO GUIDE TO WATERDEEP'!$A$3:$A$166,0),1),"")</f>
        <v/>
      </c>
      <c r="R387" s="37" t="str">
        <f>IFERROR(INDEX('VOLO GUIDE TO WATERDEEP'!D$3:D$166,MATCH($H387,'VOLO GUIDE TO WATERDEEP'!$A$3:$A$166,0),1),"")</f>
        <v/>
      </c>
      <c r="S387" s="37" t="str">
        <f>IFERROR(INDEX('VOLO GUIDE TO WATERDEEP'!E$3:E$166,MATCH($H387,'VOLO GUIDE TO WATERDEEP'!$A$3:$A$166,0),1),"")</f>
        <v/>
      </c>
      <c r="T387" s="37" t="str">
        <f>IFERROR(INDEX('VOLO GUIDE TO WATERDEEP'!F$3:F$166,MATCH($H387,'VOLO GUIDE TO WATERDEEP'!$A$3:$A$166,0),1),"")</f>
        <v/>
      </c>
      <c r="U387" s="37" t="str">
        <f>IFERROR(INDEX('VOLO GUIDE TO WATERDEEP'!G$3:G$166,MATCH($H387,'VOLO GUIDE TO WATERDEEP'!$A$3:$A$166,0),1),"")</f>
        <v/>
      </c>
      <c r="V387" s="37" t="str">
        <f>IFERROR(INDEX('VOLO GUIDE TO WATERDEEP'!I$3:I$166,MATCH($H387,'VOLO GUIDE TO WATERDEEP'!$A$3:$A$166,0),1),"")</f>
        <v/>
      </c>
      <c r="W387" s="102"/>
      <c r="X387" s="37" t="str">
        <f>IFERROR(INDEX(GUILDS!$B$2:$B$43,MATCH($F387,GUILDS!$G$2:$G$43,0),1),"")</f>
        <v/>
      </c>
      <c r="Y387" s="102"/>
      <c r="Z387" s="37" t="str">
        <f>IFERROR(INDEX(GUILDS!$X$3:$X$45,MATCH($F387,GUILDS!$W$3:$W$45,0),1),"")</f>
        <v/>
      </c>
    </row>
    <row r="388" spans="1:26" x14ac:dyDescent="0.25">
      <c r="A388" t="s">
        <v>1161</v>
      </c>
      <c r="B388" s="1" t="str">
        <f t="shared" si="8"/>
        <v>CD13</v>
      </c>
      <c r="C388" s="1" t="str">
        <f t="shared" si="9"/>
        <v>Beacon Tower (city building, A, 7)</v>
      </c>
      <c r="F388" s="37" t="s">
        <v>1958</v>
      </c>
      <c r="G388" s="37" t="s">
        <v>1959</v>
      </c>
      <c r="H388" s="63" t="s">
        <v>2526</v>
      </c>
      <c r="I388" s="63" t="s">
        <v>3293</v>
      </c>
      <c r="J388" s="63" t="s">
        <v>2144</v>
      </c>
      <c r="K388" s="63" t="s">
        <v>2152</v>
      </c>
      <c r="L388" s="63">
        <v>7</v>
      </c>
      <c r="M388" s="63"/>
      <c r="N388" s="112" t="s">
        <v>6746</v>
      </c>
      <c r="O388" s="102"/>
      <c r="P388" s="37" t="str">
        <f>IFERROR(INDEX('VOLO GUIDE TO WATERDEEP'!B$3:B$166,MATCH($H388,'VOLO GUIDE TO WATERDEEP'!$A$3:$A$166,0),1),"")</f>
        <v/>
      </c>
      <c r="Q388" s="37" t="str">
        <f>IFERROR(INDEX('VOLO GUIDE TO WATERDEEP'!C$3:C$166,MATCH($H388,'VOLO GUIDE TO WATERDEEP'!$A$3:$A$166,0),1),"")</f>
        <v/>
      </c>
      <c r="R388" s="37" t="str">
        <f>IFERROR(INDEX('VOLO GUIDE TO WATERDEEP'!D$3:D$166,MATCH($H388,'VOLO GUIDE TO WATERDEEP'!$A$3:$A$166,0),1),"")</f>
        <v/>
      </c>
      <c r="S388" s="37" t="str">
        <f>IFERROR(INDEX('VOLO GUIDE TO WATERDEEP'!E$3:E$166,MATCH($H388,'VOLO GUIDE TO WATERDEEP'!$A$3:$A$166,0),1),"")</f>
        <v/>
      </c>
      <c r="T388" s="37" t="str">
        <f>IFERROR(INDEX('VOLO GUIDE TO WATERDEEP'!F$3:F$166,MATCH($H388,'VOLO GUIDE TO WATERDEEP'!$A$3:$A$166,0),1),"")</f>
        <v/>
      </c>
      <c r="U388" s="37" t="str">
        <f>IFERROR(INDEX('VOLO GUIDE TO WATERDEEP'!G$3:G$166,MATCH($H388,'VOLO GUIDE TO WATERDEEP'!$A$3:$A$166,0),1),"")</f>
        <v/>
      </c>
      <c r="V388" s="37" t="str">
        <f>IFERROR(INDEX('VOLO GUIDE TO WATERDEEP'!I$3:I$166,MATCH($H388,'VOLO GUIDE TO WATERDEEP'!$A$3:$A$166,0),1),"")</f>
        <v/>
      </c>
      <c r="W388" s="102"/>
      <c r="X388" s="37" t="str">
        <f>IFERROR(INDEX(GUILDS!$B$2:$B$43,MATCH($F388,GUILDS!$G$2:$G$43,0),1),"")</f>
        <v/>
      </c>
      <c r="Y388" s="102"/>
      <c r="Z388" s="37" t="str">
        <f>IFERROR(INDEX(GUILDS!$X$3:$X$45,MATCH($F388,GUILDS!$W$3:$W$45,0),1),"")</f>
        <v/>
      </c>
    </row>
    <row r="389" spans="1:26" x14ac:dyDescent="0.25">
      <c r="A389" t="s">
        <v>1162</v>
      </c>
      <c r="B389" s="1" t="str">
        <f t="shared" si="8"/>
        <v>CD14</v>
      </c>
      <c r="C389" s="1" t="str">
        <f t="shared" si="9"/>
        <v>Sultlue Vault (tomb, B, 1)</v>
      </c>
      <c r="F389" s="37" t="s">
        <v>1960</v>
      </c>
      <c r="G389" s="37" t="s">
        <v>1961</v>
      </c>
      <c r="H389" s="63" t="s">
        <v>2527</v>
      </c>
      <c r="I389" s="63" t="s">
        <v>3293</v>
      </c>
      <c r="J389" s="63" t="s">
        <v>2193</v>
      </c>
      <c r="K389" s="63" t="s">
        <v>2157</v>
      </c>
      <c r="L389" s="63">
        <v>1</v>
      </c>
      <c r="M389" s="63"/>
      <c r="N389" s="112" t="s">
        <v>6672</v>
      </c>
      <c r="O389" s="102"/>
      <c r="P389" s="37" t="str">
        <f>IFERROR(INDEX('VOLO GUIDE TO WATERDEEP'!B$3:B$166,MATCH($H389,'VOLO GUIDE TO WATERDEEP'!$A$3:$A$166,0),1),"")</f>
        <v/>
      </c>
      <c r="Q389" s="37" t="str">
        <f>IFERROR(INDEX('VOLO GUIDE TO WATERDEEP'!C$3:C$166,MATCH($H389,'VOLO GUIDE TO WATERDEEP'!$A$3:$A$166,0),1),"")</f>
        <v/>
      </c>
      <c r="R389" s="37" t="str">
        <f>IFERROR(INDEX('VOLO GUIDE TO WATERDEEP'!D$3:D$166,MATCH($H389,'VOLO GUIDE TO WATERDEEP'!$A$3:$A$166,0),1),"")</f>
        <v/>
      </c>
      <c r="S389" s="37" t="str">
        <f>IFERROR(INDEX('VOLO GUIDE TO WATERDEEP'!E$3:E$166,MATCH($H389,'VOLO GUIDE TO WATERDEEP'!$A$3:$A$166,0),1),"")</f>
        <v/>
      </c>
      <c r="T389" s="37" t="str">
        <f>IFERROR(INDEX('VOLO GUIDE TO WATERDEEP'!F$3:F$166,MATCH($H389,'VOLO GUIDE TO WATERDEEP'!$A$3:$A$166,0),1),"")</f>
        <v/>
      </c>
      <c r="U389" s="37" t="str">
        <f>IFERROR(INDEX('VOLO GUIDE TO WATERDEEP'!G$3:G$166,MATCH($H389,'VOLO GUIDE TO WATERDEEP'!$A$3:$A$166,0),1),"")</f>
        <v/>
      </c>
      <c r="V389" s="37" t="str">
        <f>IFERROR(INDEX('VOLO GUIDE TO WATERDEEP'!I$3:I$166,MATCH($H389,'VOLO GUIDE TO WATERDEEP'!$A$3:$A$166,0),1),"")</f>
        <v/>
      </c>
      <c r="W389" s="102"/>
      <c r="X389" s="37" t="str">
        <f>IFERROR(INDEX(GUILDS!$B$2:$B$43,MATCH($F389,GUILDS!$G$2:$G$43,0),1),"")</f>
        <v/>
      </c>
      <c r="Y389" s="102"/>
      <c r="Z389" s="37" t="str">
        <f>IFERROR(INDEX(GUILDS!$X$3:$X$45,MATCH($F389,GUILDS!$W$3:$W$45,0),1),"")</f>
        <v/>
      </c>
    </row>
    <row r="390" spans="1:26" x14ac:dyDescent="0.25">
      <c r="B390" s="1"/>
      <c r="C390" s="1"/>
      <c r="F390" s="37"/>
      <c r="G390" s="37"/>
      <c r="H390" s="101" t="s">
        <v>6613</v>
      </c>
      <c r="I390" s="63" t="s">
        <v>3293</v>
      </c>
      <c r="J390" s="63"/>
      <c r="K390" s="63"/>
      <c r="L390" s="63"/>
      <c r="M390" s="63"/>
      <c r="N390" s="112" t="s">
        <v>6747</v>
      </c>
      <c r="O390" s="102"/>
      <c r="P390" s="37"/>
      <c r="Q390" s="37"/>
      <c r="R390" s="37"/>
      <c r="S390" s="37"/>
      <c r="T390" s="37"/>
      <c r="U390" s="37"/>
      <c r="V390" s="37"/>
      <c r="W390" s="102"/>
      <c r="X390" s="37"/>
      <c r="Y390" s="102"/>
      <c r="Z390" s="37"/>
    </row>
    <row r="391" spans="1:26" x14ac:dyDescent="0.25">
      <c r="B391" s="1"/>
      <c r="C391" s="1"/>
      <c r="F391" s="37"/>
      <c r="G391" s="37"/>
      <c r="H391" s="63" t="s">
        <v>6614</v>
      </c>
      <c r="I391" s="63" t="s">
        <v>3293</v>
      </c>
      <c r="J391" s="63"/>
      <c r="K391" s="63"/>
      <c r="L391" s="63"/>
      <c r="M391" s="63"/>
      <c r="N391" s="112" t="s">
        <v>6748</v>
      </c>
      <c r="O391" s="102"/>
      <c r="P391" s="37"/>
      <c r="Q391" s="37"/>
      <c r="R391" s="37"/>
      <c r="S391" s="37"/>
      <c r="T391" s="37"/>
      <c r="U391" s="37"/>
      <c r="V391" s="37"/>
      <c r="W391" s="102"/>
      <c r="X391" s="37"/>
      <c r="Y391" s="102"/>
      <c r="Z391" s="37"/>
    </row>
    <row r="392" spans="1:26" x14ac:dyDescent="0.25">
      <c r="B392" s="1"/>
      <c r="C392" s="1"/>
      <c r="F392" s="37"/>
      <c r="G392" s="37"/>
      <c r="H392" s="101" t="s">
        <v>6615</v>
      </c>
      <c r="I392" s="63" t="s">
        <v>3293</v>
      </c>
      <c r="J392" s="63"/>
      <c r="K392" s="63"/>
      <c r="L392" s="63"/>
      <c r="M392" s="63"/>
      <c r="N392" s="112" t="s">
        <v>6749</v>
      </c>
      <c r="O392" s="102"/>
      <c r="P392" s="37"/>
      <c r="Q392" s="37"/>
      <c r="R392" s="37"/>
      <c r="S392" s="37"/>
      <c r="T392" s="37"/>
      <c r="U392" s="37"/>
      <c r="V392" s="37"/>
      <c r="W392" s="102"/>
      <c r="X392" s="37"/>
      <c r="Y392" s="102"/>
      <c r="Z392" s="37"/>
    </row>
    <row r="393" spans="1:26" x14ac:dyDescent="0.25">
      <c r="B393" s="1"/>
      <c r="C393" s="1"/>
      <c r="F393" s="37"/>
      <c r="G393" s="37"/>
      <c r="H393" s="63" t="s">
        <v>6616</v>
      </c>
      <c r="I393" s="63" t="s">
        <v>3293</v>
      </c>
      <c r="J393" s="63"/>
      <c r="K393" s="63"/>
      <c r="L393" s="63"/>
      <c r="M393" s="63"/>
      <c r="N393" s="112" t="s">
        <v>6750</v>
      </c>
      <c r="O393" s="102"/>
      <c r="P393" s="37"/>
      <c r="Q393" s="37"/>
      <c r="R393" s="37"/>
      <c r="S393" s="37"/>
      <c r="T393" s="37"/>
      <c r="U393" s="37"/>
      <c r="V393" s="37"/>
      <c r="W393" s="102"/>
      <c r="X393" s="37"/>
      <c r="Y393" s="102"/>
      <c r="Z393" s="37"/>
    </row>
    <row r="394" spans="1:26" x14ac:dyDescent="0.25">
      <c r="B394" s="1"/>
      <c r="C394" s="1"/>
      <c r="F394" s="37"/>
      <c r="G394" s="37"/>
      <c r="H394" s="63" t="s">
        <v>6617</v>
      </c>
      <c r="I394" s="63" t="s">
        <v>3293</v>
      </c>
      <c r="J394" s="63"/>
      <c r="K394" s="63"/>
      <c r="L394" s="63"/>
      <c r="M394" s="63"/>
      <c r="N394" s="112" t="s">
        <v>6751</v>
      </c>
      <c r="O394" s="102"/>
      <c r="P394" s="37"/>
      <c r="Q394" s="37"/>
      <c r="R394" s="37"/>
      <c r="S394" s="37"/>
      <c r="T394" s="37"/>
      <c r="U394" s="37"/>
      <c r="V394" s="37"/>
      <c r="W394" s="102"/>
      <c r="X394" s="37"/>
      <c r="Y394" s="102"/>
      <c r="Z394" s="37"/>
    </row>
    <row r="395" spans="1:26" x14ac:dyDescent="0.25">
      <c r="B395" s="1"/>
      <c r="C395" s="1"/>
      <c r="F395" s="37"/>
      <c r="G395" s="37"/>
      <c r="H395" s="63" t="s">
        <v>6618</v>
      </c>
      <c r="I395" s="63" t="s">
        <v>3293</v>
      </c>
      <c r="J395" s="63"/>
      <c r="K395" s="63"/>
      <c r="L395" s="63"/>
      <c r="M395" s="63"/>
      <c r="N395" s="112" t="s">
        <v>6752</v>
      </c>
      <c r="O395" s="102"/>
      <c r="P395" s="37"/>
      <c r="Q395" s="37"/>
      <c r="R395" s="37"/>
      <c r="S395" s="37"/>
      <c r="T395" s="37"/>
      <c r="U395" s="37"/>
      <c r="V395" s="37"/>
      <c r="W395" s="102"/>
      <c r="X395" s="37"/>
      <c r="Y395" s="102"/>
      <c r="Z395" s="37"/>
    </row>
    <row r="396" spans="1:26" x14ac:dyDescent="0.25">
      <c r="B396" s="1"/>
      <c r="C396" s="1"/>
      <c r="F396" s="37"/>
      <c r="G396" s="37"/>
      <c r="H396" s="63"/>
      <c r="I396" s="63" t="s">
        <v>3293</v>
      </c>
      <c r="J396" s="63"/>
      <c r="K396" s="63"/>
      <c r="L396" s="63"/>
      <c r="M396" s="63"/>
      <c r="N396" s="112" t="s">
        <v>6672</v>
      </c>
      <c r="O396" s="102"/>
      <c r="P396" s="37"/>
      <c r="Q396" s="37"/>
      <c r="R396" s="37"/>
      <c r="S396" s="37"/>
      <c r="T396" s="37"/>
      <c r="U396" s="37"/>
      <c r="V396" s="37"/>
      <c r="W396" s="102"/>
      <c r="X396" s="37"/>
      <c r="Y396" s="102"/>
      <c r="Z396" s="37"/>
    </row>
    <row r="397" spans="1:26" x14ac:dyDescent="0.25">
      <c r="A397" t="s">
        <v>1163</v>
      </c>
      <c r="B397" s="1" t="str">
        <f t="shared" ref="B397:B460" si="10">LEFT(LEFT(A397,FIND(":",A397)),LEN(LEFT(A397,FIND(":",A397)))-1)</f>
        <v>D1</v>
      </c>
      <c r="C397" s="1" t="str">
        <f t="shared" ref="C397:C460" si="11">RIGHT(A397,LEN(A397)-FIND(":",A397)-1)</f>
        <v>The Gray Griffon (tavern, C, 3)</v>
      </c>
      <c r="F397" s="37" t="s">
        <v>1494</v>
      </c>
      <c r="G397" s="37" t="s">
        <v>1962</v>
      </c>
      <c r="H397" s="63" t="s">
        <v>2528</v>
      </c>
      <c r="I397" s="63" t="s">
        <v>3292</v>
      </c>
      <c r="J397" s="63" t="s">
        <v>2169</v>
      </c>
      <c r="K397" s="63" t="s">
        <v>2145</v>
      </c>
      <c r="L397" s="63">
        <v>3</v>
      </c>
      <c r="M397" s="63"/>
      <c r="N397" s="112" t="s">
        <v>6672</v>
      </c>
      <c r="O397" s="102"/>
      <c r="P397" s="37" t="str">
        <f>IFERROR(INDEX('VOLO GUIDE TO WATERDEEP'!B$3:B$166,MATCH($H397,'VOLO GUIDE TO WATERDEEP'!$A$3:$A$166,0),1),"")</f>
        <v/>
      </c>
      <c r="Q397" s="37" t="str">
        <f>IFERROR(INDEX('VOLO GUIDE TO WATERDEEP'!C$3:C$166,MATCH($H397,'VOLO GUIDE TO WATERDEEP'!$A$3:$A$166,0),1),"")</f>
        <v/>
      </c>
      <c r="R397" s="37" t="str">
        <f>IFERROR(INDEX('VOLO GUIDE TO WATERDEEP'!D$3:D$166,MATCH($H397,'VOLO GUIDE TO WATERDEEP'!$A$3:$A$166,0),1),"")</f>
        <v/>
      </c>
      <c r="S397" s="37" t="str">
        <f>IFERROR(INDEX('VOLO GUIDE TO WATERDEEP'!E$3:E$166,MATCH($H397,'VOLO GUIDE TO WATERDEEP'!$A$3:$A$166,0),1),"")</f>
        <v/>
      </c>
      <c r="T397" s="37" t="str">
        <f>IFERROR(INDEX('VOLO GUIDE TO WATERDEEP'!F$3:F$166,MATCH($H397,'VOLO GUIDE TO WATERDEEP'!$A$3:$A$166,0),1),"")</f>
        <v/>
      </c>
      <c r="U397" s="37" t="str">
        <f>IFERROR(INDEX('VOLO GUIDE TO WATERDEEP'!G$3:G$166,MATCH($H397,'VOLO GUIDE TO WATERDEEP'!$A$3:$A$166,0),1),"")</f>
        <v/>
      </c>
      <c r="V397" s="37" t="str">
        <f>IFERROR(INDEX('VOLO GUIDE TO WATERDEEP'!I$3:I$166,MATCH($H397,'VOLO GUIDE TO WATERDEEP'!$A$3:$A$166,0),1),"")</f>
        <v/>
      </c>
      <c r="W397" s="102"/>
      <c r="X397" s="37" t="str">
        <f>IFERROR(INDEX(GUILDS!$B$2:$B$43,MATCH($F397,GUILDS!$G$2:$G$43,0),1),"")</f>
        <v/>
      </c>
      <c r="Y397" s="102"/>
      <c r="Z397" s="37" t="str">
        <f>IFERROR(INDEX(GUILDS!$X$3:$X$45,MATCH($F397,GUILDS!$W$3:$W$45,0),1),"")</f>
        <v/>
      </c>
    </row>
    <row r="398" spans="1:26" x14ac:dyDescent="0.25">
      <c r="A398" t="s">
        <v>1164</v>
      </c>
      <c r="B398" s="1" t="str">
        <f t="shared" si="10"/>
        <v>D2</v>
      </c>
      <c r="C398" s="1" t="str">
        <f t="shared" si="11"/>
        <v>Turnstone Plumbing and Pipefitting (business, C, 2)</v>
      </c>
      <c r="F398" s="37" t="s">
        <v>1495</v>
      </c>
      <c r="G398" s="37" t="s">
        <v>1963</v>
      </c>
      <c r="H398" s="63" t="s">
        <v>2529</v>
      </c>
      <c r="I398" s="63" t="s">
        <v>3292</v>
      </c>
      <c r="J398" s="63" t="s">
        <v>2165</v>
      </c>
      <c r="K398" s="63" t="s">
        <v>2145</v>
      </c>
      <c r="L398" s="63">
        <v>2</v>
      </c>
      <c r="M398" s="63"/>
      <c r="N398" s="112" t="s">
        <v>6672</v>
      </c>
      <c r="O398" s="102"/>
      <c r="P398" s="37" t="str">
        <f>IFERROR(INDEX('VOLO GUIDE TO WATERDEEP'!B$3:B$166,MATCH($H398,'VOLO GUIDE TO WATERDEEP'!$A$3:$A$166,0),1),"")</f>
        <v/>
      </c>
      <c r="Q398" s="37" t="str">
        <f>IFERROR(INDEX('VOLO GUIDE TO WATERDEEP'!C$3:C$166,MATCH($H398,'VOLO GUIDE TO WATERDEEP'!$A$3:$A$166,0),1),"")</f>
        <v/>
      </c>
      <c r="R398" s="37" t="str">
        <f>IFERROR(INDEX('VOLO GUIDE TO WATERDEEP'!D$3:D$166,MATCH($H398,'VOLO GUIDE TO WATERDEEP'!$A$3:$A$166,0),1),"")</f>
        <v/>
      </c>
      <c r="S398" s="37" t="str">
        <f>IFERROR(INDEX('VOLO GUIDE TO WATERDEEP'!E$3:E$166,MATCH($H398,'VOLO GUIDE TO WATERDEEP'!$A$3:$A$166,0),1),"")</f>
        <v/>
      </c>
      <c r="T398" s="37" t="str">
        <f>IFERROR(INDEX('VOLO GUIDE TO WATERDEEP'!F$3:F$166,MATCH($H398,'VOLO GUIDE TO WATERDEEP'!$A$3:$A$166,0),1),"")</f>
        <v/>
      </c>
      <c r="U398" s="37" t="str">
        <f>IFERROR(INDEX('VOLO GUIDE TO WATERDEEP'!G$3:G$166,MATCH($H398,'VOLO GUIDE TO WATERDEEP'!$A$3:$A$166,0),1),"")</f>
        <v/>
      </c>
      <c r="V398" s="37" t="str">
        <f>IFERROR(INDEX('VOLO GUIDE TO WATERDEEP'!I$3:I$166,MATCH($H398,'VOLO GUIDE TO WATERDEEP'!$A$3:$A$166,0),1),"")</f>
        <v/>
      </c>
      <c r="W398" s="102"/>
      <c r="X398" s="37" t="str">
        <f>IFERROR(INDEX(GUILDS!$B$2:$B$43,MATCH($F398,GUILDS!$G$2:$G$43,0),1),"")</f>
        <v/>
      </c>
      <c r="Y398" s="102"/>
      <c r="Z398" s="37" t="str">
        <f>IFERROR(INDEX(GUILDS!$X$3:$X$45,MATCH($F398,GUILDS!$W$3:$W$45,0),1),"")</f>
        <v/>
      </c>
    </row>
    <row r="399" spans="1:26" x14ac:dyDescent="0.25">
      <c r="A399" t="s">
        <v>1165</v>
      </c>
      <c r="B399" s="1" t="str">
        <f t="shared" si="10"/>
        <v>D3</v>
      </c>
      <c r="C399" s="1" t="str">
        <f t="shared" si="11"/>
        <v>The Metal House of Wonders (guildhall, C, 2)</v>
      </c>
      <c r="F399" s="37" t="s">
        <v>1496</v>
      </c>
      <c r="G399" s="37" t="s">
        <v>1964</v>
      </c>
      <c r="H399" s="63" t="s">
        <v>2530</v>
      </c>
      <c r="I399" s="63" t="s">
        <v>3292</v>
      </c>
      <c r="J399" s="63" t="s">
        <v>2172</v>
      </c>
      <c r="K399" s="63" t="s">
        <v>2145</v>
      </c>
      <c r="L399" s="63">
        <v>2</v>
      </c>
      <c r="M399" s="63"/>
      <c r="N399" s="112" t="s">
        <v>6672</v>
      </c>
      <c r="O399" s="102"/>
      <c r="P399" s="37" t="str">
        <f>IFERROR(INDEX('VOLO GUIDE TO WATERDEEP'!B$3:B$166,MATCH($H399,'VOLO GUIDE TO WATERDEEP'!$A$3:$A$166,0),1),"")</f>
        <v/>
      </c>
      <c r="Q399" s="37" t="str">
        <f>IFERROR(INDEX('VOLO GUIDE TO WATERDEEP'!C$3:C$166,MATCH($H399,'VOLO GUIDE TO WATERDEEP'!$A$3:$A$166,0),1),"")</f>
        <v/>
      </c>
      <c r="R399" s="37" t="str">
        <f>IFERROR(INDEX('VOLO GUIDE TO WATERDEEP'!D$3:D$166,MATCH($H399,'VOLO GUIDE TO WATERDEEP'!$A$3:$A$166,0),1),"")</f>
        <v/>
      </c>
      <c r="S399" s="37" t="str">
        <f>IFERROR(INDEX('VOLO GUIDE TO WATERDEEP'!E$3:E$166,MATCH($H399,'VOLO GUIDE TO WATERDEEP'!$A$3:$A$166,0),1),"")</f>
        <v/>
      </c>
      <c r="T399" s="37" t="str">
        <f>IFERROR(INDEX('VOLO GUIDE TO WATERDEEP'!F$3:F$166,MATCH($H399,'VOLO GUIDE TO WATERDEEP'!$A$3:$A$166,0),1),"")</f>
        <v/>
      </c>
      <c r="U399" s="37" t="str">
        <f>IFERROR(INDEX('VOLO GUIDE TO WATERDEEP'!G$3:G$166,MATCH($H399,'VOLO GUIDE TO WATERDEEP'!$A$3:$A$166,0),1),"")</f>
        <v/>
      </c>
      <c r="V399" s="37" t="str">
        <f>IFERROR(INDEX('VOLO GUIDE TO WATERDEEP'!I$3:I$166,MATCH($H399,'VOLO GUIDE TO WATERDEEP'!$A$3:$A$166,0),1),"")</f>
        <v/>
      </c>
      <c r="W399" s="102"/>
      <c r="X399" s="37" t="str">
        <f>IFERROR(INDEX(GUILDS!$B$2:$B$43,MATCH($F399,GUILDS!$G$2:$G$43,0),1),"")</f>
        <v>Splendid Order of Armorers, Locksmiths, &amp; Finesmiths</v>
      </c>
      <c r="Y399" s="102"/>
      <c r="Z399" s="37" t="str">
        <f>IFERROR(INDEX(GUILDS!$X$3:$X$45,MATCH($F399,GUILDS!$W$3:$W$45,0),1),"")</f>
        <v/>
      </c>
    </row>
    <row r="400" spans="1:26" x14ac:dyDescent="0.25">
      <c r="A400" t="s">
        <v>1166</v>
      </c>
      <c r="B400" s="1" t="str">
        <f t="shared" si="10"/>
        <v>D4</v>
      </c>
      <c r="C400" s="1" t="str">
        <f t="shared" si="11"/>
        <v>Dhaermos Storage (warehouse, D, 5)</v>
      </c>
      <c r="F400" s="37" t="s">
        <v>1497</v>
      </c>
      <c r="G400" s="37" t="s">
        <v>1965</v>
      </c>
      <c r="H400" s="63" t="s">
        <v>2531</v>
      </c>
      <c r="I400" s="63" t="s">
        <v>3292</v>
      </c>
      <c r="J400" s="63" t="s">
        <v>2171</v>
      </c>
      <c r="K400" s="63" t="s">
        <v>2159</v>
      </c>
      <c r="L400" s="63">
        <v>5</v>
      </c>
      <c r="M400" s="63"/>
      <c r="N400" s="112" t="s">
        <v>6672</v>
      </c>
      <c r="O400" s="102"/>
      <c r="P400" s="37" t="str">
        <f>IFERROR(INDEX('VOLO GUIDE TO WATERDEEP'!B$3:B$166,MATCH($H400,'VOLO GUIDE TO WATERDEEP'!$A$3:$A$166,0),1),"")</f>
        <v/>
      </c>
      <c r="Q400" s="37" t="str">
        <f>IFERROR(INDEX('VOLO GUIDE TO WATERDEEP'!C$3:C$166,MATCH($H400,'VOLO GUIDE TO WATERDEEP'!$A$3:$A$166,0),1),"")</f>
        <v/>
      </c>
      <c r="R400" s="37" t="str">
        <f>IFERROR(INDEX('VOLO GUIDE TO WATERDEEP'!D$3:D$166,MATCH($H400,'VOLO GUIDE TO WATERDEEP'!$A$3:$A$166,0),1),"")</f>
        <v/>
      </c>
      <c r="S400" s="37" t="str">
        <f>IFERROR(INDEX('VOLO GUIDE TO WATERDEEP'!E$3:E$166,MATCH($H400,'VOLO GUIDE TO WATERDEEP'!$A$3:$A$166,0),1),"")</f>
        <v/>
      </c>
      <c r="T400" s="37" t="str">
        <f>IFERROR(INDEX('VOLO GUIDE TO WATERDEEP'!F$3:F$166,MATCH($H400,'VOLO GUIDE TO WATERDEEP'!$A$3:$A$166,0),1),"")</f>
        <v/>
      </c>
      <c r="U400" s="37" t="str">
        <f>IFERROR(INDEX('VOLO GUIDE TO WATERDEEP'!G$3:G$166,MATCH($H400,'VOLO GUIDE TO WATERDEEP'!$A$3:$A$166,0),1),"")</f>
        <v/>
      </c>
      <c r="V400" s="37" t="str">
        <f>IFERROR(INDEX('VOLO GUIDE TO WATERDEEP'!I$3:I$166,MATCH($H400,'VOLO GUIDE TO WATERDEEP'!$A$3:$A$166,0),1),"")</f>
        <v/>
      </c>
      <c r="W400" s="102"/>
      <c r="X400" s="37" t="str">
        <f>IFERROR(INDEX(GUILDS!$B$2:$B$43,MATCH($F400,GUILDS!$G$2:$G$43,0),1),"")</f>
        <v/>
      </c>
      <c r="Y400" s="102"/>
      <c r="Z400" s="37" t="str">
        <f>IFERROR(INDEX(GUILDS!$X$3:$X$45,MATCH($F400,GUILDS!$W$3:$W$45,0),1),"")</f>
        <v/>
      </c>
    </row>
    <row r="401" spans="1:26" x14ac:dyDescent="0.25">
      <c r="A401" t="s">
        <v>1167</v>
      </c>
      <c r="B401" s="1" t="str">
        <f t="shared" si="10"/>
        <v>D5</v>
      </c>
      <c r="C401" s="1" t="str">
        <f t="shared" si="11"/>
        <v>Whistling Blades (business, D, 1)</v>
      </c>
      <c r="F401" s="37" t="s">
        <v>1498</v>
      </c>
      <c r="G401" s="37" t="s">
        <v>1966</v>
      </c>
      <c r="H401" s="63" t="s">
        <v>2532</v>
      </c>
      <c r="I401" s="63" t="s">
        <v>3292</v>
      </c>
      <c r="J401" s="63" t="s">
        <v>2165</v>
      </c>
      <c r="K401" s="63" t="s">
        <v>2159</v>
      </c>
      <c r="L401" s="63">
        <v>1</v>
      </c>
      <c r="M401" s="63"/>
      <c r="N401" s="112" t="s">
        <v>6672</v>
      </c>
      <c r="O401" s="102"/>
      <c r="P401" s="37" t="str">
        <f>IFERROR(INDEX('VOLO GUIDE TO WATERDEEP'!B$3:B$166,MATCH($H401,'VOLO GUIDE TO WATERDEEP'!$A$3:$A$166,0),1),"")</f>
        <v/>
      </c>
      <c r="Q401" s="37" t="str">
        <f>IFERROR(INDEX('VOLO GUIDE TO WATERDEEP'!C$3:C$166,MATCH($H401,'VOLO GUIDE TO WATERDEEP'!$A$3:$A$166,0),1),"")</f>
        <v/>
      </c>
      <c r="R401" s="37" t="str">
        <f>IFERROR(INDEX('VOLO GUIDE TO WATERDEEP'!D$3:D$166,MATCH($H401,'VOLO GUIDE TO WATERDEEP'!$A$3:$A$166,0),1),"")</f>
        <v/>
      </c>
      <c r="S401" s="37" t="str">
        <f>IFERROR(INDEX('VOLO GUIDE TO WATERDEEP'!E$3:E$166,MATCH($H401,'VOLO GUIDE TO WATERDEEP'!$A$3:$A$166,0),1),"")</f>
        <v/>
      </c>
      <c r="T401" s="37" t="str">
        <f>IFERROR(INDEX('VOLO GUIDE TO WATERDEEP'!F$3:F$166,MATCH($H401,'VOLO GUIDE TO WATERDEEP'!$A$3:$A$166,0),1),"")</f>
        <v/>
      </c>
      <c r="U401" s="37" t="str">
        <f>IFERROR(INDEX('VOLO GUIDE TO WATERDEEP'!G$3:G$166,MATCH($H401,'VOLO GUIDE TO WATERDEEP'!$A$3:$A$166,0),1),"")</f>
        <v/>
      </c>
      <c r="V401" s="37" t="str">
        <f>IFERROR(INDEX('VOLO GUIDE TO WATERDEEP'!I$3:I$166,MATCH($H401,'VOLO GUIDE TO WATERDEEP'!$A$3:$A$166,0),1),"")</f>
        <v/>
      </c>
      <c r="W401" s="102"/>
      <c r="X401" s="37" t="str">
        <f>IFERROR(INDEX(GUILDS!$B$2:$B$43,MATCH($F401,GUILDS!$G$2:$G$43,0),1),"")</f>
        <v/>
      </c>
      <c r="Y401" s="102"/>
      <c r="Z401" s="37" t="str">
        <f>IFERROR(INDEX(GUILDS!$X$3:$X$45,MATCH($F401,GUILDS!$W$3:$W$45,0),1),"")</f>
        <v/>
      </c>
    </row>
    <row r="402" spans="1:26" x14ac:dyDescent="0.25">
      <c r="A402" t="s">
        <v>1168</v>
      </c>
      <c r="B402" s="1" t="str">
        <f t="shared" si="10"/>
        <v>D6</v>
      </c>
      <c r="C402" s="1" t="str">
        <f t="shared" si="11"/>
        <v>Selûne's Smile (tavern, C, 2)</v>
      </c>
      <c r="F402" s="37" t="s">
        <v>1499</v>
      </c>
      <c r="G402" s="37" t="s">
        <v>1967</v>
      </c>
      <c r="H402" s="63" t="s">
        <v>2533</v>
      </c>
      <c r="I402" s="63" t="s">
        <v>3292</v>
      </c>
      <c r="J402" s="63" t="s">
        <v>2169</v>
      </c>
      <c r="K402" s="63" t="s">
        <v>2145</v>
      </c>
      <c r="L402" s="63">
        <v>2</v>
      </c>
      <c r="M402" s="63"/>
      <c r="N402" s="112" t="s">
        <v>6672</v>
      </c>
      <c r="O402" s="102"/>
      <c r="P402" s="37" t="str">
        <f>IFERROR(INDEX('VOLO GUIDE TO WATERDEEP'!B$3:B$166,MATCH($H402,'VOLO GUIDE TO WATERDEEP'!$A$3:$A$166,0),1),"")</f>
        <v/>
      </c>
      <c r="Q402" s="37" t="str">
        <f>IFERROR(INDEX('VOLO GUIDE TO WATERDEEP'!C$3:C$166,MATCH($H402,'VOLO GUIDE TO WATERDEEP'!$A$3:$A$166,0),1),"")</f>
        <v/>
      </c>
      <c r="R402" s="37" t="str">
        <f>IFERROR(INDEX('VOLO GUIDE TO WATERDEEP'!D$3:D$166,MATCH($H402,'VOLO GUIDE TO WATERDEEP'!$A$3:$A$166,0),1),"")</f>
        <v/>
      </c>
      <c r="S402" s="37" t="str">
        <f>IFERROR(INDEX('VOLO GUIDE TO WATERDEEP'!E$3:E$166,MATCH($H402,'VOLO GUIDE TO WATERDEEP'!$A$3:$A$166,0),1),"")</f>
        <v/>
      </c>
      <c r="T402" s="37" t="str">
        <f>IFERROR(INDEX('VOLO GUIDE TO WATERDEEP'!F$3:F$166,MATCH($H402,'VOLO GUIDE TO WATERDEEP'!$A$3:$A$166,0),1),"")</f>
        <v/>
      </c>
      <c r="U402" s="37" t="str">
        <f>IFERROR(INDEX('VOLO GUIDE TO WATERDEEP'!G$3:G$166,MATCH($H402,'VOLO GUIDE TO WATERDEEP'!$A$3:$A$166,0),1),"")</f>
        <v/>
      </c>
      <c r="V402" s="37" t="str">
        <f>IFERROR(INDEX('VOLO GUIDE TO WATERDEEP'!I$3:I$166,MATCH($H402,'VOLO GUIDE TO WATERDEEP'!$A$3:$A$166,0),1),"")</f>
        <v/>
      </c>
      <c r="W402" s="102"/>
      <c r="X402" s="37" t="str">
        <f>IFERROR(INDEX(GUILDS!$B$2:$B$43,MATCH($F402,GUILDS!$G$2:$G$43,0),1),"")</f>
        <v/>
      </c>
      <c r="Y402" s="102"/>
      <c r="Z402" s="37" t="str">
        <f>IFERROR(INDEX(GUILDS!$X$3:$X$45,MATCH($F402,GUILDS!$W$3:$W$45,0),1),"")</f>
        <v>Jasmal</v>
      </c>
    </row>
    <row r="403" spans="1:26" x14ac:dyDescent="0.25">
      <c r="A403" t="s">
        <v>1169</v>
      </c>
      <c r="B403" s="1" t="str">
        <f t="shared" si="10"/>
        <v>D7</v>
      </c>
      <c r="C403" s="1" t="str">
        <f t="shared" si="11"/>
        <v>The Rearing Hippocampus (inn, C, 2)</v>
      </c>
      <c r="F403" s="37" t="s">
        <v>1500</v>
      </c>
      <c r="G403" s="37" t="s">
        <v>1968</v>
      </c>
      <c r="H403" s="63" t="s">
        <v>2534</v>
      </c>
      <c r="I403" s="63" t="s">
        <v>3292</v>
      </c>
      <c r="J403" s="63" t="s">
        <v>2168</v>
      </c>
      <c r="K403" s="63" t="s">
        <v>2145</v>
      </c>
      <c r="L403" s="63">
        <v>2</v>
      </c>
      <c r="M403" s="63"/>
      <c r="N403" s="112" t="s">
        <v>6672</v>
      </c>
      <c r="O403" s="102"/>
      <c r="P403" s="37">
        <f>IFERROR(INDEX('VOLO GUIDE TO WATERDEEP'!B$3:B$166,MATCH($H403,'VOLO GUIDE TO WATERDEEP'!$A$3:$A$166,0),1),"")</f>
        <v>4</v>
      </c>
      <c r="Q403" s="37">
        <f>IFERROR(INDEX('VOLO GUIDE TO WATERDEEP'!C$3:C$166,MATCH($H403,'VOLO GUIDE TO WATERDEEP'!$A$3:$A$166,0),1),"")</f>
        <v>0</v>
      </c>
      <c r="R403" s="37">
        <f>IFERROR(INDEX('VOLO GUIDE TO WATERDEEP'!D$3:D$166,MATCH($H403,'VOLO GUIDE TO WATERDEEP'!$A$3:$A$166,0),1),"")</f>
        <v>3</v>
      </c>
      <c r="S403" s="37">
        <f>IFERROR(INDEX('VOLO GUIDE TO WATERDEEP'!E$3:E$166,MATCH($H403,'VOLO GUIDE TO WATERDEEP'!$A$3:$A$166,0),1),"")</f>
        <v>0</v>
      </c>
      <c r="T403" s="37" t="str">
        <f>IFERROR(INDEX('VOLO GUIDE TO WATERDEEP'!F$3:F$166,MATCH($H403,'VOLO GUIDE TO WATERDEEP'!$A$3:$A$166,0),1),"")</f>
        <v>Inn</v>
      </c>
      <c r="U403" s="37">
        <f>IFERROR(INDEX('VOLO GUIDE TO WATERDEEP'!G$3:G$166,MATCH($H403,'VOLO GUIDE TO WATERDEEP'!$A$3:$A$166,0),1),"")</f>
        <v>0</v>
      </c>
      <c r="V403" s="37" t="str">
        <f>IFERROR(INDEX('VOLO GUIDE TO WATERDEEP'!I$3:I$166,MATCH($H403,'VOLO GUIDE TO WATERDEEP'!$A$3:$A$166,0),1),"")</f>
        <v>DOCK WARD</v>
      </c>
      <c r="W403" s="102"/>
      <c r="X403" s="37" t="str">
        <f>IFERROR(INDEX(GUILDS!$B$2:$B$43,MATCH($F403,GUILDS!$G$2:$G$43,0),1),"")</f>
        <v/>
      </c>
      <c r="Y403" s="102"/>
      <c r="Z403" s="37" t="str">
        <f>IFERROR(INDEX(GUILDS!$X$3:$X$45,MATCH($F403,GUILDS!$W$3:$W$45,0),1),"")</f>
        <v/>
      </c>
    </row>
    <row r="404" spans="1:26" x14ac:dyDescent="0.25">
      <c r="A404" t="s">
        <v>1170</v>
      </c>
      <c r="B404" s="1" t="str">
        <f t="shared" si="10"/>
        <v>D8</v>
      </c>
      <c r="C404" s="1" t="str">
        <f t="shared" si="11"/>
        <v>The Splintered Stair (inn, C, 3)</v>
      </c>
      <c r="F404" s="37" t="s">
        <v>1501</v>
      </c>
      <c r="G404" s="37" t="s">
        <v>1969</v>
      </c>
      <c r="H404" s="63" t="s">
        <v>2535</v>
      </c>
      <c r="I404" s="63" t="s">
        <v>3292</v>
      </c>
      <c r="J404" s="63" t="s">
        <v>2168</v>
      </c>
      <c r="K404" s="63" t="s">
        <v>2145</v>
      </c>
      <c r="L404" s="63">
        <v>3</v>
      </c>
      <c r="M404" s="63"/>
      <c r="N404" s="112" t="s">
        <v>6672</v>
      </c>
      <c r="O404" s="102"/>
      <c r="P404" s="37" t="str">
        <f>IFERROR(INDEX('VOLO GUIDE TO WATERDEEP'!B$3:B$166,MATCH($H404,'VOLO GUIDE TO WATERDEEP'!$A$3:$A$166,0),1),"")</f>
        <v/>
      </c>
      <c r="Q404" s="37" t="str">
        <f>IFERROR(INDEX('VOLO GUIDE TO WATERDEEP'!C$3:C$166,MATCH($H404,'VOLO GUIDE TO WATERDEEP'!$A$3:$A$166,0),1),"")</f>
        <v/>
      </c>
      <c r="R404" s="37" t="str">
        <f>IFERROR(INDEX('VOLO GUIDE TO WATERDEEP'!D$3:D$166,MATCH($H404,'VOLO GUIDE TO WATERDEEP'!$A$3:$A$166,0),1),"")</f>
        <v/>
      </c>
      <c r="S404" s="37" t="str">
        <f>IFERROR(INDEX('VOLO GUIDE TO WATERDEEP'!E$3:E$166,MATCH($H404,'VOLO GUIDE TO WATERDEEP'!$A$3:$A$166,0),1),"")</f>
        <v/>
      </c>
      <c r="T404" s="37" t="str">
        <f>IFERROR(INDEX('VOLO GUIDE TO WATERDEEP'!F$3:F$166,MATCH($H404,'VOLO GUIDE TO WATERDEEP'!$A$3:$A$166,0),1),"")</f>
        <v/>
      </c>
      <c r="U404" s="37" t="str">
        <f>IFERROR(INDEX('VOLO GUIDE TO WATERDEEP'!G$3:G$166,MATCH($H404,'VOLO GUIDE TO WATERDEEP'!$A$3:$A$166,0),1),"")</f>
        <v/>
      </c>
      <c r="V404" s="37" t="str">
        <f>IFERROR(INDEX('VOLO GUIDE TO WATERDEEP'!I$3:I$166,MATCH($H404,'VOLO GUIDE TO WATERDEEP'!$A$3:$A$166,0),1),"")</f>
        <v/>
      </c>
      <c r="W404" s="102"/>
      <c r="X404" s="37" t="str">
        <f>IFERROR(INDEX(GUILDS!$B$2:$B$43,MATCH($F404,GUILDS!$G$2:$G$43,0),1),"")</f>
        <v/>
      </c>
      <c r="Y404" s="102"/>
      <c r="Z404" s="37" t="str">
        <f>IFERROR(INDEX(GUILDS!$X$3:$X$45,MATCH($F404,GUILDS!$W$3:$W$45,0),1),"")</f>
        <v/>
      </c>
    </row>
    <row r="405" spans="1:26" x14ac:dyDescent="0.25">
      <c r="A405" t="s">
        <v>1171</v>
      </c>
      <c r="B405" s="1" t="str">
        <f t="shared" si="10"/>
        <v>D9</v>
      </c>
      <c r="C405" s="1" t="str">
        <f t="shared" si="11"/>
        <v>The Blackstar Inn (inn, C, 3)</v>
      </c>
      <c r="F405" s="37" t="s">
        <v>1502</v>
      </c>
      <c r="G405" s="37" t="s">
        <v>1970</v>
      </c>
      <c r="H405" s="63" t="s">
        <v>2536</v>
      </c>
      <c r="I405" s="63" t="s">
        <v>3292</v>
      </c>
      <c r="J405" s="63" t="s">
        <v>2168</v>
      </c>
      <c r="K405" s="63" t="s">
        <v>2145</v>
      </c>
      <c r="L405" s="63">
        <v>3</v>
      </c>
      <c r="M405" s="63"/>
      <c r="N405" s="112" t="s">
        <v>6672</v>
      </c>
      <c r="O405" s="102"/>
      <c r="P405" s="37">
        <f>IFERROR(INDEX('VOLO GUIDE TO WATERDEEP'!B$3:B$166,MATCH($H405,'VOLO GUIDE TO WATERDEEP'!$A$3:$A$166,0),1),"")</f>
        <v>4</v>
      </c>
      <c r="Q405" s="37">
        <f>IFERROR(INDEX('VOLO GUIDE TO WATERDEEP'!C$3:C$166,MATCH($H405,'VOLO GUIDE TO WATERDEEP'!$A$3:$A$166,0),1),"")</f>
        <v>0</v>
      </c>
      <c r="R405" s="37">
        <f>IFERROR(INDEX('VOLO GUIDE TO WATERDEEP'!D$3:D$166,MATCH($H405,'VOLO GUIDE TO WATERDEEP'!$A$3:$A$166,0),1),"")</f>
        <v>3</v>
      </c>
      <c r="S405" s="37">
        <f>IFERROR(INDEX('VOLO GUIDE TO WATERDEEP'!E$3:E$166,MATCH($H405,'VOLO GUIDE TO WATERDEEP'!$A$3:$A$166,0),1),"")</f>
        <v>0</v>
      </c>
      <c r="T405" s="37" t="str">
        <f>IFERROR(INDEX('VOLO GUIDE TO WATERDEEP'!F$3:F$166,MATCH($H405,'VOLO GUIDE TO WATERDEEP'!$A$3:$A$166,0),1),"")</f>
        <v>Inn</v>
      </c>
      <c r="U405" s="37">
        <f>IFERROR(INDEX('VOLO GUIDE TO WATERDEEP'!G$3:G$166,MATCH($H405,'VOLO GUIDE TO WATERDEEP'!$A$3:$A$166,0),1),"")</f>
        <v>0</v>
      </c>
      <c r="V405" s="37" t="str">
        <f>IFERROR(INDEX('VOLO GUIDE TO WATERDEEP'!I$3:I$166,MATCH($H405,'VOLO GUIDE TO WATERDEEP'!$A$3:$A$166,0),1),"")</f>
        <v>DOCK WARD</v>
      </c>
      <c r="W405" s="102"/>
      <c r="X405" s="37" t="str">
        <f>IFERROR(INDEX(GUILDS!$B$2:$B$43,MATCH($F405,GUILDS!$G$2:$G$43,0),1),"")</f>
        <v/>
      </c>
      <c r="Y405" s="102"/>
      <c r="Z405" s="37" t="str">
        <f>IFERROR(INDEX(GUILDS!$X$3:$X$45,MATCH($F405,GUILDS!$W$3:$W$45,0),1),"")</f>
        <v/>
      </c>
    </row>
    <row r="406" spans="1:26" x14ac:dyDescent="0.25">
      <c r="A406" t="s">
        <v>1172</v>
      </c>
      <c r="B406" s="1" t="str">
        <f t="shared" si="10"/>
        <v>D10</v>
      </c>
      <c r="C406" s="1" t="str">
        <f t="shared" si="11"/>
        <v>Serpentil Books &amp; Folios (business, D, 3)</v>
      </c>
      <c r="F406" s="37" t="s">
        <v>1503</v>
      </c>
      <c r="G406" s="37" t="s">
        <v>1971</v>
      </c>
      <c r="H406" s="63" t="s">
        <v>2537</v>
      </c>
      <c r="I406" s="63" t="s">
        <v>3292</v>
      </c>
      <c r="J406" s="63" t="s">
        <v>2165</v>
      </c>
      <c r="K406" s="63" t="s">
        <v>2159</v>
      </c>
      <c r="L406" s="63">
        <v>3</v>
      </c>
      <c r="M406" s="63"/>
      <c r="N406" s="112" t="s">
        <v>6672</v>
      </c>
      <c r="O406" s="102"/>
      <c r="P406" s="37" t="str">
        <f>IFERROR(INDEX('VOLO GUIDE TO WATERDEEP'!B$3:B$166,MATCH($H406,'VOLO GUIDE TO WATERDEEP'!$A$3:$A$166,0),1),"")</f>
        <v/>
      </c>
      <c r="Q406" s="37" t="str">
        <f>IFERROR(INDEX('VOLO GUIDE TO WATERDEEP'!C$3:C$166,MATCH($H406,'VOLO GUIDE TO WATERDEEP'!$A$3:$A$166,0),1),"")</f>
        <v/>
      </c>
      <c r="R406" s="37" t="str">
        <f>IFERROR(INDEX('VOLO GUIDE TO WATERDEEP'!D$3:D$166,MATCH($H406,'VOLO GUIDE TO WATERDEEP'!$A$3:$A$166,0),1),"")</f>
        <v/>
      </c>
      <c r="S406" s="37" t="str">
        <f>IFERROR(INDEX('VOLO GUIDE TO WATERDEEP'!E$3:E$166,MATCH($H406,'VOLO GUIDE TO WATERDEEP'!$A$3:$A$166,0),1),"")</f>
        <v/>
      </c>
      <c r="T406" s="37" t="str">
        <f>IFERROR(INDEX('VOLO GUIDE TO WATERDEEP'!F$3:F$166,MATCH($H406,'VOLO GUIDE TO WATERDEEP'!$A$3:$A$166,0),1),"")</f>
        <v/>
      </c>
      <c r="U406" s="37" t="str">
        <f>IFERROR(INDEX('VOLO GUIDE TO WATERDEEP'!G$3:G$166,MATCH($H406,'VOLO GUIDE TO WATERDEEP'!$A$3:$A$166,0),1),"")</f>
        <v/>
      </c>
      <c r="V406" s="37" t="str">
        <f>IFERROR(INDEX('VOLO GUIDE TO WATERDEEP'!I$3:I$166,MATCH($H406,'VOLO GUIDE TO WATERDEEP'!$A$3:$A$166,0),1),"")</f>
        <v/>
      </c>
      <c r="W406" s="102"/>
      <c r="X406" s="37" t="str">
        <f>IFERROR(INDEX(GUILDS!$B$2:$B$43,MATCH($F406,GUILDS!$G$2:$G$43,0),1),"")</f>
        <v/>
      </c>
      <c r="Y406" s="102"/>
      <c r="Z406" s="37" t="str">
        <f>IFERROR(INDEX(GUILDS!$X$3:$X$45,MATCH($F406,GUILDS!$W$3:$W$45,0),1),"")</f>
        <v/>
      </c>
    </row>
    <row r="407" spans="1:26" x14ac:dyDescent="0.25">
      <c r="A407" t="s">
        <v>1173</v>
      </c>
      <c r="B407" s="1" t="str">
        <f t="shared" si="10"/>
        <v>D11</v>
      </c>
      <c r="C407" s="1" t="str">
        <f t="shared" si="11"/>
        <v>The Ship's Prow (inn, C, 4)</v>
      </c>
      <c r="F407" s="37" t="s">
        <v>1504</v>
      </c>
      <c r="G407" s="37" t="s">
        <v>1972</v>
      </c>
      <c r="H407" s="63" t="s">
        <v>2538</v>
      </c>
      <c r="I407" s="63" t="s">
        <v>3292</v>
      </c>
      <c r="J407" s="63" t="s">
        <v>2168</v>
      </c>
      <c r="K407" s="63" t="s">
        <v>2145</v>
      </c>
      <c r="L407" s="63">
        <v>4</v>
      </c>
      <c r="M407" s="63"/>
      <c r="N407" s="112" t="s">
        <v>6672</v>
      </c>
      <c r="O407" s="102"/>
      <c r="P407" s="37">
        <f>IFERROR(INDEX('VOLO GUIDE TO WATERDEEP'!B$3:B$166,MATCH($H407,'VOLO GUIDE TO WATERDEEP'!$A$3:$A$166,0),1),"")</f>
        <v>3</v>
      </c>
      <c r="Q407" s="37">
        <f>IFERROR(INDEX('VOLO GUIDE TO WATERDEEP'!C$3:C$166,MATCH($H407,'VOLO GUIDE TO WATERDEEP'!$A$3:$A$166,0),1),"")</f>
        <v>0</v>
      </c>
      <c r="R407" s="37">
        <f>IFERROR(INDEX('VOLO GUIDE TO WATERDEEP'!D$3:D$166,MATCH($H407,'VOLO GUIDE TO WATERDEEP'!$A$3:$A$166,0),1),"")</f>
        <v>5</v>
      </c>
      <c r="S407" s="37">
        <f>IFERROR(INDEX('VOLO GUIDE TO WATERDEEP'!E$3:E$166,MATCH($H407,'VOLO GUIDE TO WATERDEEP'!$A$3:$A$166,0),1),"")</f>
        <v>0</v>
      </c>
      <c r="T407" s="37" t="str">
        <f>IFERROR(INDEX('VOLO GUIDE TO WATERDEEP'!F$3:F$166,MATCH($H407,'VOLO GUIDE TO WATERDEEP'!$A$3:$A$166,0),1),"")</f>
        <v>Inn</v>
      </c>
      <c r="U407" s="37" t="str">
        <f>IFERROR(INDEX('VOLO GUIDE TO WATERDEEP'!G$3:G$166,MATCH($H407,'VOLO GUIDE TO WATERDEEP'!$A$3:$A$166,0),1),"")</f>
        <v>An inn well known among sailors of the Sword Coast and easily found as it is actually a converted ship's prow that now juts into Fish Street and Ship Street. The prices and services in this four-story inn are reasonable, though its clientele often isn't.</v>
      </c>
      <c r="V407" s="37" t="str">
        <f>IFERROR(INDEX('VOLO GUIDE TO WATERDEEP'!I$3:I$166,MATCH($H407,'VOLO GUIDE TO WATERDEEP'!$A$3:$A$166,0),1),"")</f>
        <v>DOCK WARD</v>
      </c>
      <c r="W407" s="102"/>
      <c r="X407" s="37" t="str">
        <f>IFERROR(INDEX(GUILDS!$B$2:$B$43,MATCH($F407,GUILDS!$G$2:$G$43,0),1),"")</f>
        <v/>
      </c>
      <c r="Y407" s="102"/>
      <c r="Z407" s="37" t="str">
        <f>IFERROR(INDEX(GUILDS!$X$3:$X$45,MATCH($F407,GUILDS!$W$3:$W$45,0),1),"")</f>
        <v/>
      </c>
    </row>
    <row r="408" spans="1:26" x14ac:dyDescent="0.25">
      <c r="A408" t="s">
        <v>1174</v>
      </c>
      <c r="B408" s="1" t="str">
        <f t="shared" si="10"/>
        <v>D12</v>
      </c>
      <c r="C408" s="1" t="str">
        <f t="shared" si="11"/>
        <v>The Thirsty Sailor (tavern, D, 3)</v>
      </c>
      <c r="F408" s="37" t="s">
        <v>1505</v>
      </c>
      <c r="G408" s="37" t="s">
        <v>1973</v>
      </c>
      <c r="H408" s="63" t="s">
        <v>2539</v>
      </c>
      <c r="I408" s="63" t="s">
        <v>3292</v>
      </c>
      <c r="J408" s="63" t="s">
        <v>2169</v>
      </c>
      <c r="K408" s="63" t="s">
        <v>2159</v>
      </c>
      <c r="L408" s="63">
        <v>3</v>
      </c>
      <c r="M408" s="63"/>
      <c r="N408" s="112" t="s">
        <v>7273</v>
      </c>
      <c r="O408" s="102"/>
      <c r="P408" s="37">
        <f>IFERROR(INDEX('VOLO GUIDE TO WATERDEEP'!B$3:B$166,MATCH($H408,'VOLO GUIDE TO WATERDEEP'!$A$3:$A$166,0),1),"")</f>
        <v>3</v>
      </c>
      <c r="Q408" s="37">
        <f>IFERROR(INDEX('VOLO GUIDE TO WATERDEEP'!C$3:C$166,MATCH($H408,'VOLO GUIDE TO WATERDEEP'!$A$3:$A$166,0),1),"")</f>
        <v>1</v>
      </c>
      <c r="R408" s="37">
        <f>IFERROR(INDEX('VOLO GUIDE TO WATERDEEP'!D$3:D$166,MATCH($H408,'VOLO GUIDE TO WATERDEEP'!$A$3:$A$166,0),1),"")</f>
        <v>0</v>
      </c>
      <c r="S408" s="37">
        <f>IFERROR(INDEX('VOLO GUIDE TO WATERDEEP'!E$3:E$166,MATCH($H408,'VOLO GUIDE TO WATERDEEP'!$A$3:$A$166,0),1),"")</f>
        <v>0</v>
      </c>
      <c r="T408" s="37" t="str">
        <f>IFERROR(INDEX('VOLO GUIDE TO WATERDEEP'!F$3:F$166,MATCH($H408,'VOLO GUIDE TO WATERDEEP'!$A$3:$A$166,0),1),"")</f>
        <v>Tavern</v>
      </c>
      <c r="U408" s="37" t="str">
        <f>IFERROR(INDEX('VOLO GUIDE TO WATERDEEP'!G$3:G$166,MATCH($H408,'VOLO GUIDE TO WATERDEEP'!$A$3:$A$166,0),1),"")</f>
        <v>Tavern on the corner of Fish and Ship Streets. This decrepit old tavern has boarded-up windows and careless repairs. The interior is smoky and the repulsive odor of tar, stale beer, sour wine, sweat, and worse fills the air. 
The patrons divide their time here by drinking, singing bawdy songs (off-key) and brawling. No female staff or patrons grace the Thirsty Sailor, not even female sailors or dockworkers. WATE1-1</v>
      </c>
      <c r="V408" s="37" t="str">
        <f>IFERROR(INDEX('VOLO GUIDE TO WATERDEEP'!I$3:I$166,MATCH($H408,'VOLO GUIDE TO WATERDEEP'!$A$3:$A$166,0),1),"")</f>
        <v>DOCK WARD</v>
      </c>
      <c r="W408" s="102"/>
      <c r="X408" s="37" t="str">
        <f>IFERROR(INDEX(GUILDS!$B$2:$B$43,MATCH($F408,GUILDS!$G$2:$G$43,0),1),"")</f>
        <v/>
      </c>
      <c r="Y408" s="102"/>
      <c r="Z408" s="37" t="str">
        <f>IFERROR(INDEX(GUILDS!$X$3:$X$45,MATCH($F408,GUILDS!$W$3:$W$45,0),1),"")</f>
        <v/>
      </c>
    </row>
    <row r="409" spans="1:26" x14ac:dyDescent="0.25">
      <c r="A409" t="s">
        <v>1175</v>
      </c>
      <c r="B409" s="1" t="str">
        <f t="shared" si="10"/>
        <v>D13</v>
      </c>
      <c r="C409" s="1" t="str">
        <f t="shared" si="11"/>
        <v>The Thirsty Throat (tavern, D, 2)</v>
      </c>
      <c r="F409" s="37" t="s">
        <v>1506</v>
      </c>
      <c r="G409" s="37" t="s">
        <v>1974</v>
      </c>
      <c r="H409" s="63" t="s">
        <v>2540</v>
      </c>
      <c r="I409" s="63" t="s">
        <v>3292</v>
      </c>
      <c r="J409" s="63" t="s">
        <v>2169</v>
      </c>
      <c r="K409" s="63" t="s">
        <v>2159</v>
      </c>
      <c r="L409" s="63">
        <v>2</v>
      </c>
      <c r="M409" s="63"/>
      <c r="N409" s="112" t="s">
        <v>7274</v>
      </c>
      <c r="O409" s="102"/>
      <c r="P409" s="37">
        <f>IFERROR(INDEX('VOLO GUIDE TO WATERDEEP'!B$3:B$166,MATCH($H409,'VOLO GUIDE TO WATERDEEP'!$A$3:$A$166,0),1),"")</f>
        <v>2</v>
      </c>
      <c r="Q409" s="37">
        <f>IFERROR(INDEX('VOLO GUIDE TO WATERDEEP'!C$3:C$166,MATCH($H409,'VOLO GUIDE TO WATERDEEP'!$A$3:$A$166,0),1),"")</f>
        <v>2</v>
      </c>
      <c r="R409" s="37">
        <f>IFERROR(INDEX('VOLO GUIDE TO WATERDEEP'!D$3:D$166,MATCH($H409,'VOLO GUIDE TO WATERDEEP'!$A$3:$A$166,0),1),"")</f>
        <v>0</v>
      </c>
      <c r="S409" s="37">
        <f>IFERROR(INDEX('VOLO GUIDE TO WATERDEEP'!E$3:E$166,MATCH($H409,'VOLO GUIDE TO WATERDEEP'!$A$3:$A$166,0),1),"")</f>
        <v>0</v>
      </c>
      <c r="T409" s="37" t="str">
        <f>IFERROR(INDEX('VOLO GUIDE TO WATERDEEP'!F$3:F$166,MATCH($H409,'VOLO GUIDE TO WATERDEEP'!$A$3:$A$166,0),1),"")</f>
        <v>Tavern</v>
      </c>
      <c r="U409" s="37" t="str">
        <f>IFERROR(INDEX('VOLO GUIDE TO WATERDEEP'!G$3:G$166,MATCH($H409,'VOLO GUIDE TO WATERDEEP'!$A$3:$A$166,0),1),"")</f>
        <v>Found on the corner of Candle Lane and Slut Street, this ramshackle assembly of wood amazes all by not fallen down. The tavern is crowded and dimly lit. The tables and chairs are bolted down. WATE1-1 A ramshackle dive known for its massive tankards of cheap ale and its taproom full of quiet drinking men.</v>
      </c>
      <c r="V409" s="37" t="str">
        <f>IFERROR(INDEX('VOLO GUIDE TO WATERDEEP'!I$3:I$166,MATCH($H409,'VOLO GUIDE TO WATERDEEP'!$A$3:$A$166,0),1),"")</f>
        <v>DOCK WARD</v>
      </c>
      <c r="W409" s="102"/>
      <c r="X409" s="37" t="str">
        <f>IFERROR(INDEX(GUILDS!$B$2:$B$43,MATCH($F409,GUILDS!$G$2:$G$43,0),1),"")</f>
        <v/>
      </c>
      <c r="Y409" s="102"/>
      <c r="Z409" s="37" t="str">
        <f>IFERROR(INDEX(GUILDS!$X$3:$X$45,MATCH($F409,GUILDS!$W$3:$W$45,0),1),"")</f>
        <v/>
      </c>
    </row>
    <row r="410" spans="1:26" x14ac:dyDescent="0.25">
      <c r="A410" t="s">
        <v>1176</v>
      </c>
      <c r="B410" s="1" t="str">
        <f t="shared" si="10"/>
        <v>D14</v>
      </c>
      <c r="C410" s="1" t="str">
        <f t="shared" si="11"/>
        <v>Helmstar Warehouse (warehouse, C, 2)</v>
      </c>
      <c r="F410" s="37" t="s">
        <v>1507</v>
      </c>
      <c r="G410" s="37" t="s">
        <v>1975</v>
      </c>
      <c r="H410" s="63" t="s">
        <v>2541</v>
      </c>
      <c r="I410" s="63" t="s">
        <v>3292</v>
      </c>
      <c r="J410" s="63" t="s">
        <v>2171</v>
      </c>
      <c r="K410" s="63" t="s">
        <v>2145</v>
      </c>
      <c r="L410" s="63">
        <v>2</v>
      </c>
      <c r="M410" s="63"/>
      <c r="N410" s="112" t="s">
        <v>6672</v>
      </c>
      <c r="O410" s="102"/>
      <c r="P410" s="37" t="str">
        <f>IFERROR(INDEX('VOLO GUIDE TO WATERDEEP'!B$3:B$166,MATCH($H410,'VOLO GUIDE TO WATERDEEP'!$A$3:$A$166,0),1),"")</f>
        <v/>
      </c>
      <c r="Q410" s="37" t="str">
        <f>IFERROR(INDEX('VOLO GUIDE TO WATERDEEP'!C$3:C$166,MATCH($H410,'VOLO GUIDE TO WATERDEEP'!$A$3:$A$166,0),1),"")</f>
        <v/>
      </c>
      <c r="R410" s="37" t="str">
        <f>IFERROR(INDEX('VOLO GUIDE TO WATERDEEP'!D$3:D$166,MATCH($H410,'VOLO GUIDE TO WATERDEEP'!$A$3:$A$166,0),1),"")</f>
        <v/>
      </c>
      <c r="S410" s="37" t="str">
        <f>IFERROR(INDEX('VOLO GUIDE TO WATERDEEP'!E$3:E$166,MATCH($H410,'VOLO GUIDE TO WATERDEEP'!$A$3:$A$166,0),1),"")</f>
        <v/>
      </c>
      <c r="T410" s="37" t="str">
        <f>IFERROR(INDEX('VOLO GUIDE TO WATERDEEP'!F$3:F$166,MATCH($H410,'VOLO GUIDE TO WATERDEEP'!$A$3:$A$166,0),1),"")</f>
        <v/>
      </c>
      <c r="U410" s="37" t="str">
        <f>IFERROR(INDEX('VOLO GUIDE TO WATERDEEP'!G$3:G$166,MATCH($H410,'VOLO GUIDE TO WATERDEEP'!$A$3:$A$166,0),1),"")</f>
        <v/>
      </c>
      <c r="V410" s="37" t="str">
        <f>IFERROR(INDEX('VOLO GUIDE TO WATERDEEP'!I$3:I$166,MATCH($H410,'VOLO GUIDE TO WATERDEEP'!$A$3:$A$166,0),1),"")</f>
        <v/>
      </c>
      <c r="W410" s="102"/>
      <c r="X410" s="37" t="str">
        <f>IFERROR(INDEX(GUILDS!$B$2:$B$43,MATCH($F410,GUILDS!$G$2:$G$43,0),1),"")</f>
        <v/>
      </c>
      <c r="Y410" s="102"/>
      <c r="Z410" s="37" t="str">
        <f>IFERROR(INDEX(GUILDS!$X$3:$X$45,MATCH($F410,GUILDS!$W$3:$W$45,0),1),"")</f>
        <v/>
      </c>
    </row>
    <row r="411" spans="1:26" x14ac:dyDescent="0.25">
      <c r="A411" t="s">
        <v>1177</v>
      </c>
      <c r="B411" s="1" t="str">
        <f t="shared" si="10"/>
        <v>D15</v>
      </c>
      <c r="C411" s="1" t="str">
        <f t="shared" si="11"/>
        <v>Warm Beds (inn, C, 3)</v>
      </c>
      <c r="F411" s="37" t="s">
        <v>1508</v>
      </c>
      <c r="G411" s="37" t="s">
        <v>1976</v>
      </c>
      <c r="H411" s="63" t="s">
        <v>2542</v>
      </c>
      <c r="I411" s="63" t="s">
        <v>3292</v>
      </c>
      <c r="J411" s="63" t="s">
        <v>2168</v>
      </c>
      <c r="K411" s="63" t="s">
        <v>2145</v>
      </c>
      <c r="L411" s="63">
        <v>3</v>
      </c>
      <c r="M411" s="63"/>
      <c r="N411" s="112" t="s">
        <v>6672</v>
      </c>
      <c r="O411" s="102"/>
      <c r="P411" s="37">
        <f>IFERROR(INDEX('VOLO GUIDE TO WATERDEEP'!B$3:B$166,MATCH($H411,'VOLO GUIDE TO WATERDEEP'!$A$3:$A$166,0),1),"")</f>
        <v>2</v>
      </c>
      <c r="Q411" s="37">
        <f>IFERROR(INDEX('VOLO GUIDE TO WATERDEEP'!C$3:C$166,MATCH($H411,'VOLO GUIDE TO WATERDEEP'!$A$3:$A$166,0),1),"")</f>
        <v>0</v>
      </c>
      <c r="R411" s="37">
        <f>IFERROR(INDEX('VOLO GUIDE TO WATERDEEP'!D$3:D$166,MATCH($H411,'VOLO GUIDE TO WATERDEEP'!$A$3:$A$166,0),1),"")</f>
        <v>2</v>
      </c>
      <c r="S411" s="37">
        <f>IFERROR(INDEX('VOLO GUIDE TO WATERDEEP'!E$3:E$166,MATCH($H411,'VOLO GUIDE TO WATERDEEP'!$A$3:$A$166,0),1),"")</f>
        <v>0</v>
      </c>
      <c r="T411" s="37" t="str">
        <f>IFERROR(INDEX('VOLO GUIDE TO WATERDEEP'!F$3:F$166,MATCH($H411,'VOLO GUIDE TO WATERDEEP'!$A$3:$A$166,0),1),"")</f>
        <v>Inn</v>
      </c>
      <c r="U411" s="37" t="str">
        <f>IFERROR(INDEX('VOLO GUIDE TO WATERDEEP'!G$3:G$166,MATCH($H411,'VOLO GUIDE TO WATERDEEP'!$A$3:$A$166,0),1),"")</f>
        <v>A quiet, homelike inn with little more than what its name guarantees. (North Ship Street &amp; South Snail Street)</v>
      </c>
      <c r="V411" s="37" t="str">
        <f>IFERROR(INDEX('VOLO GUIDE TO WATERDEEP'!I$3:I$166,MATCH($H411,'VOLO GUIDE TO WATERDEEP'!$A$3:$A$166,0),1),"")</f>
        <v>DOCK WARD</v>
      </c>
      <c r="W411" s="102"/>
      <c r="X411" s="37" t="str">
        <f>IFERROR(INDEX(GUILDS!$B$2:$B$43,MATCH($F411,GUILDS!$G$2:$G$43,0),1),"")</f>
        <v/>
      </c>
      <c r="Y411" s="102"/>
      <c r="Z411" s="37" t="str">
        <f>IFERROR(INDEX(GUILDS!$X$3:$X$45,MATCH($F411,GUILDS!$W$3:$W$45,0),1),"")</f>
        <v>Kromnlor Sernar</v>
      </c>
    </row>
    <row r="412" spans="1:26" x14ac:dyDescent="0.25">
      <c r="A412" t="s">
        <v>1178</v>
      </c>
      <c r="B412" s="1" t="str">
        <f t="shared" si="10"/>
        <v>D16</v>
      </c>
      <c r="C412" s="1" t="str">
        <f t="shared" si="11"/>
        <v>Lanternmaker Zorth Ulmaril (business, D, 2)</v>
      </c>
      <c r="F412" s="37" t="s">
        <v>1509</v>
      </c>
      <c r="G412" s="37" t="s">
        <v>1977</v>
      </c>
      <c r="H412" s="63" t="s">
        <v>2543</v>
      </c>
      <c r="I412" s="63" t="s">
        <v>3292</v>
      </c>
      <c r="J412" s="63" t="s">
        <v>2165</v>
      </c>
      <c r="K412" s="63" t="s">
        <v>2159</v>
      </c>
      <c r="L412" s="63">
        <v>2</v>
      </c>
      <c r="M412" s="63"/>
      <c r="N412" s="112" t="s">
        <v>6672</v>
      </c>
      <c r="O412" s="102"/>
      <c r="P412" s="37" t="str">
        <f>IFERROR(INDEX('VOLO GUIDE TO WATERDEEP'!B$3:B$166,MATCH($H412,'VOLO GUIDE TO WATERDEEP'!$A$3:$A$166,0),1),"")</f>
        <v/>
      </c>
      <c r="Q412" s="37" t="str">
        <f>IFERROR(INDEX('VOLO GUIDE TO WATERDEEP'!C$3:C$166,MATCH($H412,'VOLO GUIDE TO WATERDEEP'!$A$3:$A$166,0),1),"")</f>
        <v/>
      </c>
      <c r="R412" s="37" t="str">
        <f>IFERROR(INDEX('VOLO GUIDE TO WATERDEEP'!D$3:D$166,MATCH($H412,'VOLO GUIDE TO WATERDEEP'!$A$3:$A$166,0),1),"")</f>
        <v/>
      </c>
      <c r="S412" s="37" t="str">
        <f>IFERROR(INDEX('VOLO GUIDE TO WATERDEEP'!E$3:E$166,MATCH($H412,'VOLO GUIDE TO WATERDEEP'!$A$3:$A$166,0),1),"")</f>
        <v/>
      </c>
      <c r="T412" s="37" t="str">
        <f>IFERROR(INDEX('VOLO GUIDE TO WATERDEEP'!F$3:F$166,MATCH($H412,'VOLO GUIDE TO WATERDEEP'!$A$3:$A$166,0),1),"")</f>
        <v/>
      </c>
      <c r="U412" s="37" t="str">
        <f>IFERROR(INDEX('VOLO GUIDE TO WATERDEEP'!G$3:G$166,MATCH($H412,'VOLO GUIDE TO WATERDEEP'!$A$3:$A$166,0),1),"")</f>
        <v/>
      </c>
      <c r="V412" s="37" t="str">
        <f>IFERROR(INDEX('VOLO GUIDE TO WATERDEEP'!I$3:I$166,MATCH($H412,'VOLO GUIDE TO WATERDEEP'!$A$3:$A$166,0),1),"")</f>
        <v/>
      </c>
      <c r="W412" s="102"/>
      <c r="X412" s="37" t="str">
        <f>IFERROR(INDEX(GUILDS!$B$2:$B$43,MATCH($F412,GUILDS!$G$2:$G$43,0),1),"")</f>
        <v/>
      </c>
      <c r="Y412" s="102"/>
      <c r="Z412" s="37" t="str">
        <f>IFERROR(INDEX(GUILDS!$X$3:$X$45,MATCH($F412,GUILDS!$W$3:$W$45,0),1),"")</f>
        <v/>
      </c>
    </row>
    <row r="413" spans="1:26" x14ac:dyDescent="0.25">
      <c r="A413" t="s">
        <v>1179</v>
      </c>
      <c r="B413" s="1" t="str">
        <f t="shared" si="10"/>
        <v>D17</v>
      </c>
      <c r="C413" s="1" t="str">
        <f t="shared" si="11"/>
        <v>The Bloody Fist (tavern, D, 1)</v>
      </c>
      <c r="F413" s="37" t="s">
        <v>1510</v>
      </c>
      <c r="G413" s="37" t="s">
        <v>1978</v>
      </c>
      <c r="H413" s="63" t="s">
        <v>2544</v>
      </c>
      <c r="I413" s="63" t="s">
        <v>3292</v>
      </c>
      <c r="J413" s="63" t="s">
        <v>2169</v>
      </c>
      <c r="K413" s="63" t="s">
        <v>2159</v>
      </c>
      <c r="L413" s="63">
        <v>1</v>
      </c>
      <c r="M413" s="63"/>
      <c r="N413" s="112" t="s">
        <v>6672</v>
      </c>
      <c r="O413" s="102"/>
      <c r="P413" s="37">
        <f>IFERROR(INDEX('VOLO GUIDE TO WATERDEEP'!B$3:B$166,MATCH($H413,'VOLO GUIDE TO WATERDEEP'!$A$3:$A$166,0),1),"")</f>
        <v>2</v>
      </c>
      <c r="Q413" s="37">
        <f>IFERROR(INDEX('VOLO GUIDE TO WATERDEEP'!C$3:C$166,MATCH($H413,'VOLO GUIDE TO WATERDEEP'!$A$3:$A$166,0),1),"")</f>
        <v>1</v>
      </c>
      <c r="R413" s="37">
        <f>IFERROR(INDEX('VOLO GUIDE TO WATERDEEP'!D$3:D$166,MATCH($H413,'VOLO GUIDE TO WATERDEEP'!$A$3:$A$166,0),1),"")</f>
        <v>0</v>
      </c>
      <c r="S413" s="37">
        <f>IFERROR(INDEX('VOLO GUIDE TO WATERDEEP'!E$3:E$166,MATCH($H413,'VOLO GUIDE TO WATERDEEP'!$A$3:$A$166,0),1),"")</f>
        <v>0</v>
      </c>
      <c r="T413" s="37" t="str">
        <f>IFERROR(INDEX('VOLO GUIDE TO WATERDEEP'!F$3:F$166,MATCH($H413,'VOLO GUIDE TO WATERDEEP'!$A$3:$A$166,0),1),"")</f>
        <v>Tavern</v>
      </c>
      <c r="U413" s="37">
        <f>IFERROR(INDEX('VOLO GUIDE TO WATERDEEP'!G$3:G$166,MATCH($H413,'VOLO GUIDE TO WATERDEEP'!$A$3:$A$166,0),1),"")</f>
        <v>0</v>
      </c>
      <c r="V413" s="37" t="str">
        <f>IFERROR(INDEX('VOLO GUIDE TO WATERDEEP'!I$3:I$166,MATCH($H413,'VOLO GUIDE TO WATERDEEP'!$A$3:$A$166,0),1),"")</f>
        <v>DOCK WARD</v>
      </c>
      <c r="W413" s="102"/>
      <c r="X413" s="37" t="str">
        <f>IFERROR(INDEX(GUILDS!$B$2:$B$43,MATCH($F413,GUILDS!$G$2:$G$43,0),1),"")</f>
        <v/>
      </c>
      <c r="Y413" s="102"/>
      <c r="Z413" s="37" t="str">
        <f>IFERROR(INDEX(GUILDS!$X$3:$X$45,MATCH($F413,GUILDS!$W$3:$W$45,0),1),"")</f>
        <v/>
      </c>
    </row>
    <row r="414" spans="1:26" x14ac:dyDescent="0.25">
      <c r="A414" t="s">
        <v>1180</v>
      </c>
      <c r="B414" s="1" t="str">
        <f t="shared" si="10"/>
        <v>D18</v>
      </c>
      <c r="C414" s="1" t="str">
        <f t="shared" si="11"/>
        <v>Three Pearls Nightclub (festhall, D, 1)</v>
      </c>
      <c r="F414" s="37" t="s">
        <v>1511</v>
      </c>
      <c r="G414" s="37" t="s">
        <v>1979</v>
      </c>
      <c r="H414" s="63" t="s">
        <v>2545</v>
      </c>
      <c r="I414" s="63" t="s">
        <v>3292</v>
      </c>
      <c r="J414" s="63" t="s">
        <v>2170</v>
      </c>
      <c r="K414" s="63" t="s">
        <v>2159</v>
      </c>
      <c r="L414" s="63">
        <v>1</v>
      </c>
      <c r="M414" s="63"/>
      <c r="N414" s="112" t="s">
        <v>6672</v>
      </c>
      <c r="O414" s="102"/>
      <c r="P414" s="37">
        <f>IFERROR(INDEX('VOLO GUIDE TO WATERDEEP'!B$3:B$166,MATCH($H414,'VOLO GUIDE TO WATERDEEP'!$A$3:$A$166,0),1),"")</f>
        <v>4</v>
      </c>
      <c r="Q414" s="37">
        <f>IFERROR(INDEX('VOLO GUIDE TO WATERDEEP'!C$3:C$166,MATCH($H414,'VOLO GUIDE TO WATERDEEP'!$A$3:$A$166,0),1),"")</f>
        <v>0</v>
      </c>
      <c r="R414" s="37">
        <f>IFERROR(INDEX('VOLO GUIDE TO WATERDEEP'!D$3:D$166,MATCH($H414,'VOLO GUIDE TO WATERDEEP'!$A$3:$A$166,0),1),"")</f>
        <v>0</v>
      </c>
      <c r="S414" s="37">
        <f>IFERROR(INDEX('VOLO GUIDE TO WATERDEEP'!E$3:E$166,MATCH($H414,'VOLO GUIDE TO WATERDEEP'!$A$3:$A$166,0),1),"")</f>
        <v>0</v>
      </c>
      <c r="T414" s="37" t="str">
        <f>IFERROR(INDEX('VOLO GUIDE TO WATERDEEP'!F$3:F$166,MATCH($H414,'VOLO GUIDE TO WATERDEEP'!$A$3:$A$166,0),1),"")</f>
        <v xml:space="preserve">Nightclub </v>
      </c>
      <c r="U414" s="37" t="str">
        <f>IFERROR(INDEX('VOLO GUIDE TO WATERDEEP'!G$3:G$166,MATCH($H414,'VOLO GUIDE TO WATERDEEP'!$A$3:$A$166,0),1),"")</f>
        <v>A popular festhall with nightly stage acts such as comedians, trained animal acts, illusionists' displays, recitals by famed bards and orators and exotic dance.</v>
      </c>
      <c r="V414" s="37" t="str">
        <f>IFERROR(INDEX('VOLO GUIDE TO WATERDEEP'!I$3:I$166,MATCH($H414,'VOLO GUIDE TO WATERDEEP'!$A$3:$A$166,0),1),"")</f>
        <v>DOCK WARD</v>
      </c>
      <c r="W414" s="102"/>
      <c r="X414" s="37" t="str">
        <f>IFERROR(INDEX(GUILDS!$B$2:$B$43,MATCH($F414,GUILDS!$G$2:$G$43,0),1),"")</f>
        <v/>
      </c>
      <c r="Y414" s="102"/>
      <c r="Z414" s="37" t="str">
        <f>IFERROR(INDEX(GUILDS!$X$3:$X$45,MATCH($F414,GUILDS!$W$3:$W$45,0),1),"")</f>
        <v/>
      </c>
    </row>
    <row r="415" spans="1:26" x14ac:dyDescent="0.25">
      <c r="A415" t="s">
        <v>1181</v>
      </c>
      <c r="B415" s="1" t="str">
        <f t="shared" si="10"/>
        <v>D19</v>
      </c>
      <c r="C415" s="1" t="str">
        <f t="shared" si="11"/>
        <v>Shipwrights' House (guildhall, B, 2)</v>
      </c>
      <c r="F415" s="37" t="s">
        <v>1512</v>
      </c>
      <c r="G415" s="37" t="s">
        <v>1980</v>
      </c>
      <c r="H415" s="63" t="s">
        <v>2546</v>
      </c>
      <c r="I415" s="63" t="s">
        <v>3292</v>
      </c>
      <c r="J415" s="63" t="s">
        <v>2172</v>
      </c>
      <c r="K415" s="63" t="s">
        <v>2157</v>
      </c>
      <c r="L415" s="63">
        <v>2</v>
      </c>
      <c r="M415" s="63"/>
      <c r="N415" s="112" t="s">
        <v>6672</v>
      </c>
      <c r="O415" s="102"/>
      <c r="P415" s="37" t="str">
        <f>IFERROR(INDEX('VOLO GUIDE TO WATERDEEP'!B$3:B$166,MATCH($H415,'VOLO GUIDE TO WATERDEEP'!$A$3:$A$166,0),1),"")</f>
        <v/>
      </c>
      <c r="Q415" s="37" t="str">
        <f>IFERROR(INDEX('VOLO GUIDE TO WATERDEEP'!C$3:C$166,MATCH($H415,'VOLO GUIDE TO WATERDEEP'!$A$3:$A$166,0),1),"")</f>
        <v/>
      </c>
      <c r="R415" s="37" t="str">
        <f>IFERROR(INDEX('VOLO GUIDE TO WATERDEEP'!D$3:D$166,MATCH($H415,'VOLO GUIDE TO WATERDEEP'!$A$3:$A$166,0),1),"")</f>
        <v/>
      </c>
      <c r="S415" s="37" t="str">
        <f>IFERROR(INDEX('VOLO GUIDE TO WATERDEEP'!E$3:E$166,MATCH($H415,'VOLO GUIDE TO WATERDEEP'!$A$3:$A$166,0),1),"")</f>
        <v/>
      </c>
      <c r="T415" s="37" t="str">
        <f>IFERROR(INDEX('VOLO GUIDE TO WATERDEEP'!F$3:F$166,MATCH($H415,'VOLO GUIDE TO WATERDEEP'!$A$3:$A$166,0),1),"")</f>
        <v/>
      </c>
      <c r="U415" s="37" t="str">
        <f>IFERROR(INDEX('VOLO GUIDE TO WATERDEEP'!G$3:G$166,MATCH($H415,'VOLO GUIDE TO WATERDEEP'!$A$3:$A$166,0),1),"")</f>
        <v/>
      </c>
      <c r="V415" s="37" t="str">
        <f>IFERROR(INDEX('VOLO GUIDE TO WATERDEEP'!I$3:I$166,MATCH($H415,'VOLO GUIDE TO WATERDEEP'!$A$3:$A$166,0),1),"")</f>
        <v/>
      </c>
      <c r="W415" s="102"/>
      <c r="X415" s="37" t="str">
        <f>IFERROR(INDEX(GUILDS!$B$2:$B$43,MATCH($F415,GUILDS!$G$2:$G$43,0),1),"")</f>
        <v>Order of Master Shipwrights</v>
      </c>
      <c r="Y415" s="102"/>
      <c r="Z415" s="37" t="str">
        <f>IFERROR(INDEX(GUILDS!$X$3:$X$45,MATCH($F415,GUILDS!$W$3:$W$45,0),1),"")</f>
        <v/>
      </c>
    </row>
    <row r="416" spans="1:26" x14ac:dyDescent="0.25">
      <c r="A416" t="s">
        <v>1182</v>
      </c>
      <c r="B416" s="1" t="str">
        <f t="shared" si="10"/>
        <v>D20</v>
      </c>
      <c r="C416" s="1" t="str">
        <f t="shared" si="11"/>
        <v>Red Sails (warehouse, C, 2)</v>
      </c>
      <c r="F416" s="37" t="s">
        <v>1513</v>
      </c>
      <c r="G416" s="37" t="s">
        <v>1981</v>
      </c>
      <c r="H416" s="63" t="s">
        <v>2547</v>
      </c>
      <c r="I416" s="63" t="s">
        <v>3292</v>
      </c>
      <c r="J416" s="63" t="s">
        <v>2171</v>
      </c>
      <c r="K416" s="63" t="s">
        <v>2145</v>
      </c>
      <c r="L416" s="63">
        <v>2</v>
      </c>
      <c r="M416" s="63"/>
      <c r="N416" s="112" t="s">
        <v>6672</v>
      </c>
      <c r="O416" s="102"/>
      <c r="P416" s="37" t="str">
        <f>IFERROR(INDEX('VOLO GUIDE TO WATERDEEP'!B$3:B$166,MATCH($H416,'VOLO GUIDE TO WATERDEEP'!$A$3:$A$166,0),1),"")</f>
        <v/>
      </c>
      <c r="Q416" s="37" t="str">
        <f>IFERROR(INDEX('VOLO GUIDE TO WATERDEEP'!C$3:C$166,MATCH($H416,'VOLO GUIDE TO WATERDEEP'!$A$3:$A$166,0),1),"")</f>
        <v/>
      </c>
      <c r="R416" s="37" t="str">
        <f>IFERROR(INDEX('VOLO GUIDE TO WATERDEEP'!D$3:D$166,MATCH($H416,'VOLO GUIDE TO WATERDEEP'!$A$3:$A$166,0),1),"")</f>
        <v/>
      </c>
      <c r="S416" s="37" t="str">
        <f>IFERROR(INDEX('VOLO GUIDE TO WATERDEEP'!E$3:E$166,MATCH($H416,'VOLO GUIDE TO WATERDEEP'!$A$3:$A$166,0),1),"")</f>
        <v/>
      </c>
      <c r="T416" s="37" t="str">
        <f>IFERROR(INDEX('VOLO GUIDE TO WATERDEEP'!F$3:F$166,MATCH($H416,'VOLO GUIDE TO WATERDEEP'!$A$3:$A$166,0),1),"")</f>
        <v/>
      </c>
      <c r="U416" s="37" t="str">
        <f>IFERROR(INDEX('VOLO GUIDE TO WATERDEEP'!G$3:G$166,MATCH($H416,'VOLO GUIDE TO WATERDEEP'!$A$3:$A$166,0),1),"")</f>
        <v/>
      </c>
      <c r="V416" s="37" t="str">
        <f>IFERROR(INDEX('VOLO GUIDE TO WATERDEEP'!I$3:I$166,MATCH($H416,'VOLO GUIDE TO WATERDEEP'!$A$3:$A$166,0),1),"")</f>
        <v/>
      </c>
      <c r="W416" s="102"/>
      <c r="X416" s="37" t="str">
        <f>IFERROR(INDEX(GUILDS!$B$2:$B$43,MATCH($F416,GUILDS!$G$2:$G$43,0),1),"")</f>
        <v/>
      </c>
      <c r="Y416" s="102"/>
      <c r="Z416" s="37" t="str">
        <f>IFERROR(INDEX(GUILDS!$X$3:$X$45,MATCH($F416,GUILDS!$W$3:$W$45,0),1),"")</f>
        <v/>
      </c>
    </row>
    <row r="417" spans="1:26" x14ac:dyDescent="0.25">
      <c r="A417" t="s">
        <v>1183</v>
      </c>
      <c r="B417" s="1" t="str">
        <f t="shared" si="10"/>
        <v>D21</v>
      </c>
      <c r="C417" s="1" t="str">
        <f t="shared" si="11"/>
        <v>Muleskull Tavern (tavern/guild, D, 2)</v>
      </c>
      <c r="F417" s="37" t="s">
        <v>1514</v>
      </c>
      <c r="G417" s="37" t="s">
        <v>1982</v>
      </c>
      <c r="H417" s="63" t="s">
        <v>2548</v>
      </c>
      <c r="I417" s="63" t="s">
        <v>3292</v>
      </c>
      <c r="J417" s="63" t="s">
        <v>2194</v>
      </c>
      <c r="K417" s="63" t="s">
        <v>2159</v>
      </c>
      <c r="L417" s="63">
        <v>2</v>
      </c>
      <c r="M417" s="63"/>
      <c r="N417" s="112" t="s">
        <v>6672</v>
      </c>
      <c r="O417" s="102"/>
      <c r="P417" s="37" t="str">
        <f>IFERROR(INDEX('VOLO GUIDE TO WATERDEEP'!B$3:B$166,MATCH($H417,'VOLO GUIDE TO WATERDEEP'!$A$3:$A$166,0),1),"")</f>
        <v/>
      </c>
      <c r="Q417" s="37" t="str">
        <f>IFERROR(INDEX('VOLO GUIDE TO WATERDEEP'!C$3:C$166,MATCH($H417,'VOLO GUIDE TO WATERDEEP'!$A$3:$A$166,0),1),"")</f>
        <v/>
      </c>
      <c r="R417" s="37" t="str">
        <f>IFERROR(INDEX('VOLO GUIDE TO WATERDEEP'!D$3:D$166,MATCH($H417,'VOLO GUIDE TO WATERDEEP'!$A$3:$A$166,0),1),"")</f>
        <v/>
      </c>
      <c r="S417" s="37" t="str">
        <f>IFERROR(INDEX('VOLO GUIDE TO WATERDEEP'!E$3:E$166,MATCH($H417,'VOLO GUIDE TO WATERDEEP'!$A$3:$A$166,0),1),"")</f>
        <v/>
      </c>
      <c r="T417" s="37" t="str">
        <f>IFERROR(INDEX('VOLO GUIDE TO WATERDEEP'!F$3:F$166,MATCH($H417,'VOLO GUIDE TO WATERDEEP'!$A$3:$A$166,0),1),"")</f>
        <v/>
      </c>
      <c r="U417" s="37" t="str">
        <f>IFERROR(INDEX('VOLO GUIDE TO WATERDEEP'!G$3:G$166,MATCH($H417,'VOLO GUIDE TO WATERDEEP'!$A$3:$A$166,0),1),"")</f>
        <v/>
      </c>
      <c r="V417" s="37" t="str">
        <f>IFERROR(INDEX('VOLO GUIDE TO WATERDEEP'!I$3:I$166,MATCH($H417,'VOLO GUIDE TO WATERDEEP'!$A$3:$A$166,0),1),"")</f>
        <v/>
      </c>
      <c r="W417" s="102"/>
      <c r="X417" s="37" t="str">
        <f>IFERROR(INDEX(GUILDS!$B$2:$B$43,MATCH($F417,GUILDS!$G$2:$G$43,0),1),"")</f>
        <v>Dungsweepers' Guild</v>
      </c>
      <c r="Y417" s="102"/>
      <c r="Z417" s="37" t="str">
        <f>IFERROR(INDEX(GUILDS!$X$3:$X$45,MATCH($F417,GUILDS!$W$3:$W$45,0),1),"")</f>
        <v/>
      </c>
    </row>
    <row r="418" spans="1:26" x14ac:dyDescent="0.25">
      <c r="A418" t="s">
        <v>1184</v>
      </c>
      <c r="B418" s="1" t="str">
        <f t="shared" si="10"/>
        <v>D22</v>
      </c>
      <c r="C418" s="1" t="str">
        <f t="shared" si="11"/>
        <v>The Hanging Lantern (festhall, C, 6)</v>
      </c>
      <c r="F418" s="37" t="s">
        <v>1515</v>
      </c>
      <c r="G418" s="37" t="s">
        <v>1983</v>
      </c>
      <c r="H418" s="63" t="s">
        <v>2549</v>
      </c>
      <c r="I418" s="63" t="s">
        <v>3292</v>
      </c>
      <c r="J418" s="63" t="s">
        <v>2170</v>
      </c>
      <c r="K418" s="63" t="s">
        <v>2145</v>
      </c>
      <c r="L418" s="63">
        <v>6</v>
      </c>
      <c r="M418" s="63"/>
      <c r="N418" s="112" t="s">
        <v>6672</v>
      </c>
      <c r="O418" s="102"/>
      <c r="P418" s="37">
        <f>IFERROR(INDEX('VOLO GUIDE TO WATERDEEP'!B$3:B$166,MATCH($H418,'VOLO GUIDE TO WATERDEEP'!$A$3:$A$166,0),1),"")</f>
        <v>4</v>
      </c>
      <c r="Q418" s="37">
        <f>IFERROR(INDEX('VOLO GUIDE TO WATERDEEP'!C$3:C$166,MATCH($H418,'VOLO GUIDE TO WATERDEEP'!$A$3:$A$166,0),1),"")</f>
        <v>0</v>
      </c>
      <c r="R418" s="37">
        <f>IFERROR(INDEX('VOLO GUIDE TO WATERDEEP'!D$3:D$166,MATCH($H418,'VOLO GUIDE TO WATERDEEP'!$A$3:$A$166,0),1),"")</f>
        <v>0</v>
      </c>
      <c r="S418" s="37">
        <f>IFERROR(INDEX('VOLO GUIDE TO WATERDEEP'!E$3:E$166,MATCH($H418,'VOLO GUIDE TO WATERDEEP'!$A$3:$A$166,0),1),"")</f>
        <v>0</v>
      </c>
      <c r="T418" s="37" t="str">
        <f>IFERROR(INDEX('VOLO GUIDE TO WATERDEEP'!F$3:F$166,MATCH($H418,'VOLO GUIDE TO WATERDEEP'!$A$3:$A$166,0),1),"")</f>
        <v>Matchmaker &amp; Festhall</v>
      </c>
      <c r="U418" s="37" t="str">
        <f>IFERROR(INDEX('VOLO GUIDE TO WATERDEEP'!G$3:G$166,MATCH($H418,'VOLO GUIDE TO WATERDEEP'!$A$3:$A$166,0),1),"")</f>
        <v>A festhall famed for its stunning escorts and its skilled matchmakers, as well as a side business in costume rental.</v>
      </c>
      <c r="V418" s="37" t="str">
        <f>IFERROR(INDEX('VOLO GUIDE TO WATERDEEP'!I$3:I$166,MATCH($H418,'VOLO GUIDE TO WATERDEEP'!$A$3:$A$166,0),1),"")</f>
        <v>DOCK WARD</v>
      </c>
      <c r="W418" s="102"/>
      <c r="X418" s="37" t="str">
        <f>IFERROR(INDEX(GUILDS!$B$2:$B$43,MATCH($F418,GUILDS!$G$2:$G$43,0),1),"")</f>
        <v/>
      </c>
      <c r="Y418" s="102"/>
      <c r="Z418" s="37" t="str">
        <f>IFERROR(INDEX(GUILDS!$X$3:$X$45,MATCH($F418,GUILDS!$W$3:$W$45,0),1),"")</f>
        <v/>
      </c>
    </row>
    <row r="419" spans="1:26" x14ac:dyDescent="0.25">
      <c r="A419" t="s">
        <v>1185</v>
      </c>
      <c r="B419" s="1" t="str">
        <f t="shared" si="10"/>
        <v>D23</v>
      </c>
      <c r="C419" s="1" t="str">
        <f t="shared" si="11"/>
        <v>The Sleeping Wench (tavern, D, 3)</v>
      </c>
      <c r="F419" s="37" t="s">
        <v>1516</v>
      </c>
      <c r="G419" s="37" t="s">
        <v>1984</v>
      </c>
      <c r="H419" s="63" t="s">
        <v>2550</v>
      </c>
      <c r="I419" s="63" t="s">
        <v>3292</v>
      </c>
      <c r="J419" s="63" t="s">
        <v>2169</v>
      </c>
      <c r="K419" s="63" t="s">
        <v>2159</v>
      </c>
      <c r="L419" s="63">
        <v>3</v>
      </c>
      <c r="M419" s="63"/>
      <c r="N419" s="112" t="s">
        <v>6672</v>
      </c>
      <c r="O419" s="102"/>
      <c r="P419" s="37">
        <f>IFERROR(INDEX('VOLO GUIDE TO WATERDEEP'!B$3:B$166,MATCH($H419,'VOLO GUIDE TO WATERDEEP'!$A$3:$A$166,0),1),"")</f>
        <v>3</v>
      </c>
      <c r="Q419" s="37">
        <f>IFERROR(INDEX('VOLO GUIDE TO WATERDEEP'!C$3:C$166,MATCH($H419,'VOLO GUIDE TO WATERDEEP'!$A$3:$A$166,0),1),"")</f>
        <v>3</v>
      </c>
      <c r="R419" s="37">
        <f>IFERROR(INDEX('VOLO GUIDE TO WATERDEEP'!D$3:D$166,MATCH($H419,'VOLO GUIDE TO WATERDEEP'!$A$3:$A$166,0),1),"")</f>
        <v>0</v>
      </c>
      <c r="S419" s="37">
        <f>IFERROR(INDEX('VOLO GUIDE TO WATERDEEP'!E$3:E$166,MATCH($H419,'VOLO GUIDE TO WATERDEEP'!$A$3:$A$166,0),1),"")</f>
        <v>0</v>
      </c>
      <c r="T419" s="37" t="str">
        <f>IFERROR(INDEX('VOLO GUIDE TO WATERDEEP'!F$3:F$166,MATCH($H419,'VOLO GUIDE TO WATERDEEP'!$A$3:$A$166,0),1),"")</f>
        <v>Tavern</v>
      </c>
      <c r="U419" s="37">
        <f>IFERROR(INDEX('VOLO GUIDE TO WATERDEEP'!G$3:G$166,MATCH($H419,'VOLO GUIDE TO WATERDEEP'!$A$3:$A$166,0),1),"")</f>
        <v>0</v>
      </c>
      <c r="V419" s="37" t="str">
        <f>IFERROR(INDEX('VOLO GUIDE TO WATERDEEP'!I$3:I$166,MATCH($H419,'VOLO GUIDE TO WATERDEEP'!$A$3:$A$166,0),1),"")</f>
        <v>DOCK WARD</v>
      </c>
      <c r="W419" s="102"/>
      <c r="X419" s="37" t="str">
        <f>IFERROR(INDEX(GUILDS!$B$2:$B$43,MATCH($F419,GUILDS!$G$2:$G$43,0),1),"")</f>
        <v/>
      </c>
      <c r="Y419" s="102"/>
      <c r="Z419" s="37" t="str">
        <f>IFERROR(INDEX(GUILDS!$X$3:$X$45,MATCH($F419,GUILDS!$W$3:$W$45,0),1),"")</f>
        <v/>
      </c>
    </row>
    <row r="420" spans="1:26" x14ac:dyDescent="0.25">
      <c r="A420" t="s">
        <v>1186</v>
      </c>
      <c r="B420" s="1" t="str">
        <f t="shared" si="10"/>
        <v>D24</v>
      </c>
      <c r="C420" s="1" t="str">
        <f t="shared" si="11"/>
        <v>Aurora's Realms Shop, Slut Street Catalogue Counter (business, C, 3)</v>
      </c>
      <c r="F420" s="37" t="s">
        <v>1517</v>
      </c>
      <c r="G420" s="37" t="s">
        <v>1985</v>
      </c>
      <c r="H420" s="63" t="s">
        <v>2551</v>
      </c>
      <c r="I420" s="63" t="s">
        <v>3292</v>
      </c>
      <c r="J420" s="63" t="s">
        <v>2165</v>
      </c>
      <c r="K420" s="63" t="s">
        <v>2145</v>
      </c>
      <c r="L420" s="63">
        <v>3</v>
      </c>
      <c r="M420" s="63"/>
      <c r="N420" s="112" t="s">
        <v>6672</v>
      </c>
      <c r="O420" s="102"/>
      <c r="P420" s="37" t="str">
        <f>IFERROR(INDEX('VOLO GUIDE TO WATERDEEP'!B$3:B$166,MATCH($H420,'VOLO GUIDE TO WATERDEEP'!$A$3:$A$166,0),1),"")</f>
        <v/>
      </c>
      <c r="Q420" s="37" t="str">
        <f>IFERROR(INDEX('VOLO GUIDE TO WATERDEEP'!C$3:C$166,MATCH($H420,'VOLO GUIDE TO WATERDEEP'!$A$3:$A$166,0),1),"")</f>
        <v/>
      </c>
      <c r="R420" s="37" t="str">
        <f>IFERROR(INDEX('VOLO GUIDE TO WATERDEEP'!D$3:D$166,MATCH($H420,'VOLO GUIDE TO WATERDEEP'!$A$3:$A$166,0),1),"")</f>
        <v/>
      </c>
      <c r="S420" s="37" t="str">
        <f>IFERROR(INDEX('VOLO GUIDE TO WATERDEEP'!E$3:E$166,MATCH($H420,'VOLO GUIDE TO WATERDEEP'!$A$3:$A$166,0),1),"")</f>
        <v/>
      </c>
      <c r="T420" s="37" t="str">
        <f>IFERROR(INDEX('VOLO GUIDE TO WATERDEEP'!F$3:F$166,MATCH($H420,'VOLO GUIDE TO WATERDEEP'!$A$3:$A$166,0),1),"")</f>
        <v/>
      </c>
      <c r="U420" s="37" t="str">
        <f>IFERROR(INDEX('VOLO GUIDE TO WATERDEEP'!G$3:G$166,MATCH($H420,'VOLO GUIDE TO WATERDEEP'!$A$3:$A$166,0),1),"")</f>
        <v/>
      </c>
      <c r="V420" s="37" t="str">
        <f>IFERROR(INDEX('VOLO GUIDE TO WATERDEEP'!I$3:I$166,MATCH($H420,'VOLO GUIDE TO WATERDEEP'!$A$3:$A$166,0),1),"")</f>
        <v/>
      </c>
      <c r="W420" s="102"/>
      <c r="X420" s="37" t="str">
        <f>IFERROR(INDEX(GUILDS!$B$2:$B$43,MATCH($F420,GUILDS!$G$2:$G$43,0),1),"")</f>
        <v/>
      </c>
      <c r="Y420" s="102"/>
      <c r="Z420" s="37" t="str">
        <f>IFERROR(INDEX(GUILDS!$X$3:$X$45,MATCH($F420,GUILDS!$W$3:$W$45,0),1),"")</f>
        <v/>
      </c>
    </row>
    <row r="421" spans="1:26" x14ac:dyDescent="0.25">
      <c r="A421" t="s">
        <v>1187</v>
      </c>
      <c r="B421" s="1" t="str">
        <f t="shared" si="10"/>
        <v>D25</v>
      </c>
      <c r="C421" s="1" t="str">
        <f t="shared" si="11"/>
        <v>The Purple Palace (festhall, C, 4)</v>
      </c>
      <c r="F421" s="37" t="s">
        <v>1518</v>
      </c>
      <c r="G421" s="37" t="s">
        <v>1986</v>
      </c>
      <c r="H421" s="63" t="s">
        <v>2552</v>
      </c>
      <c r="I421" s="63" t="s">
        <v>3292</v>
      </c>
      <c r="J421" s="63" t="s">
        <v>2170</v>
      </c>
      <c r="K421" s="63" t="s">
        <v>2145</v>
      </c>
      <c r="L421" s="63">
        <v>4</v>
      </c>
      <c r="M421" s="63"/>
      <c r="N421" s="112" t="s">
        <v>6672</v>
      </c>
      <c r="O421" s="102"/>
      <c r="P421" s="37">
        <f>IFERROR(INDEX('VOLO GUIDE TO WATERDEEP'!B$3:B$166,MATCH($H421,'VOLO GUIDE TO WATERDEEP'!$A$3:$A$166,0),1),"")</f>
        <v>4</v>
      </c>
      <c r="Q421" s="37">
        <f>IFERROR(INDEX('VOLO GUIDE TO WATERDEEP'!C$3:C$166,MATCH($H421,'VOLO GUIDE TO WATERDEEP'!$A$3:$A$166,0),1),"")</f>
        <v>0</v>
      </c>
      <c r="R421" s="37">
        <f>IFERROR(INDEX('VOLO GUIDE TO WATERDEEP'!D$3:D$166,MATCH($H421,'VOLO GUIDE TO WATERDEEP'!$A$3:$A$166,0),1),"")</f>
        <v>0</v>
      </c>
      <c r="S421" s="37">
        <f>IFERROR(INDEX('VOLO GUIDE TO WATERDEEP'!E$3:E$166,MATCH($H421,'VOLO GUIDE TO WATERDEEP'!$A$3:$A$166,0),1),"")</f>
        <v>0</v>
      </c>
      <c r="T421" s="37" t="str">
        <f>IFERROR(INDEX('VOLO GUIDE TO WATERDEEP'!F$3:F$166,MATCH($H421,'VOLO GUIDE TO WATERDEEP'!$A$3:$A$166,0),1),"")</f>
        <v>Festhall</v>
      </c>
      <c r="U421" s="37">
        <f>IFERROR(INDEX('VOLO GUIDE TO WATERDEEP'!G$3:G$166,MATCH($H421,'VOLO GUIDE TO WATERDEEP'!$A$3:$A$166,0),1),"")</f>
        <v>0</v>
      </c>
      <c r="V421" s="37" t="str">
        <f>IFERROR(INDEX('VOLO GUIDE TO WATERDEEP'!I$3:I$166,MATCH($H421,'VOLO GUIDE TO WATERDEEP'!$A$3:$A$166,0),1),"")</f>
        <v>DOCK WARD</v>
      </c>
      <c r="W421" s="102"/>
      <c r="X421" s="37" t="str">
        <f>IFERROR(INDEX(GUILDS!$B$2:$B$43,MATCH($F421,GUILDS!$G$2:$G$43,0),1),"")</f>
        <v/>
      </c>
      <c r="Y421" s="102"/>
      <c r="Z421" s="37" t="str">
        <f>IFERROR(INDEX(GUILDS!$X$3:$X$45,MATCH($F421,GUILDS!$W$3:$W$45,0),1),"")</f>
        <v/>
      </c>
    </row>
    <row r="422" spans="1:26" x14ac:dyDescent="0.25">
      <c r="A422" t="s">
        <v>1188</v>
      </c>
      <c r="B422" s="1" t="str">
        <f t="shared" si="10"/>
        <v>D26</v>
      </c>
      <c r="C422" s="1" t="str">
        <f t="shared" si="11"/>
        <v>The Mermaid's Arms (festhall, C, 3)</v>
      </c>
      <c r="F422" s="37" t="s">
        <v>1519</v>
      </c>
      <c r="G422" s="37" t="s">
        <v>1987</v>
      </c>
      <c r="H422" s="63" t="s">
        <v>2553</v>
      </c>
      <c r="I422" s="63" t="s">
        <v>3292</v>
      </c>
      <c r="J422" s="63" t="s">
        <v>2170</v>
      </c>
      <c r="K422" s="63" t="s">
        <v>2145</v>
      </c>
      <c r="L422" s="63">
        <v>3</v>
      </c>
      <c r="M422" s="63"/>
      <c r="N422" s="112" t="s">
        <v>6672</v>
      </c>
      <c r="O422" s="102"/>
      <c r="P422" s="37" t="str">
        <f>IFERROR(INDEX('VOLO GUIDE TO WATERDEEP'!B$3:B$166,MATCH($H422,'VOLO GUIDE TO WATERDEEP'!$A$3:$A$166,0),1),"")</f>
        <v/>
      </c>
      <c r="Q422" s="37" t="str">
        <f>IFERROR(INDEX('VOLO GUIDE TO WATERDEEP'!C$3:C$166,MATCH($H422,'VOLO GUIDE TO WATERDEEP'!$A$3:$A$166,0),1),"")</f>
        <v/>
      </c>
      <c r="R422" s="37" t="str">
        <f>IFERROR(INDEX('VOLO GUIDE TO WATERDEEP'!D$3:D$166,MATCH($H422,'VOLO GUIDE TO WATERDEEP'!$A$3:$A$166,0),1),"")</f>
        <v/>
      </c>
      <c r="S422" s="37" t="str">
        <f>IFERROR(INDEX('VOLO GUIDE TO WATERDEEP'!E$3:E$166,MATCH($H422,'VOLO GUIDE TO WATERDEEP'!$A$3:$A$166,0),1),"")</f>
        <v/>
      </c>
      <c r="T422" s="37" t="str">
        <f>IFERROR(INDEX('VOLO GUIDE TO WATERDEEP'!F$3:F$166,MATCH($H422,'VOLO GUIDE TO WATERDEEP'!$A$3:$A$166,0),1),"")</f>
        <v/>
      </c>
      <c r="U422" s="37" t="str">
        <f>IFERROR(INDEX('VOLO GUIDE TO WATERDEEP'!G$3:G$166,MATCH($H422,'VOLO GUIDE TO WATERDEEP'!$A$3:$A$166,0),1),"")</f>
        <v/>
      </c>
      <c r="V422" s="37" t="str">
        <f>IFERROR(INDEX('VOLO GUIDE TO WATERDEEP'!I$3:I$166,MATCH($H422,'VOLO GUIDE TO WATERDEEP'!$A$3:$A$166,0),1),"")</f>
        <v/>
      </c>
      <c r="W422" s="102"/>
      <c r="X422" s="37" t="str">
        <f>IFERROR(INDEX(GUILDS!$B$2:$B$43,MATCH($F422,GUILDS!$G$2:$G$43,0),1),"")</f>
        <v/>
      </c>
      <c r="Y422" s="102"/>
      <c r="Z422" s="37" t="str">
        <f>IFERROR(INDEX(GUILDS!$X$3:$X$45,MATCH($F422,GUILDS!$W$3:$W$45,0),1),"")</f>
        <v/>
      </c>
    </row>
    <row r="423" spans="1:26" x14ac:dyDescent="0.25">
      <c r="A423" t="s">
        <v>1189</v>
      </c>
      <c r="B423" s="1" t="str">
        <f t="shared" si="10"/>
        <v>D27</v>
      </c>
      <c r="C423" s="1" t="str">
        <f t="shared" si="11"/>
        <v>The Blue Mermaid (tavern, D, 2)</v>
      </c>
      <c r="F423" s="37" t="s">
        <v>1520</v>
      </c>
      <c r="G423" s="37" t="s">
        <v>1988</v>
      </c>
      <c r="H423" s="63" t="s">
        <v>2554</v>
      </c>
      <c r="I423" s="63" t="s">
        <v>3292</v>
      </c>
      <c r="J423" s="63" t="s">
        <v>2169</v>
      </c>
      <c r="K423" s="63" t="s">
        <v>2159</v>
      </c>
      <c r="L423" s="63">
        <v>2</v>
      </c>
      <c r="M423" s="63"/>
      <c r="N423" s="112" t="s">
        <v>6753</v>
      </c>
      <c r="O423" s="102"/>
      <c r="P423" s="37">
        <f>IFERROR(INDEX('VOLO GUIDE TO WATERDEEP'!B$3:B$166,MATCH($H423,'VOLO GUIDE TO WATERDEEP'!$A$3:$A$166,0),1),"")</f>
        <v>3</v>
      </c>
      <c r="Q423" s="37">
        <f>IFERROR(INDEX('VOLO GUIDE TO WATERDEEP'!C$3:C$166,MATCH($H423,'VOLO GUIDE TO WATERDEEP'!$A$3:$A$166,0),1),"")</f>
        <v>2</v>
      </c>
      <c r="R423" s="37">
        <f>IFERROR(INDEX('VOLO GUIDE TO WATERDEEP'!D$3:D$166,MATCH($H423,'VOLO GUIDE TO WATERDEEP'!$A$3:$A$166,0),1),"")</f>
        <v>0</v>
      </c>
      <c r="S423" s="37">
        <f>IFERROR(INDEX('VOLO GUIDE TO WATERDEEP'!E$3:E$166,MATCH($H423,'VOLO GUIDE TO WATERDEEP'!$A$3:$A$166,0),1),"")</f>
        <v>0</v>
      </c>
      <c r="T423" s="37" t="str">
        <f>IFERROR(INDEX('VOLO GUIDE TO WATERDEEP'!F$3:F$166,MATCH($H423,'VOLO GUIDE TO WATERDEEP'!$A$3:$A$166,0),1),"")</f>
        <v>Tavern</v>
      </c>
      <c r="U423" s="37" t="str">
        <f>IFERROR(INDEX('VOLO GUIDE TO WATERDEEP'!G$3:G$166,MATCH($H423,'VOLO GUIDE TO WATERDEEP'!$A$3:$A$166,0),1),"")</f>
        <v>The Blue Mermaid tavern is a respectable establishment with decent food at a good price whose clientele is normally sailors and dockworkers looking for a quiet place to eat. The manager is a man named Stevian. WATE1-5 &amp;1-7</v>
      </c>
      <c r="V423" s="37" t="str">
        <f>IFERROR(INDEX('VOLO GUIDE TO WATERDEEP'!I$3:I$166,MATCH($H423,'VOLO GUIDE TO WATERDEEP'!$A$3:$A$166,0),1),"")</f>
        <v>DOCK WARD</v>
      </c>
      <c r="W423" s="102"/>
      <c r="X423" s="37" t="str">
        <f>IFERROR(INDEX(GUILDS!$B$2:$B$43,MATCH($F423,GUILDS!$G$2:$G$43,0),1),"")</f>
        <v/>
      </c>
      <c r="Y423" s="102"/>
      <c r="Z423" s="37" t="str">
        <f>IFERROR(INDEX(GUILDS!$X$3:$X$45,MATCH($F423,GUILDS!$W$3:$W$45,0),1),"")</f>
        <v/>
      </c>
    </row>
    <row r="424" spans="1:26" x14ac:dyDescent="0.25">
      <c r="A424" t="s">
        <v>1190</v>
      </c>
      <c r="B424" s="1" t="str">
        <f t="shared" si="10"/>
        <v>D28</v>
      </c>
      <c r="C424" s="1" t="str">
        <f t="shared" si="11"/>
        <v>Shippers' Hall (guildhall, C, 2)</v>
      </c>
      <c r="F424" s="37" t="s">
        <v>1521</v>
      </c>
      <c r="G424" s="37" t="s">
        <v>1989</v>
      </c>
      <c r="H424" s="63" t="s">
        <v>2555</v>
      </c>
      <c r="I424" s="63" t="s">
        <v>3292</v>
      </c>
      <c r="J424" s="63" t="s">
        <v>2172</v>
      </c>
      <c r="K424" s="63" t="s">
        <v>2145</v>
      </c>
      <c r="L424" s="63">
        <v>2</v>
      </c>
      <c r="M424" s="63"/>
      <c r="N424" s="112" t="s">
        <v>6672</v>
      </c>
      <c r="O424" s="102"/>
      <c r="P424" s="37" t="str">
        <f>IFERROR(INDEX('VOLO GUIDE TO WATERDEEP'!B$3:B$166,MATCH($H424,'VOLO GUIDE TO WATERDEEP'!$A$3:$A$166,0),1),"")</f>
        <v/>
      </c>
      <c r="Q424" s="37" t="str">
        <f>IFERROR(INDEX('VOLO GUIDE TO WATERDEEP'!C$3:C$166,MATCH($H424,'VOLO GUIDE TO WATERDEEP'!$A$3:$A$166,0),1),"")</f>
        <v/>
      </c>
      <c r="R424" s="37" t="str">
        <f>IFERROR(INDEX('VOLO GUIDE TO WATERDEEP'!D$3:D$166,MATCH($H424,'VOLO GUIDE TO WATERDEEP'!$A$3:$A$166,0),1),"")</f>
        <v/>
      </c>
      <c r="S424" s="37" t="str">
        <f>IFERROR(INDEX('VOLO GUIDE TO WATERDEEP'!E$3:E$166,MATCH($H424,'VOLO GUIDE TO WATERDEEP'!$A$3:$A$166,0),1),"")</f>
        <v/>
      </c>
      <c r="T424" s="37" t="str">
        <f>IFERROR(INDEX('VOLO GUIDE TO WATERDEEP'!F$3:F$166,MATCH($H424,'VOLO GUIDE TO WATERDEEP'!$A$3:$A$166,0),1),"")</f>
        <v/>
      </c>
      <c r="U424" s="37" t="str">
        <f>IFERROR(INDEX('VOLO GUIDE TO WATERDEEP'!G$3:G$166,MATCH($H424,'VOLO GUIDE TO WATERDEEP'!$A$3:$A$166,0),1),"")</f>
        <v/>
      </c>
      <c r="V424" s="37" t="str">
        <f>IFERROR(INDEX('VOLO GUIDE TO WATERDEEP'!I$3:I$166,MATCH($H424,'VOLO GUIDE TO WATERDEEP'!$A$3:$A$166,0),1),"")</f>
        <v/>
      </c>
      <c r="W424" s="102"/>
      <c r="X424" s="37" t="str">
        <f>IFERROR(INDEX(GUILDS!$B$2:$B$43,MATCH($F424,GUILDS!$G$2:$G$43,0),1),"")</f>
        <v>Fellowship of Salters, Packers, &amp; Joiners</v>
      </c>
      <c r="Y424" s="102"/>
      <c r="Z424" s="37" t="str">
        <f>IFERROR(INDEX(GUILDS!$X$3:$X$45,MATCH($F424,GUILDS!$W$3:$W$45,0),1),"")</f>
        <v/>
      </c>
    </row>
    <row r="425" spans="1:26" x14ac:dyDescent="0.25">
      <c r="A425" t="s">
        <v>1191</v>
      </c>
      <c r="B425" s="1" t="str">
        <f t="shared" si="10"/>
        <v>D29</v>
      </c>
      <c r="C425" s="1" t="str">
        <f t="shared" si="11"/>
        <v>Shippers' Storage (warehouse, D, 3)</v>
      </c>
      <c r="F425" s="37" t="s">
        <v>1522</v>
      </c>
      <c r="G425" s="37" t="s">
        <v>1990</v>
      </c>
      <c r="H425" s="63" t="s">
        <v>2556</v>
      </c>
      <c r="I425" s="63" t="s">
        <v>3292</v>
      </c>
      <c r="J425" s="63" t="s">
        <v>2171</v>
      </c>
      <c r="K425" s="63" t="s">
        <v>2159</v>
      </c>
      <c r="L425" s="63">
        <v>3</v>
      </c>
      <c r="M425" s="63"/>
      <c r="N425" s="112" t="s">
        <v>6672</v>
      </c>
      <c r="O425" s="102"/>
      <c r="P425" s="37" t="str">
        <f>IFERROR(INDEX('VOLO GUIDE TO WATERDEEP'!B$3:B$166,MATCH($H425,'VOLO GUIDE TO WATERDEEP'!$A$3:$A$166,0),1),"")</f>
        <v/>
      </c>
      <c r="Q425" s="37" t="str">
        <f>IFERROR(INDEX('VOLO GUIDE TO WATERDEEP'!C$3:C$166,MATCH($H425,'VOLO GUIDE TO WATERDEEP'!$A$3:$A$166,0),1),"")</f>
        <v/>
      </c>
      <c r="R425" s="37" t="str">
        <f>IFERROR(INDEX('VOLO GUIDE TO WATERDEEP'!D$3:D$166,MATCH($H425,'VOLO GUIDE TO WATERDEEP'!$A$3:$A$166,0),1),"")</f>
        <v/>
      </c>
      <c r="S425" s="37" t="str">
        <f>IFERROR(INDEX('VOLO GUIDE TO WATERDEEP'!E$3:E$166,MATCH($H425,'VOLO GUIDE TO WATERDEEP'!$A$3:$A$166,0),1),"")</f>
        <v/>
      </c>
      <c r="T425" s="37" t="str">
        <f>IFERROR(INDEX('VOLO GUIDE TO WATERDEEP'!F$3:F$166,MATCH($H425,'VOLO GUIDE TO WATERDEEP'!$A$3:$A$166,0),1),"")</f>
        <v/>
      </c>
      <c r="U425" s="37" t="str">
        <f>IFERROR(INDEX('VOLO GUIDE TO WATERDEEP'!G$3:G$166,MATCH($H425,'VOLO GUIDE TO WATERDEEP'!$A$3:$A$166,0),1),"")</f>
        <v/>
      </c>
      <c r="V425" s="37" t="str">
        <f>IFERROR(INDEX('VOLO GUIDE TO WATERDEEP'!I$3:I$166,MATCH($H425,'VOLO GUIDE TO WATERDEEP'!$A$3:$A$166,0),1),"")</f>
        <v/>
      </c>
      <c r="W425" s="102"/>
      <c r="X425" s="37" t="str">
        <f>IFERROR(INDEX(GUILDS!$B$2:$B$43,MATCH($F425,GUILDS!$G$2:$G$43,0),1),"")</f>
        <v/>
      </c>
      <c r="Y425" s="102"/>
      <c r="Z425" s="37" t="str">
        <f>IFERROR(INDEX(GUILDS!$X$3:$X$45,MATCH($F425,GUILDS!$W$3:$W$45,0),1),"")</f>
        <v/>
      </c>
    </row>
    <row r="426" spans="1:26" x14ac:dyDescent="0.25">
      <c r="A426" t="s">
        <v>1192</v>
      </c>
      <c r="B426" s="1" t="str">
        <f t="shared" si="10"/>
        <v>D30</v>
      </c>
      <c r="C426" s="1" t="str">
        <f t="shared" si="11"/>
        <v>The House of Tarmagus (warehouse, D, 4)</v>
      </c>
      <c r="F426" s="37" t="s">
        <v>1523</v>
      </c>
      <c r="G426" s="37" t="s">
        <v>1991</v>
      </c>
      <c r="H426" s="63" t="s">
        <v>2557</v>
      </c>
      <c r="I426" s="63" t="s">
        <v>3292</v>
      </c>
      <c r="J426" s="63" t="s">
        <v>2171</v>
      </c>
      <c r="K426" s="63" t="s">
        <v>2159</v>
      </c>
      <c r="L426" s="63">
        <v>4</v>
      </c>
      <c r="M426" s="63"/>
      <c r="N426" s="112" t="s">
        <v>6672</v>
      </c>
      <c r="O426" s="102"/>
      <c r="P426" s="37" t="str">
        <f>IFERROR(INDEX('VOLO GUIDE TO WATERDEEP'!B$3:B$166,MATCH($H426,'VOLO GUIDE TO WATERDEEP'!$A$3:$A$166,0),1),"")</f>
        <v/>
      </c>
      <c r="Q426" s="37" t="str">
        <f>IFERROR(INDEX('VOLO GUIDE TO WATERDEEP'!C$3:C$166,MATCH($H426,'VOLO GUIDE TO WATERDEEP'!$A$3:$A$166,0),1),"")</f>
        <v/>
      </c>
      <c r="R426" s="37" t="str">
        <f>IFERROR(INDEX('VOLO GUIDE TO WATERDEEP'!D$3:D$166,MATCH($H426,'VOLO GUIDE TO WATERDEEP'!$A$3:$A$166,0),1),"")</f>
        <v/>
      </c>
      <c r="S426" s="37" t="str">
        <f>IFERROR(INDEX('VOLO GUIDE TO WATERDEEP'!E$3:E$166,MATCH($H426,'VOLO GUIDE TO WATERDEEP'!$A$3:$A$166,0),1),"")</f>
        <v/>
      </c>
      <c r="T426" s="37" t="str">
        <f>IFERROR(INDEX('VOLO GUIDE TO WATERDEEP'!F$3:F$166,MATCH($H426,'VOLO GUIDE TO WATERDEEP'!$A$3:$A$166,0),1),"")</f>
        <v/>
      </c>
      <c r="U426" s="37" t="str">
        <f>IFERROR(INDEX('VOLO GUIDE TO WATERDEEP'!G$3:G$166,MATCH($H426,'VOLO GUIDE TO WATERDEEP'!$A$3:$A$166,0),1),"")</f>
        <v/>
      </c>
      <c r="V426" s="37" t="str">
        <f>IFERROR(INDEX('VOLO GUIDE TO WATERDEEP'!I$3:I$166,MATCH($H426,'VOLO GUIDE TO WATERDEEP'!$A$3:$A$166,0),1),"")</f>
        <v/>
      </c>
      <c r="W426" s="102"/>
      <c r="X426" s="37" t="str">
        <f>IFERROR(INDEX(GUILDS!$B$2:$B$43,MATCH($F426,GUILDS!$G$2:$G$43,0),1),"")</f>
        <v/>
      </c>
      <c r="Y426" s="102"/>
      <c r="Z426" s="37" t="str">
        <f>IFERROR(INDEX(GUILDS!$X$3:$X$45,MATCH($F426,GUILDS!$W$3:$W$45,0),1),"")</f>
        <v/>
      </c>
    </row>
    <row r="427" spans="1:26" x14ac:dyDescent="0.25">
      <c r="A427" t="s">
        <v>1193</v>
      </c>
      <c r="B427" s="1" t="str">
        <f t="shared" si="10"/>
        <v>D31</v>
      </c>
      <c r="C427" s="1" t="str">
        <f t="shared" si="11"/>
        <v>Coopers' Rest (guildhall, C, 2)</v>
      </c>
      <c r="F427" s="37" t="s">
        <v>1524</v>
      </c>
      <c r="G427" s="37" t="s">
        <v>1992</v>
      </c>
      <c r="H427" s="63" t="s">
        <v>2558</v>
      </c>
      <c r="I427" s="63" t="s">
        <v>3292</v>
      </c>
      <c r="J427" s="63" t="s">
        <v>2172</v>
      </c>
      <c r="K427" s="63" t="s">
        <v>2145</v>
      </c>
      <c r="L427" s="63">
        <v>2</v>
      </c>
      <c r="M427" s="63"/>
      <c r="N427" s="112" t="s">
        <v>6672</v>
      </c>
      <c r="O427" s="102"/>
      <c r="P427" s="37" t="str">
        <f>IFERROR(INDEX('VOLO GUIDE TO WATERDEEP'!B$3:B$166,MATCH($H427,'VOLO GUIDE TO WATERDEEP'!$A$3:$A$166,0),1),"")</f>
        <v/>
      </c>
      <c r="Q427" s="37" t="str">
        <f>IFERROR(INDEX('VOLO GUIDE TO WATERDEEP'!C$3:C$166,MATCH($H427,'VOLO GUIDE TO WATERDEEP'!$A$3:$A$166,0),1),"")</f>
        <v/>
      </c>
      <c r="R427" s="37" t="str">
        <f>IFERROR(INDEX('VOLO GUIDE TO WATERDEEP'!D$3:D$166,MATCH($H427,'VOLO GUIDE TO WATERDEEP'!$A$3:$A$166,0),1),"")</f>
        <v/>
      </c>
      <c r="S427" s="37" t="str">
        <f>IFERROR(INDEX('VOLO GUIDE TO WATERDEEP'!E$3:E$166,MATCH($H427,'VOLO GUIDE TO WATERDEEP'!$A$3:$A$166,0),1),"")</f>
        <v/>
      </c>
      <c r="T427" s="37" t="str">
        <f>IFERROR(INDEX('VOLO GUIDE TO WATERDEEP'!F$3:F$166,MATCH($H427,'VOLO GUIDE TO WATERDEEP'!$A$3:$A$166,0),1),"")</f>
        <v/>
      </c>
      <c r="U427" s="37" t="str">
        <f>IFERROR(INDEX('VOLO GUIDE TO WATERDEEP'!G$3:G$166,MATCH($H427,'VOLO GUIDE TO WATERDEEP'!$A$3:$A$166,0),1),"")</f>
        <v/>
      </c>
      <c r="V427" s="37" t="str">
        <f>IFERROR(INDEX('VOLO GUIDE TO WATERDEEP'!I$3:I$166,MATCH($H427,'VOLO GUIDE TO WATERDEEP'!$A$3:$A$166,0),1),"")</f>
        <v/>
      </c>
      <c r="W427" s="102"/>
      <c r="X427" s="37" t="str">
        <f>IFERROR(INDEX(GUILDS!$B$2:$B$43,MATCH($F427,GUILDS!$G$2:$G$43,0),1),"")</f>
        <v>Coopers' Guild</v>
      </c>
      <c r="Y427" s="102"/>
      <c r="Z427" s="37" t="str">
        <f>IFERROR(INDEX(GUILDS!$X$3:$X$45,MATCH($F427,GUILDS!$W$3:$W$45,0),1),"")</f>
        <v/>
      </c>
    </row>
    <row r="428" spans="1:26" x14ac:dyDescent="0.25">
      <c r="A428" t="s">
        <v>1194</v>
      </c>
      <c r="B428" s="1" t="str">
        <f t="shared" si="10"/>
        <v>D32</v>
      </c>
      <c r="C428" s="1" t="str">
        <f t="shared" si="11"/>
        <v>The Hanged Man (tavern, D, 1)</v>
      </c>
      <c r="F428" s="37" t="s">
        <v>1525</v>
      </c>
      <c r="G428" s="37" t="s">
        <v>1993</v>
      </c>
      <c r="H428" s="63" t="s">
        <v>2559</v>
      </c>
      <c r="I428" s="63" t="s">
        <v>3292</v>
      </c>
      <c r="J428" s="63" t="s">
        <v>2169</v>
      </c>
      <c r="K428" s="63" t="s">
        <v>2159</v>
      </c>
      <c r="L428" s="63">
        <v>1</v>
      </c>
      <c r="M428" s="63"/>
      <c r="N428" s="112" t="s">
        <v>6672</v>
      </c>
      <c r="O428" s="102"/>
      <c r="P428" s="37">
        <f>IFERROR(INDEX('VOLO GUIDE TO WATERDEEP'!B$3:B$166,MATCH($H428,'VOLO GUIDE TO WATERDEEP'!$A$3:$A$166,0),1),"")</f>
        <v>3</v>
      </c>
      <c r="Q428" s="37">
        <f>IFERROR(INDEX('VOLO GUIDE TO WATERDEEP'!C$3:C$166,MATCH($H428,'VOLO GUIDE TO WATERDEEP'!$A$3:$A$166,0),1),"")</f>
        <v>4</v>
      </c>
      <c r="R428" s="37">
        <f>IFERROR(INDEX('VOLO GUIDE TO WATERDEEP'!D$3:D$166,MATCH($H428,'VOLO GUIDE TO WATERDEEP'!$A$3:$A$166,0),1),"")</f>
        <v>0</v>
      </c>
      <c r="S428" s="37">
        <f>IFERROR(INDEX('VOLO GUIDE TO WATERDEEP'!E$3:E$166,MATCH($H428,'VOLO GUIDE TO WATERDEEP'!$A$3:$A$166,0),1),"")</f>
        <v>0</v>
      </c>
      <c r="T428" s="37" t="str">
        <f>IFERROR(INDEX('VOLO GUIDE TO WATERDEEP'!F$3:F$166,MATCH($H428,'VOLO GUIDE TO WATERDEEP'!$A$3:$A$166,0),1),"")</f>
        <v>Tavern</v>
      </c>
      <c r="U428" s="37">
        <f>IFERROR(INDEX('VOLO GUIDE TO WATERDEEP'!G$3:G$166,MATCH($H428,'VOLO GUIDE TO WATERDEEP'!$A$3:$A$166,0),1),"")</f>
        <v>0</v>
      </c>
      <c r="V428" s="37" t="str">
        <f>IFERROR(INDEX('VOLO GUIDE TO WATERDEEP'!I$3:I$166,MATCH($H428,'VOLO GUIDE TO WATERDEEP'!$A$3:$A$166,0),1),"")</f>
        <v>DOCK WARD</v>
      </c>
      <c r="W428" s="102"/>
      <c r="X428" s="37" t="str">
        <f>IFERROR(INDEX(GUILDS!$B$2:$B$43,MATCH($F428,GUILDS!$G$2:$G$43,0),1),"")</f>
        <v/>
      </c>
      <c r="Y428" s="102"/>
      <c r="Z428" s="37" t="str">
        <f>IFERROR(INDEX(GUILDS!$X$3:$X$45,MATCH($F428,GUILDS!$W$3:$W$45,0),1),"")</f>
        <v/>
      </c>
    </row>
    <row r="429" spans="1:26" x14ac:dyDescent="0.25">
      <c r="A429" t="s">
        <v>1195</v>
      </c>
      <c r="B429" s="1" t="str">
        <f t="shared" si="10"/>
        <v>D33</v>
      </c>
      <c r="C429" s="1" t="str">
        <f t="shared" si="11"/>
        <v>House of Pride Perfumes (business, C, 1)</v>
      </c>
      <c r="F429" s="37" t="s">
        <v>1526</v>
      </c>
      <c r="G429" s="37" t="s">
        <v>1994</v>
      </c>
      <c r="H429" s="63" t="s">
        <v>2560</v>
      </c>
      <c r="I429" s="63" t="s">
        <v>3292</v>
      </c>
      <c r="J429" s="63" t="s">
        <v>2165</v>
      </c>
      <c r="K429" s="63" t="s">
        <v>2145</v>
      </c>
      <c r="L429" s="63">
        <v>1</v>
      </c>
      <c r="M429" s="63"/>
      <c r="N429" s="112" t="s">
        <v>6672</v>
      </c>
      <c r="O429" s="102"/>
      <c r="P429" s="37" t="str">
        <f>IFERROR(INDEX('VOLO GUIDE TO WATERDEEP'!B$3:B$166,MATCH($H429,'VOLO GUIDE TO WATERDEEP'!$A$3:$A$166,0),1),"")</f>
        <v/>
      </c>
      <c r="Q429" s="37" t="str">
        <f>IFERROR(INDEX('VOLO GUIDE TO WATERDEEP'!C$3:C$166,MATCH($H429,'VOLO GUIDE TO WATERDEEP'!$A$3:$A$166,0),1),"")</f>
        <v/>
      </c>
      <c r="R429" s="37" t="str">
        <f>IFERROR(INDEX('VOLO GUIDE TO WATERDEEP'!D$3:D$166,MATCH($H429,'VOLO GUIDE TO WATERDEEP'!$A$3:$A$166,0),1),"")</f>
        <v/>
      </c>
      <c r="S429" s="37" t="str">
        <f>IFERROR(INDEX('VOLO GUIDE TO WATERDEEP'!E$3:E$166,MATCH($H429,'VOLO GUIDE TO WATERDEEP'!$A$3:$A$166,0),1),"")</f>
        <v/>
      </c>
      <c r="T429" s="37" t="str">
        <f>IFERROR(INDEX('VOLO GUIDE TO WATERDEEP'!F$3:F$166,MATCH($H429,'VOLO GUIDE TO WATERDEEP'!$A$3:$A$166,0),1),"")</f>
        <v/>
      </c>
      <c r="U429" s="37" t="str">
        <f>IFERROR(INDEX('VOLO GUIDE TO WATERDEEP'!G$3:G$166,MATCH($H429,'VOLO GUIDE TO WATERDEEP'!$A$3:$A$166,0),1),"")</f>
        <v/>
      </c>
      <c r="V429" s="37" t="str">
        <f>IFERROR(INDEX('VOLO GUIDE TO WATERDEEP'!I$3:I$166,MATCH($H429,'VOLO GUIDE TO WATERDEEP'!$A$3:$A$166,0),1),"")</f>
        <v/>
      </c>
      <c r="W429" s="102"/>
      <c r="X429" s="37" t="str">
        <f>IFERROR(INDEX(GUILDS!$B$2:$B$43,MATCH($F429,GUILDS!$G$2:$G$43,0),1),"")</f>
        <v/>
      </c>
      <c r="Y429" s="102"/>
      <c r="Z429" s="37" t="str">
        <f>IFERROR(INDEX(GUILDS!$X$3:$X$45,MATCH($F429,GUILDS!$W$3:$W$45,0),1),"")</f>
        <v/>
      </c>
    </row>
    <row r="430" spans="1:26" x14ac:dyDescent="0.25">
      <c r="A430" t="s">
        <v>1196</v>
      </c>
      <c r="B430" s="1" t="str">
        <f t="shared" si="10"/>
        <v>D34</v>
      </c>
      <c r="C430" s="1" t="str">
        <f t="shared" si="11"/>
        <v>Arnagu's the Shipwright's residence (row house, B, 3)</v>
      </c>
      <c r="F430" s="37" t="s">
        <v>1527</v>
      </c>
      <c r="G430" s="37" t="s">
        <v>1995</v>
      </c>
      <c r="H430" s="63" t="s">
        <v>2561</v>
      </c>
      <c r="I430" s="63" t="s">
        <v>3292</v>
      </c>
      <c r="J430" s="63" t="s">
        <v>2166</v>
      </c>
      <c r="K430" s="63" t="s">
        <v>2157</v>
      </c>
      <c r="L430" s="63">
        <v>3</v>
      </c>
      <c r="M430" s="63"/>
      <c r="N430" s="112" t="s">
        <v>6672</v>
      </c>
      <c r="O430" s="102"/>
      <c r="P430" s="37" t="str">
        <f>IFERROR(INDEX('VOLO GUIDE TO WATERDEEP'!B$3:B$166,MATCH($H430,'VOLO GUIDE TO WATERDEEP'!$A$3:$A$166,0),1),"")</f>
        <v/>
      </c>
      <c r="Q430" s="37" t="str">
        <f>IFERROR(INDEX('VOLO GUIDE TO WATERDEEP'!C$3:C$166,MATCH($H430,'VOLO GUIDE TO WATERDEEP'!$A$3:$A$166,0),1),"")</f>
        <v/>
      </c>
      <c r="R430" s="37" t="str">
        <f>IFERROR(INDEX('VOLO GUIDE TO WATERDEEP'!D$3:D$166,MATCH($H430,'VOLO GUIDE TO WATERDEEP'!$A$3:$A$166,0),1),"")</f>
        <v/>
      </c>
      <c r="S430" s="37" t="str">
        <f>IFERROR(INDEX('VOLO GUIDE TO WATERDEEP'!E$3:E$166,MATCH($H430,'VOLO GUIDE TO WATERDEEP'!$A$3:$A$166,0),1),"")</f>
        <v/>
      </c>
      <c r="T430" s="37" t="str">
        <f>IFERROR(INDEX('VOLO GUIDE TO WATERDEEP'!F$3:F$166,MATCH($H430,'VOLO GUIDE TO WATERDEEP'!$A$3:$A$166,0),1),"")</f>
        <v/>
      </c>
      <c r="U430" s="37" t="str">
        <f>IFERROR(INDEX('VOLO GUIDE TO WATERDEEP'!G$3:G$166,MATCH($H430,'VOLO GUIDE TO WATERDEEP'!$A$3:$A$166,0),1),"")</f>
        <v/>
      </c>
      <c r="V430" s="37" t="str">
        <f>IFERROR(INDEX('VOLO GUIDE TO WATERDEEP'!I$3:I$166,MATCH($H430,'VOLO GUIDE TO WATERDEEP'!$A$3:$A$166,0),1),"")</f>
        <v/>
      </c>
      <c r="W430" s="102"/>
      <c r="X430" s="37" t="str">
        <f>IFERROR(INDEX(GUILDS!$B$2:$B$43,MATCH($F430,GUILDS!$G$2:$G$43,0),1),"")</f>
        <v/>
      </c>
      <c r="Y430" s="102"/>
      <c r="Z430" s="37" t="str">
        <f>IFERROR(INDEX(GUILDS!$X$3:$X$45,MATCH($F430,GUILDS!$W$3:$W$45,0),1),"")</f>
        <v/>
      </c>
    </row>
    <row r="431" spans="1:26" x14ac:dyDescent="0.25">
      <c r="A431" t="s">
        <v>1197</v>
      </c>
      <c r="B431" s="1" t="str">
        <f t="shared" si="10"/>
        <v>D35</v>
      </c>
      <c r="C431" s="1" t="str">
        <f t="shared" si="11"/>
        <v>Full Sails (tavern/guildhall, C, 3)</v>
      </c>
      <c r="F431" s="37" t="s">
        <v>1528</v>
      </c>
      <c r="G431" s="37" t="s">
        <v>1996</v>
      </c>
      <c r="H431" s="63" t="s">
        <v>2562</v>
      </c>
      <c r="I431" s="63" t="s">
        <v>3292</v>
      </c>
      <c r="J431" s="63" t="s">
        <v>2195</v>
      </c>
      <c r="K431" s="63" t="s">
        <v>2145</v>
      </c>
      <c r="L431" s="63">
        <v>3</v>
      </c>
      <c r="M431" s="63"/>
      <c r="N431" s="112" t="s">
        <v>6672</v>
      </c>
      <c r="O431" s="102"/>
      <c r="P431" s="37" t="str">
        <f>IFERROR(INDEX('VOLO GUIDE TO WATERDEEP'!B$3:B$166,MATCH($H431,'VOLO GUIDE TO WATERDEEP'!$A$3:$A$166,0),1),"")</f>
        <v/>
      </c>
      <c r="Q431" s="37" t="str">
        <f>IFERROR(INDEX('VOLO GUIDE TO WATERDEEP'!C$3:C$166,MATCH($H431,'VOLO GUIDE TO WATERDEEP'!$A$3:$A$166,0),1),"")</f>
        <v/>
      </c>
      <c r="R431" s="37" t="str">
        <f>IFERROR(INDEX('VOLO GUIDE TO WATERDEEP'!D$3:D$166,MATCH($H431,'VOLO GUIDE TO WATERDEEP'!$A$3:$A$166,0),1),"")</f>
        <v/>
      </c>
      <c r="S431" s="37" t="str">
        <f>IFERROR(INDEX('VOLO GUIDE TO WATERDEEP'!E$3:E$166,MATCH($H431,'VOLO GUIDE TO WATERDEEP'!$A$3:$A$166,0),1),"")</f>
        <v/>
      </c>
      <c r="T431" s="37" t="str">
        <f>IFERROR(INDEX('VOLO GUIDE TO WATERDEEP'!F$3:F$166,MATCH($H431,'VOLO GUIDE TO WATERDEEP'!$A$3:$A$166,0),1),"")</f>
        <v/>
      </c>
      <c r="U431" s="37" t="str">
        <f>IFERROR(INDEX('VOLO GUIDE TO WATERDEEP'!G$3:G$166,MATCH($H431,'VOLO GUIDE TO WATERDEEP'!$A$3:$A$166,0),1),"")</f>
        <v/>
      </c>
      <c r="V431" s="37" t="str">
        <f>IFERROR(INDEX('VOLO GUIDE TO WATERDEEP'!I$3:I$166,MATCH($H431,'VOLO GUIDE TO WATERDEEP'!$A$3:$A$166,0),1),"")</f>
        <v/>
      </c>
      <c r="W431" s="102"/>
      <c r="X431" s="37" t="str">
        <f>IFERROR(INDEX(GUILDS!$B$2:$B$43,MATCH($F431,GUILDS!$G$2:$G$43,0),1),"")</f>
        <v>Most Diligent League of Sail-makers &amp; Cordwainers</v>
      </c>
      <c r="Y431" s="102"/>
      <c r="Z431" s="37" t="str">
        <f>IFERROR(INDEX(GUILDS!$X$3:$X$45,MATCH($F431,GUILDS!$W$3:$W$45,0),1),"")</f>
        <v/>
      </c>
    </row>
    <row r="432" spans="1:26" x14ac:dyDescent="0.25">
      <c r="A432" t="s">
        <v>1198</v>
      </c>
      <c r="B432" s="1" t="str">
        <f t="shared" si="10"/>
        <v>D36</v>
      </c>
      <c r="C432" s="1" t="str">
        <f t="shared" si="11"/>
        <v>The Blushing Mermaid (festhall, C, 2s &amp; 3s)</v>
      </c>
      <c r="F432" s="37" t="s">
        <v>1529</v>
      </c>
      <c r="G432" s="37" t="s">
        <v>1997</v>
      </c>
      <c r="H432" s="63" t="s">
        <v>2563</v>
      </c>
      <c r="I432" s="63" t="s">
        <v>3292</v>
      </c>
      <c r="J432" s="63" t="s">
        <v>2170</v>
      </c>
      <c r="K432" s="63" t="s">
        <v>2145</v>
      </c>
      <c r="L432" s="63" t="s">
        <v>2146</v>
      </c>
      <c r="M432" s="63"/>
      <c r="N432" s="112" t="s">
        <v>6672</v>
      </c>
      <c r="O432" s="102"/>
      <c r="P432" s="37">
        <f>IFERROR(INDEX('VOLO GUIDE TO WATERDEEP'!B$3:B$166,MATCH($H432,'VOLO GUIDE TO WATERDEEP'!$A$3:$A$166,0),1),"")</f>
        <v>4</v>
      </c>
      <c r="Q432" s="37">
        <f>IFERROR(INDEX('VOLO GUIDE TO WATERDEEP'!C$3:C$166,MATCH($H432,'VOLO GUIDE TO WATERDEEP'!$A$3:$A$166,0),1),"")</f>
        <v>3</v>
      </c>
      <c r="R432" s="37">
        <f>IFERROR(INDEX('VOLO GUIDE TO WATERDEEP'!D$3:D$166,MATCH($H432,'VOLO GUIDE TO WATERDEEP'!$A$3:$A$166,0),1),"")</f>
        <v>3</v>
      </c>
      <c r="S432" s="37">
        <f>IFERROR(INDEX('VOLO GUIDE TO WATERDEEP'!E$3:E$166,MATCH($H432,'VOLO GUIDE TO WATERDEEP'!$A$3:$A$166,0),1),"")</f>
        <v>0</v>
      </c>
      <c r="T432" s="37" t="str">
        <f>IFERROR(INDEX('VOLO GUIDE TO WATERDEEP'!F$3:F$166,MATCH($H432,'VOLO GUIDE TO WATERDEEP'!$A$3:$A$166,0),1),"")</f>
        <v>Inn, Tavern &amp; Festhall</v>
      </c>
      <c r="U432" s="37">
        <f>IFERROR(INDEX('VOLO GUIDE TO WATERDEEP'!G$3:G$166,MATCH($H432,'VOLO GUIDE TO WATERDEEP'!$A$3:$A$166,0),1),"")</f>
        <v>0</v>
      </c>
      <c r="V432" s="37" t="str">
        <f>IFERROR(INDEX('VOLO GUIDE TO WATERDEEP'!I$3:I$166,MATCH($H432,'VOLO GUIDE TO WATERDEEP'!$A$3:$A$166,0),1),"")</f>
        <v>DOCK WARD</v>
      </c>
      <c r="W432" s="102"/>
      <c r="X432" s="37" t="str">
        <f>IFERROR(INDEX(GUILDS!$B$2:$B$43,MATCH($F432,GUILDS!$G$2:$G$43,0),1),"")</f>
        <v/>
      </c>
      <c r="Y432" s="102"/>
      <c r="Z432" s="37" t="str">
        <f>IFERROR(INDEX(GUILDS!$X$3:$X$45,MATCH($F432,GUILDS!$W$3:$W$45,0),1),"")</f>
        <v/>
      </c>
    </row>
    <row r="433" spans="1:26" x14ac:dyDescent="0.25">
      <c r="A433" t="s">
        <v>1199</v>
      </c>
      <c r="B433" s="1" t="str">
        <f t="shared" si="10"/>
        <v>D37</v>
      </c>
      <c r="C433" s="1" t="str">
        <f t="shared" si="11"/>
        <v>Felhaur's Fine Fish (business, D, 1)</v>
      </c>
      <c r="F433" s="37" t="s">
        <v>1530</v>
      </c>
      <c r="G433" s="37" t="s">
        <v>1998</v>
      </c>
      <c r="H433" s="63" t="s">
        <v>2564</v>
      </c>
      <c r="I433" s="63" t="s">
        <v>3292</v>
      </c>
      <c r="J433" s="63" t="s">
        <v>2165</v>
      </c>
      <c r="K433" s="63" t="s">
        <v>2159</v>
      </c>
      <c r="L433" s="63">
        <v>1</v>
      </c>
      <c r="M433" s="63"/>
      <c r="N433" s="112" t="s">
        <v>6672</v>
      </c>
      <c r="O433" s="102"/>
      <c r="P433" s="37" t="str">
        <f>IFERROR(INDEX('VOLO GUIDE TO WATERDEEP'!B$3:B$166,MATCH($H433,'VOLO GUIDE TO WATERDEEP'!$A$3:$A$166,0),1),"")</f>
        <v/>
      </c>
      <c r="Q433" s="37" t="str">
        <f>IFERROR(INDEX('VOLO GUIDE TO WATERDEEP'!C$3:C$166,MATCH($H433,'VOLO GUIDE TO WATERDEEP'!$A$3:$A$166,0),1),"")</f>
        <v/>
      </c>
      <c r="R433" s="37" t="str">
        <f>IFERROR(INDEX('VOLO GUIDE TO WATERDEEP'!D$3:D$166,MATCH($H433,'VOLO GUIDE TO WATERDEEP'!$A$3:$A$166,0),1),"")</f>
        <v/>
      </c>
      <c r="S433" s="37" t="str">
        <f>IFERROR(INDEX('VOLO GUIDE TO WATERDEEP'!E$3:E$166,MATCH($H433,'VOLO GUIDE TO WATERDEEP'!$A$3:$A$166,0),1),"")</f>
        <v/>
      </c>
      <c r="T433" s="37" t="str">
        <f>IFERROR(INDEX('VOLO GUIDE TO WATERDEEP'!F$3:F$166,MATCH($H433,'VOLO GUIDE TO WATERDEEP'!$A$3:$A$166,0),1),"")</f>
        <v/>
      </c>
      <c r="U433" s="37" t="str">
        <f>IFERROR(INDEX('VOLO GUIDE TO WATERDEEP'!G$3:G$166,MATCH($H433,'VOLO GUIDE TO WATERDEEP'!$A$3:$A$166,0),1),"")</f>
        <v/>
      </c>
      <c r="V433" s="37" t="str">
        <f>IFERROR(INDEX('VOLO GUIDE TO WATERDEEP'!I$3:I$166,MATCH($H433,'VOLO GUIDE TO WATERDEEP'!$A$3:$A$166,0),1),"")</f>
        <v/>
      </c>
      <c r="W433" s="102"/>
      <c r="X433" s="37" t="str">
        <f>IFERROR(INDEX(GUILDS!$B$2:$B$43,MATCH($F433,GUILDS!$G$2:$G$43,0),1),"")</f>
        <v/>
      </c>
      <c r="Y433" s="102"/>
      <c r="Z433" s="37" t="str">
        <f>IFERROR(INDEX(GUILDS!$X$3:$X$45,MATCH($F433,GUILDS!$W$3:$W$45,0),1),"")</f>
        <v/>
      </c>
    </row>
    <row r="434" spans="1:26" x14ac:dyDescent="0.25">
      <c r="A434" t="s">
        <v>1200</v>
      </c>
      <c r="B434" s="1" t="str">
        <f t="shared" si="10"/>
        <v>D38</v>
      </c>
      <c r="C434" s="1" t="str">
        <f t="shared" si="11"/>
        <v>Khostal Hannass, Fine Nuts (business, D, 1)</v>
      </c>
      <c r="F434" s="37" t="s">
        <v>1531</v>
      </c>
      <c r="G434" s="37" t="s">
        <v>1999</v>
      </c>
      <c r="H434" s="63" t="s">
        <v>2565</v>
      </c>
      <c r="I434" s="63" t="s">
        <v>3292</v>
      </c>
      <c r="J434" s="63" t="s">
        <v>2165</v>
      </c>
      <c r="K434" s="63" t="s">
        <v>2159</v>
      </c>
      <c r="L434" s="63">
        <v>1</v>
      </c>
      <c r="M434" s="63"/>
      <c r="N434" s="112" t="s">
        <v>6672</v>
      </c>
      <c r="O434" s="102"/>
      <c r="P434" s="37" t="str">
        <f>IFERROR(INDEX('VOLO GUIDE TO WATERDEEP'!B$3:B$166,MATCH($H434,'VOLO GUIDE TO WATERDEEP'!$A$3:$A$166,0),1),"")</f>
        <v/>
      </c>
      <c r="Q434" s="37" t="str">
        <f>IFERROR(INDEX('VOLO GUIDE TO WATERDEEP'!C$3:C$166,MATCH($H434,'VOLO GUIDE TO WATERDEEP'!$A$3:$A$166,0),1),"")</f>
        <v/>
      </c>
      <c r="R434" s="37" t="str">
        <f>IFERROR(INDEX('VOLO GUIDE TO WATERDEEP'!D$3:D$166,MATCH($H434,'VOLO GUIDE TO WATERDEEP'!$A$3:$A$166,0),1),"")</f>
        <v/>
      </c>
      <c r="S434" s="37" t="str">
        <f>IFERROR(INDEX('VOLO GUIDE TO WATERDEEP'!E$3:E$166,MATCH($H434,'VOLO GUIDE TO WATERDEEP'!$A$3:$A$166,0),1),"")</f>
        <v/>
      </c>
      <c r="T434" s="37" t="str">
        <f>IFERROR(INDEX('VOLO GUIDE TO WATERDEEP'!F$3:F$166,MATCH($H434,'VOLO GUIDE TO WATERDEEP'!$A$3:$A$166,0),1),"")</f>
        <v/>
      </c>
      <c r="U434" s="37" t="str">
        <f>IFERROR(INDEX('VOLO GUIDE TO WATERDEEP'!G$3:G$166,MATCH($H434,'VOLO GUIDE TO WATERDEEP'!$A$3:$A$166,0),1),"")</f>
        <v/>
      </c>
      <c r="V434" s="37" t="str">
        <f>IFERROR(INDEX('VOLO GUIDE TO WATERDEEP'!I$3:I$166,MATCH($H434,'VOLO GUIDE TO WATERDEEP'!$A$3:$A$166,0),1),"")</f>
        <v/>
      </c>
      <c r="W434" s="102"/>
      <c r="X434" s="37" t="str">
        <f>IFERROR(INDEX(GUILDS!$B$2:$B$43,MATCH($F434,GUILDS!$G$2:$G$43,0),1),"")</f>
        <v/>
      </c>
      <c r="Y434" s="102"/>
      <c r="Z434" s="37" t="str">
        <f>IFERROR(INDEX(GUILDS!$X$3:$X$45,MATCH($F434,GUILDS!$W$3:$W$45,0),1),"")</f>
        <v/>
      </c>
    </row>
    <row r="435" spans="1:26" x14ac:dyDescent="0.25">
      <c r="A435" t="s">
        <v>1201</v>
      </c>
      <c r="B435" s="1" t="str">
        <f t="shared" si="10"/>
        <v>D39</v>
      </c>
      <c r="C435" s="1" t="str">
        <f t="shared" si="11"/>
        <v>Seaswealth Hall (guildhall, C, 2)</v>
      </c>
      <c r="F435" s="37" t="s">
        <v>1532</v>
      </c>
      <c r="G435" s="37" t="s">
        <v>2000</v>
      </c>
      <c r="H435" s="63" t="s">
        <v>2566</v>
      </c>
      <c r="I435" s="63" t="s">
        <v>3292</v>
      </c>
      <c r="J435" s="63" t="s">
        <v>2172</v>
      </c>
      <c r="K435" s="63" t="s">
        <v>2145</v>
      </c>
      <c r="L435" s="63">
        <v>2</v>
      </c>
      <c r="M435" s="63"/>
      <c r="N435" s="112" t="s">
        <v>6672</v>
      </c>
      <c r="O435" s="102"/>
      <c r="P435" s="37" t="str">
        <f>IFERROR(INDEX('VOLO GUIDE TO WATERDEEP'!B$3:B$166,MATCH($H435,'VOLO GUIDE TO WATERDEEP'!$A$3:$A$166,0),1),"")</f>
        <v/>
      </c>
      <c r="Q435" s="37" t="str">
        <f>IFERROR(INDEX('VOLO GUIDE TO WATERDEEP'!C$3:C$166,MATCH($H435,'VOLO GUIDE TO WATERDEEP'!$A$3:$A$166,0),1),"")</f>
        <v/>
      </c>
      <c r="R435" s="37" t="str">
        <f>IFERROR(INDEX('VOLO GUIDE TO WATERDEEP'!D$3:D$166,MATCH($H435,'VOLO GUIDE TO WATERDEEP'!$A$3:$A$166,0),1),"")</f>
        <v/>
      </c>
      <c r="S435" s="37" t="str">
        <f>IFERROR(INDEX('VOLO GUIDE TO WATERDEEP'!E$3:E$166,MATCH($H435,'VOLO GUIDE TO WATERDEEP'!$A$3:$A$166,0),1),"")</f>
        <v/>
      </c>
      <c r="T435" s="37" t="str">
        <f>IFERROR(INDEX('VOLO GUIDE TO WATERDEEP'!F$3:F$166,MATCH($H435,'VOLO GUIDE TO WATERDEEP'!$A$3:$A$166,0),1),"")</f>
        <v/>
      </c>
      <c r="U435" s="37" t="str">
        <f>IFERROR(INDEX('VOLO GUIDE TO WATERDEEP'!G$3:G$166,MATCH($H435,'VOLO GUIDE TO WATERDEEP'!$A$3:$A$166,0),1),"")</f>
        <v/>
      </c>
      <c r="V435" s="37" t="str">
        <f>IFERROR(INDEX('VOLO GUIDE TO WATERDEEP'!I$3:I$166,MATCH($H435,'VOLO GUIDE TO WATERDEEP'!$A$3:$A$166,0),1),"")</f>
        <v/>
      </c>
      <c r="W435" s="102"/>
      <c r="X435" s="37" t="str">
        <f>IFERROR(INDEX(GUILDS!$B$2:$B$43,MATCH($F435,GUILDS!$G$2:$G$43,0),1),"")</f>
        <v>Fishmongers' Fellowship</v>
      </c>
      <c r="Y435" s="102"/>
      <c r="Z435" s="37" t="str">
        <f>IFERROR(INDEX(GUILDS!$X$3:$X$45,MATCH($F435,GUILDS!$W$3:$W$45,0),1),"")</f>
        <v/>
      </c>
    </row>
    <row r="436" spans="1:26" x14ac:dyDescent="0.25">
      <c r="A436" t="s">
        <v>1202</v>
      </c>
      <c r="B436" s="1" t="str">
        <f t="shared" si="10"/>
        <v>D40</v>
      </c>
      <c r="C436" s="1" t="str">
        <f t="shared" si="11"/>
        <v>Nestaur the Ropemaker (business, C, 2)</v>
      </c>
      <c r="F436" s="37" t="s">
        <v>1533</v>
      </c>
      <c r="G436" s="37" t="s">
        <v>2001</v>
      </c>
      <c r="H436" s="63" t="s">
        <v>2567</v>
      </c>
      <c r="I436" s="63" t="s">
        <v>3292</v>
      </c>
      <c r="J436" s="63" t="s">
        <v>2165</v>
      </c>
      <c r="K436" s="63" t="s">
        <v>2145</v>
      </c>
      <c r="L436" s="63">
        <v>2</v>
      </c>
      <c r="M436" s="63"/>
      <c r="N436" s="112" t="s">
        <v>6672</v>
      </c>
      <c r="O436" s="102"/>
      <c r="P436" s="37" t="str">
        <f>IFERROR(INDEX('VOLO GUIDE TO WATERDEEP'!B$3:B$166,MATCH($H436,'VOLO GUIDE TO WATERDEEP'!$A$3:$A$166,0),1),"")</f>
        <v/>
      </c>
      <c r="Q436" s="37" t="str">
        <f>IFERROR(INDEX('VOLO GUIDE TO WATERDEEP'!C$3:C$166,MATCH($H436,'VOLO GUIDE TO WATERDEEP'!$A$3:$A$166,0),1),"")</f>
        <v/>
      </c>
      <c r="R436" s="37" t="str">
        <f>IFERROR(INDEX('VOLO GUIDE TO WATERDEEP'!D$3:D$166,MATCH($H436,'VOLO GUIDE TO WATERDEEP'!$A$3:$A$166,0),1),"")</f>
        <v/>
      </c>
      <c r="S436" s="37" t="str">
        <f>IFERROR(INDEX('VOLO GUIDE TO WATERDEEP'!E$3:E$166,MATCH($H436,'VOLO GUIDE TO WATERDEEP'!$A$3:$A$166,0),1),"")</f>
        <v/>
      </c>
      <c r="T436" s="37" t="str">
        <f>IFERROR(INDEX('VOLO GUIDE TO WATERDEEP'!F$3:F$166,MATCH($H436,'VOLO GUIDE TO WATERDEEP'!$A$3:$A$166,0),1),"")</f>
        <v/>
      </c>
      <c r="U436" s="37" t="str">
        <f>IFERROR(INDEX('VOLO GUIDE TO WATERDEEP'!G$3:G$166,MATCH($H436,'VOLO GUIDE TO WATERDEEP'!$A$3:$A$166,0),1),"")</f>
        <v/>
      </c>
      <c r="V436" s="37" t="str">
        <f>IFERROR(INDEX('VOLO GUIDE TO WATERDEEP'!I$3:I$166,MATCH($H436,'VOLO GUIDE TO WATERDEEP'!$A$3:$A$166,0),1),"")</f>
        <v/>
      </c>
      <c r="W436" s="102"/>
      <c r="X436" s="37" t="str">
        <f>IFERROR(INDEX(GUILDS!$B$2:$B$43,MATCH($F436,GUILDS!$G$2:$G$43,0),1),"")</f>
        <v/>
      </c>
      <c r="Y436" s="102"/>
      <c r="Z436" s="37" t="str">
        <f>IFERROR(INDEX(GUILDS!$X$3:$X$45,MATCH($F436,GUILDS!$W$3:$W$45,0),1),"")</f>
        <v/>
      </c>
    </row>
    <row r="437" spans="1:26" x14ac:dyDescent="0.25">
      <c r="A437" t="s">
        <v>1203</v>
      </c>
      <c r="B437" s="1" t="str">
        <f t="shared" si="10"/>
        <v>D41</v>
      </c>
      <c r="C437" s="1" t="str">
        <f t="shared" si="11"/>
        <v>The Sleeping Snake (tavern, D, 1)</v>
      </c>
      <c r="F437" s="37" t="s">
        <v>1534</v>
      </c>
      <c r="G437" s="37" t="s">
        <v>2002</v>
      </c>
      <c r="H437" s="63" t="s">
        <v>2568</v>
      </c>
      <c r="I437" s="63" t="s">
        <v>3292</v>
      </c>
      <c r="J437" s="63" t="s">
        <v>2169</v>
      </c>
      <c r="K437" s="63" t="s">
        <v>2159</v>
      </c>
      <c r="L437" s="63">
        <v>1</v>
      </c>
      <c r="M437" s="63"/>
      <c r="N437" s="112" t="s">
        <v>6672</v>
      </c>
      <c r="O437" s="102"/>
      <c r="P437" s="37">
        <f>IFERROR(INDEX('VOLO GUIDE TO WATERDEEP'!B$3:B$166,MATCH($H437,'VOLO GUIDE TO WATERDEEP'!$A$3:$A$166,0),1),"")</f>
        <v>4</v>
      </c>
      <c r="Q437" s="37">
        <f>IFERROR(INDEX('VOLO GUIDE TO WATERDEEP'!C$3:C$166,MATCH($H437,'VOLO GUIDE TO WATERDEEP'!$A$3:$A$166,0),1),"")</f>
        <v>2</v>
      </c>
      <c r="R437" s="37">
        <f>IFERROR(INDEX('VOLO GUIDE TO WATERDEEP'!D$3:D$166,MATCH($H437,'VOLO GUIDE TO WATERDEEP'!$A$3:$A$166,0),1),"")</f>
        <v>0</v>
      </c>
      <c r="S437" s="37">
        <f>IFERROR(INDEX('VOLO GUIDE TO WATERDEEP'!E$3:E$166,MATCH($H437,'VOLO GUIDE TO WATERDEEP'!$A$3:$A$166,0),1),"")</f>
        <v>0</v>
      </c>
      <c r="T437" s="37" t="str">
        <f>IFERROR(INDEX('VOLO GUIDE TO WATERDEEP'!F$3:F$166,MATCH($H437,'VOLO GUIDE TO WATERDEEP'!$A$3:$A$166,0),1),"")</f>
        <v>Tavern</v>
      </c>
      <c r="U437" s="37" t="str">
        <f>IFERROR(INDEX('VOLO GUIDE TO WATERDEEP'!G$3:G$166,MATCH($H437,'VOLO GUIDE TO WATERDEEP'!$A$3:$A$166,0),1),"")</f>
        <v>Provender
• Ales &amp; stouts on tap: 2 cp/tankard
• Zzar: 5 cp/pint
Services
• Bed in Common Room: 6 cp/night
Staff
• Alard Belaerl, proprietor (hm)
• Kadya, bartender (hof)</v>
      </c>
      <c r="V437" s="37" t="str">
        <f>IFERROR(INDEX('VOLO GUIDE TO WATERDEEP'!I$3:I$166,MATCH($H437,'VOLO GUIDE TO WATERDEEP'!$A$3:$A$166,0),1),"")</f>
        <v>DOCK WARD</v>
      </c>
      <c r="W437" s="102"/>
      <c r="X437" s="37" t="str">
        <f>IFERROR(INDEX(GUILDS!$B$2:$B$43,MATCH($F437,GUILDS!$G$2:$G$43,0),1),"")</f>
        <v/>
      </c>
      <c r="Y437" s="102"/>
      <c r="Z437" s="37" t="str">
        <f>IFERROR(INDEX(GUILDS!$X$3:$X$45,MATCH($F437,GUILDS!$W$3:$W$45,0),1),"")</f>
        <v/>
      </c>
    </row>
    <row r="438" spans="1:26" x14ac:dyDescent="0.25">
      <c r="A438" t="s">
        <v>1204</v>
      </c>
      <c r="B438" s="1" t="str">
        <f t="shared" si="10"/>
        <v>D42</v>
      </c>
      <c r="C438" s="1" t="str">
        <f t="shared" si="11"/>
        <v>Shipmasters' Hall (inn, C, 3)</v>
      </c>
      <c r="F438" s="37" t="s">
        <v>1535</v>
      </c>
      <c r="G438" s="37" t="s">
        <v>2003</v>
      </c>
      <c r="H438" s="63" t="s">
        <v>2569</v>
      </c>
      <c r="I438" s="63" t="s">
        <v>3292</v>
      </c>
      <c r="J438" s="63" t="s">
        <v>2168</v>
      </c>
      <c r="K438" s="63" t="s">
        <v>2145</v>
      </c>
      <c r="L438" s="63">
        <v>3</v>
      </c>
      <c r="M438" s="63"/>
      <c r="N438" s="112" t="s">
        <v>6672</v>
      </c>
      <c r="O438" s="102"/>
      <c r="P438" s="37" t="str">
        <f>IFERROR(INDEX('VOLO GUIDE TO WATERDEEP'!B$3:B$166,MATCH($H438,'VOLO GUIDE TO WATERDEEP'!$A$3:$A$166,0),1),"")</f>
        <v/>
      </c>
      <c r="Q438" s="37" t="str">
        <f>IFERROR(INDEX('VOLO GUIDE TO WATERDEEP'!C$3:C$166,MATCH($H438,'VOLO GUIDE TO WATERDEEP'!$A$3:$A$166,0),1),"")</f>
        <v/>
      </c>
      <c r="R438" s="37" t="str">
        <f>IFERROR(INDEX('VOLO GUIDE TO WATERDEEP'!D$3:D$166,MATCH($H438,'VOLO GUIDE TO WATERDEEP'!$A$3:$A$166,0),1),"")</f>
        <v/>
      </c>
      <c r="S438" s="37" t="str">
        <f>IFERROR(INDEX('VOLO GUIDE TO WATERDEEP'!E$3:E$166,MATCH($H438,'VOLO GUIDE TO WATERDEEP'!$A$3:$A$166,0),1),"")</f>
        <v/>
      </c>
      <c r="T438" s="37" t="str">
        <f>IFERROR(INDEX('VOLO GUIDE TO WATERDEEP'!F$3:F$166,MATCH($H438,'VOLO GUIDE TO WATERDEEP'!$A$3:$A$166,0),1),"")</f>
        <v/>
      </c>
      <c r="U438" s="37" t="str">
        <f>IFERROR(INDEX('VOLO GUIDE TO WATERDEEP'!G$3:G$166,MATCH($H438,'VOLO GUIDE TO WATERDEEP'!$A$3:$A$166,0),1),"")</f>
        <v/>
      </c>
      <c r="V438" s="37" t="str">
        <f>IFERROR(INDEX('VOLO GUIDE TO WATERDEEP'!I$3:I$166,MATCH($H438,'VOLO GUIDE TO WATERDEEP'!$A$3:$A$166,0),1),"")</f>
        <v/>
      </c>
      <c r="W438" s="102"/>
      <c r="X438" s="37" t="str">
        <f>IFERROR(INDEX(GUILDS!$B$2:$B$43,MATCH($F438,GUILDS!$G$2:$G$43,0),1),"")</f>
        <v/>
      </c>
      <c r="Y438" s="102"/>
      <c r="Z438" s="37" t="str">
        <f>IFERROR(INDEX(GUILDS!$X$3:$X$45,MATCH($F438,GUILDS!$W$3:$W$45,0),1),"")</f>
        <v/>
      </c>
    </row>
    <row r="439" spans="1:26" x14ac:dyDescent="0.25">
      <c r="A439" t="s">
        <v>1205</v>
      </c>
      <c r="B439" s="1" t="str">
        <f t="shared" si="10"/>
        <v>D43</v>
      </c>
      <c r="C439" s="1" t="str">
        <f t="shared" si="11"/>
        <v>Watermens' Hall (guildhall, C, 3)</v>
      </c>
      <c r="F439" s="37" t="s">
        <v>1536</v>
      </c>
      <c r="G439" s="37" t="s">
        <v>2004</v>
      </c>
      <c r="H439" s="63" t="s">
        <v>2570</v>
      </c>
      <c r="I439" s="63" t="s">
        <v>3292</v>
      </c>
      <c r="J439" s="63" t="s">
        <v>2172</v>
      </c>
      <c r="K439" s="63" t="s">
        <v>2145</v>
      </c>
      <c r="L439" s="63">
        <v>3</v>
      </c>
      <c r="M439" s="63"/>
      <c r="N439" s="112" t="s">
        <v>6672</v>
      </c>
      <c r="O439" s="102"/>
      <c r="P439" s="37" t="str">
        <f>IFERROR(INDEX('VOLO GUIDE TO WATERDEEP'!B$3:B$166,MATCH($H439,'VOLO GUIDE TO WATERDEEP'!$A$3:$A$166,0),1),"")</f>
        <v/>
      </c>
      <c r="Q439" s="37" t="str">
        <f>IFERROR(INDEX('VOLO GUIDE TO WATERDEEP'!C$3:C$166,MATCH($H439,'VOLO GUIDE TO WATERDEEP'!$A$3:$A$166,0),1),"")</f>
        <v/>
      </c>
      <c r="R439" s="37" t="str">
        <f>IFERROR(INDEX('VOLO GUIDE TO WATERDEEP'!D$3:D$166,MATCH($H439,'VOLO GUIDE TO WATERDEEP'!$A$3:$A$166,0),1),"")</f>
        <v/>
      </c>
      <c r="S439" s="37" t="str">
        <f>IFERROR(INDEX('VOLO GUIDE TO WATERDEEP'!E$3:E$166,MATCH($H439,'VOLO GUIDE TO WATERDEEP'!$A$3:$A$166,0),1),"")</f>
        <v/>
      </c>
      <c r="T439" s="37" t="str">
        <f>IFERROR(INDEX('VOLO GUIDE TO WATERDEEP'!F$3:F$166,MATCH($H439,'VOLO GUIDE TO WATERDEEP'!$A$3:$A$166,0),1),"")</f>
        <v/>
      </c>
      <c r="U439" s="37" t="str">
        <f>IFERROR(INDEX('VOLO GUIDE TO WATERDEEP'!G$3:G$166,MATCH($H439,'VOLO GUIDE TO WATERDEEP'!$A$3:$A$166,0),1),"")</f>
        <v/>
      </c>
      <c r="V439" s="37" t="str">
        <f>IFERROR(INDEX('VOLO GUIDE TO WATERDEEP'!I$3:I$166,MATCH($H439,'VOLO GUIDE TO WATERDEEP'!$A$3:$A$166,0),1),"")</f>
        <v/>
      </c>
      <c r="W439" s="102"/>
      <c r="X439" s="37" t="str">
        <f>IFERROR(INDEX(GUILDS!$B$2:$B$43,MATCH($F439,GUILDS!$G$2:$G$43,0),1),"")</f>
        <v>Guild of Watermen</v>
      </c>
      <c r="Y439" s="102"/>
      <c r="Z439" s="37" t="str">
        <f>IFERROR(INDEX(GUILDS!$X$3:$X$45,MATCH($F439,GUILDS!$W$3:$W$45,0),1),"")</f>
        <v/>
      </c>
    </row>
    <row r="440" spans="1:26" x14ac:dyDescent="0.25">
      <c r="A440" t="s">
        <v>1206</v>
      </c>
      <c r="B440" s="1" t="str">
        <f t="shared" si="10"/>
        <v>D44</v>
      </c>
      <c r="C440" s="1" t="str">
        <f t="shared" si="11"/>
        <v>Mariners' Hall (guildhall, B, 3)</v>
      </c>
      <c r="F440" s="37" t="s">
        <v>1537</v>
      </c>
      <c r="G440" s="37" t="s">
        <v>2005</v>
      </c>
      <c r="H440" s="63" t="s">
        <v>2571</v>
      </c>
      <c r="I440" s="63" t="s">
        <v>3292</v>
      </c>
      <c r="J440" s="63" t="s">
        <v>2172</v>
      </c>
      <c r="K440" s="63" t="s">
        <v>2157</v>
      </c>
      <c r="L440" s="63">
        <v>3</v>
      </c>
      <c r="M440" s="63"/>
      <c r="N440" s="112" t="s">
        <v>6672</v>
      </c>
      <c r="O440" s="102"/>
      <c r="P440" s="37" t="str">
        <f>IFERROR(INDEX('VOLO GUIDE TO WATERDEEP'!B$3:B$166,MATCH($H440,'VOLO GUIDE TO WATERDEEP'!$A$3:$A$166,0),1),"")</f>
        <v/>
      </c>
      <c r="Q440" s="37" t="str">
        <f>IFERROR(INDEX('VOLO GUIDE TO WATERDEEP'!C$3:C$166,MATCH($H440,'VOLO GUIDE TO WATERDEEP'!$A$3:$A$166,0),1),"")</f>
        <v/>
      </c>
      <c r="R440" s="37" t="str">
        <f>IFERROR(INDEX('VOLO GUIDE TO WATERDEEP'!D$3:D$166,MATCH($H440,'VOLO GUIDE TO WATERDEEP'!$A$3:$A$166,0),1),"")</f>
        <v/>
      </c>
      <c r="S440" s="37" t="str">
        <f>IFERROR(INDEX('VOLO GUIDE TO WATERDEEP'!E$3:E$166,MATCH($H440,'VOLO GUIDE TO WATERDEEP'!$A$3:$A$166,0),1),"")</f>
        <v/>
      </c>
      <c r="T440" s="37" t="str">
        <f>IFERROR(INDEX('VOLO GUIDE TO WATERDEEP'!F$3:F$166,MATCH($H440,'VOLO GUIDE TO WATERDEEP'!$A$3:$A$166,0),1),"")</f>
        <v/>
      </c>
      <c r="U440" s="37" t="str">
        <f>IFERROR(INDEX('VOLO GUIDE TO WATERDEEP'!G$3:G$166,MATCH($H440,'VOLO GUIDE TO WATERDEEP'!$A$3:$A$166,0),1),"")</f>
        <v/>
      </c>
      <c r="V440" s="37" t="str">
        <f>IFERROR(INDEX('VOLO GUIDE TO WATERDEEP'!I$3:I$166,MATCH($H440,'VOLO GUIDE TO WATERDEEP'!$A$3:$A$166,0),1),"")</f>
        <v/>
      </c>
      <c r="W440" s="102"/>
      <c r="X440" s="37" t="str">
        <f>IFERROR(INDEX(GUILDS!$B$2:$B$43,MATCH($F440,GUILDS!$G$2:$G$43,0),1),"")</f>
        <v>Master Mariners' Guild</v>
      </c>
      <c r="Y440" s="102"/>
      <c r="Z440" s="37" t="str">
        <f>IFERROR(INDEX(GUILDS!$X$3:$X$45,MATCH($F440,GUILDS!$W$3:$W$45,0),1),"")</f>
        <v/>
      </c>
    </row>
    <row r="441" spans="1:26" x14ac:dyDescent="0.25">
      <c r="A441" t="s">
        <v>1207</v>
      </c>
      <c r="B441" s="1" t="str">
        <f t="shared" si="10"/>
        <v>D45</v>
      </c>
      <c r="C441" s="1" t="str">
        <f t="shared" si="11"/>
        <v>Torpus the Tanner (business, C, 2)</v>
      </c>
      <c r="F441" s="37" t="s">
        <v>1538</v>
      </c>
      <c r="G441" s="37" t="s">
        <v>2006</v>
      </c>
      <c r="H441" s="63" t="s">
        <v>2572</v>
      </c>
      <c r="I441" s="63" t="s">
        <v>3292</v>
      </c>
      <c r="J441" s="63" t="s">
        <v>2165</v>
      </c>
      <c r="K441" s="63" t="s">
        <v>2145</v>
      </c>
      <c r="L441" s="63">
        <v>2</v>
      </c>
      <c r="M441" s="63"/>
      <c r="N441" s="112" t="s">
        <v>6672</v>
      </c>
      <c r="O441" s="102"/>
      <c r="P441" s="37" t="str">
        <f>IFERROR(INDEX('VOLO GUIDE TO WATERDEEP'!B$3:B$166,MATCH($H441,'VOLO GUIDE TO WATERDEEP'!$A$3:$A$166,0),1),"")</f>
        <v/>
      </c>
      <c r="Q441" s="37" t="str">
        <f>IFERROR(INDEX('VOLO GUIDE TO WATERDEEP'!C$3:C$166,MATCH($H441,'VOLO GUIDE TO WATERDEEP'!$A$3:$A$166,0),1),"")</f>
        <v/>
      </c>
      <c r="R441" s="37" t="str">
        <f>IFERROR(INDEX('VOLO GUIDE TO WATERDEEP'!D$3:D$166,MATCH($H441,'VOLO GUIDE TO WATERDEEP'!$A$3:$A$166,0),1),"")</f>
        <v/>
      </c>
      <c r="S441" s="37" t="str">
        <f>IFERROR(INDEX('VOLO GUIDE TO WATERDEEP'!E$3:E$166,MATCH($H441,'VOLO GUIDE TO WATERDEEP'!$A$3:$A$166,0),1),"")</f>
        <v/>
      </c>
      <c r="T441" s="37" t="str">
        <f>IFERROR(INDEX('VOLO GUIDE TO WATERDEEP'!F$3:F$166,MATCH($H441,'VOLO GUIDE TO WATERDEEP'!$A$3:$A$166,0),1),"")</f>
        <v/>
      </c>
      <c r="U441" s="37" t="str">
        <f>IFERROR(INDEX('VOLO GUIDE TO WATERDEEP'!G$3:G$166,MATCH($H441,'VOLO GUIDE TO WATERDEEP'!$A$3:$A$166,0),1),"")</f>
        <v/>
      </c>
      <c r="V441" s="37" t="str">
        <f>IFERROR(INDEX('VOLO GUIDE TO WATERDEEP'!I$3:I$166,MATCH($H441,'VOLO GUIDE TO WATERDEEP'!$A$3:$A$166,0),1),"")</f>
        <v/>
      </c>
      <c r="W441" s="102"/>
      <c r="X441" s="37" t="str">
        <f>IFERROR(INDEX(GUILDS!$B$2:$B$43,MATCH($F441,GUILDS!$G$2:$G$43,0),1),"")</f>
        <v/>
      </c>
      <c r="Y441" s="102"/>
      <c r="Z441" s="37" t="str">
        <f>IFERROR(INDEX(GUILDS!$X$3:$X$45,MATCH($F441,GUILDS!$W$3:$W$45,0),1),"")</f>
        <v/>
      </c>
    </row>
    <row r="442" spans="1:26" x14ac:dyDescent="0.25">
      <c r="A442" t="s">
        <v>1208</v>
      </c>
      <c r="B442" s="1" t="str">
        <f t="shared" si="10"/>
        <v>D46</v>
      </c>
      <c r="C442" s="1" t="str">
        <f t="shared" si="11"/>
        <v>League Hall (guildhall, C, 2)</v>
      </c>
      <c r="F442" s="37" t="s">
        <v>1539</v>
      </c>
      <c r="G442" s="37" t="s">
        <v>2007</v>
      </c>
      <c r="H442" s="63" t="s">
        <v>2573</v>
      </c>
      <c r="I442" s="63" t="s">
        <v>3292</v>
      </c>
      <c r="J442" s="63" t="s">
        <v>2172</v>
      </c>
      <c r="K442" s="63" t="s">
        <v>2145</v>
      </c>
      <c r="L442" s="63">
        <v>2</v>
      </c>
      <c r="M442" s="63"/>
      <c r="N442" s="112" t="s">
        <v>6672</v>
      </c>
      <c r="O442" s="102"/>
      <c r="P442" s="37" t="str">
        <f>IFERROR(INDEX('VOLO GUIDE TO WATERDEEP'!B$3:B$166,MATCH($H442,'VOLO GUIDE TO WATERDEEP'!$A$3:$A$166,0),1),"")</f>
        <v/>
      </c>
      <c r="Q442" s="37" t="str">
        <f>IFERROR(INDEX('VOLO GUIDE TO WATERDEEP'!C$3:C$166,MATCH($H442,'VOLO GUIDE TO WATERDEEP'!$A$3:$A$166,0),1),"")</f>
        <v/>
      </c>
      <c r="R442" s="37" t="str">
        <f>IFERROR(INDEX('VOLO GUIDE TO WATERDEEP'!D$3:D$166,MATCH($H442,'VOLO GUIDE TO WATERDEEP'!$A$3:$A$166,0),1),"")</f>
        <v/>
      </c>
      <c r="S442" s="37" t="str">
        <f>IFERROR(INDEX('VOLO GUIDE TO WATERDEEP'!E$3:E$166,MATCH($H442,'VOLO GUIDE TO WATERDEEP'!$A$3:$A$166,0),1),"")</f>
        <v/>
      </c>
      <c r="T442" s="37" t="str">
        <f>IFERROR(INDEX('VOLO GUIDE TO WATERDEEP'!F$3:F$166,MATCH($H442,'VOLO GUIDE TO WATERDEEP'!$A$3:$A$166,0),1),"")</f>
        <v/>
      </c>
      <c r="U442" s="37" t="str">
        <f>IFERROR(INDEX('VOLO GUIDE TO WATERDEEP'!G$3:G$166,MATCH($H442,'VOLO GUIDE TO WATERDEEP'!$A$3:$A$166,0),1),"")</f>
        <v/>
      </c>
      <c r="V442" s="37" t="str">
        <f>IFERROR(INDEX('VOLO GUIDE TO WATERDEEP'!I$3:I$166,MATCH($H442,'VOLO GUIDE TO WATERDEEP'!$A$3:$A$166,0),1),"")</f>
        <v/>
      </c>
      <c r="W442" s="102"/>
      <c r="X442" s="37" t="str">
        <f>IFERROR(INDEX(GUILDS!$B$2:$B$43,MATCH($F442,GUILDS!$G$2:$G$43,0),1),"")</f>
        <v>League of Skinners &amp; Tanners</v>
      </c>
      <c r="Y442" s="102"/>
      <c r="Z442" s="37" t="str">
        <f>IFERROR(INDEX(GUILDS!$X$3:$X$45,MATCH($F442,GUILDS!$W$3:$W$45,0),1),"")</f>
        <v/>
      </c>
    </row>
    <row r="443" spans="1:26" x14ac:dyDescent="0.25">
      <c r="A443" t="s">
        <v>1209</v>
      </c>
      <c r="B443" s="1" t="str">
        <f t="shared" si="10"/>
        <v>D47</v>
      </c>
      <c r="C443" s="1" t="str">
        <f t="shared" si="11"/>
        <v>The Butchers' Guildhall (guildhall, C, 2)</v>
      </c>
      <c r="F443" s="37" t="s">
        <v>1540</v>
      </c>
      <c r="G443" s="37" t="s">
        <v>2008</v>
      </c>
      <c r="H443" s="63" t="s">
        <v>2574</v>
      </c>
      <c r="I443" s="63" t="s">
        <v>3292</v>
      </c>
      <c r="J443" s="63" t="s">
        <v>2172</v>
      </c>
      <c r="K443" s="63" t="s">
        <v>2145</v>
      </c>
      <c r="L443" s="63">
        <v>2</v>
      </c>
      <c r="M443" s="63"/>
      <c r="N443" s="112" t="s">
        <v>6672</v>
      </c>
      <c r="O443" s="102"/>
      <c r="P443" s="37" t="str">
        <f>IFERROR(INDEX('VOLO GUIDE TO WATERDEEP'!B$3:B$166,MATCH($H443,'VOLO GUIDE TO WATERDEEP'!$A$3:$A$166,0),1),"")</f>
        <v/>
      </c>
      <c r="Q443" s="37" t="str">
        <f>IFERROR(INDEX('VOLO GUIDE TO WATERDEEP'!C$3:C$166,MATCH($H443,'VOLO GUIDE TO WATERDEEP'!$A$3:$A$166,0),1),"")</f>
        <v/>
      </c>
      <c r="R443" s="37" t="str">
        <f>IFERROR(INDEX('VOLO GUIDE TO WATERDEEP'!D$3:D$166,MATCH($H443,'VOLO GUIDE TO WATERDEEP'!$A$3:$A$166,0),1),"")</f>
        <v/>
      </c>
      <c r="S443" s="37" t="str">
        <f>IFERROR(INDEX('VOLO GUIDE TO WATERDEEP'!E$3:E$166,MATCH($H443,'VOLO GUIDE TO WATERDEEP'!$A$3:$A$166,0),1),"")</f>
        <v/>
      </c>
      <c r="T443" s="37" t="str">
        <f>IFERROR(INDEX('VOLO GUIDE TO WATERDEEP'!F$3:F$166,MATCH($H443,'VOLO GUIDE TO WATERDEEP'!$A$3:$A$166,0),1),"")</f>
        <v/>
      </c>
      <c r="U443" s="37" t="str">
        <f>IFERROR(INDEX('VOLO GUIDE TO WATERDEEP'!G$3:G$166,MATCH($H443,'VOLO GUIDE TO WATERDEEP'!$A$3:$A$166,0),1),"")</f>
        <v/>
      </c>
      <c r="V443" s="37" t="str">
        <f>IFERROR(INDEX('VOLO GUIDE TO WATERDEEP'!I$3:I$166,MATCH($H443,'VOLO GUIDE TO WATERDEEP'!$A$3:$A$166,0),1),"")</f>
        <v/>
      </c>
      <c r="W443" s="102"/>
      <c r="X443" s="37" t="str">
        <f>IFERROR(INDEX(GUILDS!$B$2:$B$43,MATCH($F443,GUILDS!$G$2:$G$43,0),1),"")</f>
        <v>Guild of Butchers</v>
      </c>
      <c r="Y443" s="102"/>
      <c r="Z443" s="37" t="str">
        <f>IFERROR(INDEX(GUILDS!$X$3:$X$45,MATCH($F443,GUILDS!$W$3:$W$45,0),1),"")</f>
        <v/>
      </c>
    </row>
    <row r="444" spans="1:26" x14ac:dyDescent="0.25">
      <c r="A444" t="s">
        <v>1210</v>
      </c>
      <c r="B444" s="1" t="str">
        <f t="shared" si="10"/>
        <v>D48</v>
      </c>
      <c r="C444" s="1" t="str">
        <f t="shared" si="11"/>
        <v>Melgard's Fine Leathers (business, C, 1)</v>
      </c>
      <c r="F444" s="37" t="s">
        <v>1541</v>
      </c>
      <c r="G444" s="37" t="s">
        <v>2009</v>
      </c>
      <c r="H444" s="63" t="s">
        <v>2575</v>
      </c>
      <c r="I444" s="63" t="s">
        <v>3292</v>
      </c>
      <c r="J444" s="63" t="s">
        <v>2165</v>
      </c>
      <c r="K444" s="63" t="s">
        <v>2145</v>
      </c>
      <c r="L444" s="63">
        <v>1</v>
      </c>
      <c r="M444" s="63"/>
      <c r="N444" s="112" t="s">
        <v>6672</v>
      </c>
      <c r="O444" s="102"/>
      <c r="P444" s="37" t="str">
        <f>IFERROR(INDEX('VOLO GUIDE TO WATERDEEP'!B$3:B$166,MATCH($H444,'VOLO GUIDE TO WATERDEEP'!$A$3:$A$166,0),1),"")</f>
        <v/>
      </c>
      <c r="Q444" s="37" t="str">
        <f>IFERROR(INDEX('VOLO GUIDE TO WATERDEEP'!C$3:C$166,MATCH($H444,'VOLO GUIDE TO WATERDEEP'!$A$3:$A$166,0),1),"")</f>
        <v/>
      </c>
      <c r="R444" s="37" t="str">
        <f>IFERROR(INDEX('VOLO GUIDE TO WATERDEEP'!D$3:D$166,MATCH($H444,'VOLO GUIDE TO WATERDEEP'!$A$3:$A$166,0),1),"")</f>
        <v/>
      </c>
      <c r="S444" s="37" t="str">
        <f>IFERROR(INDEX('VOLO GUIDE TO WATERDEEP'!E$3:E$166,MATCH($H444,'VOLO GUIDE TO WATERDEEP'!$A$3:$A$166,0),1),"")</f>
        <v/>
      </c>
      <c r="T444" s="37" t="str">
        <f>IFERROR(INDEX('VOLO GUIDE TO WATERDEEP'!F$3:F$166,MATCH($H444,'VOLO GUIDE TO WATERDEEP'!$A$3:$A$166,0),1),"")</f>
        <v/>
      </c>
      <c r="U444" s="37" t="str">
        <f>IFERROR(INDEX('VOLO GUIDE TO WATERDEEP'!G$3:G$166,MATCH($H444,'VOLO GUIDE TO WATERDEEP'!$A$3:$A$166,0),1),"")</f>
        <v/>
      </c>
      <c r="V444" s="37" t="str">
        <f>IFERROR(INDEX('VOLO GUIDE TO WATERDEEP'!I$3:I$166,MATCH($H444,'VOLO GUIDE TO WATERDEEP'!$A$3:$A$166,0),1),"")</f>
        <v/>
      </c>
      <c r="W444" s="102"/>
      <c r="X444" s="37" t="str">
        <f>IFERROR(INDEX(GUILDS!$B$2:$B$43,MATCH($F444,GUILDS!$G$2:$G$43,0),1),"")</f>
        <v/>
      </c>
      <c r="Y444" s="102"/>
      <c r="Z444" s="37" t="str">
        <f>IFERROR(INDEX(GUILDS!$X$3:$X$45,MATCH($F444,GUILDS!$W$3:$W$45,0),1),"")</f>
        <v/>
      </c>
    </row>
    <row r="445" spans="1:26" x14ac:dyDescent="0.25">
      <c r="A445" t="s">
        <v>1211</v>
      </c>
      <c r="B445" s="1" t="str">
        <f t="shared" si="10"/>
        <v>D49</v>
      </c>
      <c r="C445" s="1" t="str">
        <f t="shared" si="11"/>
        <v>Thomm Storage (warehouse, C, 4)</v>
      </c>
      <c r="F445" s="37" t="s">
        <v>1542</v>
      </c>
      <c r="G445" s="37" t="s">
        <v>2010</v>
      </c>
      <c r="H445" s="63" t="s">
        <v>2576</v>
      </c>
      <c r="I445" s="63" t="s">
        <v>3292</v>
      </c>
      <c r="J445" s="63" t="s">
        <v>2171</v>
      </c>
      <c r="K445" s="63" t="s">
        <v>2145</v>
      </c>
      <c r="L445" s="63">
        <v>4</v>
      </c>
      <c r="M445" s="63"/>
      <c r="N445" s="112" t="s">
        <v>6672</v>
      </c>
      <c r="O445" s="102"/>
      <c r="P445" s="37" t="str">
        <f>IFERROR(INDEX('VOLO GUIDE TO WATERDEEP'!B$3:B$166,MATCH($H445,'VOLO GUIDE TO WATERDEEP'!$A$3:$A$166,0),1),"")</f>
        <v/>
      </c>
      <c r="Q445" s="37" t="str">
        <f>IFERROR(INDEX('VOLO GUIDE TO WATERDEEP'!C$3:C$166,MATCH($H445,'VOLO GUIDE TO WATERDEEP'!$A$3:$A$166,0),1),"")</f>
        <v/>
      </c>
      <c r="R445" s="37" t="str">
        <f>IFERROR(INDEX('VOLO GUIDE TO WATERDEEP'!D$3:D$166,MATCH($H445,'VOLO GUIDE TO WATERDEEP'!$A$3:$A$166,0),1),"")</f>
        <v/>
      </c>
      <c r="S445" s="37" t="str">
        <f>IFERROR(INDEX('VOLO GUIDE TO WATERDEEP'!E$3:E$166,MATCH($H445,'VOLO GUIDE TO WATERDEEP'!$A$3:$A$166,0),1),"")</f>
        <v/>
      </c>
      <c r="T445" s="37" t="str">
        <f>IFERROR(INDEX('VOLO GUIDE TO WATERDEEP'!F$3:F$166,MATCH($H445,'VOLO GUIDE TO WATERDEEP'!$A$3:$A$166,0),1),"")</f>
        <v/>
      </c>
      <c r="U445" s="37" t="str">
        <f>IFERROR(INDEX('VOLO GUIDE TO WATERDEEP'!G$3:G$166,MATCH($H445,'VOLO GUIDE TO WATERDEEP'!$A$3:$A$166,0),1),"")</f>
        <v/>
      </c>
      <c r="V445" s="37" t="str">
        <f>IFERROR(INDEX('VOLO GUIDE TO WATERDEEP'!I$3:I$166,MATCH($H445,'VOLO GUIDE TO WATERDEEP'!$A$3:$A$166,0),1),"")</f>
        <v/>
      </c>
      <c r="W445" s="102"/>
      <c r="X445" s="37" t="str">
        <f>IFERROR(INDEX(GUILDS!$B$2:$B$43,MATCH($F445,GUILDS!$G$2:$G$43,0),1),"")</f>
        <v/>
      </c>
      <c r="Y445" s="102"/>
      <c r="Z445" s="37" t="str">
        <f>IFERROR(INDEX(GUILDS!$X$3:$X$45,MATCH($F445,GUILDS!$W$3:$W$45,0),1),"")</f>
        <v/>
      </c>
    </row>
    <row r="446" spans="1:26" x14ac:dyDescent="0.25">
      <c r="A446" t="s">
        <v>1212</v>
      </c>
      <c r="B446" s="1" t="str">
        <f t="shared" si="10"/>
        <v>D50</v>
      </c>
      <c r="C446" s="1" t="str">
        <f t="shared" si="11"/>
        <v>Telethar Leatherworks (business, D, 2)</v>
      </c>
      <c r="F446" s="37" t="s">
        <v>1543</v>
      </c>
      <c r="G446" s="37" t="s">
        <v>2011</v>
      </c>
      <c r="H446" s="63" t="s">
        <v>2577</v>
      </c>
      <c r="I446" s="63" t="s">
        <v>3292</v>
      </c>
      <c r="J446" s="63" t="s">
        <v>2165</v>
      </c>
      <c r="K446" s="63" t="s">
        <v>2159</v>
      </c>
      <c r="L446" s="63">
        <v>2</v>
      </c>
      <c r="M446" s="63"/>
      <c r="N446" s="112" t="s">
        <v>6672</v>
      </c>
      <c r="O446" s="102"/>
      <c r="P446" s="37" t="str">
        <f>IFERROR(INDEX('VOLO GUIDE TO WATERDEEP'!B$3:B$166,MATCH($H446,'VOLO GUIDE TO WATERDEEP'!$A$3:$A$166,0),1),"")</f>
        <v/>
      </c>
      <c r="Q446" s="37" t="str">
        <f>IFERROR(INDEX('VOLO GUIDE TO WATERDEEP'!C$3:C$166,MATCH($H446,'VOLO GUIDE TO WATERDEEP'!$A$3:$A$166,0),1),"")</f>
        <v/>
      </c>
      <c r="R446" s="37" t="str">
        <f>IFERROR(INDEX('VOLO GUIDE TO WATERDEEP'!D$3:D$166,MATCH($H446,'VOLO GUIDE TO WATERDEEP'!$A$3:$A$166,0),1),"")</f>
        <v/>
      </c>
      <c r="S446" s="37" t="str">
        <f>IFERROR(INDEX('VOLO GUIDE TO WATERDEEP'!E$3:E$166,MATCH($H446,'VOLO GUIDE TO WATERDEEP'!$A$3:$A$166,0),1),"")</f>
        <v/>
      </c>
      <c r="T446" s="37" t="str">
        <f>IFERROR(INDEX('VOLO GUIDE TO WATERDEEP'!F$3:F$166,MATCH($H446,'VOLO GUIDE TO WATERDEEP'!$A$3:$A$166,0),1),"")</f>
        <v/>
      </c>
      <c r="U446" s="37" t="str">
        <f>IFERROR(INDEX('VOLO GUIDE TO WATERDEEP'!G$3:G$166,MATCH($H446,'VOLO GUIDE TO WATERDEEP'!$A$3:$A$166,0),1),"")</f>
        <v/>
      </c>
      <c r="V446" s="37" t="str">
        <f>IFERROR(INDEX('VOLO GUIDE TO WATERDEEP'!I$3:I$166,MATCH($H446,'VOLO GUIDE TO WATERDEEP'!$A$3:$A$166,0),1),"")</f>
        <v/>
      </c>
      <c r="W446" s="102"/>
      <c r="X446" s="37" t="str">
        <f>IFERROR(INDEX(GUILDS!$B$2:$B$43,MATCH($F446,GUILDS!$G$2:$G$43,0),1),"")</f>
        <v/>
      </c>
      <c r="Y446" s="102"/>
      <c r="Z446" s="37" t="str">
        <f>IFERROR(INDEX(GUILDS!$X$3:$X$45,MATCH($F446,GUILDS!$W$3:$W$45,0),1),"")</f>
        <v/>
      </c>
    </row>
    <row r="447" spans="1:26" x14ac:dyDescent="0.25">
      <c r="A447" t="s">
        <v>1213</v>
      </c>
      <c r="B447" s="1" t="str">
        <f t="shared" si="10"/>
        <v>D51</v>
      </c>
      <c r="C447" s="1" t="str">
        <f t="shared" si="11"/>
        <v>Fellowship Storage (warehouse, C, 4)</v>
      </c>
      <c r="F447" s="37" t="s">
        <v>1544</v>
      </c>
      <c r="G447" s="37" t="s">
        <v>2012</v>
      </c>
      <c r="H447" s="63" t="s">
        <v>2578</v>
      </c>
      <c r="I447" s="63" t="s">
        <v>3292</v>
      </c>
      <c r="J447" s="63" t="s">
        <v>2171</v>
      </c>
      <c r="K447" s="63" t="s">
        <v>2145</v>
      </c>
      <c r="L447" s="63">
        <v>4</v>
      </c>
      <c r="M447" s="63"/>
      <c r="N447" s="112" t="s">
        <v>6672</v>
      </c>
      <c r="O447" s="102"/>
      <c r="P447" s="37" t="str">
        <f>IFERROR(INDEX('VOLO GUIDE TO WATERDEEP'!B$3:B$166,MATCH($H447,'VOLO GUIDE TO WATERDEEP'!$A$3:$A$166,0),1),"")</f>
        <v/>
      </c>
      <c r="Q447" s="37" t="str">
        <f>IFERROR(INDEX('VOLO GUIDE TO WATERDEEP'!C$3:C$166,MATCH($H447,'VOLO GUIDE TO WATERDEEP'!$A$3:$A$166,0),1),"")</f>
        <v/>
      </c>
      <c r="R447" s="37" t="str">
        <f>IFERROR(INDEX('VOLO GUIDE TO WATERDEEP'!D$3:D$166,MATCH($H447,'VOLO GUIDE TO WATERDEEP'!$A$3:$A$166,0),1),"")</f>
        <v/>
      </c>
      <c r="S447" s="37" t="str">
        <f>IFERROR(INDEX('VOLO GUIDE TO WATERDEEP'!E$3:E$166,MATCH($H447,'VOLO GUIDE TO WATERDEEP'!$A$3:$A$166,0),1),"")</f>
        <v/>
      </c>
      <c r="T447" s="37" t="str">
        <f>IFERROR(INDEX('VOLO GUIDE TO WATERDEEP'!F$3:F$166,MATCH($H447,'VOLO GUIDE TO WATERDEEP'!$A$3:$A$166,0),1),"")</f>
        <v/>
      </c>
      <c r="U447" s="37" t="str">
        <f>IFERROR(INDEX('VOLO GUIDE TO WATERDEEP'!G$3:G$166,MATCH($H447,'VOLO GUIDE TO WATERDEEP'!$A$3:$A$166,0),1),"")</f>
        <v/>
      </c>
      <c r="V447" s="37" t="str">
        <f>IFERROR(INDEX('VOLO GUIDE TO WATERDEEP'!I$3:I$166,MATCH($H447,'VOLO GUIDE TO WATERDEEP'!$A$3:$A$166,0),1),"")</f>
        <v/>
      </c>
      <c r="W447" s="102"/>
      <c r="X447" s="37" t="str">
        <f>IFERROR(INDEX(GUILDS!$B$2:$B$43,MATCH($F447,GUILDS!$G$2:$G$43,0),1),"")</f>
        <v/>
      </c>
      <c r="Y447" s="102"/>
      <c r="Z447" s="37" t="str">
        <f>IFERROR(INDEX(GUILDS!$X$3:$X$45,MATCH($F447,GUILDS!$W$3:$W$45,0),1),"")</f>
        <v/>
      </c>
    </row>
    <row r="448" spans="1:26" x14ac:dyDescent="0.25">
      <c r="A448" t="s">
        <v>1214</v>
      </c>
      <c r="B448" s="1" t="str">
        <f t="shared" si="10"/>
        <v>D52</v>
      </c>
      <c r="C448" s="1" t="str">
        <f t="shared" si="11"/>
        <v>Smokehouse (business, D, 2)</v>
      </c>
      <c r="F448" s="37" t="s">
        <v>1545</v>
      </c>
      <c r="G448" s="37" t="s">
        <v>2013</v>
      </c>
      <c r="H448" s="63" t="s">
        <v>2579</v>
      </c>
      <c r="I448" s="63" t="s">
        <v>3292</v>
      </c>
      <c r="J448" s="63" t="s">
        <v>2165</v>
      </c>
      <c r="K448" s="63" t="s">
        <v>2159</v>
      </c>
      <c r="L448" s="63">
        <v>2</v>
      </c>
      <c r="M448" s="63"/>
      <c r="N448" s="112" t="s">
        <v>6672</v>
      </c>
      <c r="O448" s="102"/>
      <c r="P448" s="37" t="str">
        <f>IFERROR(INDEX('VOLO GUIDE TO WATERDEEP'!B$3:B$166,MATCH($H448,'VOLO GUIDE TO WATERDEEP'!$A$3:$A$166,0),1),"")</f>
        <v/>
      </c>
      <c r="Q448" s="37" t="str">
        <f>IFERROR(INDEX('VOLO GUIDE TO WATERDEEP'!C$3:C$166,MATCH($H448,'VOLO GUIDE TO WATERDEEP'!$A$3:$A$166,0),1),"")</f>
        <v/>
      </c>
      <c r="R448" s="37" t="str">
        <f>IFERROR(INDEX('VOLO GUIDE TO WATERDEEP'!D$3:D$166,MATCH($H448,'VOLO GUIDE TO WATERDEEP'!$A$3:$A$166,0),1),"")</f>
        <v/>
      </c>
      <c r="S448" s="37" t="str">
        <f>IFERROR(INDEX('VOLO GUIDE TO WATERDEEP'!E$3:E$166,MATCH($H448,'VOLO GUIDE TO WATERDEEP'!$A$3:$A$166,0),1),"")</f>
        <v/>
      </c>
      <c r="T448" s="37" t="str">
        <f>IFERROR(INDEX('VOLO GUIDE TO WATERDEEP'!F$3:F$166,MATCH($H448,'VOLO GUIDE TO WATERDEEP'!$A$3:$A$166,0),1),"")</f>
        <v/>
      </c>
      <c r="U448" s="37" t="str">
        <f>IFERROR(INDEX('VOLO GUIDE TO WATERDEEP'!G$3:G$166,MATCH($H448,'VOLO GUIDE TO WATERDEEP'!$A$3:$A$166,0),1),"")</f>
        <v/>
      </c>
      <c r="V448" s="37" t="str">
        <f>IFERROR(INDEX('VOLO GUIDE TO WATERDEEP'!I$3:I$166,MATCH($H448,'VOLO GUIDE TO WATERDEEP'!$A$3:$A$166,0),1),"")</f>
        <v/>
      </c>
      <c r="W448" s="102"/>
      <c r="X448" s="37" t="str">
        <f>IFERROR(INDEX(GUILDS!$B$2:$B$43,MATCH($F448,GUILDS!$G$2:$G$43,0),1),"")</f>
        <v/>
      </c>
      <c r="Y448" s="102"/>
      <c r="Z448" s="37" t="str">
        <f>IFERROR(INDEX(GUILDS!$X$3:$X$45,MATCH($F448,GUILDS!$W$3:$W$45,0),1),"")</f>
        <v/>
      </c>
    </row>
    <row r="449" spans="1:26" x14ac:dyDescent="0.25">
      <c r="A449" t="s">
        <v>1215</v>
      </c>
      <c r="B449" s="1" t="str">
        <f t="shared" si="10"/>
        <v>D53</v>
      </c>
      <c r="C449" s="1" t="str">
        <f t="shared" si="11"/>
        <v>Jemuril the DwarPs residence (rowhouse, C, 2)</v>
      </c>
      <c r="F449" s="37" t="s">
        <v>1546</v>
      </c>
      <c r="G449" s="37" t="s">
        <v>2014</v>
      </c>
      <c r="H449" s="63" t="s">
        <v>2580</v>
      </c>
      <c r="I449" s="63" t="s">
        <v>3292</v>
      </c>
      <c r="J449" s="63" t="s">
        <v>2188</v>
      </c>
      <c r="K449" s="63" t="s">
        <v>2145</v>
      </c>
      <c r="L449" s="63">
        <v>2</v>
      </c>
      <c r="M449" s="63"/>
      <c r="N449" s="112" t="s">
        <v>6672</v>
      </c>
      <c r="O449" s="102"/>
      <c r="P449" s="37" t="str">
        <f>IFERROR(INDEX('VOLO GUIDE TO WATERDEEP'!B$3:B$166,MATCH($H449,'VOLO GUIDE TO WATERDEEP'!$A$3:$A$166,0),1),"")</f>
        <v/>
      </c>
      <c r="Q449" s="37" t="str">
        <f>IFERROR(INDEX('VOLO GUIDE TO WATERDEEP'!C$3:C$166,MATCH($H449,'VOLO GUIDE TO WATERDEEP'!$A$3:$A$166,0),1),"")</f>
        <v/>
      </c>
      <c r="R449" s="37" t="str">
        <f>IFERROR(INDEX('VOLO GUIDE TO WATERDEEP'!D$3:D$166,MATCH($H449,'VOLO GUIDE TO WATERDEEP'!$A$3:$A$166,0),1),"")</f>
        <v/>
      </c>
      <c r="S449" s="37" t="str">
        <f>IFERROR(INDEX('VOLO GUIDE TO WATERDEEP'!E$3:E$166,MATCH($H449,'VOLO GUIDE TO WATERDEEP'!$A$3:$A$166,0),1),"")</f>
        <v/>
      </c>
      <c r="T449" s="37" t="str">
        <f>IFERROR(INDEX('VOLO GUIDE TO WATERDEEP'!F$3:F$166,MATCH($H449,'VOLO GUIDE TO WATERDEEP'!$A$3:$A$166,0),1),"")</f>
        <v/>
      </c>
      <c r="U449" s="37" t="str">
        <f>IFERROR(INDEX('VOLO GUIDE TO WATERDEEP'!G$3:G$166,MATCH($H449,'VOLO GUIDE TO WATERDEEP'!$A$3:$A$166,0),1),"")</f>
        <v/>
      </c>
      <c r="V449" s="37" t="str">
        <f>IFERROR(INDEX('VOLO GUIDE TO WATERDEEP'!I$3:I$166,MATCH($H449,'VOLO GUIDE TO WATERDEEP'!$A$3:$A$166,0),1),"")</f>
        <v/>
      </c>
      <c r="W449" s="102"/>
      <c r="X449" s="37" t="str">
        <f>IFERROR(INDEX(GUILDS!$B$2:$B$43,MATCH($F449,GUILDS!$G$2:$G$43,0),1),"")</f>
        <v/>
      </c>
      <c r="Y449" s="102"/>
      <c r="Z449" s="37" t="str">
        <f>IFERROR(INDEX(GUILDS!$X$3:$X$45,MATCH($F449,GUILDS!$W$3:$W$45,0),1),"")</f>
        <v/>
      </c>
    </row>
    <row r="450" spans="1:26" x14ac:dyDescent="0.25">
      <c r="A450" t="s">
        <v>1216</v>
      </c>
      <c r="B450" s="1" t="str">
        <f t="shared" si="10"/>
        <v>D54</v>
      </c>
      <c r="C450" s="1" t="str">
        <f t="shared" si="11"/>
        <v>The Copper Cup (festhall, C, 4s &amp; 5s)</v>
      </c>
      <c r="F450" s="37" t="s">
        <v>1547</v>
      </c>
      <c r="G450" s="37" t="s">
        <v>2015</v>
      </c>
      <c r="H450" s="63" t="s">
        <v>2581</v>
      </c>
      <c r="I450" s="63" t="s">
        <v>3292</v>
      </c>
      <c r="J450" s="63" t="s">
        <v>2170</v>
      </c>
      <c r="K450" s="63" t="s">
        <v>2145</v>
      </c>
      <c r="L450" s="63" t="s">
        <v>2202</v>
      </c>
      <c r="M450" s="63"/>
      <c r="N450" s="112" t="s">
        <v>6672</v>
      </c>
      <c r="O450" s="102"/>
      <c r="P450" s="37">
        <f>IFERROR(INDEX('VOLO GUIDE TO WATERDEEP'!B$3:B$166,MATCH($H450,'VOLO GUIDE TO WATERDEEP'!$A$3:$A$166,0),1),"")</f>
        <v>4</v>
      </c>
      <c r="Q450" s="37">
        <f>IFERROR(INDEX('VOLO GUIDE TO WATERDEEP'!C$3:C$166,MATCH($H450,'VOLO GUIDE TO WATERDEEP'!$A$3:$A$166,0),1),"")</f>
        <v>3</v>
      </c>
      <c r="R450" s="37">
        <f>IFERROR(INDEX('VOLO GUIDE TO WATERDEEP'!D$3:D$166,MATCH($H450,'VOLO GUIDE TO WATERDEEP'!$A$3:$A$166,0),1),"")</f>
        <v>2</v>
      </c>
      <c r="S450" s="37">
        <f>IFERROR(INDEX('VOLO GUIDE TO WATERDEEP'!E$3:E$166,MATCH($H450,'VOLO GUIDE TO WATERDEEP'!$A$3:$A$166,0),1),"")</f>
        <v>0</v>
      </c>
      <c r="T450" s="37" t="str">
        <f>IFERROR(INDEX('VOLO GUIDE TO WATERDEEP'!F$3:F$166,MATCH($H450,'VOLO GUIDE TO WATERDEEP'!$A$3:$A$166,0),1),"")</f>
        <v>Inn, Tavern &amp; Festhall</v>
      </c>
      <c r="U450" s="37" t="str">
        <f>IFERROR(INDEX('VOLO GUIDE TO WATERDEEP'!G$3:G$166,MATCH($H450,'VOLO GUIDE TO WATERDEEP'!$A$3:$A$166,0),1),"")</f>
        <v>Three old three- and four-story warehouses linked and converted into one of Waterdeep's busiest and most famous nightlife spots.</v>
      </c>
      <c r="V450" s="37" t="str">
        <f>IFERROR(INDEX('VOLO GUIDE TO WATERDEEP'!I$3:I$166,MATCH($H450,'VOLO GUIDE TO WATERDEEP'!$A$3:$A$166,0),1),"")</f>
        <v>DOCK WARD</v>
      </c>
      <c r="W450" s="102"/>
      <c r="X450" s="37" t="str">
        <f>IFERROR(INDEX(GUILDS!$B$2:$B$43,MATCH($F450,GUILDS!$G$2:$G$43,0),1),"")</f>
        <v/>
      </c>
      <c r="Y450" s="102"/>
      <c r="Z450" s="37" t="str">
        <f>IFERROR(INDEX(GUILDS!$X$3:$X$45,MATCH($F450,GUILDS!$W$3:$W$45,0),1),"")</f>
        <v/>
      </c>
    </row>
    <row r="451" spans="1:26" x14ac:dyDescent="0.25">
      <c r="A451" t="s">
        <v>1217</v>
      </c>
      <c r="B451" s="1" t="str">
        <f t="shared" si="10"/>
        <v>D55</v>
      </c>
      <c r="C451" s="1" t="str">
        <f t="shared" si="11"/>
        <v>Gelfuril the Trader (business, C, 1)</v>
      </c>
      <c r="F451" s="37" t="s">
        <v>1548</v>
      </c>
      <c r="G451" s="37" t="s">
        <v>2016</v>
      </c>
      <c r="H451" s="63" t="s">
        <v>2582</v>
      </c>
      <c r="I451" s="63" t="s">
        <v>3292</v>
      </c>
      <c r="J451" s="63" t="s">
        <v>2165</v>
      </c>
      <c r="K451" s="63" t="s">
        <v>2145</v>
      </c>
      <c r="L451" s="63">
        <v>1</v>
      </c>
      <c r="M451" s="63"/>
      <c r="N451" s="112" t="s">
        <v>6672</v>
      </c>
      <c r="O451" s="102"/>
      <c r="P451" s="37">
        <f>IFERROR(INDEX('VOLO GUIDE TO WATERDEEP'!B$3:B$166,MATCH($H451,'VOLO GUIDE TO WATERDEEP'!$A$3:$A$166,0),1),"")</f>
        <v>3</v>
      </c>
      <c r="Q451" s="37">
        <f>IFERROR(INDEX('VOLO GUIDE TO WATERDEEP'!C$3:C$166,MATCH($H451,'VOLO GUIDE TO WATERDEEP'!$A$3:$A$166,0),1),"")</f>
        <v>0</v>
      </c>
      <c r="R451" s="37">
        <f>IFERROR(INDEX('VOLO GUIDE TO WATERDEEP'!D$3:D$166,MATCH($H451,'VOLO GUIDE TO WATERDEEP'!$A$3:$A$166,0),1),"")</f>
        <v>0</v>
      </c>
      <c r="S451" s="37">
        <f>IFERROR(INDEX('VOLO GUIDE TO WATERDEEP'!E$3:E$166,MATCH($H451,'VOLO GUIDE TO WATERDEEP'!$A$3:$A$166,0),1),"")</f>
        <v>0</v>
      </c>
      <c r="T451" s="37">
        <f>IFERROR(INDEX('VOLO GUIDE TO WATERDEEP'!F$3:F$166,MATCH($H451,'VOLO GUIDE TO WATERDEEP'!$A$3:$A$166,0),1),"")</f>
        <v>0</v>
      </c>
      <c r="U451" s="37">
        <f>IFERROR(INDEX('VOLO GUIDE TO WATERDEEP'!G$3:G$166,MATCH($H451,'VOLO GUIDE TO WATERDEEP'!$A$3:$A$166,0),1),"")</f>
        <v>0</v>
      </c>
      <c r="V451" s="37" t="str">
        <f>IFERROR(INDEX('VOLO GUIDE TO WATERDEEP'!I$3:I$166,MATCH($H451,'VOLO GUIDE TO WATERDEEP'!$A$3:$A$166,0),1),"")</f>
        <v>DOCK WARD</v>
      </c>
      <c r="W451" s="102"/>
      <c r="X451" s="37" t="str">
        <f>IFERROR(INDEX(GUILDS!$B$2:$B$43,MATCH($F451,GUILDS!$G$2:$G$43,0),1),"")</f>
        <v/>
      </c>
      <c r="Y451" s="102"/>
      <c r="Z451" s="37" t="str">
        <f>IFERROR(INDEX(GUILDS!$X$3:$X$45,MATCH($F451,GUILDS!$W$3:$W$45,0),1),"")</f>
        <v/>
      </c>
    </row>
    <row r="452" spans="1:26" x14ac:dyDescent="0.25">
      <c r="A452" t="s">
        <v>1218</v>
      </c>
      <c r="B452" s="1" t="str">
        <f t="shared" si="10"/>
        <v>D56</v>
      </c>
      <c r="C452" s="1" t="str">
        <f t="shared" si="11"/>
        <v>Guard Barracks (city building, C, 3)</v>
      </c>
      <c r="F452" s="37" t="s">
        <v>1549</v>
      </c>
      <c r="G452" s="37" t="s">
        <v>1560</v>
      </c>
      <c r="H452" s="63" t="s">
        <v>2223</v>
      </c>
      <c r="I452" s="63" t="s">
        <v>3292</v>
      </c>
      <c r="J452" s="63" t="s">
        <v>2144</v>
      </c>
      <c r="K452" s="63" t="s">
        <v>2145</v>
      </c>
      <c r="L452" s="63">
        <v>3</v>
      </c>
      <c r="M452" s="63"/>
      <c r="N452" s="112" t="s">
        <v>6672</v>
      </c>
      <c r="O452" s="102"/>
      <c r="P452" s="37" t="str">
        <f>IFERROR(INDEX('VOLO GUIDE TO WATERDEEP'!B$3:B$166,MATCH($H452,'VOLO GUIDE TO WATERDEEP'!$A$3:$A$166,0),1),"")</f>
        <v/>
      </c>
      <c r="Q452" s="37" t="str">
        <f>IFERROR(INDEX('VOLO GUIDE TO WATERDEEP'!C$3:C$166,MATCH($H452,'VOLO GUIDE TO WATERDEEP'!$A$3:$A$166,0),1),"")</f>
        <v/>
      </c>
      <c r="R452" s="37" t="str">
        <f>IFERROR(INDEX('VOLO GUIDE TO WATERDEEP'!D$3:D$166,MATCH($H452,'VOLO GUIDE TO WATERDEEP'!$A$3:$A$166,0),1),"")</f>
        <v/>
      </c>
      <c r="S452" s="37" t="str">
        <f>IFERROR(INDEX('VOLO GUIDE TO WATERDEEP'!E$3:E$166,MATCH($H452,'VOLO GUIDE TO WATERDEEP'!$A$3:$A$166,0),1),"")</f>
        <v/>
      </c>
      <c r="T452" s="37" t="str">
        <f>IFERROR(INDEX('VOLO GUIDE TO WATERDEEP'!F$3:F$166,MATCH($H452,'VOLO GUIDE TO WATERDEEP'!$A$3:$A$166,0),1),"")</f>
        <v/>
      </c>
      <c r="U452" s="37" t="str">
        <f>IFERROR(INDEX('VOLO GUIDE TO WATERDEEP'!G$3:G$166,MATCH($H452,'VOLO GUIDE TO WATERDEEP'!$A$3:$A$166,0),1),"")</f>
        <v/>
      </c>
      <c r="V452" s="37" t="str">
        <f>IFERROR(INDEX('VOLO GUIDE TO WATERDEEP'!I$3:I$166,MATCH($H452,'VOLO GUIDE TO WATERDEEP'!$A$3:$A$166,0),1),"")</f>
        <v/>
      </c>
      <c r="W452" s="102"/>
      <c r="X452" s="37" t="str">
        <f>IFERROR(INDEX(GUILDS!$B$2:$B$43,MATCH($F452,GUILDS!$G$2:$G$43,0),1),"")</f>
        <v/>
      </c>
      <c r="Y452" s="102"/>
      <c r="Z452" s="37" t="str">
        <f>IFERROR(INDEX(GUILDS!$X$3:$X$45,MATCH($F452,GUILDS!$W$3:$W$45,0),1),"")</f>
        <v/>
      </c>
    </row>
    <row r="453" spans="1:26" x14ac:dyDescent="0.25">
      <c r="A453" t="s">
        <v>1219</v>
      </c>
      <c r="B453" s="1" t="str">
        <f t="shared" si="10"/>
        <v>D57</v>
      </c>
      <c r="C453" s="1" t="str">
        <f t="shared" si="11"/>
        <v>Cookhouse Hall (city building, C, 2)</v>
      </c>
      <c r="F453" s="37" t="s">
        <v>1550</v>
      </c>
      <c r="G453" s="37" t="s">
        <v>2017</v>
      </c>
      <c r="H453" s="63" t="s">
        <v>2583</v>
      </c>
      <c r="I453" s="63" t="s">
        <v>3292</v>
      </c>
      <c r="J453" s="63" t="s">
        <v>2144</v>
      </c>
      <c r="K453" s="63" t="s">
        <v>2145</v>
      </c>
      <c r="L453" s="63">
        <v>2</v>
      </c>
      <c r="M453" s="63"/>
      <c r="N453" s="112" t="s">
        <v>6672</v>
      </c>
      <c r="O453" s="102"/>
      <c r="P453" s="37" t="str">
        <f>IFERROR(INDEX('VOLO GUIDE TO WATERDEEP'!B$3:B$166,MATCH($H453,'VOLO GUIDE TO WATERDEEP'!$A$3:$A$166,0),1),"")</f>
        <v/>
      </c>
      <c r="Q453" s="37" t="str">
        <f>IFERROR(INDEX('VOLO GUIDE TO WATERDEEP'!C$3:C$166,MATCH($H453,'VOLO GUIDE TO WATERDEEP'!$A$3:$A$166,0),1),"")</f>
        <v/>
      </c>
      <c r="R453" s="37" t="str">
        <f>IFERROR(INDEX('VOLO GUIDE TO WATERDEEP'!D$3:D$166,MATCH($H453,'VOLO GUIDE TO WATERDEEP'!$A$3:$A$166,0),1),"")</f>
        <v/>
      </c>
      <c r="S453" s="37" t="str">
        <f>IFERROR(INDEX('VOLO GUIDE TO WATERDEEP'!E$3:E$166,MATCH($H453,'VOLO GUIDE TO WATERDEEP'!$A$3:$A$166,0),1),"")</f>
        <v/>
      </c>
      <c r="T453" s="37" t="str">
        <f>IFERROR(INDEX('VOLO GUIDE TO WATERDEEP'!F$3:F$166,MATCH($H453,'VOLO GUIDE TO WATERDEEP'!$A$3:$A$166,0),1),"")</f>
        <v/>
      </c>
      <c r="U453" s="37" t="str">
        <f>IFERROR(INDEX('VOLO GUIDE TO WATERDEEP'!G$3:G$166,MATCH($H453,'VOLO GUIDE TO WATERDEEP'!$A$3:$A$166,0),1),"")</f>
        <v/>
      </c>
      <c r="V453" s="37" t="str">
        <f>IFERROR(INDEX('VOLO GUIDE TO WATERDEEP'!I$3:I$166,MATCH($H453,'VOLO GUIDE TO WATERDEEP'!$A$3:$A$166,0),1),"")</f>
        <v/>
      </c>
      <c r="W453" s="102"/>
      <c r="X453" s="37" t="str">
        <f>IFERROR(INDEX(GUILDS!$B$2:$B$43,MATCH($F453,GUILDS!$G$2:$G$43,0),1),"")</f>
        <v/>
      </c>
      <c r="Y453" s="102"/>
      <c r="Z453" s="37" t="str">
        <f>IFERROR(INDEX(GUILDS!$X$3:$X$45,MATCH($F453,GUILDS!$W$3:$W$45,0),1),"")</f>
        <v/>
      </c>
    </row>
    <row r="454" spans="1:26" x14ac:dyDescent="0.25">
      <c r="A454" t="s">
        <v>1220</v>
      </c>
      <c r="B454" s="1" t="str">
        <f t="shared" si="10"/>
        <v>D58</v>
      </c>
      <c r="C454" s="1" t="str">
        <f t="shared" si="11"/>
        <v>The Pickled Fisherman (tavern, D, 2)</v>
      </c>
      <c r="F454" s="37" t="s">
        <v>2018</v>
      </c>
      <c r="G454" s="37" t="s">
        <v>2019</v>
      </c>
      <c r="H454" s="63" t="s">
        <v>2584</v>
      </c>
      <c r="I454" s="63" t="s">
        <v>3292</v>
      </c>
      <c r="J454" s="63" t="s">
        <v>2169</v>
      </c>
      <c r="K454" s="63" t="s">
        <v>2159</v>
      </c>
      <c r="L454" s="63">
        <v>2</v>
      </c>
      <c r="M454" s="63"/>
      <c r="N454" s="112" t="s">
        <v>6672</v>
      </c>
      <c r="O454" s="102"/>
      <c r="P454" s="37" t="str">
        <f>IFERROR(INDEX('VOLO GUIDE TO WATERDEEP'!B$3:B$166,MATCH($H454,'VOLO GUIDE TO WATERDEEP'!$A$3:$A$166,0),1),"")</f>
        <v/>
      </c>
      <c r="Q454" s="37" t="str">
        <f>IFERROR(INDEX('VOLO GUIDE TO WATERDEEP'!C$3:C$166,MATCH($H454,'VOLO GUIDE TO WATERDEEP'!$A$3:$A$166,0),1),"")</f>
        <v/>
      </c>
      <c r="R454" s="37" t="str">
        <f>IFERROR(INDEX('VOLO GUIDE TO WATERDEEP'!D$3:D$166,MATCH($H454,'VOLO GUIDE TO WATERDEEP'!$A$3:$A$166,0),1),"")</f>
        <v/>
      </c>
      <c r="S454" s="37" t="str">
        <f>IFERROR(INDEX('VOLO GUIDE TO WATERDEEP'!E$3:E$166,MATCH($H454,'VOLO GUIDE TO WATERDEEP'!$A$3:$A$166,0),1),"")</f>
        <v/>
      </c>
      <c r="T454" s="37" t="str">
        <f>IFERROR(INDEX('VOLO GUIDE TO WATERDEEP'!F$3:F$166,MATCH($H454,'VOLO GUIDE TO WATERDEEP'!$A$3:$A$166,0),1),"")</f>
        <v/>
      </c>
      <c r="U454" s="37" t="str">
        <f>IFERROR(INDEX('VOLO GUIDE TO WATERDEEP'!G$3:G$166,MATCH($H454,'VOLO GUIDE TO WATERDEEP'!$A$3:$A$166,0),1),"")</f>
        <v/>
      </c>
      <c r="V454" s="37" t="str">
        <f>IFERROR(INDEX('VOLO GUIDE TO WATERDEEP'!I$3:I$166,MATCH($H454,'VOLO GUIDE TO WATERDEEP'!$A$3:$A$166,0),1),"")</f>
        <v/>
      </c>
      <c r="W454" s="102"/>
      <c r="X454" s="37" t="str">
        <f>IFERROR(INDEX(GUILDS!$B$2:$B$43,MATCH($F454,GUILDS!$G$2:$G$43,0),1),"")</f>
        <v/>
      </c>
      <c r="Y454" s="102"/>
      <c r="Z454" s="37" t="str">
        <f>IFERROR(INDEX(GUILDS!$X$3:$X$45,MATCH($F454,GUILDS!$W$3:$W$45,0),1),"")</f>
        <v/>
      </c>
    </row>
    <row r="455" spans="1:26" x14ac:dyDescent="0.25">
      <c r="A455" t="s">
        <v>1221</v>
      </c>
      <c r="B455" s="1" t="str">
        <f t="shared" si="10"/>
        <v>D59</v>
      </c>
      <c r="C455" s="1" t="str">
        <f t="shared" si="11"/>
        <v>The Soaring Pegasus (tavern, C, 2)</v>
      </c>
      <c r="F455" s="37" t="s">
        <v>2020</v>
      </c>
      <c r="G455" s="37" t="s">
        <v>2021</v>
      </c>
      <c r="H455" s="63" t="s">
        <v>2585</v>
      </c>
      <c r="I455" s="63" t="s">
        <v>3292</v>
      </c>
      <c r="J455" s="63" t="s">
        <v>2169</v>
      </c>
      <c r="K455" s="63" t="s">
        <v>2145</v>
      </c>
      <c r="L455" s="63">
        <v>2</v>
      </c>
      <c r="M455" s="63"/>
      <c r="N455" s="112" t="s">
        <v>6672</v>
      </c>
      <c r="O455" s="102"/>
      <c r="P455" s="37" t="str">
        <f>IFERROR(INDEX('VOLO GUIDE TO WATERDEEP'!B$3:B$166,MATCH($H455,'VOLO GUIDE TO WATERDEEP'!$A$3:$A$166,0),1),"")</f>
        <v/>
      </c>
      <c r="Q455" s="37" t="str">
        <f>IFERROR(INDEX('VOLO GUIDE TO WATERDEEP'!C$3:C$166,MATCH($H455,'VOLO GUIDE TO WATERDEEP'!$A$3:$A$166,0),1),"")</f>
        <v/>
      </c>
      <c r="R455" s="37" t="str">
        <f>IFERROR(INDEX('VOLO GUIDE TO WATERDEEP'!D$3:D$166,MATCH($H455,'VOLO GUIDE TO WATERDEEP'!$A$3:$A$166,0),1),"")</f>
        <v/>
      </c>
      <c r="S455" s="37" t="str">
        <f>IFERROR(INDEX('VOLO GUIDE TO WATERDEEP'!E$3:E$166,MATCH($H455,'VOLO GUIDE TO WATERDEEP'!$A$3:$A$166,0),1),"")</f>
        <v/>
      </c>
      <c r="T455" s="37" t="str">
        <f>IFERROR(INDEX('VOLO GUIDE TO WATERDEEP'!F$3:F$166,MATCH($H455,'VOLO GUIDE TO WATERDEEP'!$A$3:$A$166,0),1),"")</f>
        <v/>
      </c>
      <c r="U455" s="37" t="str">
        <f>IFERROR(INDEX('VOLO GUIDE TO WATERDEEP'!G$3:G$166,MATCH($H455,'VOLO GUIDE TO WATERDEEP'!$A$3:$A$166,0),1),"")</f>
        <v/>
      </c>
      <c r="V455" s="37" t="str">
        <f>IFERROR(INDEX('VOLO GUIDE TO WATERDEEP'!I$3:I$166,MATCH($H455,'VOLO GUIDE TO WATERDEEP'!$A$3:$A$166,0),1),"")</f>
        <v/>
      </c>
      <c r="W455" s="102"/>
      <c r="X455" s="37" t="str">
        <f>IFERROR(INDEX(GUILDS!$B$2:$B$43,MATCH($F455,GUILDS!$G$2:$G$43,0),1),"")</f>
        <v/>
      </c>
      <c r="Y455" s="102"/>
      <c r="Z455" s="37" t="str">
        <f>IFERROR(INDEX(GUILDS!$X$3:$X$45,MATCH($F455,GUILDS!$W$3:$W$45,0),1),"")</f>
        <v/>
      </c>
    </row>
    <row r="456" spans="1:26" x14ac:dyDescent="0.25">
      <c r="A456" t="s">
        <v>1222</v>
      </c>
      <c r="B456" s="1" t="str">
        <f t="shared" si="10"/>
        <v>D60</v>
      </c>
      <c r="C456" s="1" t="str">
        <f t="shared" si="11"/>
        <v>The Fishscale Smithy (business, C, 2)</v>
      </c>
      <c r="F456" s="37" t="s">
        <v>2022</v>
      </c>
      <c r="G456" s="37" t="s">
        <v>2023</v>
      </c>
      <c r="H456" s="63" t="s">
        <v>2586</v>
      </c>
      <c r="I456" s="63" t="s">
        <v>3292</v>
      </c>
      <c r="J456" s="63" t="s">
        <v>2165</v>
      </c>
      <c r="K456" s="63" t="s">
        <v>2145</v>
      </c>
      <c r="L456" s="63">
        <v>2</v>
      </c>
      <c r="M456" s="63"/>
      <c r="N456" s="112" t="s">
        <v>6672</v>
      </c>
      <c r="O456" s="102"/>
      <c r="P456" s="37" t="str">
        <f>IFERROR(INDEX('VOLO GUIDE TO WATERDEEP'!B$3:B$166,MATCH($H456,'VOLO GUIDE TO WATERDEEP'!$A$3:$A$166,0),1),"")</f>
        <v/>
      </c>
      <c r="Q456" s="37" t="str">
        <f>IFERROR(INDEX('VOLO GUIDE TO WATERDEEP'!C$3:C$166,MATCH($H456,'VOLO GUIDE TO WATERDEEP'!$A$3:$A$166,0),1),"")</f>
        <v/>
      </c>
      <c r="R456" s="37" t="str">
        <f>IFERROR(INDEX('VOLO GUIDE TO WATERDEEP'!D$3:D$166,MATCH($H456,'VOLO GUIDE TO WATERDEEP'!$A$3:$A$166,0),1),"")</f>
        <v/>
      </c>
      <c r="S456" s="37" t="str">
        <f>IFERROR(INDEX('VOLO GUIDE TO WATERDEEP'!E$3:E$166,MATCH($H456,'VOLO GUIDE TO WATERDEEP'!$A$3:$A$166,0),1),"")</f>
        <v/>
      </c>
      <c r="T456" s="37" t="str">
        <f>IFERROR(INDEX('VOLO GUIDE TO WATERDEEP'!F$3:F$166,MATCH($H456,'VOLO GUIDE TO WATERDEEP'!$A$3:$A$166,0),1),"")</f>
        <v/>
      </c>
      <c r="U456" s="37" t="str">
        <f>IFERROR(INDEX('VOLO GUIDE TO WATERDEEP'!G$3:G$166,MATCH($H456,'VOLO GUIDE TO WATERDEEP'!$A$3:$A$166,0),1),"")</f>
        <v/>
      </c>
      <c r="V456" s="37" t="str">
        <f>IFERROR(INDEX('VOLO GUIDE TO WATERDEEP'!I$3:I$166,MATCH($H456,'VOLO GUIDE TO WATERDEEP'!$A$3:$A$166,0),1),"")</f>
        <v/>
      </c>
      <c r="W456" s="102"/>
      <c r="X456" s="37" t="str">
        <f>IFERROR(INDEX(GUILDS!$B$2:$B$43,MATCH($F456,GUILDS!$G$2:$G$43,0),1),"")</f>
        <v/>
      </c>
      <c r="Y456" s="102"/>
      <c r="Z456" s="37" t="str">
        <f>IFERROR(INDEX(GUILDS!$X$3:$X$45,MATCH($F456,GUILDS!$W$3:$W$45,0),1),"")</f>
        <v/>
      </c>
    </row>
    <row r="457" spans="1:26" x14ac:dyDescent="0.25">
      <c r="A457" t="s">
        <v>1223</v>
      </c>
      <c r="B457" s="1" t="str">
        <f t="shared" si="10"/>
        <v>D61</v>
      </c>
      <c r="C457" s="1" t="str">
        <f t="shared" si="11"/>
        <v>Jester's Clubhouse (guildhall, D, 1)</v>
      </c>
      <c r="F457" s="37" t="s">
        <v>2024</v>
      </c>
      <c r="G457" s="37" t="s">
        <v>2025</v>
      </c>
      <c r="H457" s="63" t="s">
        <v>2587</v>
      </c>
      <c r="I457" s="63" t="s">
        <v>3292</v>
      </c>
      <c r="J457" s="63" t="s">
        <v>2172</v>
      </c>
      <c r="K457" s="63" t="s">
        <v>2159</v>
      </c>
      <c r="L457" s="63">
        <v>1</v>
      </c>
      <c r="M457" s="63"/>
      <c r="N457" s="112" t="s">
        <v>6672</v>
      </c>
      <c r="O457" s="102"/>
      <c r="P457" s="37" t="str">
        <f>IFERROR(INDEX('VOLO GUIDE TO WATERDEEP'!B$3:B$166,MATCH($H457,'VOLO GUIDE TO WATERDEEP'!$A$3:$A$166,0),1),"")</f>
        <v/>
      </c>
      <c r="Q457" s="37" t="str">
        <f>IFERROR(INDEX('VOLO GUIDE TO WATERDEEP'!C$3:C$166,MATCH($H457,'VOLO GUIDE TO WATERDEEP'!$A$3:$A$166,0),1),"")</f>
        <v/>
      </c>
      <c r="R457" s="37" t="str">
        <f>IFERROR(INDEX('VOLO GUIDE TO WATERDEEP'!D$3:D$166,MATCH($H457,'VOLO GUIDE TO WATERDEEP'!$A$3:$A$166,0),1),"")</f>
        <v/>
      </c>
      <c r="S457" s="37" t="str">
        <f>IFERROR(INDEX('VOLO GUIDE TO WATERDEEP'!E$3:E$166,MATCH($H457,'VOLO GUIDE TO WATERDEEP'!$A$3:$A$166,0),1),"")</f>
        <v/>
      </c>
      <c r="T457" s="37" t="str">
        <f>IFERROR(INDEX('VOLO GUIDE TO WATERDEEP'!F$3:F$166,MATCH($H457,'VOLO GUIDE TO WATERDEEP'!$A$3:$A$166,0),1),"")</f>
        <v/>
      </c>
      <c r="U457" s="37" t="str">
        <f>IFERROR(INDEX('VOLO GUIDE TO WATERDEEP'!G$3:G$166,MATCH($H457,'VOLO GUIDE TO WATERDEEP'!$A$3:$A$166,0),1),"")</f>
        <v/>
      </c>
      <c r="V457" s="37" t="str">
        <f>IFERROR(INDEX('VOLO GUIDE TO WATERDEEP'!I$3:I$166,MATCH($H457,'VOLO GUIDE TO WATERDEEP'!$A$3:$A$166,0),1),"")</f>
        <v/>
      </c>
      <c r="W457" s="102"/>
      <c r="X457" s="37" t="str">
        <f>IFERROR(INDEX(GUILDS!$B$2:$B$43,MATCH($F457,GUILDS!$G$2:$G$43,0),1),"")</f>
        <v/>
      </c>
      <c r="Y457" s="102"/>
      <c r="Z457" s="37" t="str">
        <f>IFERROR(INDEX(GUILDS!$X$3:$X$45,MATCH($F457,GUILDS!$W$3:$W$45,0),1),"")</f>
        <v/>
      </c>
    </row>
    <row r="458" spans="1:26" x14ac:dyDescent="0.25">
      <c r="A458" t="s">
        <v>1224</v>
      </c>
      <c r="B458" s="1" t="str">
        <f t="shared" si="10"/>
        <v>D62</v>
      </c>
      <c r="C458" s="1" t="str">
        <f t="shared" si="11"/>
        <v>Horizon's Sails (business, B, 2)</v>
      </c>
      <c r="F458" s="37" t="s">
        <v>2026</v>
      </c>
      <c r="G458" s="37" t="s">
        <v>2027</v>
      </c>
      <c r="H458" s="63" t="s">
        <v>2588</v>
      </c>
      <c r="I458" s="63" t="s">
        <v>3292</v>
      </c>
      <c r="J458" s="63" t="s">
        <v>2165</v>
      </c>
      <c r="K458" s="63" t="s">
        <v>2157</v>
      </c>
      <c r="L458" s="63">
        <v>2</v>
      </c>
      <c r="M458" s="63"/>
      <c r="N458" s="112" t="s">
        <v>6672</v>
      </c>
      <c r="O458" s="102"/>
      <c r="P458" s="37" t="str">
        <f>IFERROR(INDEX('VOLO GUIDE TO WATERDEEP'!B$3:B$166,MATCH($H458,'VOLO GUIDE TO WATERDEEP'!$A$3:$A$166,0),1),"")</f>
        <v/>
      </c>
      <c r="Q458" s="37" t="str">
        <f>IFERROR(INDEX('VOLO GUIDE TO WATERDEEP'!C$3:C$166,MATCH($H458,'VOLO GUIDE TO WATERDEEP'!$A$3:$A$166,0),1),"")</f>
        <v/>
      </c>
      <c r="R458" s="37" t="str">
        <f>IFERROR(INDEX('VOLO GUIDE TO WATERDEEP'!D$3:D$166,MATCH($H458,'VOLO GUIDE TO WATERDEEP'!$A$3:$A$166,0),1),"")</f>
        <v/>
      </c>
      <c r="S458" s="37" t="str">
        <f>IFERROR(INDEX('VOLO GUIDE TO WATERDEEP'!E$3:E$166,MATCH($H458,'VOLO GUIDE TO WATERDEEP'!$A$3:$A$166,0),1),"")</f>
        <v/>
      </c>
      <c r="T458" s="37" t="str">
        <f>IFERROR(INDEX('VOLO GUIDE TO WATERDEEP'!F$3:F$166,MATCH($H458,'VOLO GUIDE TO WATERDEEP'!$A$3:$A$166,0),1),"")</f>
        <v/>
      </c>
      <c r="U458" s="37" t="str">
        <f>IFERROR(INDEX('VOLO GUIDE TO WATERDEEP'!G$3:G$166,MATCH($H458,'VOLO GUIDE TO WATERDEEP'!$A$3:$A$166,0),1),"")</f>
        <v/>
      </c>
      <c r="V458" s="37" t="str">
        <f>IFERROR(INDEX('VOLO GUIDE TO WATERDEEP'!I$3:I$166,MATCH($H458,'VOLO GUIDE TO WATERDEEP'!$A$3:$A$166,0),1),"")</f>
        <v/>
      </c>
      <c r="W458" s="102"/>
      <c r="X458" s="37" t="str">
        <f>IFERROR(INDEX(GUILDS!$B$2:$B$43,MATCH($F458,GUILDS!$G$2:$G$43,0),1),"")</f>
        <v/>
      </c>
      <c r="Y458" s="102"/>
      <c r="Z458" s="37" t="str">
        <f>IFERROR(INDEX(GUILDS!$X$3:$X$45,MATCH($F458,GUILDS!$W$3:$W$45,0),1),"")</f>
        <v/>
      </c>
    </row>
    <row r="459" spans="1:26" x14ac:dyDescent="0.25">
      <c r="A459" t="s">
        <v>1225</v>
      </c>
      <c r="B459" s="1" t="str">
        <f t="shared" si="10"/>
        <v>D63</v>
      </c>
      <c r="C459" s="1" t="str">
        <f t="shared" si="11"/>
        <v>Mother Jatha's (business, D, 1)</v>
      </c>
      <c r="F459" s="37" t="s">
        <v>2028</v>
      </c>
      <c r="G459" s="37" t="s">
        <v>2029</v>
      </c>
      <c r="H459" s="63" t="s">
        <v>2589</v>
      </c>
      <c r="I459" s="63" t="s">
        <v>3292</v>
      </c>
      <c r="J459" s="63" t="s">
        <v>2165</v>
      </c>
      <c r="K459" s="63" t="s">
        <v>2159</v>
      </c>
      <c r="L459" s="63">
        <v>1</v>
      </c>
      <c r="M459" s="63"/>
      <c r="N459" s="112" t="s">
        <v>6672</v>
      </c>
      <c r="O459" s="102"/>
      <c r="P459" s="37" t="str">
        <f>IFERROR(INDEX('VOLO GUIDE TO WATERDEEP'!B$3:B$166,MATCH($H459,'VOLO GUIDE TO WATERDEEP'!$A$3:$A$166,0),1),"")</f>
        <v/>
      </c>
      <c r="Q459" s="37" t="str">
        <f>IFERROR(INDEX('VOLO GUIDE TO WATERDEEP'!C$3:C$166,MATCH($H459,'VOLO GUIDE TO WATERDEEP'!$A$3:$A$166,0),1),"")</f>
        <v/>
      </c>
      <c r="R459" s="37" t="str">
        <f>IFERROR(INDEX('VOLO GUIDE TO WATERDEEP'!D$3:D$166,MATCH($H459,'VOLO GUIDE TO WATERDEEP'!$A$3:$A$166,0),1),"")</f>
        <v/>
      </c>
      <c r="S459" s="37" t="str">
        <f>IFERROR(INDEX('VOLO GUIDE TO WATERDEEP'!E$3:E$166,MATCH($H459,'VOLO GUIDE TO WATERDEEP'!$A$3:$A$166,0),1),"")</f>
        <v/>
      </c>
      <c r="T459" s="37" t="str">
        <f>IFERROR(INDEX('VOLO GUIDE TO WATERDEEP'!F$3:F$166,MATCH($H459,'VOLO GUIDE TO WATERDEEP'!$A$3:$A$166,0),1),"")</f>
        <v/>
      </c>
      <c r="U459" s="37" t="str">
        <f>IFERROR(INDEX('VOLO GUIDE TO WATERDEEP'!G$3:G$166,MATCH($H459,'VOLO GUIDE TO WATERDEEP'!$A$3:$A$166,0),1),"")</f>
        <v/>
      </c>
      <c r="V459" s="37" t="str">
        <f>IFERROR(INDEX('VOLO GUIDE TO WATERDEEP'!I$3:I$166,MATCH($H459,'VOLO GUIDE TO WATERDEEP'!$A$3:$A$166,0),1),"")</f>
        <v/>
      </c>
      <c r="W459" s="102"/>
      <c r="X459" s="37" t="str">
        <f>IFERROR(INDEX(GUILDS!$B$2:$B$43,MATCH($F459,GUILDS!$G$2:$G$43,0),1),"")</f>
        <v/>
      </c>
      <c r="Y459" s="102"/>
      <c r="Z459" s="37" t="str">
        <f>IFERROR(INDEX(GUILDS!$X$3:$X$45,MATCH($F459,GUILDS!$W$3:$W$45,0),1),"")</f>
        <v/>
      </c>
    </row>
    <row r="460" spans="1:26" x14ac:dyDescent="0.25">
      <c r="A460" t="s">
        <v>1226</v>
      </c>
      <c r="B460" s="1" t="str">
        <f t="shared" si="10"/>
        <v>D64</v>
      </c>
      <c r="C460" s="1" t="str">
        <f t="shared" si="11"/>
        <v>Talnu's Ropeworks (business, D, 2)</v>
      </c>
      <c r="F460" s="37" t="s">
        <v>2030</v>
      </c>
      <c r="G460" s="37" t="s">
        <v>2031</v>
      </c>
      <c r="H460" s="63" t="s">
        <v>2590</v>
      </c>
      <c r="I460" s="63" t="s">
        <v>3292</v>
      </c>
      <c r="J460" s="63" t="s">
        <v>2165</v>
      </c>
      <c r="K460" s="63" t="s">
        <v>2159</v>
      </c>
      <c r="L460" s="63">
        <v>2</v>
      </c>
      <c r="M460" s="63"/>
      <c r="N460" s="112" t="s">
        <v>6672</v>
      </c>
      <c r="O460" s="102"/>
      <c r="P460" s="37" t="str">
        <f>IFERROR(INDEX('VOLO GUIDE TO WATERDEEP'!B$3:B$166,MATCH($H460,'VOLO GUIDE TO WATERDEEP'!$A$3:$A$166,0),1),"")</f>
        <v/>
      </c>
      <c r="Q460" s="37" t="str">
        <f>IFERROR(INDEX('VOLO GUIDE TO WATERDEEP'!C$3:C$166,MATCH($H460,'VOLO GUIDE TO WATERDEEP'!$A$3:$A$166,0),1),"")</f>
        <v/>
      </c>
      <c r="R460" s="37" t="str">
        <f>IFERROR(INDEX('VOLO GUIDE TO WATERDEEP'!D$3:D$166,MATCH($H460,'VOLO GUIDE TO WATERDEEP'!$A$3:$A$166,0),1),"")</f>
        <v/>
      </c>
      <c r="S460" s="37" t="str">
        <f>IFERROR(INDEX('VOLO GUIDE TO WATERDEEP'!E$3:E$166,MATCH($H460,'VOLO GUIDE TO WATERDEEP'!$A$3:$A$166,0),1),"")</f>
        <v/>
      </c>
      <c r="T460" s="37" t="str">
        <f>IFERROR(INDEX('VOLO GUIDE TO WATERDEEP'!F$3:F$166,MATCH($H460,'VOLO GUIDE TO WATERDEEP'!$A$3:$A$166,0),1),"")</f>
        <v/>
      </c>
      <c r="U460" s="37" t="str">
        <f>IFERROR(INDEX('VOLO GUIDE TO WATERDEEP'!G$3:G$166,MATCH($H460,'VOLO GUIDE TO WATERDEEP'!$A$3:$A$166,0),1),"")</f>
        <v/>
      </c>
      <c r="V460" s="37" t="str">
        <f>IFERROR(INDEX('VOLO GUIDE TO WATERDEEP'!I$3:I$166,MATCH($H460,'VOLO GUIDE TO WATERDEEP'!$A$3:$A$166,0),1),"")</f>
        <v/>
      </c>
      <c r="W460" s="102"/>
      <c r="X460" s="37" t="str">
        <f>IFERROR(INDEX(GUILDS!$B$2:$B$43,MATCH($F460,GUILDS!$G$2:$G$43,0),1),"")</f>
        <v/>
      </c>
      <c r="Y460" s="102"/>
      <c r="Z460" s="37" t="str">
        <f>IFERROR(INDEX(GUILDS!$X$3:$X$45,MATCH($F460,GUILDS!$W$3:$W$45,0),1),"")</f>
        <v/>
      </c>
    </row>
    <row r="461" spans="1:26" x14ac:dyDescent="0.25">
      <c r="A461" t="s">
        <v>1227</v>
      </c>
      <c r="B461" s="1" t="str">
        <f t="shared" ref="B461:B540" si="12">LEFT(LEFT(A461,FIND(":",A461)),LEN(LEFT(A461,FIND(":",A461)))-1)</f>
        <v>D65</v>
      </c>
      <c r="C461" s="1" t="str">
        <f t="shared" ref="C461:C540" si="13">RIGHT(A461,LEN(A461)-FIND(":",A461)-1)</f>
        <v>Merlook Nets &amp; Knotware (business, D, 1)</v>
      </c>
      <c r="F461" s="37" t="s">
        <v>2032</v>
      </c>
      <c r="G461" s="37" t="s">
        <v>2033</v>
      </c>
      <c r="H461" s="63" t="s">
        <v>2591</v>
      </c>
      <c r="I461" s="63" t="s">
        <v>3292</v>
      </c>
      <c r="J461" s="63" t="s">
        <v>2165</v>
      </c>
      <c r="K461" s="63" t="s">
        <v>2159</v>
      </c>
      <c r="L461" s="63">
        <v>1</v>
      </c>
      <c r="M461" s="63"/>
      <c r="N461" s="112" t="s">
        <v>6672</v>
      </c>
      <c r="O461" s="102"/>
      <c r="P461" s="37" t="str">
        <f>IFERROR(INDEX('VOLO GUIDE TO WATERDEEP'!B$3:B$166,MATCH($H461,'VOLO GUIDE TO WATERDEEP'!$A$3:$A$166,0),1),"")</f>
        <v/>
      </c>
      <c r="Q461" s="37" t="str">
        <f>IFERROR(INDEX('VOLO GUIDE TO WATERDEEP'!C$3:C$166,MATCH($H461,'VOLO GUIDE TO WATERDEEP'!$A$3:$A$166,0),1),"")</f>
        <v/>
      </c>
      <c r="R461" s="37" t="str">
        <f>IFERROR(INDEX('VOLO GUIDE TO WATERDEEP'!D$3:D$166,MATCH($H461,'VOLO GUIDE TO WATERDEEP'!$A$3:$A$166,0),1),"")</f>
        <v/>
      </c>
      <c r="S461" s="37" t="str">
        <f>IFERROR(INDEX('VOLO GUIDE TO WATERDEEP'!E$3:E$166,MATCH($H461,'VOLO GUIDE TO WATERDEEP'!$A$3:$A$166,0),1),"")</f>
        <v/>
      </c>
      <c r="T461" s="37" t="str">
        <f>IFERROR(INDEX('VOLO GUIDE TO WATERDEEP'!F$3:F$166,MATCH($H461,'VOLO GUIDE TO WATERDEEP'!$A$3:$A$166,0),1),"")</f>
        <v/>
      </c>
      <c r="U461" s="37" t="str">
        <f>IFERROR(INDEX('VOLO GUIDE TO WATERDEEP'!G$3:G$166,MATCH($H461,'VOLO GUIDE TO WATERDEEP'!$A$3:$A$166,0),1),"")</f>
        <v/>
      </c>
      <c r="V461" s="37" t="str">
        <f>IFERROR(INDEX('VOLO GUIDE TO WATERDEEP'!I$3:I$166,MATCH($H461,'VOLO GUIDE TO WATERDEEP'!$A$3:$A$166,0),1),"")</f>
        <v/>
      </c>
      <c r="W461" s="102"/>
      <c r="X461" s="37" t="str">
        <f>IFERROR(INDEX(GUILDS!$B$2:$B$43,MATCH($F461,GUILDS!$G$2:$G$43,0),1),"")</f>
        <v/>
      </c>
      <c r="Y461" s="102"/>
      <c r="Z461" s="37" t="str">
        <f>IFERROR(INDEX(GUILDS!$X$3:$X$45,MATCH($F461,GUILDS!$W$3:$W$45,0),1),"")</f>
        <v/>
      </c>
    </row>
    <row r="462" spans="1:26" x14ac:dyDescent="0.25">
      <c r="A462" t="s">
        <v>1228</v>
      </c>
      <c r="B462" s="1" t="str">
        <f t="shared" si="12"/>
        <v>D66</v>
      </c>
      <c r="C462" s="1" t="str">
        <f t="shared" si="13"/>
        <v>Ralagut's Wheelhouse (business, D, 1)</v>
      </c>
      <c r="F462" s="37" t="s">
        <v>2034</v>
      </c>
      <c r="G462" s="37" t="s">
        <v>2035</v>
      </c>
      <c r="H462" s="63" t="s">
        <v>2592</v>
      </c>
      <c r="I462" s="63" t="s">
        <v>3292</v>
      </c>
      <c r="J462" s="63" t="s">
        <v>2165</v>
      </c>
      <c r="K462" s="63" t="s">
        <v>2159</v>
      </c>
      <c r="L462" s="63">
        <v>1</v>
      </c>
      <c r="M462" s="63"/>
      <c r="N462" s="112" t="s">
        <v>6672</v>
      </c>
      <c r="O462" s="102"/>
      <c r="P462" s="37" t="str">
        <f>IFERROR(INDEX('VOLO GUIDE TO WATERDEEP'!B$3:B$166,MATCH($H462,'VOLO GUIDE TO WATERDEEP'!$A$3:$A$166,0),1),"")</f>
        <v/>
      </c>
      <c r="Q462" s="37" t="str">
        <f>IFERROR(INDEX('VOLO GUIDE TO WATERDEEP'!C$3:C$166,MATCH($H462,'VOLO GUIDE TO WATERDEEP'!$A$3:$A$166,0),1),"")</f>
        <v/>
      </c>
      <c r="R462" s="37" t="str">
        <f>IFERROR(INDEX('VOLO GUIDE TO WATERDEEP'!D$3:D$166,MATCH($H462,'VOLO GUIDE TO WATERDEEP'!$A$3:$A$166,0),1),"")</f>
        <v/>
      </c>
      <c r="S462" s="37" t="str">
        <f>IFERROR(INDEX('VOLO GUIDE TO WATERDEEP'!E$3:E$166,MATCH($H462,'VOLO GUIDE TO WATERDEEP'!$A$3:$A$166,0),1),"")</f>
        <v/>
      </c>
      <c r="T462" s="37" t="str">
        <f>IFERROR(INDEX('VOLO GUIDE TO WATERDEEP'!F$3:F$166,MATCH($H462,'VOLO GUIDE TO WATERDEEP'!$A$3:$A$166,0),1),"")</f>
        <v/>
      </c>
      <c r="U462" s="37" t="str">
        <f>IFERROR(INDEX('VOLO GUIDE TO WATERDEEP'!G$3:G$166,MATCH($H462,'VOLO GUIDE TO WATERDEEP'!$A$3:$A$166,0),1),"")</f>
        <v/>
      </c>
      <c r="V462" s="37" t="str">
        <f>IFERROR(INDEX('VOLO GUIDE TO WATERDEEP'!I$3:I$166,MATCH($H462,'VOLO GUIDE TO WATERDEEP'!$A$3:$A$166,0),1),"")</f>
        <v/>
      </c>
      <c r="W462" s="102"/>
      <c r="X462" s="37" t="str">
        <f>IFERROR(INDEX(GUILDS!$B$2:$B$43,MATCH($F462,GUILDS!$G$2:$G$43,0),1),"")</f>
        <v/>
      </c>
      <c r="Y462" s="102"/>
      <c r="Z462" s="37" t="str">
        <f>IFERROR(INDEX(GUILDS!$X$3:$X$45,MATCH($F462,GUILDS!$W$3:$W$45,0),1),"")</f>
        <v/>
      </c>
    </row>
    <row r="463" spans="1:26" x14ac:dyDescent="0.25">
      <c r="A463" t="s">
        <v>1229</v>
      </c>
      <c r="B463" s="1" t="str">
        <f t="shared" si="12"/>
        <v>D67</v>
      </c>
      <c r="C463" s="1" t="str">
        <f t="shared" si="13"/>
        <v>The Angry Coxswain (tavern, D, 1)</v>
      </c>
      <c r="F463" s="37" t="s">
        <v>2036</v>
      </c>
      <c r="G463" s="37" t="s">
        <v>2037</v>
      </c>
      <c r="H463" s="63" t="s">
        <v>2593</v>
      </c>
      <c r="I463" s="63" t="s">
        <v>3292</v>
      </c>
      <c r="J463" s="63" t="s">
        <v>2169</v>
      </c>
      <c r="K463" s="63" t="s">
        <v>2159</v>
      </c>
      <c r="L463" s="63">
        <v>1</v>
      </c>
      <c r="M463" s="63"/>
      <c r="N463" s="112" t="s">
        <v>6672</v>
      </c>
      <c r="O463" s="102"/>
      <c r="P463" s="37" t="str">
        <f>IFERROR(INDEX('VOLO GUIDE TO WATERDEEP'!B$3:B$166,MATCH($H463,'VOLO GUIDE TO WATERDEEP'!$A$3:$A$166,0),1),"")</f>
        <v/>
      </c>
      <c r="Q463" s="37" t="str">
        <f>IFERROR(INDEX('VOLO GUIDE TO WATERDEEP'!C$3:C$166,MATCH($H463,'VOLO GUIDE TO WATERDEEP'!$A$3:$A$166,0),1),"")</f>
        <v/>
      </c>
      <c r="R463" s="37" t="str">
        <f>IFERROR(INDEX('VOLO GUIDE TO WATERDEEP'!D$3:D$166,MATCH($H463,'VOLO GUIDE TO WATERDEEP'!$A$3:$A$166,0),1),"")</f>
        <v/>
      </c>
      <c r="S463" s="37" t="str">
        <f>IFERROR(INDEX('VOLO GUIDE TO WATERDEEP'!E$3:E$166,MATCH($H463,'VOLO GUIDE TO WATERDEEP'!$A$3:$A$166,0),1),"")</f>
        <v/>
      </c>
      <c r="T463" s="37" t="str">
        <f>IFERROR(INDEX('VOLO GUIDE TO WATERDEEP'!F$3:F$166,MATCH($H463,'VOLO GUIDE TO WATERDEEP'!$A$3:$A$166,0),1),"")</f>
        <v/>
      </c>
      <c r="U463" s="37" t="str">
        <f>IFERROR(INDEX('VOLO GUIDE TO WATERDEEP'!G$3:G$166,MATCH($H463,'VOLO GUIDE TO WATERDEEP'!$A$3:$A$166,0),1),"")</f>
        <v/>
      </c>
      <c r="V463" s="37" t="str">
        <f>IFERROR(INDEX('VOLO GUIDE TO WATERDEEP'!I$3:I$166,MATCH($H463,'VOLO GUIDE TO WATERDEEP'!$A$3:$A$166,0),1),"")</f>
        <v/>
      </c>
      <c r="W463" s="102"/>
      <c r="X463" s="37" t="str">
        <f>IFERROR(INDEX(GUILDS!$B$2:$B$43,MATCH($F463,GUILDS!$G$2:$G$43,0),1),"")</f>
        <v/>
      </c>
      <c r="Y463" s="102"/>
      <c r="Z463" s="37" t="str">
        <f>IFERROR(INDEX(GUILDS!$X$3:$X$45,MATCH($F463,GUILDS!$W$3:$W$45,0),1),"")</f>
        <v/>
      </c>
    </row>
    <row r="464" spans="1:26" x14ac:dyDescent="0.25">
      <c r="A464" t="s">
        <v>1230</v>
      </c>
      <c r="B464" s="1" t="str">
        <f t="shared" si="12"/>
        <v>D68</v>
      </c>
      <c r="C464" s="1" t="str">
        <f t="shared" si="13"/>
        <v>Gathgaer Milomynt's residence (row house, D, 2)</v>
      </c>
      <c r="F464" s="37" t="s">
        <v>2038</v>
      </c>
      <c r="G464" s="37" t="s">
        <v>2039</v>
      </c>
      <c r="H464" s="63" t="s">
        <v>2594</v>
      </c>
      <c r="I464" s="63" t="s">
        <v>3292</v>
      </c>
      <c r="J464" s="63" t="s">
        <v>2166</v>
      </c>
      <c r="K464" s="63" t="s">
        <v>2159</v>
      </c>
      <c r="L464" s="63">
        <v>2</v>
      </c>
      <c r="M464" s="63"/>
      <c r="N464" s="112" t="s">
        <v>6672</v>
      </c>
      <c r="O464" s="102"/>
      <c r="P464" s="37" t="str">
        <f>IFERROR(INDEX('VOLO GUIDE TO WATERDEEP'!B$3:B$166,MATCH($H464,'VOLO GUIDE TO WATERDEEP'!$A$3:$A$166,0),1),"")</f>
        <v/>
      </c>
      <c r="Q464" s="37" t="str">
        <f>IFERROR(INDEX('VOLO GUIDE TO WATERDEEP'!C$3:C$166,MATCH($H464,'VOLO GUIDE TO WATERDEEP'!$A$3:$A$166,0),1),"")</f>
        <v/>
      </c>
      <c r="R464" s="37" t="str">
        <f>IFERROR(INDEX('VOLO GUIDE TO WATERDEEP'!D$3:D$166,MATCH($H464,'VOLO GUIDE TO WATERDEEP'!$A$3:$A$166,0),1),"")</f>
        <v/>
      </c>
      <c r="S464" s="37" t="str">
        <f>IFERROR(INDEX('VOLO GUIDE TO WATERDEEP'!E$3:E$166,MATCH($H464,'VOLO GUIDE TO WATERDEEP'!$A$3:$A$166,0),1),"")</f>
        <v/>
      </c>
      <c r="T464" s="37" t="str">
        <f>IFERROR(INDEX('VOLO GUIDE TO WATERDEEP'!F$3:F$166,MATCH($H464,'VOLO GUIDE TO WATERDEEP'!$A$3:$A$166,0),1),"")</f>
        <v/>
      </c>
      <c r="U464" s="37" t="str">
        <f>IFERROR(INDEX('VOLO GUIDE TO WATERDEEP'!G$3:G$166,MATCH($H464,'VOLO GUIDE TO WATERDEEP'!$A$3:$A$166,0),1),"")</f>
        <v/>
      </c>
      <c r="V464" s="37" t="str">
        <f>IFERROR(INDEX('VOLO GUIDE TO WATERDEEP'!I$3:I$166,MATCH($H464,'VOLO GUIDE TO WATERDEEP'!$A$3:$A$166,0),1),"")</f>
        <v/>
      </c>
      <c r="W464" s="102"/>
      <c r="X464" s="37" t="str">
        <f>IFERROR(INDEX(GUILDS!$B$2:$B$43,MATCH($F464,GUILDS!$G$2:$G$43,0),1),"")</f>
        <v/>
      </c>
      <c r="Y464" s="102"/>
      <c r="Z464" s="37" t="str">
        <f>IFERROR(INDEX(GUILDS!$X$3:$X$45,MATCH($F464,GUILDS!$W$3:$W$45,0),1),"")</f>
        <v/>
      </c>
    </row>
    <row r="465" spans="1:26" x14ac:dyDescent="0.25">
      <c r="A465" t="s">
        <v>1231</v>
      </c>
      <c r="B465" s="1" t="str">
        <f t="shared" si="12"/>
        <v>D69</v>
      </c>
      <c r="C465" s="1" t="str">
        <f t="shared" si="13"/>
        <v>Maernath Storage (warehouse, D, 2)</v>
      </c>
      <c r="F465" s="37" t="s">
        <v>2040</v>
      </c>
      <c r="G465" s="37" t="s">
        <v>2041</v>
      </c>
      <c r="H465" s="63" t="s">
        <v>2595</v>
      </c>
      <c r="I465" s="63" t="s">
        <v>3292</v>
      </c>
      <c r="J465" s="63" t="s">
        <v>2171</v>
      </c>
      <c r="K465" s="63" t="s">
        <v>2159</v>
      </c>
      <c r="L465" s="63">
        <v>2</v>
      </c>
      <c r="M465" s="63"/>
      <c r="N465" s="112" t="s">
        <v>6672</v>
      </c>
      <c r="O465" s="102"/>
      <c r="P465" s="37" t="str">
        <f>IFERROR(INDEX('VOLO GUIDE TO WATERDEEP'!B$3:B$166,MATCH($H465,'VOLO GUIDE TO WATERDEEP'!$A$3:$A$166,0),1),"")</f>
        <v/>
      </c>
      <c r="Q465" s="37" t="str">
        <f>IFERROR(INDEX('VOLO GUIDE TO WATERDEEP'!C$3:C$166,MATCH($H465,'VOLO GUIDE TO WATERDEEP'!$A$3:$A$166,0),1),"")</f>
        <v/>
      </c>
      <c r="R465" s="37" t="str">
        <f>IFERROR(INDEX('VOLO GUIDE TO WATERDEEP'!D$3:D$166,MATCH($H465,'VOLO GUIDE TO WATERDEEP'!$A$3:$A$166,0),1),"")</f>
        <v/>
      </c>
      <c r="S465" s="37" t="str">
        <f>IFERROR(INDEX('VOLO GUIDE TO WATERDEEP'!E$3:E$166,MATCH($H465,'VOLO GUIDE TO WATERDEEP'!$A$3:$A$166,0),1),"")</f>
        <v/>
      </c>
      <c r="T465" s="37" t="str">
        <f>IFERROR(INDEX('VOLO GUIDE TO WATERDEEP'!F$3:F$166,MATCH($H465,'VOLO GUIDE TO WATERDEEP'!$A$3:$A$166,0),1),"")</f>
        <v/>
      </c>
      <c r="U465" s="37" t="str">
        <f>IFERROR(INDEX('VOLO GUIDE TO WATERDEEP'!G$3:G$166,MATCH($H465,'VOLO GUIDE TO WATERDEEP'!$A$3:$A$166,0),1),"")</f>
        <v/>
      </c>
      <c r="V465" s="37" t="str">
        <f>IFERROR(INDEX('VOLO GUIDE TO WATERDEEP'!I$3:I$166,MATCH($H465,'VOLO GUIDE TO WATERDEEP'!$A$3:$A$166,0),1),"")</f>
        <v/>
      </c>
      <c r="W465" s="102"/>
      <c r="X465" s="37" t="str">
        <f>IFERROR(INDEX(GUILDS!$B$2:$B$43,MATCH($F465,GUILDS!$G$2:$G$43,0),1),"")</f>
        <v/>
      </c>
      <c r="Y465" s="102"/>
      <c r="Z465" s="37" t="str">
        <f>IFERROR(INDEX(GUILDS!$X$3:$X$45,MATCH($F465,GUILDS!$W$3:$W$45,0),1),"")</f>
        <v/>
      </c>
    </row>
    <row r="466" spans="1:26" x14ac:dyDescent="0.25">
      <c r="A466" t="s">
        <v>1232</v>
      </c>
      <c r="B466" s="1" t="str">
        <f t="shared" si="12"/>
        <v>D70</v>
      </c>
      <c r="C466" s="1" t="str">
        <f t="shared" si="13"/>
        <v>Alex Lenter's Storage (warehouse, D, 2)</v>
      </c>
      <c r="F466" s="37" t="s">
        <v>2042</v>
      </c>
      <c r="G466" s="37" t="s">
        <v>2043</v>
      </c>
      <c r="H466" s="63" t="s">
        <v>2596</v>
      </c>
      <c r="I466" s="63" t="s">
        <v>3292</v>
      </c>
      <c r="J466" s="63" t="s">
        <v>2171</v>
      </c>
      <c r="K466" s="63" t="s">
        <v>2159</v>
      </c>
      <c r="L466" s="63">
        <v>2</v>
      </c>
      <c r="M466" s="63"/>
      <c r="N466" s="112" t="s">
        <v>6672</v>
      </c>
      <c r="O466" s="102"/>
      <c r="P466" s="37" t="str">
        <f>IFERROR(INDEX('VOLO GUIDE TO WATERDEEP'!B$3:B$166,MATCH($H466,'VOLO GUIDE TO WATERDEEP'!$A$3:$A$166,0),1),"")</f>
        <v/>
      </c>
      <c r="Q466" s="37" t="str">
        <f>IFERROR(INDEX('VOLO GUIDE TO WATERDEEP'!C$3:C$166,MATCH($H466,'VOLO GUIDE TO WATERDEEP'!$A$3:$A$166,0),1),"")</f>
        <v/>
      </c>
      <c r="R466" s="37" t="str">
        <f>IFERROR(INDEX('VOLO GUIDE TO WATERDEEP'!D$3:D$166,MATCH($H466,'VOLO GUIDE TO WATERDEEP'!$A$3:$A$166,0),1),"")</f>
        <v/>
      </c>
      <c r="S466" s="37" t="str">
        <f>IFERROR(INDEX('VOLO GUIDE TO WATERDEEP'!E$3:E$166,MATCH($H466,'VOLO GUIDE TO WATERDEEP'!$A$3:$A$166,0),1),"")</f>
        <v/>
      </c>
      <c r="T466" s="37" t="str">
        <f>IFERROR(INDEX('VOLO GUIDE TO WATERDEEP'!F$3:F$166,MATCH($H466,'VOLO GUIDE TO WATERDEEP'!$A$3:$A$166,0),1),"")</f>
        <v/>
      </c>
      <c r="U466" s="37" t="str">
        <f>IFERROR(INDEX('VOLO GUIDE TO WATERDEEP'!G$3:G$166,MATCH($H466,'VOLO GUIDE TO WATERDEEP'!$A$3:$A$166,0),1),"")</f>
        <v/>
      </c>
      <c r="V466" s="37" t="str">
        <f>IFERROR(INDEX('VOLO GUIDE TO WATERDEEP'!I$3:I$166,MATCH($H466,'VOLO GUIDE TO WATERDEEP'!$A$3:$A$166,0),1),"")</f>
        <v/>
      </c>
      <c r="W466" s="102"/>
      <c r="X466" s="37" t="str">
        <f>IFERROR(INDEX(GUILDS!$B$2:$B$43,MATCH($F466,GUILDS!$G$2:$G$43,0),1),"")</f>
        <v/>
      </c>
      <c r="Y466" s="102"/>
      <c r="Z466" s="37" t="str">
        <f>IFERROR(INDEX(GUILDS!$X$3:$X$45,MATCH($F466,GUILDS!$W$3:$W$45,0),1),"")</f>
        <v/>
      </c>
    </row>
    <row r="467" spans="1:26" x14ac:dyDescent="0.25">
      <c r="A467" t="s">
        <v>1233</v>
      </c>
      <c r="B467" s="1" t="str">
        <f t="shared" si="12"/>
        <v>D71</v>
      </c>
      <c r="C467" s="1" t="str">
        <f t="shared" si="13"/>
        <v>Old Xoblob Shop (business, B, 3)</v>
      </c>
      <c r="F467" s="37" t="s">
        <v>2044</v>
      </c>
      <c r="G467" s="37" t="s">
        <v>2045</v>
      </c>
      <c r="H467" s="63" t="s">
        <v>2597</v>
      </c>
      <c r="I467" s="63" t="s">
        <v>3292</v>
      </c>
      <c r="J467" s="63" t="s">
        <v>2165</v>
      </c>
      <c r="K467" s="63" t="s">
        <v>2157</v>
      </c>
      <c r="L467" s="63">
        <v>3</v>
      </c>
      <c r="M467" s="63"/>
      <c r="N467" s="112" t="s">
        <v>6672</v>
      </c>
      <c r="O467" s="102"/>
      <c r="P467" s="37" t="str">
        <f>IFERROR(INDEX('VOLO GUIDE TO WATERDEEP'!B$3:B$166,MATCH($H467,'VOLO GUIDE TO WATERDEEP'!$A$3:$A$166,0),1),"")</f>
        <v/>
      </c>
      <c r="Q467" s="37" t="str">
        <f>IFERROR(INDEX('VOLO GUIDE TO WATERDEEP'!C$3:C$166,MATCH($H467,'VOLO GUIDE TO WATERDEEP'!$A$3:$A$166,0),1),"")</f>
        <v/>
      </c>
      <c r="R467" s="37" t="str">
        <f>IFERROR(INDEX('VOLO GUIDE TO WATERDEEP'!D$3:D$166,MATCH($H467,'VOLO GUIDE TO WATERDEEP'!$A$3:$A$166,0),1),"")</f>
        <v/>
      </c>
      <c r="S467" s="37" t="str">
        <f>IFERROR(INDEX('VOLO GUIDE TO WATERDEEP'!E$3:E$166,MATCH($H467,'VOLO GUIDE TO WATERDEEP'!$A$3:$A$166,0),1),"")</f>
        <v/>
      </c>
      <c r="T467" s="37" t="str">
        <f>IFERROR(INDEX('VOLO GUIDE TO WATERDEEP'!F$3:F$166,MATCH($H467,'VOLO GUIDE TO WATERDEEP'!$A$3:$A$166,0),1),"")</f>
        <v/>
      </c>
      <c r="U467" s="37" t="str">
        <f>IFERROR(INDEX('VOLO GUIDE TO WATERDEEP'!G$3:G$166,MATCH($H467,'VOLO GUIDE TO WATERDEEP'!$A$3:$A$166,0),1),"")</f>
        <v/>
      </c>
      <c r="V467" s="37" t="str">
        <f>IFERROR(INDEX('VOLO GUIDE TO WATERDEEP'!I$3:I$166,MATCH($H467,'VOLO GUIDE TO WATERDEEP'!$A$3:$A$166,0),1),"")</f>
        <v/>
      </c>
      <c r="W467" s="102"/>
      <c r="X467" s="37" t="str">
        <f>IFERROR(INDEX(GUILDS!$B$2:$B$43,MATCH($F467,GUILDS!$G$2:$G$43,0),1),"")</f>
        <v/>
      </c>
      <c r="Y467" s="102"/>
      <c r="Z467" s="37" t="str">
        <f>IFERROR(INDEX(GUILDS!$X$3:$X$45,MATCH($F467,GUILDS!$W$3:$W$45,0),1),"")</f>
        <v/>
      </c>
    </row>
    <row r="468" spans="1:26" x14ac:dyDescent="0.25">
      <c r="A468" t="s">
        <v>1234</v>
      </c>
      <c r="B468" s="1" t="str">
        <f t="shared" si="12"/>
        <v>D72</v>
      </c>
      <c r="C468" s="1" t="str">
        <f t="shared" si="13"/>
        <v>The Pavilion of Paving Stones (guildhall, C, 3)</v>
      </c>
      <c r="F468" s="37" t="s">
        <v>2046</v>
      </c>
      <c r="G468" s="37" t="s">
        <v>2047</v>
      </c>
      <c r="H468" s="63" t="s">
        <v>2598</v>
      </c>
      <c r="I468" s="63" t="s">
        <v>3292</v>
      </c>
      <c r="J468" s="63" t="s">
        <v>2172</v>
      </c>
      <c r="K468" s="63" t="s">
        <v>2145</v>
      </c>
      <c r="L468" s="63">
        <v>3</v>
      </c>
      <c r="M468" s="63"/>
      <c r="N468" s="112" t="s">
        <v>6672</v>
      </c>
      <c r="O468" s="102"/>
      <c r="P468" s="37" t="str">
        <f>IFERROR(INDEX('VOLO GUIDE TO WATERDEEP'!B$3:B$166,MATCH($H468,'VOLO GUIDE TO WATERDEEP'!$A$3:$A$166,0),1),"")</f>
        <v/>
      </c>
      <c r="Q468" s="37" t="str">
        <f>IFERROR(INDEX('VOLO GUIDE TO WATERDEEP'!C$3:C$166,MATCH($H468,'VOLO GUIDE TO WATERDEEP'!$A$3:$A$166,0),1),"")</f>
        <v/>
      </c>
      <c r="R468" s="37" t="str">
        <f>IFERROR(INDEX('VOLO GUIDE TO WATERDEEP'!D$3:D$166,MATCH($H468,'VOLO GUIDE TO WATERDEEP'!$A$3:$A$166,0),1),"")</f>
        <v/>
      </c>
      <c r="S468" s="37" t="str">
        <f>IFERROR(INDEX('VOLO GUIDE TO WATERDEEP'!E$3:E$166,MATCH($H468,'VOLO GUIDE TO WATERDEEP'!$A$3:$A$166,0),1),"")</f>
        <v/>
      </c>
      <c r="T468" s="37" t="str">
        <f>IFERROR(INDEX('VOLO GUIDE TO WATERDEEP'!F$3:F$166,MATCH($H468,'VOLO GUIDE TO WATERDEEP'!$A$3:$A$166,0),1),"")</f>
        <v/>
      </c>
      <c r="U468" s="37" t="str">
        <f>IFERROR(INDEX('VOLO GUIDE TO WATERDEEP'!G$3:G$166,MATCH($H468,'VOLO GUIDE TO WATERDEEP'!$A$3:$A$166,0),1),"")</f>
        <v/>
      </c>
      <c r="V468" s="37" t="str">
        <f>IFERROR(INDEX('VOLO GUIDE TO WATERDEEP'!I$3:I$166,MATCH($H468,'VOLO GUIDE TO WATERDEEP'!$A$3:$A$166,0),1),"")</f>
        <v/>
      </c>
      <c r="W468" s="102"/>
      <c r="X468" s="37" t="str">
        <f>IFERROR(INDEX(GUILDS!$B$2:$B$43,MATCH($F468,GUILDS!$G$2:$G$43,0),1),"")</f>
        <v/>
      </c>
      <c r="Y468" s="102"/>
      <c r="Z468" s="37" t="str">
        <f>IFERROR(INDEX(GUILDS!$X$3:$X$45,MATCH($F468,GUILDS!$W$3:$W$45,0),1),"")</f>
        <v/>
      </c>
    </row>
    <row r="469" spans="1:26" x14ac:dyDescent="0.25">
      <c r="A469" t="s">
        <v>1235</v>
      </c>
      <c r="B469" s="1" t="str">
        <f t="shared" si="12"/>
        <v>D73</v>
      </c>
      <c r="C469" s="1" t="str">
        <f t="shared" si="13"/>
        <v>Sailor's Corner (inn, D, 2)</v>
      </c>
      <c r="F469" s="37" t="s">
        <v>2048</v>
      </c>
      <c r="G469" s="37" t="s">
        <v>2049</v>
      </c>
      <c r="H469" s="63" t="s">
        <v>2599</v>
      </c>
      <c r="I469" s="63" t="s">
        <v>3292</v>
      </c>
      <c r="J469" s="63" t="s">
        <v>2168</v>
      </c>
      <c r="K469" s="63" t="s">
        <v>2159</v>
      </c>
      <c r="L469" s="63">
        <v>2</v>
      </c>
      <c r="M469" s="63"/>
      <c r="N469" s="112" t="s">
        <v>6672</v>
      </c>
      <c r="O469" s="102"/>
      <c r="P469" s="37" t="str">
        <f>IFERROR(INDEX('VOLO GUIDE TO WATERDEEP'!B$3:B$166,MATCH($H469,'VOLO GUIDE TO WATERDEEP'!$A$3:$A$166,0),1),"")</f>
        <v/>
      </c>
      <c r="Q469" s="37" t="str">
        <f>IFERROR(INDEX('VOLO GUIDE TO WATERDEEP'!C$3:C$166,MATCH($H469,'VOLO GUIDE TO WATERDEEP'!$A$3:$A$166,0),1),"")</f>
        <v/>
      </c>
      <c r="R469" s="37" t="str">
        <f>IFERROR(INDEX('VOLO GUIDE TO WATERDEEP'!D$3:D$166,MATCH($H469,'VOLO GUIDE TO WATERDEEP'!$A$3:$A$166,0),1),"")</f>
        <v/>
      </c>
      <c r="S469" s="37" t="str">
        <f>IFERROR(INDEX('VOLO GUIDE TO WATERDEEP'!E$3:E$166,MATCH($H469,'VOLO GUIDE TO WATERDEEP'!$A$3:$A$166,0),1),"")</f>
        <v/>
      </c>
      <c r="T469" s="37" t="str">
        <f>IFERROR(INDEX('VOLO GUIDE TO WATERDEEP'!F$3:F$166,MATCH($H469,'VOLO GUIDE TO WATERDEEP'!$A$3:$A$166,0),1),"")</f>
        <v/>
      </c>
      <c r="U469" s="37" t="str">
        <f>IFERROR(INDEX('VOLO GUIDE TO WATERDEEP'!G$3:G$166,MATCH($H469,'VOLO GUIDE TO WATERDEEP'!$A$3:$A$166,0),1),"")</f>
        <v/>
      </c>
      <c r="V469" s="37" t="str">
        <f>IFERROR(INDEX('VOLO GUIDE TO WATERDEEP'!I$3:I$166,MATCH($H469,'VOLO GUIDE TO WATERDEEP'!$A$3:$A$166,0),1),"")</f>
        <v/>
      </c>
      <c r="W469" s="102"/>
      <c r="X469" s="37" t="str">
        <f>IFERROR(INDEX(GUILDS!$B$2:$B$43,MATCH($F469,GUILDS!$G$2:$G$43,0),1),"")</f>
        <v/>
      </c>
      <c r="Y469" s="102"/>
      <c r="Z469" s="37" t="str">
        <f>IFERROR(INDEX(GUILDS!$X$3:$X$45,MATCH($F469,GUILDS!$W$3:$W$45,0),1),"")</f>
        <v/>
      </c>
    </row>
    <row r="470" spans="1:26" x14ac:dyDescent="0.25">
      <c r="A470" t="s">
        <v>1236</v>
      </c>
      <c r="B470" s="1" t="str">
        <f t="shared" si="12"/>
        <v>D74</v>
      </c>
      <c r="C470" s="1" t="str">
        <f t="shared" si="13"/>
        <v>Darth's Dolphyntyde (tavern, D, 1)</v>
      </c>
      <c r="F470" s="37" t="s">
        <v>2050</v>
      </c>
      <c r="G470" s="37" t="s">
        <v>2051</v>
      </c>
      <c r="H470" s="63" t="s">
        <v>2600</v>
      </c>
      <c r="I470" s="63" t="s">
        <v>3292</v>
      </c>
      <c r="J470" s="63" t="s">
        <v>2169</v>
      </c>
      <c r="K470" s="63" t="s">
        <v>2159</v>
      </c>
      <c r="L470" s="63">
        <v>1</v>
      </c>
      <c r="M470" s="63"/>
      <c r="N470" s="112" t="s">
        <v>6672</v>
      </c>
      <c r="O470" s="102"/>
      <c r="P470" s="37" t="str">
        <f>IFERROR(INDEX('VOLO GUIDE TO WATERDEEP'!B$3:B$166,MATCH($H470,'VOLO GUIDE TO WATERDEEP'!$A$3:$A$166,0),1),"")</f>
        <v/>
      </c>
      <c r="Q470" s="37" t="str">
        <f>IFERROR(INDEX('VOLO GUIDE TO WATERDEEP'!C$3:C$166,MATCH($H470,'VOLO GUIDE TO WATERDEEP'!$A$3:$A$166,0),1),"")</f>
        <v/>
      </c>
      <c r="R470" s="37" t="str">
        <f>IFERROR(INDEX('VOLO GUIDE TO WATERDEEP'!D$3:D$166,MATCH($H470,'VOLO GUIDE TO WATERDEEP'!$A$3:$A$166,0),1),"")</f>
        <v/>
      </c>
      <c r="S470" s="37" t="str">
        <f>IFERROR(INDEX('VOLO GUIDE TO WATERDEEP'!E$3:E$166,MATCH($H470,'VOLO GUIDE TO WATERDEEP'!$A$3:$A$166,0),1),"")</f>
        <v/>
      </c>
      <c r="T470" s="37" t="str">
        <f>IFERROR(INDEX('VOLO GUIDE TO WATERDEEP'!F$3:F$166,MATCH($H470,'VOLO GUIDE TO WATERDEEP'!$A$3:$A$166,0),1),"")</f>
        <v/>
      </c>
      <c r="U470" s="37" t="str">
        <f>IFERROR(INDEX('VOLO GUIDE TO WATERDEEP'!G$3:G$166,MATCH($H470,'VOLO GUIDE TO WATERDEEP'!$A$3:$A$166,0),1),"")</f>
        <v/>
      </c>
      <c r="V470" s="37" t="str">
        <f>IFERROR(INDEX('VOLO GUIDE TO WATERDEEP'!I$3:I$166,MATCH($H470,'VOLO GUIDE TO WATERDEEP'!$A$3:$A$166,0),1),"")</f>
        <v/>
      </c>
      <c r="W470" s="102"/>
      <c r="X470" s="37" t="str">
        <f>IFERROR(INDEX(GUILDS!$B$2:$B$43,MATCH($F470,GUILDS!$G$2:$G$43,0),1),"")</f>
        <v/>
      </c>
      <c r="Y470" s="102"/>
      <c r="Z470" s="37" t="str">
        <f>IFERROR(INDEX(GUILDS!$X$3:$X$45,MATCH($F470,GUILDS!$W$3:$W$45,0),1),"")</f>
        <v/>
      </c>
    </row>
    <row r="471" spans="1:26" ht="409.5" x14ac:dyDescent="0.25">
      <c r="B471" s="1"/>
      <c r="C471" s="1"/>
      <c r="F471" s="37"/>
      <c r="G471" s="37"/>
      <c r="H471" s="63" t="s">
        <v>5832</v>
      </c>
      <c r="I471" s="63" t="s">
        <v>3292</v>
      </c>
      <c r="J471" s="63"/>
      <c r="K471" s="63"/>
      <c r="L471" s="63"/>
      <c r="M471" s="63"/>
      <c r="N471" s="130" t="s">
        <v>7272</v>
      </c>
      <c r="O471" s="102"/>
      <c r="P471" s="37"/>
      <c r="Q471" s="37"/>
      <c r="R471" s="37"/>
      <c r="S471" s="37"/>
      <c r="T471" s="37"/>
      <c r="U471" s="37"/>
      <c r="V471" s="37"/>
      <c r="W471" s="102"/>
      <c r="X471" s="37"/>
      <c r="Y471" s="102"/>
      <c r="Z471" s="37"/>
    </row>
    <row r="472" spans="1:26" x14ac:dyDescent="0.25">
      <c r="B472" s="1"/>
      <c r="C472" s="1"/>
      <c r="F472" s="37"/>
      <c r="G472" s="37"/>
      <c r="H472" s="63" t="s">
        <v>6558</v>
      </c>
      <c r="I472" s="63" t="s">
        <v>3292</v>
      </c>
      <c r="J472" s="63"/>
      <c r="K472" s="63"/>
      <c r="L472" s="63"/>
      <c r="M472" s="63"/>
      <c r="N472" s="112" t="s">
        <v>6754</v>
      </c>
      <c r="O472" s="102"/>
      <c r="P472" s="37"/>
      <c r="Q472" s="37"/>
      <c r="R472" s="37"/>
      <c r="S472" s="37"/>
      <c r="T472" s="37"/>
      <c r="U472" s="37"/>
      <c r="V472" s="37"/>
      <c r="W472" s="102"/>
      <c r="X472" s="37"/>
      <c r="Y472" s="102"/>
      <c r="Z472" s="37"/>
    </row>
    <row r="473" spans="1:26" x14ac:dyDescent="0.25">
      <c r="B473" s="1"/>
      <c r="C473" s="1"/>
      <c r="F473" s="37"/>
      <c r="G473" s="37"/>
      <c r="H473" s="63" t="s">
        <v>4068</v>
      </c>
      <c r="I473" s="63" t="s">
        <v>3292</v>
      </c>
      <c r="J473" s="63" t="s">
        <v>2169</v>
      </c>
      <c r="K473" s="63"/>
      <c r="L473" s="63"/>
      <c r="M473" s="63"/>
      <c r="N473" s="112" t="s">
        <v>6672</v>
      </c>
      <c r="O473" s="102"/>
      <c r="P473" s="37"/>
      <c r="Q473" s="37"/>
      <c r="R473" s="37"/>
      <c r="S473" s="37"/>
      <c r="T473" s="37"/>
      <c r="U473" s="37"/>
      <c r="V473" s="37"/>
      <c r="W473" s="102"/>
      <c r="X473" s="37"/>
      <c r="Y473" s="102"/>
      <c r="Z473" s="37"/>
    </row>
    <row r="474" spans="1:26" x14ac:dyDescent="0.25">
      <c r="B474" s="1"/>
      <c r="C474" s="1"/>
      <c r="F474" s="37"/>
      <c r="G474" s="37"/>
      <c r="H474" s="63" t="s">
        <v>6560</v>
      </c>
      <c r="I474" s="63" t="s">
        <v>3292</v>
      </c>
      <c r="J474" s="63" t="s">
        <v>2169</v>
      </c>
      <c r="K474" s="63"/>
      <c r="L474" s="63"/>
      <c r="M474" s="63"/>
      <c r="N474" s="113" t="s">
        <v>6755</v>
      </c>
      <c r="O474" s="102"/>
      <c r="P474" s="37"/>
      <c r="Q474" s="37"/>
      <c r="R474" s="37"/>
      <c r="S474" s="37"/>
      <c r="T474" s="37"/>
      <c r="U474" s="37"/>
      <c r="V474" s="37"/>
      <c r="W474" s="102"/>
      <c r="X474" s="37"/>
      <c r="Y474" s="102"/>
      <c r="Z474" s="37"/>
    </row>
    <row r="475" spans="1:26" x14ac:dyDescent="0.25">
      <c r="B475" s="1"/>
      <c r="C475" s="1"/>
      <c r="F475" s="37"/>
      <c r="G475" s="37"/>
      <c r="H475" s="63" t="s">
        <v>6561</v>
      </c>
      <c r="I475" s="63" t="s">
        <v>3292</v>
      </c>
      <c r="J475" s="63"/>
      <c r="K475" s="63"/>
      <c r="L475" s="63"/>
      <c r="M475" s="63"/>
      <c r="N475" s="112" t="s">
        <v>6756</v>
      </c>
      <c r="O475" s="102"/>
      <c r="P475" s="37"/>
      <c r="Q475" s="37"/>
      <c r="R475" s="37"/>
      <c r="S475" s="37"/>
      <c r="T475" s="37"/>
      <c r="U475" s="37"/>
      <c r="V475" s="37"/>
      <c r="W475" s="102"/>
      <c r="X475" s="37"/>
      <c r="Y475" s="102"/>
      <c r="Z475" s="37"/>
    </row>
    <row r="476" spans="1:26" x14ac:dyDescent="0.25">
      <c r="B476" s="1"/>
      <c r="C476" s="1"/>
      <c r="F476" s="37"/>
      <c r="G476" s="37"/>
      <c r="H476" s="63" t="s">
        <v>6562</v>
      </c>
      <c r="I476" s="63" t="s">
        <v>3292</v>
      </c>
      <c r="J476" s="63" t="s">
        <v>6563</v>
      </c>
      <c r="K476" s="63"/>
      <c r="L476" s="63"/>
      <c r="M476" s="63"/>
      <c r="N476" s="112" t="s">
        <v>6672</v>
      </c>
      <c r="O476" s="102"/>
      <c r="P476" s="37"/>
      <c r="Q476" s="37"/>
      <c r="R476" s="37"/>
      <c r="S476" s="37"/>
      <c r="T476" s="37"/>
      <c r="U476" s="37"/>
      <c r="V476" s="37"/>
      <c r="W476" s="102"/>
      <c r="X476" s="37"/>
      <c r="Y476" s="102"/>
      <c r="Z476" s="37"/>
    </row>
    <row r="477" spans="1:26" x14ac:dyDescent="0.25">
      <c r="B477" s="1"/>
      <c r="C477" s="1"/>
      <c r="F477" s="37"/>
      <c r="G477" s="37"/>
      <c r="H477" s="63" t="s">
        <v>6565</v>
      </c>
      <c r="I477" s="63" t="s">
        <v>3292</v>
      </c>
      <c r="J477" s="63"/>
      <c r="K477" s="63"/>
      <c r="L477" s="63"/>
      <c r="M477" s="63"/>
      <c r="N477" s="112" t="s">
        <v>6757</v>
      </c>
      <c r="O477" s="102"/>
      <c r="P477" s="37"/>
      <c r="Q477" s="37"/>
      <c r="R477" s="37"/>
      <c r="S477" s="37"/>
      <c r="T477" s="37"/>
      <c r="U477" s="37"/>
      <c r="V477" s="37"/>
      <c r="W477" s="102"/>
      <c r="X477" s="37"/>
      <c r="Y477" s="102"/>
      <c r="Z477" s="37"/>
    </row>
    <row r="478" spans="1:26" x14ac:dyDescent="0.25">
      <c r="B478" s="1"/>
      <c r="C478" s="1"/>
      <c r="F478" s="37"/>
      <c r="G478" s="37"/>
      <c r="H478" s="101" t="s">
        <v>6566</v>
      </c>
      <c r="I478" s="63" t="s">
        <v>3292</v>
      </c>
      <c r="J478" s="63"/>
      <c r="K478" s="63"/>
      <c r="L478" s="63"/>
      <c r="M478" s="63"/>
      <c r="N478" s="113" t="s">
        <v>6758</v>
      </c>
      <c r="O478" s="102"/>
      <c r="P478" s="37"/>
      <c r="Q478" s="37"/>
      <c r="R478" s="37"/>
      <c r="S478" s="37"/>
      <c r="T478" s="37"/>
      <c r="U478" s="37"/>
      <c r="V478" s="37"/>
      <c r="W478" s="102"/>
      <c r="X478" s="37"/>
      <c r="Y478" s="102"/>
      <c r="Z478" s="37"/>
    </row>
    <row r="479" spans="1:26" x14ac:dyDescent="0.25">
      <c r="B479" s="1"/>
      <c r="C479" s="1"/>
      <c r="F479" s="37"/>
      <c r="G479" s="37"/>
      <c r="H479" s="101" t="s">
        <v>6567</v>
      </c>
      <c r="I479" s="63" t="s">
        <v>3292</v>
      </c>
      <c r="J479" s="63"/>
      <c r="K479" s="63"/>
      <c r="L479" s="63"/>
      <c r="M479" s="63"/>
      <c r="N479" s="113" t="s">
        <v>6759</v>
      </c>
      <c r="O479" s="102"/>
      <c r="P479" s="37"/>
      <c r="Q479" s="37"/>
      <c r="R479" s="37"/>
      <c r="S479" s="37"/>
      <c r="T479" s="37"/>
      <c r="U479" s="37"/>
      <c r="V479" s="37"/>
      <c r="W479" s="102"/>
      <c r="X479" s="37"/>
      <c r="Y479" s="102"/>
      <c r="Z479" s="37"/>
    </row>
    <row r="480" spans="1:26" x14ac:dyDescent="0.25">
      <c r="B480" s="1"/>
      <c r="C480" s="1"/>
      <c r="F480" s="37"/>
      <c r="G480" s="37"/>
      <c r="H480" s="101" t="s">
        <v>6572</v>
      </c>
      <c r="I480" s="63" t="s">
        <v>3292</v>
      </c>
      <c r="J480" s="63"/>
      <c r="K480" s="63"/>
      <c r="L480" s="63"/>
      <c r="M480" s="63"/>
      <c r="N480" s="112" t="s">
        <v>6672</v>
      </c>
      <c r="O480" s="102"/>
      <c r="P480" s="37"/>
      <c r="Q480" s="37"/>
      <c r="R480" s="37"/>
      <c r="S480" s="37"/>
      <c r="T480" s="37"/>
      <c r="U480" s="37"/>
      <c r="V480" s="37"/>
      <c r="W480" s="102"/>
      <c r="X480" s="37"/>
      <c r="Y480" s="102"/>
      <c r="Z480" s="37"/>
    </row>
    <row r="481" spans="1:26" x14ac:dyDescent="0.25">
      <c r="B481" s="1"/>
      <c r="C481" s="1"/>
      <c r="F481" s="37"/>
      <c r="G481" s="37"/>
      <c r="H481" s="101" t="s">
        <v>6574</v>
      </c>
      <c r="I481" s="63" t="s">
        <v>3292</v>
      </c>
      <c r="J481" s="63"/>
      <c r="K481" s="63"/>
      <c r="L481" s="63"/>
      <c r="M481" s="63"/>
      <c r="N481" s="113" t="s">
        <v>6760</v>
      </c>
      <c r="O481" s="102"/>
      <c r="P481" s="37"/>
      <c r="Q481" s="37"/>
      <c r="R481" s="37"/>
      <c r="S481" s="37"/>
      <c r="T481" s="37"/>
      <c r="U481" s="37"/>
      <c r="V481" s="37"/>
      <c r="W481" s="102"/>
      <c r="X481" s="37"/>
      <c r="Y481" s="102"/>
      <c r="Z481" s="37"/>
    </row>
    <row r="482" spans="1:26" x14ac:dyDescent="0.25">
      <c r="B482" s="1"/>
      <c r="C482" s="1"/>
      <c r="F482" s="37"/>
      <c r="G482" s="37"/>
      <c r="H482" s="101" t="s">
        <v>6575</v>
      </c>
      <c r="I482" s="63" t="s">
        <v>3292</v>
      </c>
      <c r="J482" s="63"/>
      <c r="K482" s="63"/>
      <c r="L482" s="63"/>
      <c r="M482" s="63"/>
      <c r="N482" s="112" t="s">
        <v>6761</v>
      </c>
      <c r="O482" s="102"/>
      <c r="P482" s="37"/>
      <c r="Q482" s="37"/>
      <c r="R482" s="37"/>
      <c r="S482" s="37"/>
      <c r="T482" s="37"/>
      <c r="U482" s="37"/>
      <c r="V482" s="37"/>
      <c r="W482" s="102"/>
      <c r="X482" s="37"/>
      <c r="Y482" s="102"/>
      <c r="Z482" s="37"/>
    </row>
    <row r="483" spans="1:26" x14ac:dyDescent="0.25">
      <c r="B483" s="1"/>
      <c r="C483" s="1"/>
      <c r="F483" s="37"/>
      <c r="G483" s="37"/>
      <c r="H483" s="101" t="s">
        <v>6576</v>
      </c>
      <c r="I483" s="63" t="s">
        <v>3292</v>
      </c>
      <c r="J483" s="63"/>
      <c r="K483" s="63"/>
      <c r="L483" s="63"/>
      <c r="M483" s="63"/>
      <c r="N483" s="112" t="s">
        <v>6762</v>
      </c>
      <c r="O483" s="102"/>
      <c r="P483" s="37"/>
      <c r="Q483" s="37"/>
      <c r="R483" s="37"/>
      <c r="S483" s="37"/>
      <c r="T483" s="37"/>
      <c r="U483" s="37"/>
      <c r="V483" s="37"/>
      <c r="W483" s="102"/>
      <c r="X483" s="37"/>
      <c r="Y483" s="102"/>
      <c r="Z483" s="37"/>
    </row>
    <row r="484" spans="1:26" x14ac:dyDescent="0.25">
      <c r="B484" s="1"/>
      <c r="C484" s="1"/>
      <c r="F484" s="37"/>
      <c r="G484" s="37"/>
      <c r="H484" s="63" t="s">
        <v>6577</v>
      </c>
      <c r="I484" s="63" t="s">
        <v>3292</v>
      </c>
      <c r="J484" s="63"/>
      <c r="K484" s="63"/>
      <c r="L484" s="63"/>
      <c r="M484" s="63"/>
      <c r="N484" s="112" t="s">
        <v>6672</v>
      </c>
      <c r="O484" s="102"/>
      <c r="P484" s="37"/>
      <c r="Q484" s="37"/>
      <c r="R484" s="37"/>
      <c r="S484" s="37"/>
      <c r="T484" s="37"/>
      <c r="U484" s="37"/>
      <c r="V484" s="37"/>
      <c r="W484" s="102"/>
      <c r="X484" s="37"/>
      <c r="Y484" s="102"/>
      <c r="Z484" s="37"/>
    </row>
    <row r="485" spans="1:26" x14ac:dyDescent="0.25">
      <c r="B485" s="1"/>
      <c r="C485" s="1"/>
      <c r="F485" s="37"/>
      <c r="G485" s="37"/>
      <c r="H485" s="101" t="s">
        <v>6579</v>
      </c>
      <c r="I485" s="63" t="s">
        <v>3292</v>
      </c>
      <c r="J485" s="63"/>
      <c r="K485" s="63"/>
      <c r="L485" s="63"/>
      <c r="M485" s="63"/>
      <c r="N485" s="112" t="s">
        <v>6672</v>
      </c>
      <c r="O485" s="102"/>
      <c r="P485" s="37"/>
      <c r="Q485" s="37"/>
      <c r="R485" s="37"/>
      <c r="S485" s="37"/>
      <c r="T485" s="37"/>
      <c r="U485" s="37"/>
      <c r="V485" s="37"/>
      <c r="W485" s="102"/>
      <c r="X485" s="37"/>
      <c r="Y485" s="102"/>
      <c r="Z485" s="37"/>
    </row>
    <row r="486" spans="1:26" x14ac:dyDescent="0.25">
      <c r="B486" s="1"/>
      <c r="C486" s="1"/>
      <c r="F486" s="37"/>
      <c r="G486" s="37"/>
      <c r="H486" s="101" t="s">
        <v>6586</v>
      </c>
      <c r="I486" s="63" t="s">
        <v>3292</v>
      </c>
      <c r="J486" s="63"/>
      <c r="K486" s="63"/>
      <c r="L486" s="63"/>
      <c r="M486" s="63"/>
      <c r="N486" s="112" t="s">
        <v>6672</v>
      </c>
      <c r="O486" s="102"/>
      <c r="P486" s="37"/>
      <c r="Q486" s="37"/>
      <c r="R486" s="37"/>
      <c r="S486" s="37"/>
      <c r="T486" s="37"/>
      <c r="U486" s="37"/>
      <c r="V486" s="37"/>
      <c r="W486" s="102"/>
      <c r="X486" s="37"/>
      <c r="Y486" s="102"/>
      <c r="Z486" s="37"/>
    </row>
    <row r="487" spans="1:26" x14ac:dyDescent="0.25">
      <c r="B487" s="1"/>
      <c r="C487" s="1"/>
      <c r="F487" s="37"/>
      <c r="G487" s="37"/>
      <c r="H487" s="101" t="s">
        <v>6587</v>
      </c>
      <c r="I487" s="63" t="s">
        <v>3292</v>
      </c>
      <c r="J487" s="63"/>
      <c r="K487" s="63"/>
      <c r="L487" s="63"/>
      <c r="M487" s="63"/>
      <c r="N487" s="112" t="s">
        <v>6672</v>
      </c>
      <c r="O487" s="102"/>
      <c r="P487" s="37"/>
      <c r="Q487" s="37"/>
      <c r="R487" s="37"/>
      <c r="S487" s="37"/>
      <c r="T487" s="37"/>
      <c r="U487" s="37"/>
      <c r="V487" s="37"/>
      <c r="W487" s="102"/>
      <c r="X487" s="37"/>
      <c r="Y487" s="102"/>
      <c r="Z487" s="37"/>
    </row>
    <row r="488" spans="1:26" x14ac:dyDescent="0.25">
      <c r="B488" s="1"/>
      <c r="C488" s="1"/>
      <c r="F488" s="37"/>
      <c r="G488" s="37"/>
      <c r="H488" s="63" t="s">
        <v>6588</v>
      </c>
      <c r="I488" s="63" t="s">
        <v>3292</v>
      </c>
      <c r="J488" s="63"/>
      <c r="K488" s="63"/>
      <c r="L488" s="63"/>
      <c r="M488" s="63"/>
      <c r="N488" s="112" t="s">
        <v>6763</v>
      </c>
      <c r="O488" s="102"/>
      <c r="P488" s="37"/>
      <c r="Q488" s="37"/>
      <c r="R488" s="37"/>
      <c r="S488" s="37"/>
      <c r="T488" s="37"/>
      <c r="U488" s="37"/>
      <c r="V488" s="37"/>
      <c r="W488" s="102"/>
      <c r="X488" s="37"/>
      <c r="Y488" s="102"/>
      <c r="Z488" s="37"/>
    </row>
    <row r="489" spans="1:26" x14ac:dyDescent="0.25">
      <c r="A489" t="s">
        <v>1237</v>
      </c>
      <c r="B489" s="1" t="str">
        <f t="shared" si="12"/>
        <v>S1</v>
      </c>
      <c r="C489" s="1" t="str">
        <f t="shared" si="13"/>
        <v>The Swords' Rest (tavern, C, 1)</v>
      </c>
      <c r="F489" s="37" t="s">
        <v>1467</v>
      </c>
      <c r="G489" s="37" t="s">
        <v>2052</v>
      </c>
      <c r="H489" s="63" t="s">
        <v>2601</v>
      </c>
      <c r="I489" s="63" t="s">
        <v>4008</v>
      </c>
      <c r="J489" s="63" t="s">
        <v>2169</v>
      </c>
      <c r="K489" s="63" t="s">
        <v>2145</v>
      </c>
      <c r="L489" s="63">
        <v>1</v>
      </c>
      <c r="M489" s="63"/>
      <c r="N489" s="112" t="s">
        <v>6672</v>
      </c>
      <c r="O489" s="102"/>
      <c r="P489" s="37" t="str">
        <f>IFERROR(INDEX('VOLO GUIDE TO WATERDEEP'!B$3:B$166,MATCH($H489,'VOLO GUIDE TO WATERDEEP'!$A$3:$A$166,0),1),"")</f>
        <v/>
      </c>
      <c r="Q489" s="37" t="str">
        <f>IFERROR(INDEX('VOLO GUIDE TO WATERDEEP'!C$3:C$166,MATCH($H489,'VOLO GUIDE TO WATERDEEP'!$A$3:$A$166,0),1),"")</f>
        <v/>
      </c>
      <c r="R489" s="37" t="str">
        <f>IFERROR(INDEX('VOLO GUIDE TO WATERDEEP'!D$3:D$166,MATCH($H489,'VOLO GUIDE TO WATERDEEP'!$A$3:$A$166,0),1),"")</f>
        <v/>
      </c>
      <c r="S489" s="37" t="str">
        <f>IFERROR(INDEX('VOLO GUIDE TO WATERDEEP'!E$3:E$166,MATCH($H489,'VOLO GUIDE TO WATERDEEP'!$A$3:$A$166,0),1),"")</f>
        <v/>
      </c>
      <c r="T489" s="37" t="str">
        <f>IFERROR(INDEX('VOLO GUIDE TO WATERDEEP'!F$3:F$166,MATCH($H489,'VOLO GUIDE TO WATERDEEP'!$A$3:$A$166,0),1),"")</f>
        <v/>
      </c>
      <c r="U489" s="37" t="str">
        <f>IFERROR(INDEX('VOLO GUIDE TO WATERDEEP'!G$3:G$166,MATCH($H489,'VOLO GUIDE TO WATERDEEP'!$A$3:$A$166,0),1),"")</f>
        <v/>
      </c>
      <c r="V489" s="37" t="str">
        <f>IFERROR(INDEX('VOLO GUIDE TO WATERDEEP'!I$3:I$166,MATCH($H489,'VOLO GUIDE TO WATERDEEP'!$A$3:$A$166,0),1),"")</f>
        <v/>
      </c>
      <c r="W489" s="102"/>
      <c r="X489" s="37" t="str">
        <f>IFERROR(INDEX(GUILDS!$B$2:$B$43,MATCH($F489,GUILDS!$G$2:$G$43,0),1),"")</f>
        <v/>
      </c>
      <c r="Y489" s="102"/>
      <c r="Z489" s="37" t="str">
        <f>IFERROR(INDEX(GUILDS!$X$3:$X$45,MATCH($F489,GUILDS!$W$3:$W$45,0),1),"")</f>
        <v/>
      </c>
    </row>
    <row r="490" spans="1:26" x14ac:dyDescent="0.25">
      <c r="A490" t="s">
        <v>1238</v>
      </c>
      <c r="B490" s="1" t="str">
        <f t="shared" si="12"/>
        <v>S2</v>
      </c>
      <c r="C490" s="1" t="str">
        <f t="shared" si="13"/>
        <v>The Stone House (guildhall, D, 1)</v>
      </c>
      <c r="F490" s="37" t="s">
        <v>1468</v>
      </c>
      <c r="G490" s="37" t="s">
        <v>2053</v>
      </c>
      <c r="H490" s="63" t="s">
        <v>2602</v>
      </c>
      <c r="I490" s="63" t="s">
        <v>4008</v>
      </c>
      <c r="J490" s="63" t="s">
        <v>2172</v>
      </c>
      <c r="K490" s="63" t="s">
        <v>2159</v>
      </c>
      <c r="L490" s="63">
        <v>1</v>
      </c>
      <c r="M490" s="63"/>
      <c r="N490" s="112" t="s">
        <v>6672</v>
      </c>
      <c r="O490" s="102"/>
      <c r="P490" s="37" t="str">
        <f>IFERROR(INDEX('VOLO GUIDE TO WATERDEEP'!B$3:B$166,MATCH($H490,'VOLO GUIDE TO WATERDEEP'!$A$3:$A$166,0),1),"")</f>
        <v/>
      </c>
      <c r="Q490" s="37" t="str">
        <f>IFERROR(INDEX('VOLO GUIDE TO WATERDEEP'!C$3:C$166,MATCH($H490,'VOLO GUIDE TO WATERDEEP'!$A$3:$A$166,0),1),"")</f>
        <v/>
      </c>
      <c r="R490" s="37" t="str">
        <f>IFERROR(INDEX('VOLO GUIDE TO WATERDEEP'!D$3:D$166,MATCH($H490,'VOLO GUIDE TO WATERDEEP'!$A$3:$A$166,0),1),"")</f>
        <v/>
      </c>
      <c r="S490" s="37" t="str">
        <f>IFERROR(INDEX('VOLO GUIDE TO WATERDEEP'!E$3:E$166,MATCH($H490,'VOLO GUIDE TO WATERDEEP'!$A$3:$A$166,0),1),"")</f>
        <v/>
      </c>
      <c r="T490" s="37" t="str">
        <f>IFERROR(INDEX('VOLO GUIDE TO WATERDEEP'!F$3:F$166,MATCH($H490,'VOLO GUIDE TO WATERDEEP'!$A$3:$A$166,0),1),"")</f>
        <v/>
      </c>
      <c r="U490" s="37" t="str">
        <f>IFERROR(INDEX('VOLO GUIDE TO WATERDEEP'!G$3:G$166,MATCH($H490,'VOLO GUIDE TO WATERDEEP'!$A$3:$A$166,0),1),"")</f>
        <v/>
      </c>
      <c r="V490" s="37" t="str">
        <f>IFERROR(INDEX('VOLO GUIDE TO WATERDEEP'!I$3:I$166,MATCH($H490,'VOLO GUIDE TO WATERDEEP'!$A$3:$A$166,0),1),"")</f>
        <v/>
      </c>
      <c r="W490" s="102"/>
      <c r="X490" s="37" t="str">
        <f>IFERROR(INDEX(GUILDS!$B$2:$B$43,MATCH($F490,GUILDS!$G$2:$G$43,0),1),"")</f>
        <v>Carpenters, Roofers &amp; Plasterers Guild</v>
      </c>
      <c r="Y490" s="102"/>
      <c r="Z490" s="37" t="str">
        <f>IFERROR(INDEX(GUILDS!$X$3:$X$45,MATCH($F490,GUILDS!$W$3:$W$45,0),1),"")</f>
        <v/>
      </c>
    </row>
    <row r="491" spans="1:26" x14ac:dyDescent="0.25">
      <c r="A491" t="s">
        <v>1239</v>
      </c>
      <c r="B491" s="1" t="str">
        <f t="shared" si="12"/>
        <v>S3</v>
      </c>
      <c r="C491" s="1" t="str">
        <f t="shared" si="13"/>
        <v>The House of Good Spirits (guildhall, B, 3)</v>
      </c>
      <c r="F491" s="37" t="s">
        <v>1469</v>
      </c>
      <c r="G491" s="37" t="s">
        <v>2054</v>
      </c>
      <c r="H491" s="63" t="s">
        <v>2603</v>
      </c>
      <c r="I491" s="63" t="s">
        <v>4008</v>
      </c>
      <c r="J491" s="63" t="s">
        <v>2172</v>
      </c>
      <c r="K491" s="63" t="s">
        <v>2157</v>
      </c>
      <c r="L491" s="63">
        <v>3</v>
      </c>
      <c r="M491" s="63"/>
      <c r="N491" s="112" t="s">
        <v>6672</v>
      </c>
      <c r="O491" s="102"/>
      <c r="P491" s="37" t="str">
        <f>IFERROR(INDEX('VOLO GUIDE TO WATERDEEP'!B$3:B$166,MATCH($H491,'VOLO GUIDE TO WATERDEEP'!$A$3:$A$166,0),1),"")</f>
        <v/>
      </c>
      <c r="Q491" s="37" t="str">
        <f>IFERROR(INDEX('VOLO GUIDE TO WATERDEEP'!C$3:C$166,MATCH($H491,'VOLO GUIDE TO WATERDEEP'!$A$3:$A$166,0),1),"")</f>
        <v/>
      </c>
      <c r="R491" s="37" t="str">
        <f>IFERROR(INDEX('VOLO GUIDE TO WATERDEEP'!D$3:D$166,MATCH($H491,'VOLO GUIDE TO WATERDEEP'!$A$3:$A$166,0),1),"")</f>
        <v/>
      </c>
      <c r="S491" s="37" t="str">
        <f>IFERROR(INDEX('VOLO GUIDE TO WATERDEEP'!E$3:E$166,MATCH($H491,'VOLO GUIDE TO WATERDEEP'!$A$3:$A$166,0),1),"")</f>
        <v/>
      </c>
      <c r="T491" s="37" t="str">
        <f>IFERROR(INDEX('VOLO GUIDE TO WATERDEEP'!F$3:F$166,MATCH($H491,'VOLO GUIDE TO WATERDEEP'!$A$3:$A$166,0),1),"")</f>
        <v/>
      </c>
      <c r="U491" s="37" t="str">
        <f>IFERROR(INDEX('VOLO GUIDE TO WATERDEEP'!G$3:G$166,MATCH($H491,'VOLO GUIDE TO WATERDEEP'!$A$3:$A$166,0),1),"")</f>
        <v/>
      </c>
      <c r="V491" s="37" t="str">
        <f>IFERROR(INDEX('VOLO GUIDE TO WATERDEEP'!I$3:I$166,MATCH($H491,'VOLO GUIDE TO WATERDEEP'!$A$3:$A$166,0),1),"")</f>
        <v/>
      </c>
      <c r="W491" s="102"/>
      <c r="X491" s="37" t="str">
        <f>IFERROR(INDEX(GUILDS!$B$2:$B$43,MATCH($F491,GUILDS!$G$2:$G$43,0),1),"")</f>
        <v>Vintners', Distillers', &amp; Brewers' Guild</v>
      </c>
      <c r="Y491" s="102"/>
      <c r="Z491" s="37" t="str">
        <f>IFERROR(INDEX(GUILDS!$X$3:$X$45,MATCH($F491,GUILDS!$W$3:$W$45,0),1),"")</f>
        <v/>
      </c>
    </row>
    <row r="492" spans="1:26" x14ac:dyDescent="0.25">
      <c r="A492" t="s">
        <v>1240</v>
      </c>
      <c r="B492" s="1" t="str">
        <f t="shared" si="12"/>
        <v>S4</v>
      </c>
      <c r="C492" s="1" t="str">
        <f t="shared" si="13"/>
        <v>The Redbridle Stables (business, C, 2)</v>
      </c>
      <c r="F492" s="37" t="s">
        <v>1470</v>
      </c>
      <c r="G492" s="37" t="s">
        <v>2055</v>
      </c>
      <c r="H492" s="63" t="s">
        <v>2604</v>
      </c>
      <c r="I492" s="63" t="s">
        <v>4008</v>
      </c>
      <c r="J492" s="63" t="s">
        <v>2165</v>
      </c>
      <c r="K492" s="63" t="s">
        <v>2145</v>
      </c>
      <c r="L492" s="63">
        <v>2</v>
      </c>
      <c r="M492" s="63"/>
      <c r="N492" s="112" t="s">
        <v>6672</v>
      </c>
      <c r="O492" s="102"/>
      <c r="P492" s="37" t="str">
        <f>IFERROR(INDEX('VOLO GUIDE TO WATERDEEP'!B$3:B$166,MATCH($H492,'VOLO GUIDE TO WATERDEEP'!$A$3:$A$166,0),1),"")</f>
        <v/>
      </c>
      <c r="Q492" s="37" t="str">
        <f>IFERROR(INDEX('VOLO GUIDE TO WATERDEEP'!C$3:C$166,MATCH($H492,'VOLO GUIDE TO WATERDEEP'!$A$3:$A$166,0),1),"")</f>
        <v/>
      </c>
      <c r="R492" s="37" t="str">
        <f>IFERROR(INDEX('VOLO GUIDE TO WATERDEEP'!D$3:D$166,MATCH($H492,'VOLO GUIDE TO WATERDEEP'!$A$3:$A$166,0),1),"")</f>
        <v/>
      </c>
      <c r="S492" s="37" t="str">
        <f>IFERROR(INDEX('VOLO GUIDE TO WATERDEEP'!E$3:E$166,MATCH($H492,'VOLO GUIDE TO WATERDEEP'!$A$3:$A$166,0),1),"")</f>
        <v/>
      </c>
      <c r="T492" s="37" t="str">
        <f>IFERROR(INDEX('VOLO GUIDE TO WATERDEEP'!F$3:F$166,MATCH($H492,'VOLO GUIDE TO WATERDEEP'!$A$3:$A$166,0),1),"")</f>
        <v/>
      </c>
      <c r="U492" s="37" t="str">
        <f>IFERROR(INDEX('VOLO GUIDE TO WATERDEEP'!G$3:G$166,MATCH($H492,'VOLO GUIDE TO WATERDEEP'!$A$3:$A$166,0),1),"")</f>
        <v/>
      </c>
      <c r="V492" s="37" t="str">
        <f>IFERROR(INDEX('VOLO GUIDE TO WATERDEEP'!I$3:I$166,MATCH($H492,'VOLO GUIDE TO WATERDEEP'!$A$3:$A$166,0),1),"")</f>
        <v/>
      </c>
      <c r="W492" s="102"/>
      <c r="X492" s="37" t="str">
        <f>IFERROR(INDEX(GUILDS!$B$2:$B$43,MATCH($F492,GUILDS!$G$2:$G$43,0),1),"")</f>
        <v/>
      </c>
      <c r="Y492" s="102"/>
      <c r="Z492" s="37" t="str">
        <f>IFERROR(INDEX(GUILDS!$X$3:$X$45,MATCH($F492,GUILDS!$W$3:$W$45,0),1),"")</f>
        <v/>
      </c>
    </row>
    <row r="493" spans="1:26" x14ac:dyDescent="0.25">
      <c r="A493" t="s">
        <v>1241</v>
      </c>
      <c r="B493" s="1" t="str">
        <f t="shared" si="12"/>
        <v>S5</v>
      </c>
      <c r="C493" s="1" t="str">
        <f t="shared" si="13"/>
        <v>The Coach and Wagon Hall (guildhall, B, 3)</v>
      </c>
      <c r="F493" s="37" t="s">
        <v>1471</v>
      </c>
      <c r="G493" s="37" t="s">
        <v>2056</v>
      </c>
      <c r="H493" s="63" t="s">
        <v>2605</v>
      </c>
      <c r="I493" s="63" t="s">
        <v>4008</v>
      </c>
      <c r="J493" s="63" t="s">
        <v>2172</v>
      </c>
      <c r="K493" s="63" t="s">
        <v>2157</v>
      </c>
      <c r="L493" s="63">
        <v>3</v>
      </c>
      <c r="M493" s="63"/>
      <c r="N493" s="112" t="s">
        <v>6672</v>
      </c>
      <c r="O493" s="102"/>
      <c r="P493" s="37" t="str">
        <f>IFERROR(INDEX('VOLO GUIDE TO WATERDEEP'!B$3:B$166,MATCH($H493,'VOLO GUIDE TO WATERDEEP'!$A$3:$A$166,0),1),"")</f>
        <v/>
      </c>
      <c r="Q493" s="37" t="str">
        <f>IFERROR(INDEX('VOLO GUIDE TO WATERDEEP'!C$3:C$166,MATCH($H493,'VOLO GUIDE TO WATERDEEP'!$A$3:$A$166,0),1),"")</f>
        <v/>
      </c>
      <c r="R493" s="37" t="str">
        <f>IFERROR(INDEX('VOLO GUIDE TO WATERDEEP'!D$3:D$166,MATCH($H493,'VOLO GUIDE TO WATERDEEP'!$A$3:$A$166,0),1),"")</f>
        <v/>
      </c>
      <c r="S493" s="37" t="str">
        <f>IFERROR(INDEX('VOLO GUIDE TO WATERDEEP'!E$3:E$166,MATCH($H493,'VOLO GUIDE TO WATERDEEP'!$A$3:$A$166,0),1),"")</f>
        <v/>
      </c>
      <c r="T493" s="37" t="str">
        <f>IFERROR(INDEX('VOLO GUIDE TO WATERDEEP'!F$3:F$166,MATCH($H493,'VOLO GUIDE TO WATERDEEP'!$A$3:$A$166,0),1),"")</f>
        <v/>
      </c>
      <c r="U493" s="37" t="str">
        <f>IFERROR(INDEX('VOLO GUIDE TO WATERDEEP'!G$3:G$166,MATCH($H493,'VOLO GUIDE TO WATERDEEP'!$A$3:$A$166,0),1),"")</f>
        <v/>
      </c>
      <c r="V493" s="37" t="str">
        <f>IFERROR(INDEX('VOLO GUIDE TO WATERDEEP'!I$3:I$166,MATCH($H493,'VOLO GUIDE TO WATERDEEP'!$A$3:$A$166,0),1),"")</f>
        <v/>
      </c>
      <c r="W493" s="102"/>
      <c r="X493" s="37" t="str">
        <f>IFERROR(INDEX(GUILDS!$B$2:$B$43,MATCH($F493,GUILDS!$G$2:$G$43,0),1),"")</f>
        <v>Wagonmakers' &amp; Coach Builders' Guild</v>
      </c>
      <c r="Y493" s="102"/>
      <c r="Z493" s="37" t="str">
        <f>IFERROR(INDEX(GUILDS!$X$3:$X$45,MATCH($F493,GUILDS!$W$3:$W$45,0),1),"")</f>
        <v/>
      </c>
    </row>
    <row r="494" spans="1:26" x14ac:dyDescent="0.25">
      <c r="A494" t="s">
        <v>1242</v>
      </c>
      <c r="B494" s="1" t="str">
        <f t="shared" si="12"/>
        <v>S6</v>
      </c>
      <c r="C494" s="1" t="str">
        <f t="shared" si="13"/>
        <v>Saddlers' &amp; Harness-Makers' Hall (guildhall, B, 2)</v>
      </c>
      <c r="F494" s="37" t="s">
        <v>1472</v>
      </c>
      <c r="G494" s="37" t="s">
        <v>2057</v>
      </c>
      <c r="H494" s="63" t="s">
        <v>2606</v>
      </c>
      <c r="I494" s="63" t="s">
        <v>4008</v>
      </c>
      <c r="J494" s="63" t="s">
        <v>2172</v>
      </c>
      <c r="K494" s="63" t="s">
        <v>2157</v>
      </c>
      <c r="L494" s="63">
        <v>2</v>
      </c>
      <c r="M494" s="63"/>
      <c r="N494" s="112" t="s">
        <v>6672</v>
      </c>
      <c r="O494" s="102"/>
      <c r="P494" s="37" t="str">
        <f>IFERROR(INDEX('VOLO GUIDE TO WATERDEEP'!B$3:B$166,MATCH($H494,'VOLO GUIDE TO WATERDEEP'!$A$3:$A$166,0),1),"")</f>
        <v/>
      </c>
      <c r="Q494" s="37" t="str">
        <f>IFERROR(INDEX('VOLO GUIDE TO WATERDEEP'!C$3:C$166,MATCH($H494,'VOLO GUIDE TO WATERDEEP'!$A$3:$A$166,0),1),"")</f>
        <v/>
      </c>
      <c r="R494" s="37" t="str">
        <f>IFERROR(INDEX('VOLO GUIDE TO WATERDEEP'!D$3:D$166,MATCH($H494,'VOLO GUIDE TO WATERDEEP'!$A$3:$A$166,0),1),"")</f>
        <v/>
      </c>
      <c r="S494" s="37" t="str">
        <f>IFERROR(INDEX('VOLO GUIDE TO WATERDEEP'!E$3:E$166,MATCH($H494,'VOLO GUIDE TO WATERDEEP'!$A$3:$A$166,0),1),"")</f>
        <v/>
      </c>
      <c r="T494" s="37" t="str">
        <f>IFERROR(INDEX('VOLO GUIDE TO WATERDEEP'!F$3:F$166,MATCH($H494,'VOLO GUIDE TO WATERDEEP'!$A$3:$A$166,0),1),"")</f>
        <v/>
      </c>
      <c r="U494" s="37" t="str">
        <f>IFERROR(INDEX('VOLO GUIDE TO WATERDEEP'!G$3:G$166,MATCH($H494,'VOLO GUIDE TO WATERDEEP'!$A$3:$A$166,0),1),"")</f>
        <v/>
      </c>
      <c r="V494" s="37" t="str">
        <f>IFERROR(INDEX('VOLO GUIDE TO WATERDEEP'!I$3:I$166,MATCH($H494,'VOLO GUIDE TO WATERDEEP'!$A$3:$A$166,0),1),"")</f>
        <v/>
      </c>
      <c r="W494" s="102"/>
      <c r="X494" s="37" t="str">
        <f>IFERROR(INDEX(GUILDS!$B$2:$B$43,MATCH($F494,GUILDS!$G$2:$G$43,0),1),"")</f>
        <v>Saddlers &amp; Harness-Makers' Guild</v>
      </c>
      <c r="Y494" s="102"/>
      <c r="Z494" s="37" t="str">
        <f>IFERROR(INDEX(GUILDS!$X$3:$X$45,MATCH($F494,GUILDS!$W$3:$W$45,0),1),"")</f>
        <v/>
      </c>
    </row>
    <row r="495" spans="1:26" x14ac:dyDescent="0.25">
      <c r="A495" t="s">
        <v>1243</v>
      </c>
      <c r="B495" s="1" t="str">
        <f t="shared" si="12"/>
        <v>S7</v>
      </c>
      <c r="C495" s="1" t="str">
        <f t="shared" si="13"/>
        <v>Brian the Swordmaster's Smithy (business, C, 2)</v>
      </c>
      <c r="F495" s="37" t="s">
        <v>1473</v>
      </c>
      <c r="G495" s="37" t="s">
        <v>2058</v>
      </c>
      <c r="H495" s="63" t="s">
        <v>2607</v>
      </c>
      <c r="I495" s="63" t="s">
        <v>4008</v>
      </c>
      <c r="J495" s="63" t="s">
        <v>2165</v>
      </c>
      <c r="K495" s="63" t="s">
        <v>2145</v>
      </c>
      <c r="L495" s="63">
        <v>2</v>
      </c>
      <c r="M495" s="63"/>
      <c r="N495" s="112" t="s">
        <v>6672</v>
      </c>
      <c r="O495" s="102"/>
      <c r="P495" s="37" t="str">
        <f>IFERROR(INDEX('VOLO GUIDE TO WATERDEEP'!B$3:B$166,MATCH($H495,'VOLO GUIDE TO WATERDEEP'!$A$3:$A$166,0),1),"")</f>
        <v/>
      </c>
      <c r="Q495" s="37" t="str">
        <f>IFERROR(INDEX('VOLO GUIDE TO WATERDEEP'!C$3:C$166,MATCH($H495,'VOLO GUIDE TO WATERDEEP'!$A$3:$A$166,0),1),"")</f>
        <v/>
      </c>
      <c r="R495" s="37" t="str">
        <f>IFERROR(INDEX('VOLO GUIDE TO WATERDEEP'!D$3:D$166,MATCH($H495,'VOLO GUIDE TO WATERDEEP'!$A$3:$A$166,0),1),"")</f>
        <v/>
      </c>
      <c r="S495" s="37" t="str">
        <f>IFERROR(INDEX('VOLO GUIDE TO WATERDEEP'!E$3:E$166,MATCH($H495,'VOLO GUIDE TO WATERDEEP'!$A$3:$A$166,0),1),"")</f>
        <v/>
      </c>
      <c r="T495" s="37" t="str">
        <f>IFERROR(INDEX('VOLO GUIDE TO WATERDEEP'!F$3:F$166,MATCH($H495,'VOLO GUIDE TO WATERDEEP'!$A$3:$A$166,0),1),"")</f>
        <v/>
      </c>
      <c r="U495" s="37" t="str">
        <f>IFERROR(INDEX('VOLO GUIDE TO WATERDEEP'!G$3:G$166,MATCH($H495,'VOLO GUIDE TO WATERDEEP'!$A$3:$A$166,0),1),"")</f>
        <v/>
      </c>
      <c r="V495" s="37" t="str">
        <f>IFERROR(INDEX('VOLO GUIDE TO WATERDEEP'!I$3:I$166,MATCH($H495,'VOLO GUIDE TO WATERDEEP'!$A$3:$A$166,0),1),"")</f>
        <v/>
      </c>
      <c r="W495" s="102"/>
      <c r="X495" s="37" t="str">
        <f>IFERROR(INDEX(GUILDS!$B$2:$B$43,MATCH($F495,GUILDS!$G$2:$G$43,0),1),"")</f>
        <v/>
      </c>
      <c r="Y495" s="102"/>
      <c r="Z495" s="37" t="str">
        <f>IFERROR(INDEX(GUILDS!$X$3:$X$45,MATCH($F495,GUILDS!$W$3:$W$45,0),1),"")</f>
        <v/>
      </c>
    </row>
    <row r="496" spans="1:26" x14ac:dyDescent="0.25">
      <c r="A496" t="s">
        <v>1244</v>
      </c>
      <c r="B496" s="1" t="str">
        <f t="shared" si="12"/>
        <v>S8</v>
      </c>
      <c r="C496" s="1" t="str">
        <f t="shared" si="13"/>
        <v>The Old Monster Shop (business, D, 4)</v>
      </c>
      <c r="F496" s="37" t="s">
        <v>1474</v>
      </c>
      <c r="G496" s="37" t="s">
        <v>2059</v>
      </c>
      <c r="H496" s="63" t="s">
        <v>2608</v>
      </c>
      <c r="I496" s="63" t="s">
        <v>4008</v>
      </c>
      <c r="J496" s="63" t="s">
        <v>2165</v>
      </c>
      <c r="K496" s="63" t="s">
        <v>2159</v>
      </c>
      <c r="L496" s="63">
        <v>4</v>
      </c>
      <c r="M496" s="63"/>
      <c r="N496" s="112" t="s">
        <v>6672</v>
      </c>
      <c r="O496" s="102"/>
      <c r="P496" s="37">
        <f>IFERROR(INDEX('VOLO GUIDE TO WATERDEEP'!B$3:B$166,MATCH($H496,'VOLO GUIDE TO WATERDEEP'!$A$3:$A$166,0),1),"")</f>
        <v>4</v>
      </c>
      <c r="Q496" s="37">
        <f>IFERROR(INDEX('VOLO GUIDE TO WATERDEEP'!C$3:C$166,MATCH($H496,'VOLO GUIDE TO WATERDEEP'!$A$3:$A$166,0),1),"")</f>
        <v>0</v>
      </c>
      <c r="R496" s="37">
        <f>IFERROR(INDEX('VOLO GUIDE TO WATERDEEP'!D$3:D$166,MATCH($H496,'VOLO GUIDE TO WATERDEEP'!$A$3:$A$166,0),1),"")</f>
        <v>0</v>
      </c>
      <c r="S496" s="37">
        <f>IFERROR(INDEX('VOLO GUIDE TO WATERDEEP'!E$3:E$166,MATCH($H496,'VOLO GUIDE TO WATERDEEP'!$A$3:$A$166,0),1),"")</f>
        <v>0</v>
      </c>
      <c r="T496" s="37">
        <f>IFERROR(INDEX('VOLO GUIDE TO WATERDEEP'!F$3:F$166,MATCH($H496,'VOLO GUIDE TO WATERDEEP'!$A$3:$A$166,0),1),"")</f>
        <v>0</v>
      </c>
      <c r="U496" s="37">
        <f>IFERROR(INDEX('VOLO GUIDE TO WATERDEEP'!G$3:G$166,MATCH($H496,'VOLO GUIDE TO WATERDEEP'!$A$3:$A$166,0),1),"")</f>
        <v>0</v>
      </c>
      <c r="V496" s="37" t="str">
        <f>IFERROR(INDEX('VOLO GUIDE TO WATERDEEP'!I$3:I$166,MATCH($H496,'VOLO GUIDE TO WATERDEEP'!$A$3:$A$166,0),1),"")</f>
        <v>SOUTH WARD</v>
      </c>
      <c r="W496" s="102"/>
      <c r="X496" s="37" t="str">
        <f>IFERROR(INDEX(GUILDS!$B$2:$B$43,MATCH($F496,GUILDS!$G$2:$G$43,0),1),"")</f>
        <v/>
      </c>
      <c r="Y496" s="102"/>
      <c r="Z496" s="37" t="str">
        <f>IFERROR(INDEX(GUILDS!$X$3:$X$45,MATCH($F496,GUILDS!$W$3:$W$45,0),1),"")</f>
        <v/>
      </c>
    </row>
    <row r="497" spans="1:26" x14ac:dyDescent="0.25">
      <c r="A497" t="s">
        <v>1245</v>
      </c>
      <c r="B497" s="1" t="str">
        <f t="shared" si="12"/>
        <v>S9</v>
      </c>
      <c r="C497" s="1" t="str">
        <f t="shared" si="13"/>
        <v>Midnight Sun (tavern, D, 1)</v>
      </c>
      <c r="F497" s="37" t="s">
        <v>1475</v>
      </c>
      <c r="G497" s="37" t="s">
        <v>2060</v>
      </c>
      <c r="H497" s="63" t="s">
        <v>2609</v>
      </c>
      <c r="I497" s="63" t="s">
        <v>4008</v>
      </c>
      <c r="J497" s="63" t="s">
        <v>2169</v>
      </c>
      <c r="K497" s="63" t="s">
        <v>2159</v>
      </c>
      <c r="L497" s="63">
        <v>1</v>
      </c>
      <c r="M497" s="63"/>
      <c r="N497" s="112" t="s">
        <v>6672</v>
      </c>
      <c r="O497" s="102"/>
      <c r="P497" s="37" t="str">
        <f>IFERROR(INDEX('VOLO GUIDE TO WATERDEEP'!B$3:B$166,MATCH($H497,'VOLO GUIDE TO WATERDEEP'!$A$3:$A$166,0),1),"")</f>
        <v/>
      </c>
      <c r="Q497" s="37" t="str">
        <f>IFERROR(INDEX('VOLO GUIDE TO WATERDEEP'!C$3:C$166,MATCH($H497,'VOLO GUIDE TO WATERDEEP'!$A$3:$A$166,0),1),"")</f>
        <v/>
      </c>
      <c r="R497" s="37" t="str">
        <f>IFERROR(INDEX('VOLO GUIDE TO WATERDEEP'!D$3:D$166,MATCH($H497,'VOLO GUIDE TO WATERDEEP'!$A$3:$A$166,0),1),"")</f>
        <v/>
      </c>
      <c r="S497" s="37" t="str">
        <f>IFERROR(INDEX('VOLO GUIDE TO WATERDEEP'!E$3:E$166,MATCH($H497,'VOLO GUIDE TO WATERDEEP'!$A$3:$A$166,0),1),"")</f>
        <v/>
      </c>
      <c r="T497" s="37" t="str">
        <f>IFERROR(INDEX('VOLO GUIDE TO WATERDEEP'!F$3:F$166,MATCH($H497,'VOLO GUIDE TO WATERDEEP'!$A$3:$A$166,0),1),"")</f>
        <v/>
      </c>
      <c r="U497" s="37" t="str">
        <f>IFERROR(INDEX('VOLO GUIDE TO WATERDEEP'!G$3:G$166,MATCH($H497,'VOLO GUIDE TO WATERDEEP'!$A$3:$A$166,0),1),"")</f>
        <v/>
      </c>
      <c r="V497" s="37" t="str">
        <f>IFERROR(INDEX('VOLO GUIDE TO WATERDEEP'!I$3:I$166,MATCH($H497,'VOLO GUIDE TO WATERDEEP'!$A$3:$A$166,0),1),"")</f>
        <v/>
      </c>
      <c r="W497" s="102"/>
      <c r="X497" s="37" t="str">
        <f>IFERROR(INDEX(GUILDS!$B$2:$B$43,MATCH($F497,GUILDS!$G$2:$G$43,0),1),"")</f>
        <v/>
      </c>
      <c r="Y497" s="102"/>
      <c r="Z497" s="37" t="str">
        <f>IFERROR(INDEX(GUILDS!$X$3:$X$45,MATCH($F497,GUILDS!$W$3:$W$45,0),1),"")</f>
        <v/>
      </c>
    </row>
    <row r="498" spans="1:26" x14ac:dyDescent="0.25">
      <c r="A498" t="s">
        <v>1246</v>
      </c>
      <c r="B498" s="1" t="str">
        <f t="shared" si="12"/>
        <v>S10</v>
      </c>
      <c r="C498" s="1" t="str">
        <f t="shared" si="13"/>
        <v>Flurmastyr residence (row house, C, 2)</v>
      </c>
      <c r="F498" s="37" t="s">
        <v>1476</v>
      </c>
      <c r="G498" s="37" t="s">
        <v>2061</v>
      </c>
      <c r="H498" s="63" t="s">
        <v>2610</v>
      </c>
      <c r="I498" s="63" t="s">
        <v>4008</v>
      </c>
      <c r="J498" s="63" t="s">
        <v>2166</v>
      </c>
      <c r="K498" s="63" t="s">
        <v>2145</v>
      </c>
      <c r="L498" s="63">
        <v>2</v>
      </c>
      <c r="M498" s="63"/>
      <c r="N498" s="112" t="s">
        <v>6672</v>
      </c>
      <c r="O498" s="102"/>
      <c r="P498" s="37" t="str">
        <f>IFERROR(INDEX('VOLO GUIDE TO WATERDEEP'!B$3:B$166,MATCH($H498,'VOLO GUIDE TO WATERDEEP'!$A$3:$A$166,0),1),"")</f>
        <v/>
      </c>
      <c r="Q498" s="37" t="str">
        <f>IFERROR(INDEX('VOLO GUIDE TO WATERDEEP'!C$3:C$166,MATCH($H498,'VOLO GUIDE TO WATERDEEP'!$A$3:$A$166,0),1),"")</f>
        <v/>
      </c>
      <c r="R498" s="37" t="str">
        <f>IFERROR(INDEX('VOLO GUIDE TO WATERDEEP'!D$3:D$166,MATCH($H498,'VOLO GUIDE TO WATERDEEP'!$A$3:$A$166,0),1),"")</f>
        <v/>
      </c>
      <c r="S498" s="37" t="str">
        <f>IFERROR(INDEX('VOLO GUIDE TO WATERDEEP'!E$3:E$166,MATCH($H498,'VOLO GUIDE TO WATERDEEP'!$A$3:$A$166,0),1),"")</f>
        <v/>
      </c>
      <c r="T498" s="37" t="str">
        <f>IFERROR(INDEX('VOLO GUIDE TO WATERDEEP'!F$3:F$166,MATCH($H498,'VOLO GUIDE TO WATERDEEP'!$A$3:$A$166,0),1),"")</f>
        <v/>
      </c>
      <c r="U498" s="37" t="str">
        <f>IFERROR(INDEX('VOLO GUIDE TO WATERDEEP'!G$3:G$166,MATCH($H498,'VOLO GUIDE TO WATERDEEP'!$A$3:$A$166,0),1),"")</f>
        <v/>
      </c>
      <c r="V498" s="37" t="str">
        <f>IFERROR(INDEX('VOLO GUIDE TO WATERDEEP'!I$3:I$166,MATCH($H498,'VOLO GUIDE TO WATERDEEP'!$A$3:$A$166,0),1),"")</f>
        <v/>
      </c>
      <c r="W498" s="102"/>
      <c r="X498" s="37" t="str">
        <f>IFERROR(INDEX(GUILDS!$B$2:$B$43,MATCH($F498,GUILDS!$G$2:$G$43,0),1),"")</f>
        <v/>
      </c>
      <c r="Y498" s="102"/>
      <c r="Z498" s="37" t="str">
        <f>IFERROR(INDEX(GUILDS!$X$3:$X$45,MATCH($F498,GUILDS!$W$3:$W$45,0),1),"")</f>
        <v/>
      </c>
    </row>
    <row r="499" spans="1:26" x14ac:dyDescent="0.25">
      <c r="A499" t="s">
        <v>1247</v>
      </c>
      <c r="B499" s="1" t="str">
        <f t="shared" si="12"/>
        <v>S11</v>
      </c>
      <c r="C499" s="1" t="str">
        <f t="shared" si="13"/>
        <v>Builders' Hall (guildhall, B, 2)</v>
      </c>
      <c r="F499" s="37" t="s">
        <v>1477</v>
      </c>
      <c r="G499" s="37" t="s">
        <v>2062</v>
      </c>
      <c r="H499" s="63" t="s">
        <v>2611</v>
      </c>
      <c r="I499" s="63" t="s">
        <v>4008</v>
      </c>
      <c r="J499" s="63" t="s">
        <v>2172</v>
      </c>
      <c r="K499" s="63" t="s">
        <v>2157</v>
      </c>
      <c r="L499" s="63">
        <v>2</v>
      </c>
      <c r="M499" s="63"/>
      <c r="N499" s="112" t="s">
        <v>6672</v>
      </c>
      <c r="O499" s="102"/>
      <c r="P499" s="37" t="str">
        <f>IFERROR(INDEX('VOLO GUIDE TO WATERDEEP'!B$3:B$166,MATCH($H499,'VOLO GUIDE TO WATERDEEP'!$A$3:$A$166,0),1),"")</f>
        <v/>
      </c>
      <c r="Q499" s="37" t="str">
        <f>IFERROR(INDEX('VOLO GUIDE TO WATERDEEP'!C$3:C$166,MATCH($H499,'VOLO GUIDE TO WATERDEEP'!$A$3:$A$166,0),1),"")</f>
        <v/>
      </c>
      <c r="R499" s="37" t="str">
        <f>IFERROR(INDEX('VOLO GUIDE TO WATERDEEP'!D$3:D$166,MATCH($H499,'VOLO GUIDE TO WATERDEEP'!$A$3:$A$166,0),1),"")</f>
        <v/>
      </c>
      <c r="S499" s="37" t="str">
        <f>IFERROR(INDEX('VOLO GUIDE TO WATERDEEP'!E$3:E$166,MATCH($H499,'VOLO GUIDE TO WATERDEEP'!$A$3:$A$166,0),1),"")</f>
        <v/>
      </c>
      <c r="T499" s="37" t="str">
        <f>IFERROR(INDEX('VOLO GUIDE TO WATERDEEP'!F$3:F$166,MATCH($H499,'VOLO GUIDE TO WATERDEEP'!$A$3:$A$166,0),1),"")</f>
        <v/>
      </c>
      <c r="U499" s="37" t="str">
        <f>IFERROR(INDEX('VOLO GUIDE TO WATERDEEP'!G$3:G$166,MATCH($H499,'VOLO GUIDE TO WATERDEEP'!$A$3:$A$166,0),1),"")</f>
        <v/>
      </c>
      <c r="V499" s="37" t="str">
        <f>IFERROR(INDEX('VOLO GUIDE TO WATERDEEP'!I$3:I$166,MATCH($H499,'VOLO GUIDE TO WATERDEEP'!$A$3:$A$166,0),1),"")</f>
        <v/>
      </c>
      <c r="W499" s="102"/>
      <c r="X499" s="37" t="str">
        <f>IFERROR(INDEX(GUILDS!$B$2:$B$43,MATCH($F499,GUILDS!$G$2:$G$43,0),1),"")</f>
        <v>Guild of Stonecutters, Masons, Potters, &amp; Tile-makers</v>
      </c>
      <c r="Y499" s="102"/>
      <c r="Z499" s="37" t="str">
        <f>IFERROR(INDEX(GUILDS!$X$3:$X$45,MATCH($F499,GUILDS!$W$3:$W$45,0),1),"")</f>
        <v/>
      </c>
    </row>
    <row r="500" spans="1:26" x14ac:dyDescent="0.25">
      <c r="A500" t="s">
        <v>1248</v>
      </c>
      <c r="B500" s="1" t="str">
        <f t="shared" si="12"/>
        <v>S12</v>
      </c>
      <c r="C500" s="1" t="str">
        <f t="shared" si="13"/>
        <v>Nelkaush the Weaver (business, C, 1)</v>
      </c>
      <c r="F500" s="37" t="s">
        <v>1478</v>
      </c>
      <c r="G500" s="37" t="s">
        <v>2063</v>
      </c>
      <c r="H500" s="63" t="s">
        <v>2612</v>
      </c>
      <c r="I500" s="63" t="s">
        <v>4008</v>
      </c>
      <c r="J500" s="63" t="s">
        <v>2165</v>
      </c>
      <c r="K500" s="63" t="s">
        <v>2145</v>
      </c>
      <c r="L500" s="63">
        <v>1</v>
      </c>
      <c r="M500" s="63"/>
      <c r="N500" s="112" t="s">
        <v>6672</v>
      </c>
      <c r="O500" s="102"/>
      <c r="P500" s="37" t="str">
        <f>IFERROR(INDEX('VOLO GUIDE TO WATERDEEP'!B$3:B$166,MATCH($H500,'VOLO GUIDE TO WATERDEEP'!$A$3:$A$166,0),1),"")</f>
        <v/>
      </c>
      <c r="Q500" s="37" t="str">
        <f>IFERROR(INDEX('VOLO GUIDE TO WATERDEEP'!C$3:C$166,MATCH($H500,'VOLO GUIDE TO WATERDEEP'!$A$3:$A$166,0),1),"")</f>
        <v/>
      </c>
      <c r="R500" s="37" t="str">
        <f>IFERROR(INDEX('VOLO GUIDE TO WATERDEEP'!D$3:D$166,MATCH($H500,'VOLO GUIDE TO WATERDEEP'!$A$3:$A$166,0),1),"")</f>
        <v/>
      </c>
      <c r="S500" s="37" t="str">
        <f>IFERROR(INDEX('VOLO GUIDE TO WATERDEEP'!E$3:E$166,MATCH($H500,'VOLO GUIDE TO WATERDEEP'!$A$3:$A$166,0),1),"")</f>
        <v/>
      </c>
      <c r="T500" s="37" t="str">
        <f>IFERROR(INDEX('VOLO GUIDE TO WATERDEEP'!F$3:F$166,MATCH($H500,'VOLO GUIDE TO WATERDEEP'!$A$3:$A$166,0),1),"")</f>
        <v/>
      </c>
      <c r="U500" s="37" t="str">
        <f>IFERROR(INDEX('VOLO GUIDE TO WATERDEEP'!G$3:G$166,MATCH($H500,'VOLO GUIDE TO WATERDEEP'!$A$3:$A$166,0),1),"")</f>
        <v/>
      </c>
      <c r="V500" s="37" t="str">
        <f>IFERROR(INDEX('VOLO GUIDE TO WATERDEEP'!I$3:I$166,MATCH($H500,'VOLO GUIDE TO WATERDEEP'!$A$3:$A$166,0),1),"")</f>
        <v/>
      </c>
      <c r="W500" s="102"/>
      <c r="X500" s="37" t="str">
        <f>IFERROR(INDEX(GUILDS!$B$2:$B$43,MATCH($F500,GUILDS!$G$2:$G$43,0),1),"")</f>
        <v/>
      </c>
      <c r="Y500" s="102"/>
      <c r="Z500" s="37" t="str">
        <f>IFERROR(INDEX(GUILDS!$X$3:$X$45,MATCH($F500,GUILDS!$W$3:$W$45,0),1),"")</f>
        <v/>
      </c>
    </row>
    <row r="501" spans="1:26" x14ac:dyDescent="0.25">
      <c r="A501" t="s">
        <v>1249</v>
      </c>
      <c r="B501" s="1" t="str">
        <f t="shared" si="12"/>
        <v>S13</v>
      </c>
      <c r="C501" s="1" t="str">
        <f t="shared" si="13"/>
        <v>The Road House (guild house, B, 2)</v>
      </c>
      <c r="F501" s="37" t="s">
        <v>1479</v>
      </c>
      <c r="G501" s="37" t="s">
        <v>2064</v>
      </c>
      <c r="H501" s="63" t="s">
        <v>2613</v>
      </c>
      <c r="I501" s="63" t="s">
        <v>4008</v>
      </c>
      <c r="J501" s="63" t="s">
        <v>2196</v>
      </c>
      <c r="K501" s="63" t="s">
        <v>2157</v>
      </c>
      <c r="L501" s="63">
        <v>2</v>
      </c>
      <c r="M501" s="63"/>
      <c r="N501" s="112" t="s">
        <v>6672</v>
      </c>
      <c r="O501" s="102"/>
      <c r="P501" s="37" t="str">
        <f>IFERROR(INDEX('VOLO GUIDE TO WATERDEEP'!B$3:B$166,MATCH($H501,'VOLO GUIDE TO WATERDEEP'!$A$3:$A$166,0),1),"")</f>
        <v/>
      </c>
      <c r="Q501" s="37" t="str">
        <f>IFERROR(INDEX('VOLO GUIDE TO WATERDEEP'!C$3:C$166,MATCH($H501,'VOLO GUIDE TO WATERDEEP'!$A$3:$A$166,0),1),"")</f>
        <v/>
      </c>
      <c r="R501" s="37" t="str">
        <f>IFERROR(INDEX('VOLO GUIDE TO WATERDEEP'!D$3:D$166,MATCH($H501,'VOLO GUIDE TO WATERDEEP'!$A$3:$A$166,0),1),"")</f>
        <v/>
      </c>
      <c r="S501" s="37" t="str">
        <f>IFERROR(INDEX('VOLO GUIDE TO WATERDEEP'!E$3:E$166,MATCH($H501,'VOLO GUIDE TO WATERDEEP'!$A$3:$A$166,0),1),"")</f>
        <v/>
      </c>
      <c r="T501" s="37" t="str">
        <f>IFERROR(INDEX('VOLO GUIDE TO WATERDEEP'!F$3:F$166,MATCH($H501,'VOLO GUIDE TO WATERDEEP'!$A$3:$A$166,0),1),"")</f>
        <v/>
      </c>
      <c r="U501" s="37" t="str">
        <f>IFERROR(INDEX('VOLO GUIDE TO WATERDEEP'!G$3:G$166,MATCH($H501,'VOLO GUIDE TO WATERDEEP'!$A$3:$A$166,0),1),"")</f>
        <v/>
      </c>
      <c r="V501" s="37" t="str">
        <f>IFERROR(INDEX('VOLO GUIDE TO WATERDEEP'!I$3:I$166,MATCH($H501,'VOLO GUIDE TO WATERDEEP'!$A$3:$A$166,0),1),"")</f>
        <v/>
      </c>
      <c r="W501" s="102"/>
      <c r="X501" s="37" t="str">
        <f>IFERROR(INDEX(GUILDS!$B$2:$B$43,MATCH($F501,GUILDS!$G$2:$G$43,0),1),"")</f>
        <v>Fellowship of Carters &amp; Coachmen</v>
      </c>
      <c r="Y501" s="102"/>
      <c r="Z501" s="37" t="str">
        <f>IFERROR(INDEX(GUILDS!$X$3:$X$45,MATCH($F501,GUILDS!$W$3:$W$45,0),1),"")</f>
        <v/>
      </c>
    </row>
    <row r="502" spans="1:26" x14ac:dyDescent="0.25">
      <c r="A502" t="s">
        <v>1250</v>
      </c>
      <c r="B502" s="1" t="str">
        <f t="shared" si="12"/>
        <v>S14</v>
      </c>
      <c r="C502" s="1" t="str">
        <f t="shared" si="13"/>
        <v>The Full Cup (tavern, D, 1)</v>
      </c>
      <c r="F502" s="37" t="s">
        <v>1480</v>
      </c>
      <c r="G502" s="37" t="s">
        <v>2065</v>
      </c>
      <c r="H502" s="63" t="s">
        <v>2614</v>
      </c>
      <c r="I502" s="63" t="s">
        <v>4008</v>
      </c>
      <c r="J502" s="63" t="s">
        <v>2169</v>
      </c>
      <c r="K502" s="63" t="s">
        <v>2159</v>
      </c>
      <c r="L502" s="63">
        <v>1</v>
      </c>
      <c r="M502" s="63"/>
      <c r="N502" s="112" t="s">
        <v>6672</v>
      </c>
      <c r="O502" s="102"/>
      <c r="P502" s="37">
        <f>IFERROR(INDEX('VOLO GUIDE TO WATERDEEP'!B$3:B$166,MATCH($H502,'VOLO GUIDE TO WATERDEEP'!$A$3:$A$166,0),1),"")</f>
        <v>2</v>
      </c>
      <c r="Q502" s="37">
        <f>IFERROR(INDEX('VOLO GUIDE TO WATERDEEP'!C$3:C$166,MATCH($H502,'VOLO GUIDE TO WATERDEEP'!$A$3:$A$166,0),1),"")</f>
        <v>1</v>
      </c>
      <c r="R502" s="37">
        <f>IFERROR(INDEX('VOLO GUIDE TO WATERDEEP'!D$3:D$166,MATCH($H502,'VOLO GUIDE TO WATERDEEP'!$A$3:$A$166,0),1),"")</f>
        <v>0</v>
      </c>
      <c r="S502" s="37">
        <f>IFERROR(INDEX('VOLO GUIDE TO WATERDEEP'!E$3:E$166,MATCH($H502,'VOLO GUIDE TO WATERDEEP'!$A$3:$A$166,0),1),"")</f>
        <v>0</v>
      </c>
      <c r="T502" s="37" t="str">
        <f>IFERROR(INDEX('VOLO GUIDE TO WATERDEEP'!F$3:F$166,MATCH($H502,'VOLO GUIDE TO WATERDEEP'!$A$3:$A$166,0),1),"")</f>
        <v>Tavern</v>
      </c>
      <c r="U502" s="37">
        <f>IFERROR(INDEX('VOLO GUIDE TO WATERDEEP'!G$3:G$166,MATCH($H502,'VOLO GUIDE TO WATERDEEP'!$A$3:$A$166,0),1),"")</f>
        <v>0</v>
      </c>
      <c r="V502" s="37" t="str">
        <f>IFERROR(INDEX('VOLO GUIDE TO WATERDEEP'!I$3:I$166,MATCH($H502,'VOLO GUIDE TO WATERDEEP'!$A$3:$A$166,0),1),"")</f>
        <v>SOUTH WARD</v>
      </c>
      <c r="W502" s="102"/>
      <c r="X502" s="37" t="str">
        <f>IFERROR(INDEX(GUILDS!$B$2:$B$43,MATCH($F502,GUILDS!$G$2:$G$43,0),1),"")</f>
        <v/>
      </c>
      <c r="Y502" s="102"/>
      <c r="Z502" s="37" t="str">
        <f>IFERROR(INDEX(GUILDS!$X$3:$X$45,MATCH($F502,GUILDS!$W$3:$W$45,0),1),"")</f>
        <v/>
      </c>
    </row>
    <row r="503" spans="1:26" x14ac:dyDescent="0.25">
      <c r="A503" t="s">
        <v>1251</v>
      </c>
      <c r="B503" s="1" t="str">
        <f t="shared" si="12"/>
        <v>S15</v>
      </c>
      <c r="C503" s="1" t="str">
        <f t="shared" si="13"/>
        <v>The Jade Dancer (festhall, B, 3)</v>
      </c>
      <c r="F503" s="37" t="s">
        <v>1481</v>
      </c>
      <c r="G503" s="37" t="s">
        <v>2066</v>
      </c>
      <c r="H503" s="63" t="s">
        <v>2615</v>
      </c>
      <c r="I503" s="63" t="s">
        <v>4008</v>
      </c>
      <c r="J503" s="63" t="s">
        <v>2170</v>
      </c>
      <c r="K503" s="63" t="s">
        <v>2157</v>
      </c>
      <c r="L503" s="63">
        <v>3</v>
      </c>
      <c r="M503" s="63"/>
      <c r="N503" s="112" t="s">
        <v>6672</v>
      </c>
      <c r="O503" s="102"/>
      <c r="P503" s="37">
        <f>IFERROR(INDEX('VOLO GUIDE TO WATERDEEP'!B$3:B$166,MATCH($H503,'VOLO GUIDE TO WATERDEEP'!$A$3:$A$166,0),1),"")</f>
        <v>4</v>
      </c>
      <c r="Q503" s="37">
        <f>IFERROR(INDEX('VOLO GUIDE TO WATERDEEP'!C$3:C$166,MATCH($H503,'VOLO GUIDE TO WATERDEEP'!$A$3:$A$166,0),1),"")</f>
        <v>4</v>
      </c>
      <c r="R503" s="37">
        <f>IFERROR(INDEX('VOLO GUIDE TO WATERDEEP'!D$3:D$166,MATCH($H503,'VOLO GUIDE TO WATERDEEP'!$A$3:$A$166,0),1),"")</f>
        <v>0</v>
      </c>
      <c r="S503" s="37">
        <f>IFERROR(INDEX('VOLO GUIDE TO WATERDEEP'!E$3:E$166,MATCH($H503,'VOLO GUIDE TO WATERDEEP'!$A$3:$A$166,0),1),"")</f>
        <v>0</v>
      </c>
      <c r="T503" s="37" t="str">
        <f>IFERROR(INDEX('VOLO GUIDE TO WATERDEEP'!F$3:F$166,MATCH($H503,'VOLO GUIDE TO WATERDEEP'!$A$3:$A$166,0),1),"")</f>
        <v>Tavern &amp; Festhall</v>
      </c>
      <c r="U503" s="37">
        <f>IFERROR(INDEX('VOLO GUIDE TO WATERDEEP'!G$3:G$166,MATCH($H503,'VOLO GUIDE TO WATERDEEP'!$A$3:$A$166,0),1),"")</f>
        <v>0</v>
      </c>
      <c r="V503" s="37" t="str">
        <f>IFERROR(INDEX('VOLO GUIDE TO WATERDEEP'!I$3:I$166,MATCH($H503,'VOLO GUIDE TO WATERDEEP'!$A$3:$A$166,0),1),"")</f>
        <v>SOUTH WARD</v>
      </c>
      <c r="W503" s="102"/>
      <c r="X503" s="37" t="str">
        <f>IFERROR(INDEX(GUILDS!$B$2:$B$43,MATCH($F503,GUILDS!$G$2:$G$43,0),1),"")</f>
        <v/>
      </c>
      <c r="Y503" s="102"/>
      <c r="Z503" s="37" t="str">
        <f>IFERROR(INDEX(GUILDS!$X$3:$X$45,MATCH($F503,GUILDS!$W$3:$W$45,0),1),"")</f>
        <v/>
      </c>
    </row>
    <row r="504" spans="1:26" x14ac:dyDescent="0.25">
      <c r="A504" t="s">
        <v>1252</v>
      </c>
      <c r="B504" s="1" t="str">
        <f t="shared" si="12"/>
        <v>S16</v>
      </c>
      <c r="C504" s="1" t="str">
        <f t="shared" si="13"/>
        <v>Tehmak's Coaches (business, B, 3)</v>
      </c>
      <c r="F504" s="37" t="s">
        <v>1482</v>
      </c>
      <c r="G504" s="37" t="s">
        <v>2067</v>
      </c>
      <c r="H504" s="63" t="s">
        <v>2616</v>
      </c>
      <c r="I504" s="63" t="s">
        <v>4008</v>
      </c>
      <c r="J504" s="63" t="s">
        <v>2165</v>
      </c>
      <c r="K504" s="63" t="s">
        <v>2157</v>
      </c>
      <c r="L504" s="63">
        <v>3</v>
      </c>
      <c r="M504" s="63"/>
      <c r="N504" s="112" t="s">
        <v>6672</v>
      </c>
      <c r="O504" s="102"/>
      <c r="P504" s="37" t="str">
        <f>IFERROR(INDEX('VOLO GUIDE TO WATERDEEP'!B$3:B$166,MATCH($H504,'VOLO GUIDE TO WATERDEEP'!$A$3:$A$166,0),1),"")</f>
        <v/>
      </c>
      <c r="Q504" s="37" t="str">
        <f>IFERROR(INDEX('VOLO GUIDE TO WATERDEEP'!C$3:C$166,MATCH($H504,'VOLO GUIDE TO WATERDEEP'!$A$3:$A$166,0),1),"")</f>
        <v/>
      </c>
      <c r="R504" s="37" t="str">
        <f>IFERROR(INDEX('VOLO GUIDE TO WATERDEEP'!D$3:D$166,MATCH($H504,'VOLO GUIDE TO WATERDEEP'!$A$3:$A$166,0),1),"")</f>
        <v/>
      </c>
      <c r="S504" s="37" t="str">
        <f>IFERROR(INDEX('VOLO GUIDE TO WATERDEEP'!E$3:E$166,MATCH($H504,'VOLO GUIDE TO WATERDEEP'!$A$3:$A$166,0),1),"")</f>
        <v/>
      </c>
      <c r="T504" s="37" t="str">
        <f>IFERROR(INDEX('VOLO GUIDE TO WATERDEEP'!F$3:F$166,MATCH($H504,'VOLO GUIDE TO WATERDEEP'!$A$3:$A$166,0),1),"")</f>
        <v/>
      </c>
      <c r="U504" s="37" t="str">
        <f>IFERROR(INDEX('VOLO GUIDE TO WATERDEEP'!G$3:G$166,MATCH($H504,'VOLO GUIDE TO WATERDEEP'!$A$3:$A$166,0),1),"")</f>
        <v/>
      </c>
      <c r="V504" s="37" t="str">
        <f>IFERROR(INDEX('VOLO GUIDE TO WATERDEEP'!I$3:I$166,MATCH($H504,'VOLO GUIDE TO WATERDEEP'!$A$3:$A$166,0),1),"")</f>
        <v/>
      </c>
      <c r="W504" s="102"/>
      <c r="X504" s="37" t="str">
        <f>IFERROR(INDEX(GUILDS!$B$2:$B$43,MATCH($F504,GUILDS!$G$2:$G$43,0),1),"")</f>
        <v/>
      </c>
      <c r="Y504" s="102"/>
      <c r="Z504" s="37" t="str">
        <f>IFERROR(INDEX(GUILDS!$X$3:$X$45,MATCH($F504,GUILDS!$W$3:$W$45,0),1),"")</f>
        <v/>
      </c>
    </row>
    <row r="505" spans="1:26" x14ac:dyDescent="0.25">
      <c r="A505" t="s">
        <v>1253</v>
      </c>
      <c r="B505" s="1" t="str">
        <f t="shared" si="12"/>
        <v>S17</v>
      </c>
      <c r="C505" s="1" t="str">
        <f t="shared" si="13"/>
        <v>Hlakken Stables (business, C, 2)</v>
      </c>
      <c r="F505" s="37" t="s">
        <v>1483</v>
      </c>
      <c r="G505" s="37" t="s">
        <v>2068</v>
      </c>
      <c r="H505" s="63" t="s">
        <v>2617</v>
      </c>
      <c r="I505" s="63" t="s">
        <v>4008</v>
      </c>
      <c r="J505" s="63" t="s">
        <v>2165</v>
      </c>
      <c r="K505" s="63" t="s">
        <v>2145</v>
      </c>
      <c r="L505" s="63">
        <v>2</v>
      </c>
      <c r="M505" s="63"/>
      <c r="N505" s="112" t="s">
        <v>6672</v>
      </c>
      <c r="O505" s="102"/>
      <c r="P505" s="37" t="str">
        <f>IFERROR(INDEX('VOLO GUIDE TO WATERDEEP'!B$3:B$166,MATCH($H505,'VOLO GUIDE TO WATERDEEP'!$A$3:$A$166,0),1),"")</f>
        <v/>
      </c>
      <c r="Q505" s="37" t="str">
        <f>IFERROR(INDEX('VOLO GUIDE TO WATERDEEP'!C$3:C$166,MATCH($H505,'VOLO GUIDE TO WATERDEEP'!$A$3:$A$166,0),1),"")</f>
        <v/>
      </c>
      <c r="R505" s="37" t="str">
        <f>IFERROR(INDEX('VOLO GUIDE TO WATERDEEP'!D$3:D$166,MATCH($H505,'VOLO GUIDE TO WATERDEEP'!$A$3:$A$166,0),1),"")</f>
        <v/>
      </c>
      <c r="S505" s="37" t="str">
        <f>IFERROR(INDEX('VOLO GUIDE TO WATERDEEP'!E$3:E$166,MATCH($H505,'VOLO GUIDE TO WATERDEEP'!$A$3:$A$166,0),1),"")</f>
        <v/>
      </c>
      <c r="T505" s="37" t="str">
        <f>IFERROR(INDEX('VOLO GUIDE TO WATERDEEP'!F$3:F$166,MATCH($H505,'VOLO GUIDE TO WATERDEEP'!$A$3:$A$166,0),1),"")</f>
        <v/>
      </c>
      <c r="U505" s="37" t="str">
        <f>IFERROR(INDEX('VOLO GUIDE TO WATERDEEP'!G$3:G$166,MATCH($H505,'VOLO GUIDE TO WATERDEEP'!$A$3:$A$166,0),1),"")</f>
        <v/>
      </c>
      <c r="V505" s="37" t="str">
        <f>IFERROR(INDEX('VOLO GUIDE TO WATERDEEP'!I$3:I$166,MATCH($H505,'VOLO GUIDE TO WATERDEEP'!$A$3:$A$166,0),1),"")</f>
        <v/>
      </c>
      <c r="W505" s="102"/>
      <c r="X505" s="37" t="str">
        <f>IFERROR(INDEX(GUILDS!$B$2:$B$43,MATCH($F505,GUILDS!$G$2:$G$43,0),1),"")</f>
        <v/>
      </c>
      <c r="Y505" s="102"/>
      <c r="Z505" s="37" t="str">
        <f>IFERROR(INDEX(GUILDS!$X$3:$X$45,MATCH($F505,GUILDS!$W$3:$W$45,0),1),"")</f>
        <v/>
      </c>
    </row>
    <row r="506" spans="1:26" x14ac:dyDescent="0.25">
      <c r="A506" t="s">
        <v>1254</v>
      </c>
      <c r="B506" s="1" t="str">
        <f t="shared" si="12"/>
        <v>S18</v>
      </c>
      <c r="C506" s="1" t="str">
        <f t="shared" si="13"/>
        <v>The Spouting Fish (tavern, C, 4)</v>
      </c>
      <c r="F506" s="37" t="s">
        <v>1484</v>
      </c>
      <c r="G506" s="37" t="s">
        <v>2069</v>
      </c>
      <c r="H506" s="63" t="s">
        <v>2618</v>
      </c>
      <c r="I506" s="63" t="s">
        <v>4008</v>
      </c>
      <c r="J506" s="63" t="s">
        <v>2169</v>
      </c>
      <c r="K506" s="63" t="s">
        <v>2145</v>
      </c>
      <c r="L506" s="63">
        <v>4</v>
      </c>
      <c r="M506" s="63"/>
      <c r="N506" s="112" t="s">
        <v>6672</v>
      </c>
      <c r="O506" s="102"/>
      <c r="P506" s="37">
        <f>IFERROR(INDEX('VOLO GUIDE TO WATERDEEP'!B$3:B$166,MATCH($H506,'VOLO GUIDE TO WATERDEEP'!$A$3:$A$166,0),1),"")</f>
        <v>3</v>
      </c>
      <c r="Q506" s="37">
        <f>IFERROR(INDEX('VOLO GUIDE TO WATERDEEP'!C$3:C$166,MATCH($H506,'VOLO GUIDE TO WATERDEEP'!$A$3:$A$166,0),1),"")</f>
        <v>2</v>
      </c>
      <c r="R506" s="37">
        <f>IFERROR(INDEX('VOLO GUIDE TO WATERDEEP'!D$3:D$166,MATCH($H506,'VOLO GUIDE TO WATERDEEP'!$A$3:$A$166,0),1),"")</f>
        <v>0</v>
      </c>
      <c r="S506" s="37">
        <f>IFERROR(INDEX('VOLO GUIDE TO WATERDEEP'!E$3:E$166,MATCH($H506,'VOLO GUIDE TO WATERDEEP'!$A$3:$A$166,0),1),"")</f>
        <v>0</v>
      </c>
      <c r="T506" s="37" t="str">
        <f>IFERROR(INDEX('VOLO GUIDE TO WATERDEEP'!F$3:F$166,MATCH($H506,'VOLO GUIDE TO WATERDEEP'!$A$3:$A$166,0),1),"")</f>
        <v>Tavern</v>
      </c>
      <c r="U506" s="37" t="str">
        <f>IFERROR(INDEX('VOLO GUIDE TO WATERDEEP'!G$3:G$166,MATCH($H506,'VOLO GUIDE TO WATERDEEP'!$A$3:$A$166,0),1),"")</f>
        <v xml:space="preserve"> A loud, rambunctious tavern that owes its success to its relentless street-cryer advertising and its location by South Gate.</v>
      </c>
      <c r="V506" s="37" t="str">
        <f>IFERROR(INDEX('VOLO GUIDE TO WATERDEEP'!I$3:I$166,MATCH($H506,'VOLO GUIDE TO WATERDEEP'!$A$3:$A$166,0),1),"")</f>
        <v>SOUTH WARD</v>
      </c>
      <c r="W506" s="102"/>
      <c r="X506" s="37" t="str">
        <f>IFERROR(INDEX(GUILDS!$B$2:$B$43,MATCH($F506,GUILDS!$G$2:$G$43,0),1),"")</f>
        <v/>
      </c>
      <c r="Y506" s="102"/>
      <c r="Z506" s="37" t="str">
        <f>IFERROR(INDEX(GUILDS!$X$3:$X$45,MATCH($F506,GUILDS!$W$3:$W$45,0),1),"")</f>
        <v/>
      </c>
    </row>
    <row r="507" spans="1:26" x14ac:dyDescent="0.25">
      <c r="A507" t="s">
        <v>1255</v>
      </c>
      <c r="B507" s="1" t="str">
        <f t="shared" si="12"/>
        <v>S19</v>
      </c>
      <c r="C507" s="1" t="str">
        <f t="shared" si="13"/>
        <v>Nueth's Fine Nets (business, C, 1)</v>
      </c>
      <c r="F507" s="37" t="s">
        <v>1485</v>
      </c>
      <c r="G507" s="37" t="s">
        <v>2070</v>
      </c>
      <c r="H507" s="63" t="s">
        <v>2619</v>
      </c>
      <c r="I507" s="63" t="s">
        <v>4008</v>
      </c>
      <c r="J507" s="63" t="s">
        <v>2165</v>
      </c>
      <c r="K507" s="63" t="s">
        <v>2145</v>
      </c>
      <c r="L507" s="63">
        <v>1</v>
      </c>
      <c r="M507" s="63"/>
      <c r="N507" s="112" t="s">
        <v>6672</v>
      </c>
      <c r="O507" s="102"/>
      <c r="P507" s="37" t="str">
        <f>IFERROR(INDEX('VOLO GUIDE TO WATERDEEP'!B$3:B$166,MATCH($H507,'VOLO GUIDE TO WATERDEEP'!$A$3:$A$166,0),1),"")</f>
        <v/>
      </c>
      <c r="Q507" s="37" t="str">
        <f>IFERROR(INDEX('VOLO GUIDE TO WATERDEEP'!C$3:C$166,MATCH($H507,'VOLO GUIDE TO WATERDEEP'!$A$3:$A$166,0),1),"")</f>
        <v/>
      </c>
      <c r="R507" s="37" t="str">
        <f>IFERROR(INDEX('VOLO GUIDE TO WATERDEEP'!D$3:D$166,MATCH($H507,'VOLO GUIDE TO WATERDEEP'!$A$3:$A$166,0),1),"")</f>
        <v/>
      </c>
      <c r="S507" s="37" t="str">
        <f>IFERROR(INDEX('VOLO GUIDE TO WATERDEEP'!E$3:E$166,MATCH($H507,'VOLO GUIDE TO WATERDEEP'!$A$3:$A$166,0),1),"")</f>
        <v/>
      </c>
      <c r="T507" s="37" t="str">
        <f>IFERROR(INDEX('VOLO GUIDE TO WATERDEEP'!F$3:F$166,MATCH($H507,'VOLO GUIDE TO WATERDEEP'!$A$3:$A$166,0),1),"")</f>
        <v/>
      </c>
      <c r="U507" s="37" t="str">
        <f>IFERROR(INDEX('VOLO GUIDE TO WATERDEEP'!G$3:G$166,MATCH($H507,'VOLO GUIDE TO WATERDEEP'!$A$3:$A$166,0),1),"")</f>
        <v/>
      </c>
      <c r="V507" s="37" t="str">
        <f>IFERROR(INDEX('VOLO GUIDE TO WATERDEEP'!I$3:I$166,MATCH($H507,'VOLO GUIDE TO WATERDEEP'!$A$3:$A$166,0),1),"")</f>
        <v/>
      </c>
      <c r="W507" s="102"/>
      <c r="X507" s="37" t="str">
        <f>IFERROR(INDEX(GUILDS!$B$2:$B$43,MATCH($F507,GUILDS!$G$2:$G$43,0),1),"")</f>
        <v/>
      </c>
      <c r="Y507" s="102"/>
      <c r="Z507" s="37" t="str">
        <f>IFERROR(INDEX(GUILDS!$X$3:$X$45,MATCH($F507,GUILDS!$W$3:$W$45,0),1),"")</f>
        <v/>
      </c>
    </row>
    <row r="508" spans="1:26" x14ac:dyDescent="0.25">
      <c r="A508" t="s">
        <v>1256</v>
      </c>
      <c r="B508" s="1" t="str">
        <f t="shared" si="12"/>
        <v>S20</v>
      </c>
      <c r="C508" s="1" t="str">
        <f t="shared" si="13"/>
        <v>Metalmasters' Hall (guildhall, B, 3)</v>
      </c>
      <c r="F508" s="37" t="s">
        <v>1486</v>
      </c>
      <c r="G508" s="37" t="s">
        <v>2071</v>
      </c>
      <c r="H508" s="63" t="s">
        <v>2620</v>
      </c>
      <c r="I508" s="63" t="s">
        <v>4008</v>
      </c>
      <c r="J508" s="63" t="s">
        <v>2172</v>
      </c>
      <c r="K508" s="63" t="s">
        <v>2157</v>
      </c>
      <c r="L508" s="63">
        <v>3</v>
      </c>
      <c r="M508" s="63"/>
      <c r="N508" s="112" t="s">
        <v>6672</v>
      </c>
      <c r="O508" s="102"/>
      <c r="P508" s="37" t="str">
        <f>IFERROR(INDEX('VOLO GUIDE TO WATERDEEP'!B$3:B$166,MATCH($H508,'VOLO GUIDE TO WATERDEEP'!$A$3:$A$166,0),1),"")</f>
        <v/>
      </c>
      <c r="Q508" s="37" t="str">
        <f>IFERROR(INDEX('VOLO GUIDE TO WATERDEEP'!C$3:C$166,MATCH($H508,'VOLO GUIDE TO WATERDEEP'!$A$3:$A$166,0),1),"")</f>
        <v/>
      </c>
      <c r="R508" s="37" t="str">
        <f>IFERROR(INDEX('VOLO GUIDE TO WATERDEEP'!D$3:D$166,MATCH($H508,'VOLO GUIDE TO WATERDEEP'!$A$3:$A$166,0),1),"")</f>
        <v/>
      </c>
      <c r="S508" s="37" t="str">
        <f>IFERROR(INDEX('VOLO GUIDE TO WATERDEEP'!E$3:E$166,MATCH($H508,'VOLO GUIDE TO WATERDEEP'!$A$3:$A$166,0),1),"")</f>
        <v/>
      </c>
      <c r="T508" s="37" t="str">
        <f>IFERROR(INDEX('VOLO GUIDE TO WATERDEEP'!F$3:F$166,MATCH($H508,'VOLO GUIDE TO WATERDEEP'!$A$3:$A$166,0),1),"")</f>
        <v/>
      </c>
      <c r="U508" s="37" t="str">
        <f>IFERROR(INDEX('VOLO GUIDE TO WATERDEEP'!G$3:G$166,MATCH($H508,'VOLO GUIDE TO WATERDEEP'!$A$3:$A$166,0),1),"")</f>
        <v/>
      </c>
      <c r="V508" s="37" t="str">
        <f>IFERROR(INDEX('VOLO GUIDE TO WATERDEEP'!I$3:I$166,MATCH($H508,'VOLO GUIDE TO WATERDEEP'!$A$3:$A$166,0),1),"")</f>
        <v/>
      </c>
      <c r="W508" s="102"/>
      <c r="X508" s="37" t="str">
        <f>IFERROR(INDEX(GUILDS!$B$2:$B$43,MATCH($F508,GUILDS!$G$2:$G$43,0),1),"")</f>
        <v>Most Careful Order of Skilled Smiths &amp; Metalforgers</v>
      </c>
      <c r="Y508" s="102"/>
      <c r="Z508" s="37" t="str">
        <f>IFERROR(INDEX(GUILDS!$X$3:$X$45,MATCH($F508,GUILDS!$W$3:$W$45,0),1),"")</f>
        <v/>
      </c>
    </row>
    <row r="509" spans="1:26" x14ac:dyDescent="0.25">
      <c r="A509" t="s">
        <v>1257</v>
      </c>
      <c r="B509" s="1" t="str">
        <f t="shared" si="12"/>
        <v>S21</v>
      </c>
      <c r="C509" s="1" t="str">
        <f t="shared" si="13"/>
        <v>Aurora's Realms Shop, South High Road Catalogue Counter (business, C, 4)</v>
      </c>
      <c r="F509" s="37" t="s">
        <v>1487</v>
      </c>
      <c r="G509" s="37" t="s">
        <v>2072</v>
      </c>
      <c r="H509" s="63" t="s">
        <v>2621</v>
      </c>
      <c r="I509" s="63" t="s">
        <v>4008</v>
      </c>
      <c r="J509" s="63" t="s">
        <v>2165</v>
      </c>
      <c r="K509" s="63" t="s">
        <v>2145</v>
      </c>
      <c r="L509" s="63">
        <v>4</v>
      </c>
      <c r="M509" s="63"/>
      <c r="N509" s="112" t="s">
        <v>6672</v>
      </c>
      <c r="O509" s="102"/>
      <c r="P509" s="37" t="str">
        <f>IFERROR(INDEX('VOLO GUIDE TO WATERDEEP'!B$3:B$166,MATCH($H509,'VOLO GUIDE TO WATERDEEP'!$A$3:$A$166,0),1),"")</f>
        <v/>
      </c>
      <c r="Q509" s="37" t="str">
        <f>IFERROR(INDEX('VOLO GUIDE TO WATERDEEP'!C$3:C$166,MATCH($H509,'VOLO GUIDE TO WATERDEEP'!$A$3:$A$166,0),1),"")</f>
        <v/>
      </c>
      <c r="R509" s="37" t="str">
        <f>IFERROR(INDEX('VOLO GUIDE TO WATERDEEP'!D$3:D$166,MATCH($H509,'VOLO GUIDE TO WATERDEEP'!$A$3:$A$166,0),1),"")</f>
        <v/>
      </c>
      <c r="S509" s="37" t="str">
        <f>IFERROR(INDEX('VOLO GUIDE TO WATERDEEP'!E$3:E$166,MATCH($H509,'VOLO GUIDE TO WATERDEEP'!$A$3:$A$166,0),1),"")</f>
        <v/>
      </c>
      <c r="T509" s="37" t="str">
        <f>IFERROR(INDEX('VOLO GUIDE TO WATERDEEP'!F$3:F$166,MATCH($H509,'VOLO GUIDE TO WATERDEEP'!$A$3:$A$166,0),1),"")</f>
        <v/>
      </c>
      <c r="U509" s="37" t="str">
        <f>IFERROR(INDEX('VOLO GUIDE TO WATERDEEP'!G$3:G$166,MATCH($H509,'VOLO GUIDE TO WATERDEEP'!$A$3:$A$166,0),1),"")</f>
        <v/>
      </c>
      <c r="V509" s="37" t="str">
        <f>IFERROR(INDEX('VOLO GUIDE TO WATERDEEP'!I$3:I$166,MATCH($H509,'VOLO GUIDE TO WATERDEEP'!$A$3:$A$166,0),1),"")</f>
        <v/>
      </c>
      <c r="W509" s="102"/>
      <c r="X509" s="37" t="str">
        <f>IFERROR(INDEX(GUILDS!$B$2:$B$43,MATCH($F509,GUILDS!$G$2:$G$43,0),1),"")</f>
        <v/>
      </c>
      <c r="Y509" s="102"/>
      <c r="Z509" s="37" t="str">
        <f>IFERROR(INDEX(GUILDS!$X$3:$X$45,MATCH($F509,GUILDS!$W$3:$W$45,0),1),"")</f>
        <v/>
      </c>
    </row>
    <row r="510" spans="1:26" x14ac:dyDescent="0.25">
      <c r="A510" t="s">
        <v>1258</v>
      </c>
      <c r="B510" s="1" t="str">
        <f t="shared" si="12"/>
        <v>S22</v>
      </c>
      <c r="C510" s="1" t="str">
        <f t="shared" si="13"/>
        <v>The Red Gauntlet (tavern, D, 2)</v>
      </c>
      <c r="F510" s="37" t="s">
        <v>1488</v>
      </c>
      <c r="G510" s="37" t="s">
        <v>2073</v>
      </c>
      <c r="H510" s="63" t="s">
        <v>2622</v>
      </c>
      <c r="I510" s="63" t="s">
        <v>4008</v>
      </c>
      <c r="J510" s="63" t="s">
        <v>2169</v>
      </c>
      <c r="K510" s="63" t="s">
        <v>2159</v>
      </c>
      <c r="L510" s="63">
        <v>2</v>
      </c>
      <c r="M510" s="63"/>
      <c r="N510" s="112" t="s">
        <v>6672</v>
      </c>
      <c r="O510" s="102"/>
      <c r="P510" s="37">
        <f>IFERROR(INDEX('VOLO GUIDE TO WATERDEEP'!B$3:B$166,MATCH($H510,'VOLO GUIDE TO WATERDEEP'!$A$3:$A$166,0),1),"")</f>
        <v>2</v>
      </c>
      <c r="Q510" s="37">
        <f>IFERROR(INDEX('VOLO GUIDE TO WATERDEEP'!C$3:C$166,MATCH($H510,'VOLO GUIDE TO WATERDEEP'!$A$3:$A$166,0),1),"")</f>
        <v>3</v>
      </c>
      <c r="R510" s="37">
        <f>IFERROR(INDEX('VOLO GUIDE TO WATERDEEP'!D$3:D$166,MATCH($H510,'VOLO GUIDE TO WATERDEEP'!$A$3:$A$166,0),1),"")</f>
        <v>0</v>
      </c>
      <c r="S510" s="37">
        <f>IFERROR(INDEX('VOLO GUIDE TO WATERDEEP'!E$3:E$166,MATCH($H510,'VOLO GUIDE TO WATERDEEP'!$A$3:$A$166,0),1),"")</f>
        <v>0</v>
      </c>
      <c r="T510" s="37" t="str">
        <f>IFERROR(INDEX('VOLO GUIDE TO WATERDEEP'!F$3:F$166,MATCH($H510,'VOLO GUIDE TO WATERDEEP'!$A$3:$A$166,0),1),"")</f>
        <v>Tavern</v>
      </c>
      <c r="U510" s="37" t="str">
        <f>IFERROR(INDEX('VOLO GUIDE TO WATERDEEP'!G$3:G$166,MATCH($H510,'VOLO GUIDE TO WATERDEEP'!$A$3:$A$166,0),1),"")</f>
        <v xml:space="preserve">Mercenary and caravan guard tavern. </v>
      </c>
      <c r="V510" s="37" t="str">
        <f>IFERROR(INDEX('VOLO GUIDE TO WATERDEEP'!I$3:I$166,MATCH($H510,'VOLO GUIDE TO WATERDEEP'!$A$3:$A$166,0),1),"")</f>
        <v>SOUTH WARD</v>
      </c>
      <c r="W510" s="102"/>
      <c r="X510" s="37" t="str">
        <f>IFERROR(INDEX(GUILDS!$B$2:$B$43,MATCH($F510,GUILDS!$G$2:$G$43,0),1),"")</f>
        <v/>
      </c>
      <c r="Y510" s="102"/>
      <c r="Z510" s="37" t="str">
        <f>IFERROR(INDEX(GUILDS!$X$3:$X$45,MATCH($F510,GUILDS!$W$3:$W$45,0),1),"")</f>
        <v/>
      </c>
    </row>
    <row r="511" spans="1:26" x14ac:dyDescent="0.25">
      <c r="A511" t="s">
        <v>1259</v>
      </c>
      <c r="B511" s="1" t="str">
        <f t="shared" si="12"/>
        <v>S23</v>
      </c>
      <c r="C511" s="1" t="str">
        <f t="shared" si="13"/>
        <v>Pelauvir's Counter (business, C, 5)</v>
      </c>
      <c r="F511" s="37" t="s">
        <v>1489</v>
      </c>
      <c r="G511" s="37" t="s">
        <v>2074</v>
      </c>
      <c r="H511" s="63" t="s">
        <v>2623</v>
      </c>
      <c r="I511" s="63" t="s">
        <v>4008</v>
      </c>
      <c r="J511" s="63" t="s">
        <v>2165</v>
      </c>
      <c r="K511" s="63" t="s">
        <v>2145</v>
      </c>
      <c r="L511" s="63">
        <v>5</v>
      </c>
      <c r="M511" s="63"/>
      <c r="N511" s="112" t="s">
        <v>6672</v>
      </c>
      <c r="O511" s="102"/>
      <c r="P511" s="37" t="str">
        <f>IFERROR(INDEX('VOLO GUIDE TO WATERDEEP'!B$3:B$166,MATCH($H511,'VOLO GUIDE TO WATERDEEP'!$A$3:$A$166,0),1),"")</f>
        <v/>
      </c>
      <c r="Q511" s="37" t="str">
        <f>IFERROR(INDEX('VOLO GUIDE TO WATERDEEP'!C$3:C$166,MATCH($H511,'VOLO GUIDE TO WATERDEEP'!$A$3:$A$166,0),1),"")</f>
        <v/>
      </c>
      <c r="R511" s="37" t="str">
        <f>IFERROR(INDEX('VOLO GUIDE TO WATERDEEP'!D$3:D$166,MATCH($H511,'VOLO GUIDE TO WATERDEEP'!$A$3:$A$166,0),1),"")</f>
        <v/>
      </c>
      <c r="S511" s="37" t="str">
        <f>IFERROR(INDEX('VOLO GUIDE TO WATERDEEP'!E$3:E$166,MATCH($H511,'VOLO GUIDE TO WATERDEEP'!$A$3:$A$166,0),1),"")</f>
        <v/>
      </c>
      <c r="T511" s="37" t="str">
        <f>IFERROR(INDEX('VOLO GUIDE TO WATERDEEP'!F$3:F$166,MATCH($H511,'VOLO GUIDE TO WATERDEEP'!$A$3:$A$166,0),1),"")</f>
        <v/>
      </c>
      <c r="U511" s="37" t="str">
        <f>IFERROR(INDEX('VOLO GUIDE TO WATERDEEP'!G$3:G$166,MATCH($H511,'VOLO GUIDE TO WATERDEEP'!$A$3:$A$166,0),1),"")</f>
        <v/>
      </c>
      <c r="V511" s="37" t="str">
        <f>IFERROR(INDEX('VOLO GUIDE TO WATERDEEP'!I$3:I$166,MATCH($H511,'VOLO GUIDE TO WATERDEEP'!$A$3:$A$166,0),1),"")</f>
        <v/>
      </c>
      <c r="W511" s="102"/>
      <c r="X511" s="37" t="str">
        <f>IFERROR(INDEX(GUILDS!$B$2:$B$43,MATCH($F511,GUILDS!$G$2:$G$43,0),1),"")</f>
        <v/>
      </c>
      <c r="Y511" s="102"/>
      <c r="Z511" s="37" t="str">
        <f>IFERROR(INDEX(GUILDS!$X$3:$X$45,MATCH($F511,GUILDS!$W$3:$W$45,0),1),"")</f>
        <v/>
      </c>
    </row>
    <row r="512" spans="1:26" x14ac:dyDescent="0.25">
      <c r="A512" t="s">
        <v>1260</v>
      </c>
      <c r="B512" s="1" t="str">
        <f t="shared" si="12"/>
        <v>S24</v>
      </c>
      <c r="C512" s="1" t="str">
        <f t="shared" si="13"/>
        <v>Bellister's Hand (business, C, 2)</v>
      </c>
      <c r="F512" s="37" t="s">
        <v>1490</v>
      </c>
      <c r="G512" s="37" t="s">
        <v>2075</v>
      </c>
      <c r="H512" s="63" t="s">
        <v>2624</v>
      </c>
      <c r="I512" s="63" t="s">
        <v>4008</v>
      </c>
      <c r="J512" s="63" t="s">
        <v>2165</v>
      </c>
      <c r="K512" s="63" t="s">
        <v>2145</v>
      </c>
      <c r="L512" s="63">
        <v>2</v>
      </c>
      <c r="M512" s="63"/>
      <c r="N512" s="112" t="s">
        <v>6672</v>
      </c>
      <c r="O512" s="102"/>
      <c r="P512" s="37" t="str">
        <f>IFERROR(INDEX('VOLO GUIDE TO WATERDEEP'!B$3:B$166,MATCH($H512,'VOLO GUIDE TO WATERDEEP'!$A$3:$A$166,0),1),"")</f>
        <v/>
      </c>
      <c r="Q512" s="37" t="str">
        <f>IFERROR(INDEX('VOLO GUIDE TO WATERDEEP'!C$3:C$166,MATCH($H512,'VOLO GUIDE TO WATERDEEP'!$A$3:$A$166,0),1),"")</f>
        <v/>
      </c>
      <c r="R512" s="37" t="str">
        <f>IFERROR(INDEX('VOLO GUIDE TO WATERDEEP'!D$3:D$166,MATCH($H512,'VOLO GUIDE TO WATERDEEP'!$A$3:$A$166,0),1),"")</f>
        <v/>
      </c>
      <c r="S512" s="37" t="str">
        <f>IFERROR(INDEX('VOLO GUIDE TO WATERDEEP'!E$3:E$166,MATCH($H512,'VOLO GUIDE TO WATERDEEP'!$A$3:$A$166,0),1),"")</f>
        <v/>
      </c>
      <c r="T512" s="37" t="str">
        <f>IFERROR(INDEX('VOLO GUIDE TO WATERDEEP'!F$3:F$166,MATCH($H512,'VOLO GUIDE TO WATERDEEP'!$A$3:$A$166,0),1),"")</f>
        <v/>
      </c>
      <c r="U512" s="37" t="str">
        <f>IFERROR(INDEX('VOLO GUIDE TO WATERDEEP'!G$3:G$166,MATCH($H512,'VOLO GUIDE TO WATERDEEP'!$A$3:$A$166,0),1),"")</f>
        <v/>
      </c>
      <c r="V512" s="37" t="str">
        <f>IFERROR(INDEX('VOLO GUIDE TO WATERDEEP'!I$3:I$166,MATCH($H512,'VOLO GUIDE TO WATERDEEP'!$A$3:$A$166,0),1),"")</f>
        <v/>
      </c>
      <c r="W512" s="102"/>
      <c r="X512" s="37" t="str">
        <f>IFERROR(INDEX(GUILDS!$B$2:$B$43,MATCH($F512,GUILDS!$G$2:$G$43,0),1),"")</f>
        <v/>
      </c>
      <c r="Y512" s="102"/>
      <c r="Z512" s="37" t="str">
        <f>IFERROR(INDEX(GUILDS!$X$3:$X$45,MATCH($F512,GUILDS!$W$3:$W$45,0),1),"")</f>
        <v/>
      </c>
    </row>
    <row r="513" spans="1:26" x14ac:dyDescent="0.25">
      <c r="A513" t="s">
        <v>1261</v>
      </c>
      <c r="B513" s="1" t="str">
        <f t="shared" si="12"/>
        <v>S25</v>
      </c>
      <c r="C513" s="1" t="str">
        <f t="shared" si="13"/>
        <v>Bellister's House (warehouse, C, 3)</v>
      </c>
      <c r="F513" s="37" t="s">
        <v>1491</v>
      </c>
      <c r="G513" s="37" t="s">
        <v>2076</v>
      </c>
      <c r="H513" s="63" t="s">
        <v>2625</v>
      </c>
      <c r="I513" s="63" t="s">
        <v>4008</v>
      </c>
      <c r="J513" s="63" t="s">
        <v>2171</v>
      </c>
      <c r="K513" s="63" t="s">
        <v>2145</v>
      </c>
      <c r="L513" s="63">
        <v>3</v>
      </c>
      <c r="M513" s="63"/>
      <c r="N513" s="112" t="s">
        <v>6672</v>
      </c>
      <c r="O513" s="102"/>
      <c r="P513" s="37" t="str">
        <f>IFERROR(INDEX('VOLO GUIDE TO WATERDEEP'!B$3:B$166,MATCH($H513,'VOLO GUIDE TO WATERDEEP'!$A$3:$A$166,0),1),"")</f>
        <v/>
      </c>
      <c r="Q513" s="37" t="str">
        <f>IFERROR(INDEX('VOLO GUIDE TO WATERDEEP'!C$3:C$166,MATCH($H513,'VOLO GUIDE TO WATERDEEP'!$A$3:$A$166,0),1),"")</f>
        <v/>
      </c>
      <c r="R513" s="37" t="str">
        <f>IFERROR(INDEX('VOLO GUIDE TO WATERDEEP'!D$3:D$166,MATCH($H513,'VOLO GUIDE TO WATERDEEP'!$A$3:$A$166,0),1),"")</f>
        <v/>
      </c>
      <c r="S513" s="37" t="str">
        <f>IFERROR(INDEX('VOLO GUIDE TO WATERDEEP'!E$3:E$166,MATCH($H513,'VOLO GUIDE TO WATERDEEP'!$A$3:$A$166,0),1),"")</f>
        <v/>
      </c>
      <c r="T513" s="37" t="str">
        <f>IFERROR(INDEX('VOLO GUIDE TO WATERDEEP'!F$3:F$166,MATCH($H513,'VOLO GUIDE TO WATERDEEP'!$A$3:$A$166,0),1),"")</f>
        <v/>
      </c>
      <c r="U513" s="37" t="str">
        <f>IFERROR(INDEX('VOLO GUIDE TO WATERDEEP'!G$3:G$166,MATCH($H513,'VOLO GUIDE TO WATERDEEP'!$A$3:$A$166,0),1),"")</f>
        <v/>
      </c>
      <c r="V513" s="37" t="str">
        <f>IFERROR(INDEX('VOLO GUIDE TO WATERDEEP'!I$3:I$166,MATCH($H513,'VOLO GUIDE TO WATERDEEP'!$A$3:$A$166,0),1),"")</f>
        <v/>
      </c>
      <c r="W513" s="102"/>
      <c r="X513" s="37" t="str">
        <f>IFERROR(INDEX(GUILDS!$B$2:$B$43,MATCH($F513,GUILDS!$G$2:$G$43,0),1),"")</f>
        <v/>
      </c>
      <c r="Y513" s="102"/>
      <c r="Z513" s="37" t="str">
        <f>IFERROR(INDEX(GUILDS!$X$3:$X$45,MATCH($F513,GUILDS!$W$3:$W$45,0),1),"")</f>
        <v/>
      </c>
    </row>
    <row r="514" spans="1:26" x14ac:dyDescent="0.25">
      <c r="A514" t="s">
        <v>1262</v>
      </c>
      <c r="B514" s="1" t="str">
        <f t="shared" si="12"/>
        <v>S26</v>
      </c>
      <c r="C514" s="1" t="str">
        <f t="shared" si="13"/>
        <v>Orm's Highbench (business, D, 4)</v>
      </c>
      <c r="F514" s="37" t="s">
        <v>1492</v>
      </c>
      <c r="G514" s="37" t="s">
        <v>2077</v>
      </c>
      <c r="H514" s="63" t="s">
        <v>2626</v>
      </c>
      <c r="I514" s="63" t="s">
        <v>4008</v>
      </c>
      <c r="J514" s="63" t="s">
        <v>2165</v>
      </c>
      <c r="K514" s="63" t="s">
        <v>2159</v>
      </c>
      <c r="L514" s="63">
        <v>4</v>
      </c>
      <c r="M514" s="63"/>
      <c r="N514" s="112" t="s">
        <v>6672</v>
      </c>
      <c r="O514" s="102"/>
      <c r="P514" s="37" t="str">
        <f>IFERROR(INDEX('VOLO GUIDE TO WATERDEEP'!B$3:B$166,MATCH($H514,'VOLO GUIDE TO WATERDEEP'!$A$3:$A$166,0),1),"")</f>
        <v/>
      </c>
      <c r="Q514" s="37" t="str">
        <f>IFERROR(INDEX('VOLO GUIDE TO WATERDEEP'!C$3:C$166,MATCH($H514,'VOLO GUIDE TO WATERDEEP'!$A$3:$A$166,0),1),"")</f>
        <v/>
      </c>
      <c r="R514" s="37" t="str">
        <f>IFERROR(INDEX('VOLO GUIDE TO WATERDEEP'!D$3:D$166,MATCH($H514,'VOLO GUIDE TO WATERDEEP'!$A$3:$A$166,0),1),"")</f>
        <v/>
      </c>
      <c r="S514" s="37" t="str">
        <f>IFERROR(INDEX('VOLO GUIDE TO WATERDEEP'!E$3:E$166,MATCH($H514,'VOLO GUIDE TO WATERDEEP'!$A$3:$A$166,0),1),"")</f>
        <v/>
      </c>
      <c r="T514" s="37" t="str">
        <f>IFERROR(INDEX('VOLO GUIDE TO WATERDEEP'!F$3:F$166,MATCH($H514,'VOLO GUIDE TO WATERDEEP'!$A$3:$A$166,0),1),"")</f>
        <v/>
      </c>
      <c r="U514" s="37" t="str">
        <f>IFERROR(INDEX('VOLO GUIDE TO WATERDEEP'!G$3:G$166,MATCH($H514,'VOLO GUIDE TO WATERDEEP'!$A$3:$A$166,0),1),"")</f>
        <v/>
      </c>
      <c r="V514" s="37" t="str">
        <f>IFERROR(INDEX('VOLO GUIDE TO WATERDEEP'!I$3:I$166,MATCH($H514,'VOLO GUIDE TO WATERDEEP'!$A$3:$A$166,0),1),"")</f>
        <v/>
      </c>
      <c r="W514" s="102"/>
      <c r="X514" s="37" t="str">
        <f>IFERROR(INDEX(GUILDS!$B$2:$B$43,MATCH($F514,GUILDS!$G$2:$G$43,0),1),"")</f>
        <v/>
      </c>
      <c r="Y514" s="102"/>
      <c r="Z514" s="37" t="str">
        <f>IFERROR(INDEX(GUILDS!$X$3:$X$45,MATCH($F514,GUILDS!$W$3:$W$45,0),1),"")</f>
        <v/>
      </c>
    </row>
    <row r="515" spans="1:26" x14ac:dyDescent="0.25">
      <c r="A515" t="s">
        <v>1263</v>
      </c>
      <c r="B515" s="1" t="str">
        <f t="shared" si="12"/>
        <v>S27</v>
      </c>
      <c r="C515" s="1" t="str">
        <f t="shared" si="13"/>
        <v>Athal's Stables (business, D, 2)</v>
      </c>
      <c r="F515" s="37" t="s">
        <v>1493</v>
      </c>
      <c r="G515" s="37" t="s">
        <v>2078</v>
      </c>
      <c r="H515" s="63" t="s">
        <v>2627</v>
      </c>
      <c r="I515" s="63" t="s">
        <v>4008</v>
      </c>
      <c r="J515" s="63" t="s">
        <v>2165</v>
      </c>
      <c r="K515" s="63" t="s">
        <v>2159</v>
      </c>
      <c r="L515" s="63">
        <v>2</v>
      </c>
      <c r="M515" s="63"/>
      <c r="N515" s="112" t="s">
        <v>6672</v>
      </c>
      <c r="O515" s="102"/>
      <c r="P515" s="37" t="str">
        <f>IFERROR(INDEX('VOLO GUIDE TO WATERDEEP'!B$3:B$166,MATCH($H515,'VOLO GUIDE TO WATERDEEP'!$A$3:$A$166,0),1),"")</f>
        <v/>
      </c>
      <c r="Q515" s="37" t="str">
        <f>IFERROR(INDEX('VOLO GUIDE TO WATERDEEP'!C$3:C$166,MATCH($H515,'VOLO GUIDE TO WATERDEEP'!$A$3:$A$166,0),1),"")</f>
        <v/>
      </c>
      <c r="R515" s="37" t="str">
        <f>IFERROR(INDEX('VOLO GUIDE TO WATERDEEP'!D$3:D$166,MATCH($H515,'VOLO GUIDE TO WATERDEEP'!$A$3:$A$166,0),1),"")</f>
        <v/>
      </c>
      <c r="S515" s="37" t="str">
        <f>IFERROR(INDEX('VOLO GUIDE TO WATERDEEP'!E$3:E$166,MATCH($H515,'VOLO GUIDE TO WATERDEEP'!$A$3:$A$166,0),1),"")</f>
        <v/>
      </c>
      <c r="T515" s="37" t="str">
        <f>IFERROR(INDEX('VOLO GUIDE TO WATERDEEP'!F$3:F$166,MATCH($H515,'VOLO GUIDE TO WATERDEEP'!$A$3:$A$166,0),1),"")</f>
        <v/>
      </c>
      <c r="U515" s="37" t="str">
        <f>IFERROR(INDEX('VOLO GUIDE TO WATERDEEP'!G$3:G$166,MATCH($H515,'VOLO GUIDE TO WATERDEEP'!$A$3:$A$166,0),1),"")</f>
        <v/>
      </c>
      <c r="V515" s="37" t="str">
        <f>IFERROR(INDEX('VOLO GUIDE TO WATERDEEP'!I$3:I$166,MATCH($H515,'VOLO GUIDE TO WATERDEEP'!$A$3:$A$166,0),1),"")</f>
        <v/>
      </c>
      <c r="W515" s="102"/>
      <c r="X515" s="37" t="str">
        <f>IFERROR(INDEX(GUILDS!$B$2:$B$43,MATCH($F515,GUILDS!$G$2:$G$43,0),1),"")</f>
        <v/>
      </c>
      <c r="Y515" s="102"/>
      <c r="Z515" s="37" t="str">
        <f>IFERROR(INDEX(GUILDS!$X$3:$X$45,MATCH($F515,GUILDS!$W$3:$W$45,0),1),"")</f>
        <v/>
      </c>
    </row>
    <row r="516" spans="1:26" x14ac:dyDescent="0.25">
      <c r="A516" t="s">
        <v>1264</v>
      </c>
      <c r="B516" s="1" t="str">
        <f t="shared" si="12"/>
        <v>S28</v>
      </c>
      <c r="C516" s="1" t="str">
        <f t="shared" si="13"/>
        <v>Essimuth's Equipment (business, C, 2)</v>
      </c>
      <c r="F516" s="37" t="s">
        <v>2079</v>
      </c>
      <c r="G516" s="37" t="s">
        <v>2080</v>
      </c>
      <c r="H516" s="63" t="s">
        <v>2628</v>
      </c>
      <c r="I516" s="63" t="s">
        <v>4008</v>
      </c>
      <c r="J516" s="63" t="s">
        <v>2165</v>
      </c>
      <c r="K516" s="63" t="s">
        <v>2145</v>
      </c>
      <c r="L516" s="63">
        <v>2</v>
      </c>
      <c r="M516" s="63"/>
      <c r="N516" s="112" t="s">
        <v>6672</v>
      </c>
      <c r="O516" s="102"/>
      <c r="P516" s="37" t="str">
        <f>IFERROR(INDEX('VOLO GUIDE TO WATERDEEP'!B$3:B$166,MATCH($H516,'VOLO GUIDE TO WATERDEEP'!$A$3:$A$166,0),1),"")</f>
        <v/>
      </c>
      <c r="Q516" s="37" t="str">
        <f>IFERROR(INDEX('VOLO GUIDE TO WATERDEEP'!C$3:C$166,MATCH($H516,'VOLO GUIDE TO WATERDEEP'!$A$3:$A$166,0),1),"")</f>
        <v/>
      </c>
      <c r="R516" s="37" t="str">
        <f>IFERROR(INDEX('VOLO GUIDE TO WATERDEEP'!D$3:D$166,MATCH($H516,'VOLO GUIDE TO WATERDEEP'!$A$3:$A$166,0),1),"")</f>
        <v/>
      </c>
      <c r="S516" s="37" t="str">
        <f>IFERROR(INDEX('VOLO GUIDE TO WATERDEEP'!E$3:E$166,MATCH($H516,'VOLO GUIDE TO WATERDEEP'!$A$3:$A$166,0),1),"")</f>
        <v/>
      </c>
      <c r="T516" s="37" t="str">
        <f>IFERROR(INDEX('VOLO GUIDE TO WATERDEEP'!F$3:F$166,MATCH($H516,'VOLO GUIDE TO WATERDEEP'!$A$3:$A$166,0),1),"")</f>
        <v/>
      </c>
      <c r="U516" s="37" t="str">
        <f>IFERROR(INDEX('VOLO GUIDE TO WATERDEEP'!G$3:G$166,MATCH($H516,'VOLO GUIDE TO WATERDEEP'!$A$3:$A$166,0),1),"")</f>
        <v/>
      </c>
      <c r="V516" s="37" t="str">
        <f>IFERROR(INDEX('VOLO GUIDE TO WATERDEEP'!I$3:I$166,MATCH($H516,'VOLO GUIDE TO WATERDEEP'!$A$3:$A$166,0),1),"")</f>
        <v/>
      </c>
      <c r="W516" s="102"/>
      <c r="X516" s="37" t="str">
        <f>IFERROR(INDEX(GUILDS!$B$2:$B$43,MATCH($F516,GUILDS!$G$2:$G$43,0),1),"")</f>
        <v/>
      </c>
      <c r="Y516" s="102"/>
      <c r="Z516" s="37" t="str">
        <f>IFERROR(INDEX(GUILDS!$X$3:$X$45,MATCH($F516,GUILDS!$W$3:$W$45,0),1),"")</f>
        <v/>
      </c>
    </row>
    <row r="517" spans="1:26" x14ac:dyDescent="0.25">
      <c r="A517" t="s">
        <v>1265</v>
      </c>
      <c r="B517" s="1" t="str">
        <f t="shared" si="12"/>
        <v>S29</v>
      </c>
      <c r="C517" s="1" t="str">
        <f t="shared" si="13"/>
        <v>Temple of Good Cheer (row house, C, 3)</v>
      </c>
      <c r="F517" s="37" t="s">
        <v>2081</v>
      </c>
      <c r="G517" s="37" t="s">
        <v>2082</v>
      </c>
      <c r="H517" s="63" t="s">
        <v>2629</v>
      </c>
      <c r="I517" s="63" t="s">
        <v>4008</v>
      </c>
      <c r="J517" s="63" t="s">
        <v>2166</v>
      </c>
      <c r="K517" s="63" t="s">
        <v>2145</v>
      </c>
      <c r="L517" s="63">
        <v>3</v>
      </c>
      <c r="M517" s="63"/>
      <c r="N517" s="112" t="s">
        <v>6672</v>
      </c>
      <c r="O517" s="102"/>
      <c r="P517" s="37" t="str">
        <f>IFERROR(INDEX('VOLO GUIDE TO WATERDEEP'!B$3:B$166,MATCH($H517,'VOLO GUIDE TO WATERDEEP'!$A$3:$A$166,0),1),"")</f>
        <v/>
      </c>
      <c r="Q517" s="37" t="str">
        <f>IFERROR(INDEX('VOLO GUIDE TO WATERDEEP'!C$3:C$166,MATCH($H517,'VOLO GUIDE TO WATERDEEP'!$A$3:$A$166,0),1),"")</f>
        <v/>
      </c>
      <c r="R517" s="37" t="str">
        <f>IFERROR(INDEX('VOLO GUIDE TO WATERDEEP'!D$3:D$166,MATCH($H517,'VOLO GUIDE TO WATERDEEP'!$A$3:$A$166,0),1),"")</f>
        <v/>
      </c>
      <c r="S517" s="37" t="str">
        <f>IFERROR(INDEX('VOLO GUIDE TO WATERDEEP'!E$3:E$166,MATCH($H517,'VOLO GUIDE TO WATERDEEP'!$A$3:$A$166,0),1),"")</f>
        <v/>
      </c>
      <c r="T517" s="37" t="str">
        <f>IFERROR(INDEX('VOLO GUIDE TO WATERDEEP'!F$3:F$166,MATCH($H517,'VOLO GUIDE TO WATERDEEP'!$A$3:$A$166,0),1),"")</f>
        <v/>
      </c>
      <c r="U517" s="37" t="str">
        <f>IFERROR(INDEX('VOLO GUIDE TO WATERDEEP'!G$3:G$166,MATCH($H517,'VOLO GUIDE TO WATERDEEP'!$A$3:$A$166,0),1),"")</f>
        <v/>
      </c>
      <c r="V517" s="37" t="str">
        <f>IFERROR(INDEX('VOLO GUIDE TO WATERDEEP'!I$3:I$166,MATCH($H517,'VOLO GUIDE TO WATERDEEP'!$A$3:$A$166,0),1),"")</f>
        <v/>
      </c>
      <c r="W517" s="102"/>
      <c r="X517" s="37" t="str">
        <f>IFERROR(INDEX(GUILDS!$B$2:$B$43,MATCH($F517,GUILDS!$G$2:$G$43,0),1),"")</f>
        <v/>
      </c>
      <c r="Y517" s="102"/>
      <c r="Z517" s="37" t="str">
        <f>IFERROR(INDEX(GUILDS!$X$3:$X$45,MATCH($F517,GUILDS!$W$3:$W$45,0),1),"")</f>
        <v/>
      </c>
    </row>
    <row r="518" spans="1:26" x14ac:dyDescent="0.25">
      <c r="A518" t="s">
        <v>1266</v>
      </c>
      <c r="B518" s="1" t="str">
        <f t="shared" si="12"/>
        <v>S30</v>
      </c>
      <c r="C518" s="1" t="str">
        <f t="shared" si="13"/>
        <v>Madame Garah's Boarding House (row house, B, 2)</v>
      </c>
      <c r="F518" s="37" t="s">
        <v>2083</v>
      </c>
      <c r="G518" s="37" t="s">
        <v>2084</v>
      </c>
      <c r="H518" s="63" t="s">
        <v>2630</v>
      </c>
      <c r="I518" s="63" t="s">
        <v>4008</v>
      </c>
      <c r="J518" s="63" t="s">
        <v>2166</v>
      </c>
      <c r="K518" s="63" t="s">
        <v>2157</v>
      </c>
      <c r="L518" s="63">
        <v>2</v>
      </c>
      <c r="M518" s="63"/>
      <c r="N518" s="112" t="s">
        <v>6672</v>
      </c>
      <c r="O518" s="102"/>
      <c r="P518" s="37" t="str">
        <f>IFERROR(INDEX('VOLO GUIDE TO WATERDEEP'!B$3:B$166,MATCH($H518,'VOLO GUIDE TO WATERDEEP'!$A$3:$A$166,0),1),"")</f>
        <v/>
      </c>
      <c r="Q518" s="37" t="str">
        <f>IFERROR(INDEX('VOLO GUIDE TO WATERDEEP'!C$3:C$166,MATCH($H518,'VOLO GUIDE TO WATERDEEP'!$A$3:$A$166,0),1),"")</f>
        <v/>
      </c>
      <c r="R518" s="37" t="str">
        <f>IFERROR(INDEX('VOLO GUIDE TO WATERDEEP'!D$3:D$166,MATCH($H518,'VOLO GUIDE TO WATERDEEP'!$A$3:$A$166,0),1),"")</f>
        <v/>
      </c>
      <c r="S518" s="37" t="str">
        <f>IFERROR(INDEX('VOLO GUIDE TO WATERDEEP'!E$3:E$166,MATCH($H518,'VOLO GUIDE TO WATERDEEP'!$A$3:$A$166,0),1),"")</f>
        <v/>
      </c>
      <c r="T518" s="37" t="str">
        <f>IFERROR(INDEX('VOLO GUIDE TO WATERDEEP'!F$3:F$166,MATCH($H518,'VOLO GUIDE TO WATERDEEP'!$A$3:$A$166,0),1),"")</f>
        <v/>
      </c>
      <c r="U518" s="37" t="str">
        <f>IFERROR(INDEX('VOLO GUIDE TO WATERDEEP'!G$3:G$166,MATCH($H518,'VOLO GUIDE TO WATERDEEP'!$A$3:$A$166,0),1),"")</f>
        <v/>
      </c>
      <c r="V518" s="37" t="str">
        <f>IFERROR(INDEX('VOLO GUIDE TO WATERDEEP'!I$3:I$166,MATCH($H518,'VOLO GUIDE TO WATERDEEP'!$A$3:$A$166,0),1),"")</f>
        <v/>
      </c>
      <c r="W518" s="102"/>
      <c r="X518" s="37" t="str">
        <f>IFERROR(INDEX(GUILDS!$B$2:$B$43,MATCH($F518,GUILDS!$G$2:$G$43,0),1),"")</f>
        <v/>
      </c>
      <c r="Y518" s="102"/>
      <c r="Z518" s="37" t="str">
        <f>IFERROR(INDEX(GUILDS!$X$3:$X$45,MATCH($F518,GUILDS!$W$3:$W$45,0),1),"")</f>
        <v/>
      </c>
    </row>
    <row r="519" spans="1:26" x14ac:dyDescent="0.25">
      <c r="A519" t="s">
        <v>1267</v>
      </c>
      <c r="B519" s="1" t="str">
        <f t="shared" si="12"/>
        <v>S31</v>
      </c>
      <c r="C519" s="1" t="str">
        <f t="shared" si="13"/>
        <v>Amrani's Laundry (business, C, 1)</v>
      </c>
      <c r="F519" s="37" t="s">
        <v>2085</v>
      </c>
      <c r="G519" s="37" t="s">
        <v>2086</v>
      </c>
      <c r="H519" s="63" t="s">
        <v>2631</v>
      </c>
      <c r="I519" s="63" t="s">
        <v>4008</v>
      </c>
      <c r="J519" s="63" t="s">
        <v>2165</v>
      </c>
      <c r="K519" s="63" t="s">
        <v>2145</v>
      </c>
      <c r="L519" s="63">
        <v>1</v>
      </c>
      <c r="M519" s="63"/>
      <c r="N519" s="112" t="s">
        <v>6672</v>
      </c>
      <c r="O519" s="102"/>
      <c r="P519" s="37" t="str">
        <f>IFERROR(INDEX('VOLO GUIDE TO WATERDEEP'!B$3:B$166,MATCH($H519,'VOLO GUIDE TO WATERDEEP'!$A$3:$A$166,0),1),"")</f>
        <v/>
      </c>
      <c r="Q519" s="37" t="str">
        <f>IFERROR(INDEX('VOLO GUIDE TO WATERDEEP'!C$3:C$166,MATCH($H519,'VOLO GUIDE TO WATERDEEP'!$A$3:$A$166,0),1),"")</f>
        <v/>
      </c>
      <c r="R519" s="37" t="str">
        <f>IFERROR(INDEX('VOLO GUIDE TO WATERDEEP'!D$3:D$166,MATCH($H519,'VOLO GUIDE TO WATERDEEP'!$A$3:$A$166,0),1),"")</f>
        <v/>
      </c>
      <c r="S519" s="37" t="str">
        <f>IFERROR(INDEX('VOLO GUIDE TO WATERDEEP'!E$3:E$166,MATCH($H519,'VOLO GUIDE TO WATERDEEP'!$A$3:$A$166,0),1),"")</f>
        <v/>
      </c>
      <c r="T519" s="37" t="str">
        <f>IFERROR(INDEX('VOLO GUIDE TO WATERDEEP'!F$3:F$166,MATCH($H519,'VOLO GUIDE TO WATERDEEP'!$A$3:$A$166,0),1),"")</f>
        <v/>
      </c>
      <c r="U519" s="37" t="str">
        <f>IFERROR(INDEX('VOLO GUIDE TO WATERDEEP'!G$3:G$166,MATCH($H519,'VOLO GUIDE TO WATERDEEP'!$A$3:$A$166,0),1),"")</f>
        <v/>
      </c>
      <c r="V519" s="37" t="str">
        <f>IFERROR(INDEX('VOLO GUIDE TO WATERDEEP'!I$3:I$166,MATCH($H519,'VOLO GUIDE TO WATERDEEP'!$A$3:$A$166,0),1),"")</f>
        <v/>
      </c>
      <c r="W519" s="102"/>
      <c r="X519" s="37" t="str">
        <f>IFERROR(INDEX(GUILDS!$B$2:$B$43,MATCH($F519,GUILDS!$G$2:$G$43,0),1),"")</f>
        <v/>
      </c>
      <c r="Y519" s="102"/>
      <c r="Z519" s="37" t="str">
        <f>IFERROR(INDEX(GUILDS!$X$3:$X$45,MATCH($F519,GUILDS!$W$3:$W$45,0),1),"")</f>
        <v/>
      </c>
    </row>
    <row r="520" spans="1:26" x14ac:dyDescent="0.25">
      <c r="A520" t="s">
        <v>1268</v>
      </c>
      <c r="B520" s="1" t="str">
        <f t="shared" si="12"/>
        <v>S32</v>
      </c>
      <c r="C520" s="1" t="str">
        <f t="shared" si="13"/>
        <v>Piatran's Clothiers (business, C, 1)</v>
      </c>
      <c r="F520" s="37" t="s">
        <v>2087</v>
      </c>
      <c r="G520" s="37" t="s">
        <v>2088</v>
      </c>
      <c r="H520" s="63" t="s">
        <v>2632</v>
      </c>
      <c r="I520" s="63" t="s">
        <v>4008</v>
      </c>
      <c r="J520" s="63" t="s">
        <v>2165</v>
      </c>
      <c r="K520" s="63" t="s">
        <v>2145</v>
      </c>
      <c r="L520" s="63">
        <v>1</v>
      </c>
      <c r="M520" s="63"/>
      <c r="N520" s="112" t="s">
        <v>6672</v>
      </c>
      <c r="O520" s="102"/>
      <c r="P520" s="37" t="str">
        <f>IFERROR(INDEX('VOLO GUIDE TO WATERDEEP'!B$3:B$166,MATCH($H520,'VOLO GUIDE TO WATERDEEP'!$A$3:$A$166,0),1),"")</f>
        <v/>
      </c>
      <c r="Q520" s="37" t="str">
        <f>IFERROR(INDEX('VOLO GUIDE TO WATERDEEP'!C$3:C$166,MATCH($H520,'VOLO GUIDE TO WATERDEEP'!$A$3:$A$166,0),1),"")</f>
        <v/>
      </c>
      <c r="R520" s="37" t="str">
        <f>IFERROR(INDEX('VOLO GUIDE TO WATERDEEP'!D$3:D$166,MATCH($H520,'VOLO GUIDE TO WATERDEEP'!$A$3:$A$166,0),1),"")</f>
        <v/>
      </c>
      <c r="S520" s="37" t="str">
        <f>IFERROR(INDEX('VOLO GUIDE TO WATERDEEP'!E$3:E$166,MATCH($H520,'VOLO GUIDE TO WATERDEEP'!$A$3:$A$166,0),1),"")</f>
        <v/>
      </c>
      <c r="T520" s="37" t="str">
        <f>IFERROR(INDEX('VOLO GUIDE TO WATERDEEP'!F$3:F$166,MATCH($H520,'VOLO GUIDE TO WATERDEEP'!$A$3:$A$166,0),1),"")</f>
        <v/>
      </c>
      <c r="U520" s="37" t="str">
        <f>IFERROR(INDEX('VOLO GUIDE TO WATERDEEP'!G$3:G$166,MATCH($H520,'VOLO GUIDE TO WATERDEEP'!$A$3:$A$166,0),1),"")</f>
        <v/>
      </c>
      <c r="V520" s="37" t="str">
        <f>IFERROR(INDEX('VOLO GUIDE TO WATERDEEP'!I$3:I$166,MATCH($H520,'VOLO GUIDE TO WATERDEEP'!$A$3:$A$166,0),1),"")</f>
        <v/>
      </c>
      <c r="W520" s="102"/>
      <c r="X520" s="37" t="str">
        <f>IFERROR(INDEX(GUILDS!$B$2:$B$43,MATCH($F520,GUILDS!$G$2:$G$43,0),1),"")</f>
        <v/>
      </c>
      <c r="Y520" s="102"/>
      <c r="Z520" s="37" t="str">
        <f>IFERROR(INDEX(GUILDS!$X$3:$X$45,MATCH($F520,GUILDS!$W$3:$W$45,0),1),"")</f>
        <v/>
      </c>
    </row>
    <row r="521" spans="1:26" x14ac:dyDescent="0.25">
      <c r="A521" t="s">
        <v>1269</v>
      </c>
      <c r="B521" s="1" t="str">
        <f t="shared" si="12"/>
        <v>S33</v>
      </c>
      <c r="C521" s="1" t="str">
        <f t="shared" si="13"/>
        <v>Rokkek Ingerr's residence (row house, B, 2)</v>
      </c>
      <c r="F521" s="37" t="s">
        <v>2089</v>
      </c>
      <c r="G521" s="37" t="s">
        <v>2090</v>
      </c>
      <c r="H521" s="63" t="s">
        <v>2633</v>
      </c>
      <c r="I521" s="63" t="s">
        <v>4008</v>
      </c>
      <c r="J521" s="63" t="s">
        <v>2166</v>
      </c>
      <c r="K521" s="63" t="s">
        <v>2157</v>
      </c>
      <c r="L521" s="63">
        <v>2</v>
      </c>
      <c r="M521" s="63"/>
      <c r="N521" s="112" t="s">
        <v>6672</v>
      </c>
      <c r="O521" s="102"/>
      <c r="P521" s="37" t="str">
        <f>IFERROR(INDEX('VOLO GUIDE TO WATERDEEP'!B$3:B$166,MATCH($H521,'VOLO GUIDE TO WATERDEEP'!$A$3:$A$166,0),1),"")</f>
        <v/>
      </c>
      <c r="Q521" s="37" t="str">
        <f>IFERROR(INDEX('VOLO GUIDE TO WATERDEEP'!C$3:C$166,MATCH($H521,'VOLO GUIDE TO WATERDEEP'!$A$3:$A$166,0),1),"")</f>
        <v/>
      </c>
      <c r="R521" s="37" t="str">
        <f>IFERROR(INDEX('VOLO GUIDE TO WATERDEEP'!D$3:D$166,MATCH($H521,'VOLO GUIDE TO WATERDEEP'!$A$3:$A$166,0),1),"")</f>
        <v/>
      </c>
      <c r="S521" s="37" t="str">
        <f>IFERROR(INDEX('VOLO GUIDE TO WATERDEEP'!E$3:E$166,MATCH($H521,'VOLO GUIDE TO WATERDEEP'!$A$3:$A$166,0),1),"")</f>
        <v/>
      </c>
      <c r="T521" s="37" t="str">
        <f>IFERROR(INDEX('VOLO GUIDE TO WATERDEEP'!F$3:F$166,MATCH($H521,'VOLO GUIDE TO WATERDEEP'!$A$3:$A$166,0),1),"")</f>
        <v/>
      </c>
      <c r="U521" s="37" t="str">
        <f>IFERROR(INDEX('VOLO GUIDE TO WATERDEEP'!G$3:G$166,MATCH($H521,'VOLO GUIDE TO WATERDEEP'!$A$3:$A$166,0),1),"")</f>
        <v/>
      </c>
      <c r="V521" s="37" t="str">
        <f>IFERROR(INDEX('VOLO GUIDE TO WATERDEEP'!I$3:I$166,MATCH($H521,'VOLO GUIDE TO WATERDEEP'!$A$3:$A$166,0),1),"")</f>
        <v/>
      </c>
      <c r="W521" s="102"/>
      <c r="X521" s="37" t="str">
        <f>IFERROR(INDEX(GUILDS!$B$2:$B$43,MATCH($F521,GUILDS!$G$2:$G$43,0),1),"")</f>
        <v/>
      </c>
      <c r="Y521" s="102"/>
      <c r="Z521" s="37" t="str">
        <f>IFERROR(INDEX(GUILDS!$X$3:$X$45,MATCH($F521,GUILDS!$W$3:$W$45,0),1),"")</f>
        <v/>
      </c>
    </row>
    <row r="522" spans="1:26" x14ac:dyDescent="0.25">
      <c r="A522" t="s">
        <v>1270</v>
      </c>
      <c r="B522" s="1" t="str">
        <f t="shared" si="12"/>
        <v>S34</v>
      </c>
      <c r="C522" s="1" t="str">
        <f t="shared" si="13"/>
        <v>Hemmerem's Stables (business, B, Is &amp; 2s)</v>
      </c>
      <c r="F522" s="37" t="s">
        <v>2091</v>
      </c>
      <c r="G522" s="37" t="s">
        <v>2092</v>
      </c>
      <c r="H522" s="63" t="s">
        <v>2634</v>
      </c>
      <c r="I522" s="63" t="s">
        <v>4008</v>
      </c>
      <c r="J522" s="63" t="s">
        <v>2165</v>
      </c>
      <c r="K522" s="63" t="s">
        <v>2157</v>
      </c>
      <c r="L522" s="63" t="s">
        <v>2148</v>
      </c>
      <c r="M522" s="63"/>
      <c r="N522" s="112" t="s">
        <v>6672</v>
      </c>
      <c r="O522" s="102"/>
      <c r="P522" s="37" t="str">
        <f>IFERROR(INDEX('VOLO GUIDE TO WATERDEEP'!B$3:B$166,MATCH($H522,'VOLO GUIDE TO WATERDEEP'!$A$3:$A$166,0),1),"")</f>
        <v/>
      </c>
      <c r="Q522" s="37" t="str">
        <f>IFERROR(INDEX('VOLO GUIDE TO WATERDEEP'!C$3:C$166,MATCH($H522,'VOLO GUIDE TO WATERDEEP'!$A$3:$A$166,0),1),"")</f>
        <v/>
      </c>
      <c r="R522" s="37" t="str">
        <f>IFERROR(INDEX('VOLO GUIDE TO WATERDEEP'!D$3:D$166,MATCH($H522,'VOLO GUIDE TO WATERDEEP'!$A$3:$A$166,0),1),"")</f>
        <v/>
      </c>
      <c r="S522" s="37" t="str">
        <f>IFERROR(INDEX('VOLO GUIDE TO WATERDEEP'!E$3:E$166,MATCH($H522,'VOLO GUIDE TO WATERDEEP'!$A$3:$A$166,0),1),"")</f>
        <v/>
      </c>
      <c r="T522" s="37" t="str">
        <f>IFERROR(INDEX('VOLO GUIDE TO WATERDEEP'!F$3:F$166,MATCH($H522,'VOLO GUIDE TO WATERDEEP'!$A$3:$A$166,0),1),"")</f>
        <v/>
      </c>
      <c r="U522" s="37" t="str">
        <f>IFERROR(INDEX('VOLO GUIDE TO WATERDEEP'!G$3:G$166,MATCH($H522,'VOLO GUIDE TO WATERDEEP'!$A$3:$A$166,0),1),"")</f>
        <v/>
      </c>
      <c r="V522" s="37" t="str">
        <f>IFERROR(INDEX('VOLO GUIDE TO WATERDEEP'!I$3:I$166,MATCH($H522,'VOLO GUIDE TO WATERDEEP'!$A$3:$A$166,0),1),"")</f>
        <v/>
      </c>
      <c r="W522" s="102"/>
      <c r="X522" s="37" t="str">
        <f>IFERROR(INDEX(GUILDS!$B$2:$B$43,MATCH($F522,GUILDS!$G$2:$G$43,0),1),"")</f>
        <v/>
      </c>
      <c r="Y522" s="102"/>
      <c r="Z522" s="37" t="str">
        <f>IFERROR(INDEX(GUILDS!$X$3:$X$45,MATCH($F522,GUILDS!$W$3:$W$45,0),1),"")</f>
        <v/>
      </c>
    </row>
    <row r="523" spans="1:26" x14ac:dyDescent="0.25">
      <c r="A523" t="s">
        <v>1271</v>
      </c>
      <c r="B523" s="1" t="str">
        <f t="shared" si="12"/>
        <v>S35</v>
      </c>
      <c r="C523" s="1" t="str">
        <f t="shared" si="13"/>
        <v>Kolat's Towers (wizards' domiciles, B, 4s)</v>
      </c>
      <c r="F523" s="37" t="s">
        <v>2093</v>
      </c>
      <c r="G523" s="37" t="s">
        <v>2094</v>
      </c>
      <c r="H523" s="63" t="s">
        <v>2635</v>
      </c>
      <c r="I523" s="63" t="s">
        <v>4008</v>
      </c>
      <c r="J523" s="63" t="s">
        <v>2197</v>
      </c>
      <c r="K523" s="63" t="s">
        <v>2157</v>
      </c>
      <c r="L523" s="63" t="s">
        <v>2203</v>
      </c>
      <c r="M523" s="63"/>
      <c r="N523" s="112" t="s">
        <v>6672</v>
      </c>
      <c r="O523" s="102"/>
      <c r="P523" s="37" t="str">
        <f>IFERROR(INDEX('VOLO GUIDE TO WATERDEEP'!B$3:B$166,MATCH($H523,'VOLO GUIDE TO WATERDEEP'!$A$3:$A$166,0),1),"")</f>
        <v/>
      </c>
      <c r="Q523" s="37" t="str">
        <f>IFERROR(INDEX('VOLO GUIDE TO WATERDEEP'!C$3:C$166,MATCH($H523,'VOLO GUIDE TO WATERDEEP'!$A$3:$A$166,0),1),"")</f>
        <v/>
      </c>
      <c r="R523" s="37" t="str">
        <f>IFERROR(INDEX('VOLO GUIDE TO WATERDEEP'!D$3:D$166,MATCH($H523,'VOLO GUIDE TO WATERDEEP'!$A$3:$A$166,0),1),"")</f>
        <v/>
      </c>
      <c r="S523" s="37" t="str">
        <f>IFERROR(INDEX('VOLO GUIDE TO WATERDEEP'!E$3:E$166,MATCH($H523,'VOLO GUIDE TO WATERDEEP'!$A$3:$A$166,0),1),"")</f>
        <v/>
      </c>
      <c r="T523" s="37" t="str">
        <f>IFERROR(INDEX('VOLO GUIDE TO WATERDEEP'!F$3:F$166,MATCH($H523,'VOLO GUIDE TO WATERDEEP'!$A$3:$A$166,0),1),"")</f>
        <v/>
      </c>
      <c r="U523" s="37" t="str">
        <f>IFERROR(INDEX('VOLO GUIDE TO WATERDEEP'!G$3:G$166,MATCH($H523,'VOLO GUIDE TO WATERDEEP'!$A$3:$A$166,0),1),"")</f>
        <v/>
      </c>
      <c r="V523" s="37" t="str">
        <f>IFERROR(INDEX('VOLO GUIDE TO WATERDEEP'!I$3:I$166,MATCH($H523,'VOLO GUIDE TO WATERDEEP'!$A$3:$A$166,0),1),"")</f>
        <v/>
      </c>
      <c r="W523" s="102"/>
      <c r="X523" s="37" t="str">
        <f>IFERROR(INDEX(GUILDS!$B$2:$B$43,MATCH($F523,GUILDS!$G$2:$G$43,0),1),"")</f>
        <v/>
      </c>
      <c r="Y523" s="102"/>
      <c r="Z523" s="37" t="str">
        <f>IFERROR(INDEX(GUILDS!$X$3:$X$45,MATCH($F523,GUILDS!$W$3:$W$45,0),1),"")</f>
        <v/>
      </c>
    </row>
    <row r="524" spans="1:26" x14ac:dyDescent="0.25">
      <c r="A524" t="s">
        <v>1272</v>
      </c>
      <c r="B524" s="1" t="str">
        <f t="shared" si="12"/>
        <v>S36</v>
      </c>
      <c r="C524" s="1" t="str">
        <f t="shared" si="13"/>
        <v>Watch Guardpost (city building, B, 2)</v>
      </c>
      <c r="F524" s="37" t="s">
        <v>2095</v>
      </c>
      <c r="G524" s="37" t="s">
        <v>2096</v>
      </c>
      <c r="H524" s="63" t="s">
        <v>2636</v>
      </c>
      <c r="I524" s="63" t="s">
        <v>4008</v>
      </c>
      <c r="J524" s="63" t="s">
        <v>2144</v>
      </c>
      <c r="K524" s="63" t="s">
        <v>2157</v>
      </c>
      <c r="L524" s="63">
        <v>2</v>
      </c>
      <c r="M524" s="63"/>
      <c r="N524" s="112" t="s">
        <v>6672</v>
      </c>
      <c r="O524" s="102"/>
      <c r="P524" s="37" t="str">
        <f>IFERROR(INDEX('VOLO GUIDE TO WATERDEEP'!B$3:B$166,MATCH($H524,'VOLO GUIDE TO WATERDEEP'!$A$3:$A$166,0),1),"")</f>
        <v/>
      </c>
      <c r="Q524" s="37" t="str">
        <f>IFERROR(INDEX('VOLO GUIDE TO WATERDEEP'!C$3:C$166,MATCH($H524,'VOLO GUIDE TO WATERDEEP'!$A$3:$A$166,0),1),"")</f>
        <v/>
      </c>
      <c r="R524" s="37" t="str">
        <f>IFERROR(INDEX('VOLO GUIDE TO WATERDEEP'!D$3:D$166,MATCH($H524,'VOLO GUIDE TO WATERDEEP'!$A$3:$A$166,0),1),"")</f>
        <v/>
      </c>
      <c r="S524" s="37" t="str">
        <f>IFERROR(INDEX('VOLO GUIDE TO WATERDEEP'!E$3:E$166,MATCH($H524,'VOLO GUIDE TO WATERDEEP'!$A$3:$A$166,0),1),"")</f>
        <v/>
      </c>
      <c r="T524" s="37" t="str">
        <f>IFERROR(INDEX('VOLO GUIDE TO WATERDEEP'!F$3:F$166,MATCH($H524,'VOLO GUIDE TO WATERDEEP'!$A$3:$A$166,0),1),"")</f>
        <v/>
      </c>
      <c r="U524" s="37" t="str">
        <f>IFERROR(INDEX('VOLO GUIDE TO WATERDEEP'!G$3:G$166,MATCH($H524,'VOLO GUIDE TO WATERDEEP'!$A$3:$A$166,0),1),"")</f>
        <v/>
      </c>
      <c r="V524" s="37" t="str">
        <f>IFERROR(INDEX('VOLO GUIDE TO WATERDEEP'!I$3:I$166,MATCH($H524,'VOLO GUIDE TO WATERDEEP'!$A$3:$A$166,0),1),"")</f>
        <v/>
      </c>
      <c r="W524" s="102"/>
      <c r="X524" s="37" t="str">
        <f>IFERROR(INDEX(GUILDS!$B$2:$B$43,MATCH($F524,GUILDS!$G$2:$G$43,0),1),"")</f>
        <v/>
      </c>
      <c r="Y524" s="102"/>
      <c r="Z524" s="37" t="str">
        <f>IFERROR(INDEX(GUILDS!$X$3:$X$45,MATCH($F524,GUILDS!$W$3:$W$45,0),1),"")</f>
        <v/>
      </c>
    </row>
    <row r="525" spans="1:26" x14ac:dyDescent="0.25">
      <c r="A525" t="s">
        <v>1273</v>
      </c>
      <c r="B525" s="1" t="str">
        <f t="shared" si="12"/>
        <v>S37</v>
      </c>
      <c r="C525" s="1" t="str">
        <f t="shared" si="13"/>
        <v>The Garrulous Grocer (home/business, B &amp; C, 1, 2, &amp; 3)</v>
      </c>
      <c r="F525" s="37" t="s">
        <v>2097</v>
      </c>
      <c r="G525" s="37" t="s">
        <v>2098</v>
      </c>
      <c r="H525" s="63" t="s">
        <v>2637</v>
      </c>
      <c r="I525" s="63" t="s">
        <v>4008</v>
      </c>
      <c r="J525" s="63" t="s">
        <v>2198</v>
      </c>
      <c r="K525" s="63" t="s">
        <v>2162</v>
      </c>
      <c r="L525" s="63">
        <v>3</v>
      </c>
      <c r="M525" s="63"/>
      <c r="N525" s="112" t="s">
        <v>6672</v>
      </c>
      <c r="O525" s="102"/>
      <c r="P525" s="37" t="str">
        <f>IFERROR(INDEX('VOLO GUIDE TO WATERDEEP'!B$3:B$166,MATCH($H525,'VOLO GUIDE TO WATERDEEP'!$A$3:$A$166,0),1),"")</f>
        <v/>
      </c>
      <c r="Q525" s="37" t="str">
        <f>IFERROR(INDEX('VOLO GUIDE TO WATERDEEP'!C$3:C$166,MATCH($H525,'VOLO GUIDE TO WATERDEEP'!$A$3:$A$166,0),1),"")</f>
        <v/>
      </c>
      <c r="R525" s="37" t="str">
        <f>IFERROR(INDEX('VOLO GUIDE TO WATERDEEP'!D$3:D$166,MATCH($H525,'VOLO GUIDE TO WATERDEEP'!$A$3:$A$166,0),1),"")</f>
        <v/>
      </c>
      <c r="S525" s="37" t="str">
        <f>IFERROR(INDEX('VOLO GUIDE TO WATERDEEP'!E$3:E$166,MATCH($H525,'VOLO GUIDE TO WATERDEEP'!$A$3:$A$166,0),1),"")</f>
        <v/>
      </c>
      <c r="T525" s="37" t="str">
        <f>IFERROR(INDEX('VOLO GUIDE TO WATERDEEP'!F$3:F$166,MATCH($H525,'VOLO GUIDE TO WATERDEEP'!$A$3:$A$166,0),1),"")</f>
        <v/>
      </c>
      <c r="U525" s="37" t="str">
        <f>IFERROR(INDEX('VOLO GUIDE TO WATERDEEP'!G$3:G$166,MATCH($H525,'VOLO GUIDE TO WATERDEEP'!$A$3:$A$166,0),1),"")</f>
        <v/>
      </c>
      <c r="V525" s="37" t="str">
        <f>IFERROR(INDEX('VOLO GUIDE TO WATERDEEP'!I$3:I$166,MATCH($H525,'VOLO GUIDE TO WATERDEEP'!$A$3:$A$166,0),1),"")</f>
        <v/>
      </c>
      <c r="W525" s="102"/>
      <c r="X525" s="37" t="str">
        <f>IFERROR(INDEX(GUILDS!$B$2:$B$43,MATCH($F525,GUILDS!$G$2:$G$43,0),1),"")</f>
        <v/>
      </c>
      <c r="Y525" s="102"/>
      <c r="Z525" s="37" t="str">
        <f>IFERROR(INDEX(GUILDS!$X$3:$X$45,MATCH($F525,GUILDS!$W$3:$W$45,0),1),"")</f>
        <v/>
      </c>
    </row>
    <row r="526" spans="1:26" x14ac:dyDescent="0.25">
      <c r="A526" t="s">
        <v>1274</v>
      </c>
      <c r="B526" s="1" t="str">
        <f t="shared" si="12"/>
        <v>S38</v>
      </c>
      <c r="C526" s="1" t="str">
        <f t="shared" si="13"/>
        <v>Krabbellor Silversmiths (business, C, 2)</v>
      </c>
      <c r="F526" s="37" t="s">
        <v>2099</v>
      </c>
      <c r="G526" s="37" t="s">
        <v>2100</v>
      </c>
      <c r="H526" s="63" t="s">
        <v>2638</v>
      </c>
      <c r="I526" s="63" t="s">
        <v>4008</v>
      </c>
      <c r="J526" s="63" t="s">
        <v>2165</v>
      </c>
      <c r="K526" s="63" t="s">
        <v>2145</v>
      </c>
      <c r="L526" s="63">
        <v>2</v>
      </c>
      <c r="M526" s="63"/>
      <c r="N526" s="112" t="s">
        <v>6672</v>
      </c>
      <c r="O526" s="102"/>
      <c r="P526" s="37" t="str">
        <f>IFERROR(INDEX('VOLO GUIDE TO WATERDEEP'!B$3:B$166,MATCH($H526,'VOLO GUIDE TO WATERDEEP'!$A$3:$A$166,0),1),"")</f>
        <v/>
      </c>
      <c r="Q526" s="37" t="str">
        <f>IFERROR(INDEX('VOLO GUIDE TO WATERDEEP'!C$3:C$166,MATCH($H526,'VOLO GUIDE TO WATERDEEP'!$A$3:$A$166,0),1),"")</f>
        <v/>
      </c>
      <c r="R526" s="37" t="str">
        <f>IFERROR(INDEX('VOLO GUIDE TO WATERDEEP'!D$3:D$166,MATCH($H526,'VOLO GUIDE TO WATERDEEP'!$A$3:$A$166,0),1),"")</f>
        <v/>
      </c>
      <c r="S526" s="37" t="str">
        <f>IFERROR(INDEX('VOLO GUIDE TO WATERDEEP'!E$3:E$166,MATCH($H526,'VOLO GUIDE TO WATERDEEP'!$A$3:$A$166,0),1),"")</f>
        <v/>
      </c>
      <c r="T526" s="37" t="str">
        <f>IFERROR(INDEX('VOLO GUIDE TO WATERDEEP'!F$3:F$166,MATCH($H526,'VOLO GUIDE TO WATERDEEP'!$A$3:$A$166,0),1),"")</f>
        <v/>
      </c>
      <c r="U526" s="37" t="str">
        <f>IFERROR(INDEX('VOLO GUIDE TO WATERDEEP'!G$3:G$166,MATCH($H526,'VOLO GUIDE TO WATERDEEP'!$A$3:$A$166,0),1),"")</f>
        <v/>
      </c>
      <c r="V526" s="37" t="str">
        <f>IFERROR(INDEX('VOLO GUIDE TO WATERDEEP'!I$3:I$166,MATCH($H526,'VOLO GUIDE TO WATERDEEP'!$A$3:$A$166,0),1),"")</f>
        <v/>
      </c>
      <c r="W526" s="102"/>
      <c r="X526" s="37" t="str">
        <f>IFERROR(INDEX(GUILDS!$B$2:$B$43,MATCH($F526,GUILDS!$G$2:$G$43,0),1),"")</f>
        <v/>
      </c>
      <c r="Y526" s="102"/>
      <c r="Z526" s="37" t="str">
        <f>IFERROR(INDEX(GUILDS!$X$3:$X$45,MATCH($F526,GUILDS!$W$3:$W$45,0),1),"")</f>
        <v/>
      </c>
    </row>
    <row r="527" spans="1:26" x14ac:dyDescent="0.25">
      <c r="A527" t="s">
        <v>1275</v>
      </c>
      <c r="B527" s="1" t="str">
        <f t="shared" si="12"/>
        <v>S39</v>
      </c>
      <c r="C527" s="1" t="str">
        <f t="shared" si="13"/>
        <v>Laran's Cartographers (business^ B, 2)</v>
      </c>
      <c r="F527" s="37" t="s">
        <v>2101</v>
      </c>
      <c r="G527" s="37" t="s">
        <v>2163</v>
      </c>
      <c r="H527" s="63" t="s">
        <v>2639</v>
      </c>
      <c r="I527" s="63" t="s">
        <v>4008</v>
      </c>
      <c r="J527" s="63" t="s">
        <v>2165</v>
      </c>
      <c r="K527" s="63" t="s">
        <v>2157</v>
      </c>
      <c r="L527" s="63">
        <v>2</v>
      </c>
      <c r="M527" s="63"/>
      <c r="N527" s="112" t="s">
        <v>6672</v>
      </c>
      <c r="O527" s="102"/>
      <c r="P527" s="37" t="str">
        <f>IFERROR(INDEX('VOLO GUIDE TO WATERDEEP'!B$3:B$166,MATCH($H527,'VOLO GUIDE TO WATERDEEP'!$A$3:$A$166,0),1),"")</f>
        <v/>
      </c>
      <c r="Q527" s="37" t="str">
        <f>IFERROR(INDEX('VOLO GUIDE TO WATERDEEP'!C$3:C$166,MATCH($H527,'VOLO GUIDE TO WATERDEEP'!$A$3:$A$166,0),1),"")</f>
        <v/>
      </c>
      <c r="R527" s="37" t="str">
        <f>IFERROR(INDEX('VOLO GUIDE TO WATERDEEP'!D$3:D$166,MATCH($H527,'VOLO GUIDE TO WATERDEEP'!$A$3:$A$166,0),1),"")</f>
        <v/>
      </c>
      <c r="S527" s="37" t="str">
        <f>IFERROR(INDEX('VOLO GUIDE TO WATERDEEP'!E$3:E$166,MATCH($H527,'VOLO GUIDE TO WATERDEEP'!$A$3:$A$166,0),1),"")</f>
        <v/>
      </c>
      <c r="T527" s="37" t="str">
        <f>IFERROR(INDEX('VOLO GUIDE TO WATERDEEP'!F$3:F$166,MATCH($H527,'VOLO GUIDE TO WATERDEEP'!$A$3:$A$166,0),1),"")</f>
        <v/>
      </c>
      <c r="U527" s="37" t="str">
        <f>IFERROR(INDEX('VOLO GUIDE TO WATERDEEP'!G$3:G$166,MATCH($H527,'VOLO GUIDE TO WATERDEEP'!$A$3:$A$166,0),1),"")</f>
        <v/>
      </c>
      <c r="V527" s="37" t="str">
        <f>IFERROR(INDEX('VOLO GUIDE TO WATERDEEP'!I$3:I$166,MATCH($H527,'VOLO GUIDE TO WATERDEEP'!$A$3:$A$166,0),1),"")</f>
        <v/>
      </c>
      <c r="W527" s="102"/>
      <c r="X527" s="37" t="str">
        <f>IFERROR(INDEX(GUILDS!$B$2:$B$43,MATCH($F527,GUILDS!$G$2:$G$43,0),1),"")</f>
        <v/>
      </c>
      <c r="Y527" s="102"/>
      <c r="Z527" s="37" t="str">
        <f>IFERROR(INDEX(GUILDS!$X$3:$X$45,MATCH($F527,GUILDS!$W$3:$W$45,0),1),"")</f>
        <v/>
      </c>
    </row>
    <row r="528" spans="1:26" x14ac:dyDescent="0.25">
      <c r="A528" t="s">
        <v>1276</v>
      </c>
      <c r="B528" s="1" t="str">
        <f t="shared" si="12"/>
        <v>S40</v>
      </c>
      <c r="C528" s="1" t="str">
        <f t="shared" si="13"/>
        <v>Waukeen's Wares (business, D, 2)</v>
      </c>
      <c r="F528" s="37" t="s">
        <v>2102</v>
      </c>
      <c r="G528" s="37" t="s">
        <v>2103</v>
      </c>
      <c r="H528" s="63" t="s">
        <v>2640</v>
      </c>
      <c r="I528" s="63" t="s">
        <v>4008</v>
      </c>
      <c r="J528" s="63" t="s">
        <v>2165</v>
      </c>
      <c r="K528" s="63" t="s">
        <v>2159</v>
      </c>
      <c r="L528" s="63">
        <v>2</v>
      </c>
      <c r="M528" s="63"/>
      <c r="N528" s="112" t="s">
        <v>6672</v>
      </c>
      <c r="O528" s="102"/>
      <c r="P528" s="37" t="str">
        <f>IFERROR(INDEX('VOLO GUIDE TO WATERDEEP'!B$3:B$166,MATCH($H528,'VOLO GUIDE TO WATERDEEP'!$A$3:$A$166,0),1),"")</f>
        <v/>
      </c>
      <c r="Q528" s="37" t="str">
        <f>IFERROR(INDEX('VOLO GUIDE TO WATERDEEP'!C$3:C$166,MATCH($H528,'VOLO GUIDE TO WATERDEEP'!$A$3:$A$166,0),1),"")</f>
        <v/>
      </c>
      <c r="R528" s="37" t="str">
        <f>IFERROR(INDEX('VOLO GUIDE TO WATERDEEP'!D$3:D$166,MATCH($H528,'VOLO GUIDE TO WATERDEEP'!$A$3:$A$166,0),1),"")</f>
        <v/>
      </c>
      <c r="S528" s="37" t="str">
        <f>IFERROR(INDEX('VOLO GUIDE TO WATERDEEP'!E$3:E$166,MATCH($H528,'VOLO GUIDE TO WATERDEEP'!$A$3:$A$166,0),1),"")</f>
        <v/>
      </c>
      <c r="T528" s="37" t="str">
        <f>IFERROR(INDEX('VOLO GUIDE TO WATERDEEP'!F$3:F$166,MATCH($H528,'VOLO GUIDE TO WATERDEEP'!$A$3:$A$166,0),1),"")</f>
        <v/>
      </c>
      <c r="U528" s="37" t="str">
        <f>IFERROR(INDEX('VOLO GUIDE TO WATERDEEP'!G$3:G$166,MATCH($H528,'VOLO GUIDE TO WATERDEEP'!$A$3:$A$166,0),1),"")</f>
        <v/>
      </c>
      <c r="V528" s="37" t="str">
        <f>IFERROR(INDEX('VOLO GUIDE TO WATERDEEP'!I$3:I$166,MATCH($H528,'VOLO GUIDE TO WATERDEEP'!$A$3:$A$166,0),1),"")</f>
        <v/>
      </c>
      <c r="W528" s="102"/>
      <c r="X528" s="37" t="str">
        <f>IFERROR(INDEX(GUILDS!$B$2:$B$43,MATCH($F528,GUILDS!$G$2:$G$43,0),1),"")</f>
        <v/>
      </c>
      <c r="Y528" s="102"/>
      <c r="Z528" s="37" t="str">
        <f>IFERROR(INDEX(GUILDS!$X$3:$X$45,MATCH($F528,GUILDS!$W$3:$W$45,0),1),"")</f>
        <v/>
      </c>
    </row>
    <row r="529" spans="1:26" x14ac:dyDescent="0.25">
      <c r="A529" t="s">
        <v>1277</v>
      </c>
      <c r="B529" s="1" t="str">
        <f t="shared" si="12"/>
        <v>S41</v>
      </c>
      <c r="C529" s="1" t="str">
        <f t="shared" si="13"/>
        <v>The Safehaven Inn (inn, B, 3)</v>
      </c>
      <c r="F529" s="37" t="s">
        <v>2104</v>
      </c>
      <c r="G529" s="37" t="s">
        <v>2105</v>
      </c>
      <c r="H529" s="63" t="s">
        <v>2641</v>
      </c>
      <c r="I529" s="63" t="s">
        <v>4008</v>
      </c>
      <c r="J529" s="63" t="s">
        <v>2168</v>
      </c>
      <c r="K529" s="63" t="s">
        <v>2157</v>
      </c>
      <c r="L529" s="63">
        <v>3</v>
      </c>
      <c r="M529" s="63"/>
      <c r="N529" s="112" t="s">
        <v>6672</v>
      </c>
      <c r="O529" s="102"/>
      <c r="P529" s="37" t="str">
        <f>IFERROR(INDEX('VOLO GUIDE TO WATERDEEP'!B$3:B$166,MATCH($H529,'VOLO GUIDE TO WATERDEEP'!$A$3:$A$166,0),1),"")</f>
        <v/>
      </c>
      <c r="Q529" s="37" t="str">
        <f>IFERROR(INDEX('VOLO GUIDE TO WATERDEEP'!C$3:C$166,MATCH($H529,'VOLO GUIDE TO WATERDEEP'!$A$3:$A$166,0),1),"")</f>
        <v/>
      </c>
      <c r="R529" s="37" t="str">
        <f>IFERROR(INDEX('VOLO GUIDE TO WATERDEEP'!D$3:D$166,MATCH($H529,'VOLO GUIDE TO WATERDEEP'!$A$3:$A$166,0),1),"")</f>
        <v/>
      </c>
      <c r="S529" s="37" t="str">
        <f>IFERROR(INDEX('VOLO GUIDE TO WATERDEEP'!E$3:E$166,MATCH($H529,'VOLO GUIDE TO WATERDEEP'!$A$3:$A$166,0),1),"")</f>
        <v/>
      </c>
      <c r="T529" s="37" t="str">
        <f>IFERROR(INDEX('VOLO GUIDE TO WATERDEEP'!F$3:F$166,MATCH($H529,'VOLO GUIDE TO WATERDEEP'!$A$3:$A$166,0),1),"")</f>
        <v/>
      </c>
      <c r="U529" s="37" t="str">
        <f>IFERROR(INDEX('VOLO GUIDE TO WATERDEEP'!G$3:G$166,MATCH($H529,'VOLO GUIDE TO WATERDEEP'!$A$3:$A$166,0),1),"")</f>
        <v/>
      </c>
      <c r="V529" s="37" t="str">
        <f>IFERROR(INDEX('VOLO GUIDE TO WATERDEEP'!I$3:I$166,MATCH($H529,'VOLO GUIDE TO WATERDEEP'!$A$3:$A$166,0),1),"")</f>
        <v/>
      </c>
      <c r="W529" s="102"/>
      <c r="X529" s="37" t="str">
        <f>IFERROR(INDEX(GUILDS!$B$2:$B$43,MATCH($F529,GUILDS!$G$2:$G$43,0),1),"")</f>
        <v/>
      </c>
      <c r="Y529" s="102"/>
      <c r="Z529" s="37" t="str">
        <f>IFERROR(INDEX(GUILDS!$X$3:$X$45,MATCH($F529,GUILDS!$W$3:$W$45,0),1),"")</f>
        <v/>
      </c>
    </row>
    <row r="530" spans="1:26" x14ac:dyDescent="0.25">
      <c r="A530" t="s">
        <v>1278</v>
      </c>
      <c r="B530" s="1" t="str">
        <f t="shared" si="12"/>
        <v>S42</v>
      </c>
      <c r="C530" s="1" t="str">
        <f t="shared" si="13"/>
        <v>Ingerr &amp; Ingerr Warehouses (warehouse, C, 2)</v>
      </c>
      <c r="F530" s="37" t="s">
        <v>2106</v>
      </c>
      <c r="G530" s="37" t="s">
        <v>2107</v>
      </c>
      <c r="H530" s="63" t="s">
        <v>2642</v>
      </c>
      <c r="I530" s="63" t="s">
        <v>4008</v>
      </c>
      <c r="J530" s="63" t="s">
        <v>2171</v>
      </c>
      <c r="K530" s="63" t="s">
        <v>2145</v>
      </c>
      <c r="L530" s="63">
        <v>2</v>
      </c>
      <c r="M530" s="63"/>
      <c r="N530" s="112" t="s">
        <v>6672</v>
      </c>
      <c r="O530" s="102"/>
      <c r="P530" s="37" t="str">
        <f>IFERROR(INDEX('VOLO GUIDE TO WATERDEEP'!B$3:B$166,MATCH($H530,'VOLO GUIDE TO WATERDEEP'!$A$3:$A$166,0),1),"")</f>
        <v/>
      </c>
      <c r="Q530" s="37" t="str">
        <f>IFERROR(INDEX('VOLO GUIDE TO WATERDEEP'!C$3:C$166,MATCH($H530,'VOLO GUIDE TO WATERDEEP'!$A$3:$A$166,0),1),"")</f>
        <v/>
      </c>
      <c r="R530" s="37" t="str">
        <f>IFERROR(INDEX('VOLO GUIDE TO WATERDEEP'!D$3:D$166,MATCH($H530,'VOLO GUIDE TO WATERDEEP'!$A$3:$A$166,0),1),"")</f>
        <v/>
      </c>
      <c r="S530" s="37" t="str">
        <f>IFERROR(INDEX('VOLO GUIDE TO WATERDEEP'!E$3:E$166,MATCH($H530,'VOLO GUIDE TO WATERDEEP'!$A$3:$A$166,0),1),"")</f>
        <v/>
      </c>
      <c r="T530" s="37" t="str">
        <f>IFERROR(INDEX('VOLO GUIDE TO WATERDEEP'!F$3:F$166,MATCH($H530,'VOLO GUIDE TO WATERDEEP'!$A$3:$A$166,0),1),"")</f>
        <v/>
      </c>
      <c r="U530" s="37" t="str">
        <f>IFERROR(INDEX('VOLO GUIDE TO WATERDEEP'!G$3:G$166,MATCH($H530,'VOLO GUIDE TO WATERDEEP'!$A$3:$A$166,0),1),"")</f>
        <v/>
      </c>
      <c r="V530" s="37" t="str">
        <f>IFERROR(INDEX('VOLO GUIDE TO WATERDEEP'!I$3:I$166,MATCH($H530,'VOLO GUIDE TO WATERDEEP'!$A$3:$A$166,0),1),"")</f>
        <v/>
      </c>
      <c r="W530" s="102"/>
      <c r="X530" s="37" t="str">
        <f>IFERROR(INDEX(GUILDS!$B$2:$B$43,MATCH($F530,GUILDS!$G$2:$G$43,0),1),"")</f>
        <v/>
      </c>
      <c r="Y530" s="102"/>
      <c r="Z530" s="37" t="str">
        <f>IFERROR(INDEX(GUILDS!$X$3:$X$45,MATCH($F530,GUILDS!$W$3:$W$45,0),1),"")</f>
        <v/>
      </c>
    </row>
    <row r="531" spans="1:26" x14ac:dyDescent="0.25">
      <c r="A531" t="s">
        <v>1279</v>
      </c>
      <c r="B531" s="1" t="str">
        <f t="shared" si="12"/>
        <v>S43</v>
      </c>
      <c r="C531" s="1" t="str">
        <f t="shared" si="13"/>
        <v>The Beer Golem (tavern, C, 2)</v>
      </c>
      <c r="F531" s="37" t="s">
        <v>2108</v>
      </c>
      <c r="G531" s="37" t="s">
        <v>2109</v>
      </c>
      <c r="H531" s="63" t="s">
        <v>2643</v>
      </c>
      <c r="I531" s="63" t="s">
        <v>4008</v>
      </c>
      <c r="J531" s="63" t="s">
        <v>2169</v>
      </c>
      <c r="K531" s="63" t="s">
        <v>2145</v>
      </c>
      <c r="L531" s="63">
        <v>2</v>
      </c>
      <c r="M531" s="63"/>
      <c r="N531" s="112" t="s">
        <v>6672</v>
      </c>
      <c r="O531" s="102"/>
      <c r="P531" s="37" t="str">
        <f>IFERROR(INDEX('VOLO GUIDE TO WATERDEEP'!B$3:B$166,MATCH($H531,'VOLO GUIDE TO WATERDEEP'!$A$3:$A$166,0),1),"")</f>
        <v/>
      </c>
      <c r="Q531" s="37" t="str">
        <f>IFERROR(INDEX('VOLO GUIDE TO WATERDEEP'!C$3:C$166,MATCH($H531,'VOLO GUIDE TO WATERDEEP'!$A$3:$A$166,0),1),"")</f>
        <v/>
      </c>
      <c r="R531" s="37" t="str">
        <f>IFERROR(INDEX('VOLO GUIDE TO WATERDEEP'!D$3:D$166,MATCH($H531,'VOLO GUIDE TO WATERDEEP'!$A$3:$A$166,0),1),"")</f>
        <v/>
      </c>
      <c r="S531" s="37" t="str">
        <f>IFERROR(INDEX('VOLO GUIDE TO WATERDEEP'!E$3:E$166,MATCH($H531,'VOLO GUIDE TO WATERDEEP'!$A$3:$A$166,0),1),"")</f>
        <v/>
      </c>
      <c r="T531" s="37" t="str">
        <f>IFERROR(INDEX('VOLO GUIDE TO WATERDEEP'!F$3:F$166,MATCH($H531,'VOLO GUIDE TO WATERDEEP'!$A$3:$A$166,0),1),"")</f>
        <v/>
      </c>
      <c r="U531" s="37" t="str">
        <f>IFERROR(INDEX('VOLO GUIDE TO WATERDEEP'!G$3:G$166,MATCH($H531,'VOLO GUIDE TO WATERDEEP'!$A$3:$A$166,0),1),"")</f>
        <v/>
      </c>
      <c r="V531" s="37" t="str">
        <f>IFERROR(INDEX('VOLO GUIDE TO WATERDEEP'!I$3:I$166,MATCH($H531,'VOLO GUIDE TO WATERDEEP'!$A$3:$A$166,0),1),"")</f>
        <v/>
      </c>
      <c r="W531" s="102"/>
      <c r="X531" s="37" t="str">
        <f>IFERROR(INDEX(GUILDS!$B$2:$B$43,MATCH($F531,GUILDS!$G$2:$G$43,0),1),"")</f>
        <v/>
      </c>
      <c r="Y531" s="102"/>
      <c r="Z531" s="37" t="str">
        <f>IFERROR(INDEX(GUILDS!$X$3:$X$45,MATCH($F531,GUILDS!$W$3:$W$45,0),1),"")</f>
        <v/>
      </c>
    </row>
    <row r="532" spans="1:26" x14ac:dyDescent="0.25">
      <c r="A532" t="s">
        <v>1280</v>
      </c>
      <c r="B532" s="1" t="str">
        <f t="shared" si="12"/>
        <v>S44</v>
      </c>
      <c r="C532" s="1" t="str">
        <f t="shared" si="13"/>
        <v>Phaulkonmere (noble villa, A, 2s &amp; 3s)</v>
      </c>
      <c r="F532" s="37" t="s">
        <v>2110</v>
      </c>
      <c r="G532" s="37" t="s">
        <v>2111</v>
      </c>
      <c r="H532" s="63" t="s">
        <v>2644</v>
      </c>
      <c r="I532" s="63" t="s">
        <v>4008</v>
      </c>
      <c r="J532" s="63" t="s">
        <v>2151</v>
      </c>
      <c r="K532" s="63" t="s">
        <v>2152</v>
      </c>
      <c r="L532" s="63" t="s">
        <v>2146</v>
      </c>
      <c r="M532" s="63"/>
      <c r="N532" s="112" t="s">
        <v>6672</v>
      </c>
      <c r="O532" s="102"/>
      <c r="P532" s="37" t="str">
        <f>IFERROR(INDEX('VOLO GUIDE TO WATERDEEP'!B$3:B$166,MATCH($H532,'VOLO GUIDE TO WATERDEEP'!$A$3:$A$166,0),1),"")</f>
        <v/>
      </c>
      <c r="Q532" s="37" t="str">
        <f>IFERROR(INDEX('VOLO GUIDE TO WATERDEEP'!C$3:C$166,MATCH($H532,'VOLO GUIDE TO WATERDEEP'!$A$3:$A$166,0),1),"")</f>
        <v/>
      </c>
      <c r="R532" s="37" t="str">
        <f>IFERROR(INDEX('VOLO GUIDE TO WATERDEEP'!D$3:D$166,MATCH($H532,'VOLO GUIDE TO WATERDEEP'!$A$3:$A$166,0),1),"")</f>
        <v/>
      </c>
      <c r="S532" s="37" t="str">
        <f>IFERROR(INDEX('VOLO GUIDE TO WATERDEEP'!E$3:E$166,MATCH($H532,'VOLO GUIDE TO WATERDEEP'!$A$3:$A$166,0),1),"")</f>
        <v/>
      </c>
      <c r="T532" s="37" t="str">
        <f>IFERROR(INDEX('VOLO GUIDE TO WATERDEEP'!F$3:F$166,MATCH($H532,'VOLO GUIDE TO WATERDEEP'!$A$3:$A$166,0),1),"")</f>
        <v/>
      </c>
      <c r="U532" s="37" t="str">
        <f>IFERROR(INDEX('VOLO GUIDE TO WATERDEEP'!G$3:G$166,MATCH($H532,'VOLO GUIDE TO WATERDEEP'!$A$3:$A$166,0),1),"")</f>
        <v/>
      </c>
      <c r="V532" s="37" t="str">
        <f>IFERROR(INDEX('VOLO GUIDE TO WATERDEEP'!I$3:I$166,MATCH($H532,'VOLO GUIDE TO WATERDEEP'!$A$3:$A$166,0),1),"")</f>
        <v/>
      </c>
      <c r="W532" s="102"/>
      <c r="X532" s="37" t="str">
        <f>IFERROR(INDEX(GUILDS!$B$2:$B$43,MATCH($F532,GUILDS!$G$2:$G$43,0),1),"")</f>
        <v/>
      </c>
      <c r="Y532" s="102"/>
      <c r="Z532" s="37" t="str">
        <f>IFERROR(INDEX(GUILDS!$X$3:$X$45,MATCH($F532,GUILDS!$W$3:$W$45,0),1),"")</f>
        <v/>
      </c>
    </row>
    <row r="533" spans="1:26" x14ac:dyDescent="0.25">
      <c r="A533" t="s">
        <v>1281</v>
      </c>
      <c r="B533" s="1" t="str">
        <f t="shared" si="12"/>
        <v>S45</v>
      </c>
      <c r="C533" s="1" t="str">
        <f t="shared" si="13"/>
        <v>The Daily Trumpet (business, C, 3)</v>
      </c>
      <c r="F533" s="37" t="s">
        <v>2112</v>
      </c>
      <c r="G533" s="37" t="s">
        <v>2113</v>
      </c>
      <c r="H533" s="63" t="s">
        <v>2645</v>
      </c>
      <c r="I533" s="63" t="s">
        <v>4008</v>
      </c>
      <c r="J533" s="63" t="s">
        <v>2165</v>
      </c>
      <c r="K533" s="63" t="s">
        <v>2145</v>
      </c>
      <c r="L533" s="63">
        <v>3</v>
      </c>
      <c r="M533" s="63"/>
      <c r="N533" s="112" t="s">
        <v>6672</v>
      </c>
      <c r="O533" s="102"/>
      <c r="P533" s="37" t="str">
        <f>IFERROR(INDEX('VOLO GUIDE TO WATERDEEP'!B$3:B$166,MATCH($H533,'VOLO GUIDE TO WATERDEEP'!$A$3:$A$166,0),1),"")</f>
        <v/>
      </c>
      <c r="Q533" s="37" t="str">
        <f>IFERROR(INDEX('VOLO GUIDE TO WATERDEEP'!C$3:C$166,MATCH($H533,'VOLO GUIDE TO WATERDEEP'!$A$3:$A$166,0),1),"")</f>
        <v/>
      </c>
      <c r="R533" s="37" t="str">
        <f>IFERROR(INDEX('VOLO GUIDE TO WATERDEEP'!D$3:D$166,MATCH($H533,'VOLO GUIDE TO WATERDEEP'!$A$3:$A$166,0),1),"")</f>
        <v/>
      </c>
      <c r="S533" s="37" t="str">
        <f>IFERROR(INDEX('VOLO GUIDE TO WATERDEEP'!E$3:E$166,MATCH($H533,'VOLO GUIDE TO WATERDEEP'!$A$3:$A$166,0),1),"")</f>
        <v/>
      </c>
      <c r="T533" s="37" t="str">
        <f>IFERROR(INDEX('VOLO GUIDE TO WATERDEEP'!F$3:F$166,MATCH($H533,'VOLO GUIDE TO WATERDEEP'!$A$3:$A$166,0),1),"")</f>
        <v/>
      </c>
      <c r="U533" s="37" t="str">
        <f>IFERROR(INDEX('VOLO GUIDE TO WATERDEEP'!G$3:G$166,MATCH($H533,'VOLO GUIDE TO WATERDEEP'!$A$3:$A$166,0),1),"")</f>
        <v/>
      </c>
      <c r="V533" s="37" t="str">
        <f>IFERROR(INDEX('VOLO GUIDE TO WATERDEEP'!I$3:I$166,MATCH($H533,'VOLO GUIDE TO WATERDEEP'!$A$3:$A$166,0),1),"")</f>
        <v/>
      </c>
      <c r="W533" s="102"/>
      <c r="X533" s="37" t="str">
        <f>IFERROR(INDEX(GUILDS!$B$2:$B$43,MATCH($F533,GUILDS!$G$2:$G$43,0),1),"")</f>
        <v/>
      </c>
      <c r="Y533" s="102"/>
      <c r="Z533" s="37" t="str">
        <f>IFERROR(INDEX(GUILDS!$X$3:$X$45,MATCH($F533,GUILDS!$W$3:$W$45,0),1),"")</f>
        <v/>
      </c>
    </row>
    <row r="534" spans="1:26" x14ac:dyDescent="0.25">
      <c r="A534" t="s">
        <v>1282</v>
      </c>
      <c r="B534" s="1" t="str">
        <f t="shared" si="12"/>
        <v>S46</v>
      </c>
      <c r="C534" s="1" t="str">
        <f t="shared" si="13"/>
        <v>Helm's Hall (temple/house, C3</v>
      </c>
      <c r="F534" s="37" t="s">
        <v>2114</v>
      </c>
      <c r="G534" s="37" t="s">
        <v>2219</v>
      </c>
      <c r="H534" s="63" t="s">
        <v>2646</v>
      </c>
      <c r="I534" s="63" t="s">
        <v>4008</v>
      </c>
      <c r="J534" s="63" t="s">
        <v>2199</v>
      </c>
      <c r="K534" s="63" t="s">
        <v>2145</v>
      </c>
      <c r="L534" s="63">
        <v>3</v>
      </c>
      <c r="M534" s="63"/>
      <c r="N534" s="112" t="s">
        <v>6672</v>
      </c>
      <c r="O534" s="102"/>
      <c r="P534" s="37" t="str">
        <f>IFERROR(INDEX('VOLO GUIDE TO WATERDEEP'!B$3:B$166,MATCH($H534,'VOLO GUIDE TO WATERDEEP'!$A$3:$A$166,0),1),"")</f>
        <v/>
      </c>
      <c r="Q534" s="37" t="str">
        <f>IFERROR(INDEX('VOLO GUIDE TO WATERDEEP'!C$3:C$166,MATCH($H534,'VOLO GUIDE TO WATERDEEP'!$A$3:$A$166,0),1),"")</f>
        <v/>
      </c>
      <c r="R534" s="37" t="str">
        <f>IFERROR(INDEX('VOLO GUIDE TO WATERDEEP'!D$3:D$166,MATCH($H534,'VOLO GUIDE TO WATERDEEP'!$A$3:$A$166,0),1),"")</f>
        <v/>
      </c>
      <c r="S534" s="37" t="str">
        <f>IFERROR(INDEX('VOLO GUIDE TO WATERDEEP'!E$3:E$166,MATCH($H534,'VOLO GUIDE TO WATERDEEP'!$A$3:$A$166,0),1),"")</f>
        <v/>
      </c>
      <c r="T534" s="37" t="str">
        <f>IFERROR(INDEX('VOLO GUIDE TO WATERDEEP'!F$3:F$166,MATCH($H534,'VOLO GUIDE TO WATERDEEP'!$A$3:$A$166,0),1),"")</f>
        <v/>
      </c>
      <c r="U534" s="37" t="str">
        <f>IFERROR(INDEX('VOLO GUIDE TO WATERDEEP'!G$3:G$166,MATCH($H534,'VOLO GUIDE TO WATERDEEP'!$A$3:$A$166,0),1),"")</f>
        <v/>
      </c>
      <c r="V534" s="37" t="str">
        <f>IFERROR(INDEX('VOLO GUIDE TO WATERDEEP'!I$3:I$166,MATCH($H534,'VOLO GUIDE TO WATERDEEP'!$A$3:$A$166,0),1),"")</f>
        <v/>
      </c>
      <c r="W534" s="102"/>
      <c r="X534" s="37" t="str">
        <f>IFERROR(INDEX(GUILDS!$B$2:$B$43,MATCH($F534,GUILDS!$G$2:$G$43,0),1),"")</f>
        <v/>
      </c>
      <c r="Y534" s="102"/>
      <c r="Z534" s="37" t="str">
        <f>IFERROR(INDEX(GUILDS!$X$3:$X$45,MATCH($F534,GUILDS!$W$3:$W$45,0),1),"")</f>
        <v/>
      </c>
    </row>
    <row r="535" spans="1:26" x14ac:dyDescent="0.25">
      <c r="A535" t="s">
        <v>1283</v>
      </c>
      <c r="B535" s="1" t="str">
        <f t="shared" si="12"/>
        <v>S47</v>
      </c>
      <c r="C535" s="1" t="str">
        <f t="shared" si="13"/>
        <v>Tymora's Blessing (tavern, D, 1)</v>
      </c>
      <c r="F535" s="37" t="s">
        <v>2115</v>
      </c>
      <c r="G535" s="37" t="s">
        <v>2116</v>
      </c>
      <c r="H535" s="63" t="s">
        <v>2647</v>
      </c>
      <c r="I535" s="63" t="s">
        <v>4008</v>
      </c>
      <c r="J535" s="63" t="s">
        <v>2169</v>
      </c>
      <c r="K535" s="63" t="s">
        <v>2159</v>
      </c>
      <c r="L535" s="63">
        <v>1</v>
      </c>
      <c r="M535" s="63"/>
      <c r="N535" s="112" t="s">
        <v>6672</v>
      </c>
      <c r="O535" s="102"/>
      <c r="P535" s="37" t="str">
        <f>IFERROR(INDEX('VOLO GUIDE TO WATERDEEP'!B$3:B$166,MATCH($H535,'VOLO GUIDE TO WATERDEEP'!$A$3:$A$166,0),1),"")</f>
        <v/>
      </c>
      <c r="Q535" s="37" t="str">
        <f>IFERROR(INDEX('VOLO GUIDE TO WATERDEEP'!C$3:C$166,MATCH($H535,'VOLO GUIDE TO WATERDEEP'!$A$3:$A$166,0),1),"")</f>
        <v/>
      </c>
      <c r="R535" s="37" t="str">
        <f>IFERROR(INDEX('VOLO GUIDE TO WATERDEEP'!D$3:D$166,MATCH($H535,'VOLO GUIDE TO WATERDEEP'!$A$3:$A$166,0),1),"")</f>
        <v/>
      </c>
      <c r="S535" s="37" t="str">
        <f>IFERROR(INDEX('VOLO GUIDE TO WATERDEEP'!E$3:E$166,MATCH($H535,'VOLO GUIDE TO WATERDEEP'!$A$3:$A$166,0),1),"")</f>
        <v/>
      </c>
      <c r="T535" s="37" t="str">
        <f>IFERROR(INDEX('VOLO GUIDE TO WATERDEEP'!F$3:F$166,MATCH($H535,'VOLO GUIDE TO WATERDEEP'!$A$3:$A$166,0),1),"")</f>
        <v/>
      </c>
      <c r="U535" s="37" t="str">
        <f>IFERROR(INDEX('VOLO GUIDE TO WATERDEEP'!G$3:G$166,MATCH($H535,'VOLO GUIDE TO WATERDEEP'!$A$3:$A$166,0),1),"")</f>
        <v/>
      </c>
      <c r="V535" s="37" t="str">
        <f>IFERROR(INDEX('VOLO GUIDE TO WATERDEEP'!I$3:I$166,MATCH($H535,'VOLO GUIDE TO WATERDEEP'!$A$3:$A$166,0),1),"")</f>
        <v/>
      </c>
      <c r="W535" s="102"/>
      <c r="X535" s="37" t="str">
        <f>IFERROR(INDEX(GUILDS!$B$2:$B$43,MATCH($F535,GUILDS!$G$2:$G$43,0),1),"")</f>
        <v/>
      </c>
      <c r="Y535" s="102"/>
      <c r="Z535" s="37" t="str">
        <f>IFERROR(INDEX(GUILDS!$X$3:$X$45,MATCH($F535,GUILDS!$W$3:$W$45,0),1),"")</f>
        <v/>
      </c>
    </row>
    <row r="536" spans="1:26" x14ac:dyDescent="0.25">
      <c r="A536" t="s">
        <v>1284</v>
      </c>
      <c r="B536" s="1" t="str">
        <f t="shared" si="12"/>
        <v>S48</v>
      </c>
      <c r="C536" s="1" t="str">
        <f t="shared" si="13"/>
        <v>The Medusa's Glare (business, B, 2)</v>
      </c>
      <c r="F536" s="37" t="s">
        <v>2117</v>
      </c>
      <c r="G536" s="37" t="s">
        <v>2118</v>
      </c>
      <c r="H536" s="63" t="s">
        <v>2648</v>
      </c>
      <c r="I536" s="63" t="s">
        <v>4008</v>
      </c>
      <c r="J536" s="63" t="s">
        <v>2165</v>
      </c>
      <c r="K536" s="63" t="s">
        <v>2157</v>
      </c>
      <c r="L536" s="63">
        <v>2</v>
      </c>
      <c r="M536" s="63"/>
      <c r="N536" s="112" t="s">
        <v>6672</v>
      </c>
      <c r="O536" s="102"/>
      <c r="P536" s="37" t="str">
        <f>IFERROR(INDEX('VOLO GUIDE TO WATERDEEP'!B$3:B$166,MATCH($H536,'VOLO GUIDE TO WATERDEEP'!$A$3:$A$166,0),1),"")</f>
        <v/>
      </c>
      <c r="Q536" s="37" t="str">
        <f>IFERROR(INDEX('VOLO GUIDE TO WATERDEEP'!C$3:C$166,MATCH($H536,'VOLO GUIDE TO WATERDEEP'!$A$3:$A$166,0),1),"")</f>
        <v/>
      </c>
      <c r="R536" s="37" t="str">
        <f>IFERROR(INDEX('VOLO GUIDE TO WATERDEEP'!D$3:D$166,MATCH($H536,'VOLO GUIDE TO WATERDEEP'!$A$3:$A$166,0),1),"")</f>
        <v/>
      </c>
      <c r="S536" s="37" t="str">
        <f>IFERROR(INDEX('VOLO GUIDE TO WATERDEEP'!E$3:E$166,MATCH($H536,'VOLO GUIDE TO WATERDEEP'!$A$3:$A$166,0),1),"")</f>
        <v/>
      </c>
      <c r="T536" s="37" t="str">
        <f>IFERROR(INDEX('VOLO GUIDE TO WATERDEEP'!F$3:F$166,MATCH($H536,'VOLO GUIDE TO WATERDEEP'!$A$3:$A$166,0),1),"")</f>
        <v/>
      </c>
      <c r="U536" s="37" t="str">
        <f>IFERROR(INDEX('VOLO GUIDE TO WATERDEEP'!G$3:G$166,MATCH($H536,'VOLO GUIDE TO WATERDEEP'!$A$3:$A$166,0),1),"")</f>
        <v/>
      </c>
      <c r="V536" s="37" t="str">
        <f>IFERROR(INDEX('VOLO GUIDE TO WATERDEEP'!I$3:I$166,MATCH($H536,'VOLO GUIDE TO WATERDEEP'!$A$3:$A$166,0),1),"")</f>
        <v/>
      </c>
      <c r="W536" s="102"/>
      <c r="X536" s="37" t="str">
        <f>IFERROR(INDEX(GUILDS!$B$2:$B$43,MATCH($F536,GUILDS!$G$2:$G$43,0),1),"")</f>
        <v/>
      </c>
      <c r="Y536" s="102"/>
      <c r="Z536" s="37" t="str">
        <f>IFERROR(INDEX(GUILDS!$X$3:$X$45,MATCH($F536,GUILDS!$W$3:$W$45,0),1),"")</f>
        <v/>
      </c>
    </row>
    <row r="537" spans="1:26" x14ac:dyDescent="0.25">
      <c r="A537" t="s">
        <v>1285</v>
      </c>
      <c r="B537" s="1" t="str">
        <f t="shared" si="12"/>
        <v>S49</v>
      </c>
      <c r="C537" s="1" t="str">
        <f t="shared" si="13"/>
        <v>Flame of Hope (business, C, 2)</v>
      </c>
      <c r="F537" s="37" t="s">
        <v>2119</v>
      </c>
      <c r="G537" s="37" t="s">
        <v>2120</v>
      </c>
      <c r="H537" s="63" t="s">
        <v>2649</v>
      </c>
      <c r="I537" s="63" t="s">
        <v>4008</v>
      </c>
      <c r="J537" s="63" t="s">
        <v>2165</v>
      </c>
      <c r="K537" s="63" t="s">
        <v>2145</v>
      </c>
      <c r="L537" s="63">
        <v>2</v>
      </c>
      <c r="M537" s="63"/>
      <c r="N537" s="112" t="s">
        <v>6672</v>
      </c>
      <c r="O537" s="102"/>
      <c r="P537" s="37" t="str">
        <f>IFERROR(INDEX('VOLO GUIDE TO WATERDEEP'!B$3:B$166,MATCH($H537,'VOLO GUIDE TO WATERDEEP'!$A$3:$A$166,0),1),"")</f>
        <v/>
      </c>
      <c r="Q537" s="37" t="str">
        <f>IFERROR(INDEX('VOLO GUIDE TO WATERDEEP'!C$3:C$166,MATCH($H537,'VOLO GUIDE TO WATERDEEP'!$A$3:$A$166,0),1),"")</f>
        <v/>
      </c>
      <c r="R537" s="37" t="str">
        <f>IFERROR(INDEX('VOLO GUIDE TO WATERDEEP'!D$3:D$166,MATCH($H537,'VOLO GUIDE TO WATERDEEP'!$A$3:$A$166,0),1),"")</f>
        <v/>
      </c>
      <c r="S537" s="37" t="str">
        <f>IFERROR(INDEX('VOLO GUIDE TO WATERDEEP'!E$3:E$166,MATCH($H537,'VOLO GUIDE TO WATERDEEP'!$A$3:$A$166,0),1),"")</f>
        <v/>
      </c>
      <c r="T537" s="37" t="str">
        <f>IFERROR(INDEX('VOLO GUIDE TO WATERDEEP'!F$3:F$166,MATCH($H537,'VOLO GUIDE TO WATERDEEP'!$A$3:$A$166,0),1),"")</f>
        <v/>
      </c>
      <c r="U537" s="37" t="str">
        <f>IFERROR(INDEX('VOLO GUIDE TO WATERDEEP'!G$3:G$166,MATCH($H537,'VOLO GUIDE TO WATERDEEP'!$A$3:$A$166,0),1),"")</f>
        <v/>
      </c>
      <c r="V537" s="37" t="str">
        <f>IFERROR(INDEX('VOLO GUIDE TO WATERDEEP'!I$3:I$166,MATCH($H537,'VOLO GUIDE TO WATERDEEP'!$A$3:$A$166,0),1),"")</f>
        <v/>
      </c>
      <c r="W537" s="102"/>
      <c r="X537" s="37" t="str">
        <f>IFERROR(INDEX(GUILDS!$B$2:$B$43,MATCH($F537,GUILDS!$G$2:$G$43,0),1),"")</f>
        <v/>
      </c>
      <c r="Y537" s="102"/>
      <c r="Z537" s="37" t="str">
        <f>IFERROR(INDEX(GUILDS!$X$3:$X$45,MATCH($F537,GUILDS!$W$3:$W$45,0),1),"")</f>
        <v/>
      </c>
    </row>
    <row r="538" spans="1:26" x14ac:dyDescent="0.25">
      <c r="A538" t="s">
        <v>1286</v>
      </c>
      <c r="B538" s="1" t="str">
        <f t="shared" si="12"/>
        <v>S50</v>
      </c>
      <c r="C538" s="1" t="str">
        <f t="shared" si="13"/>
        <v>Berendarr's World of Words (business, D, 1)</v>
      </c>
      <c r="F538" s="37" t="s">
        <v>2121</v>
      </c>
      <c r="G538" s="37" t="s">
        <v>2122</v>
      </c>
      <c r="H538" s="63" t="s">
        <v>2650</v>
      </c>
      <c r="I538" s="63" t="s">
        <v>4008</v>
      </c>
      <c r="J538" s="63" t="s">
        <v>2165</v>
      </c>
      <c r="K538" s="63" t="s">
        <v>2159</v>
      </c>
      <c r="L538" s="63">
        <v>1</v>
      </c>
      <c r="M538" s="63"/>
      <c r="N538" s="112" t="s">
        <v>6672</v>
      </c>
      <c r="O538" s="102"/>
      <c r="P538" s="37" t="str">
        <f>IFERROR(INDEX('VOLO GUIDE TO WATERDEEP'!B$3:B$166,MATCH($H538,'VOLO GUIDE TO WATERDEEP'!$A$3:$A$166,0),1),"")</f>
        <v/>
      </c>
      <c r="Q538" s="37" t="str">
        <f>IFERROR(INDEX('VOLO GUIDE TO WATERDEEP'!C$3:C$166,MATCH($H538,'VOLO GUIDE TO WATERDEEP'!$A$3:$A$166,0),1),"")</f>
        <v/>
      </c>
      <c r="R538" s="37" t="str">
        <f>IFERROR(INDEX('VOLO GUIDE TO WATERDEEP'!D$3:D$166,MATCH($H538,'VOLO GUIDE TO WATERDEEP'!$A$3:$A$166,0),1),"")</f>
        <v/>
      </c>
      <c r="S538" s="37" t="str">
        <f>IFERROR(INDEX('VOLO GUIDE TO WATERDEEP'!E$3:E$166,MATCH($H538,'VOLO GUIDE TO WATERDEEP'!$A$3:$A$166,0),1),"")</f>
        <v/>
      </c>
      <c r="T538" s="37" t="str">
        <f>IFERROR(INDEX('VOLO GUIDE TO WATERDEEP'!F$3:F$166,MATCH($H538,'VOLO GUIDE TO WATERDEEP'!$A$3:$A$166,0),1),"")</f>
        <v/>
      </c>
      <c r="U538" s="37" t="str">
        <f>IFERROR(INDEX('VOLO GUIDE TO WATERDEEP'!G$3:G$166,MATCH($H538,'VOLO GUIDE TO WATERDEEP'!$A$3:$A$166,0),1),"")</f>
        <v/>
      </c>
      <c r="V538" s="37" t="str">
        <f>IFERROR(INDEX('VOLO GUIDE TO WATERDEEP'!I$3:I$166,MATCH($H538,'VOLO GUIDE TO WATERDEEP'!$A$3:$A$166,0),1),"")</f>
        <v/>
      </c>
      <c r="W538" s="102"/>
      <c r="X538" s="37" t="str">
        <f>IFERROR(INDEX(GUILDS!$B$2:$B$43,MATCH($F538,GUILDS!$G$2:$G$43,0),1),"")</f>
        <v/>
      </c>
      <c r="Y538" s="102"/>
      <c r="Z538" s="37" t="str">
        <f>IFERROR(INDEX(GUILDS!$X$3:$X$45,MATCH($F538,GUILDS!$W$3:$W$45,0),1),"")</f>
        <v/>
      </c>
    </row>
    <row r="539" spans="1:26" x14ac:dyDescent="0.25">
      <c r="A539" t="s">
        <v>1287</v>
      </c>
      <c r="B539" s="1" t="str">
        <f t="shared" si="12"/>
        <v>S55</v>
      </c>
      <c r="C539" s="1" t="str">
        <f t="shared" si="13"/>
        <v>Hlethvagi's Coins (business, B, 2)</v>
      </c>
      <c r="F539" s="37" t="s">
        <v>2123</v>
      </c>
      <c r="G539" s="37" t="s">
        <v>2124</v>
      </c>
      <c r="H539" s="63" t="s">
        <v>2651</v>
      </c>
      <c r="I539" s="63" t="s">
        <v>4008</v>
      </c>
      <c r="J539" s="63" t="s">
        <v>2165</v>
      </c>
      <c r="K539" s="63" t="s">
        <v>2157</v>
      </c>
      <c r="L539" s="63">
        <v>2</v>
      </c>
      <c r="M539" s="63"/>
      <c r="N539" s="112" t="s">
        <v>6672</v>
      </c>
      <c r="O539" s="102"/>
      <c r="P539" s="37" t="str">
        <f>IFERROR(INDEX('VOLO GUIDE TO WATERDEEP'!B$3:B$166,MATCH($H539,'VOLO GUIDE TO WATERDEEP'!$A$3:$A$166,0),1),"")</f>
        <v/>
      </c>
      <c r="Q539" s="37" t="str">
        <f>IFERROR(INDEX('VOLO GUIDE TO WATERDEEP'!C$3:C$166,MATCH($H539,'VOLO GUIDE TO WATERDEEP'!$A$3:$A$166,0),1),"")</f>
        <v/>
      </c>
      <c r="R539" s="37" t="str">
        <f>IFERROR(INDEX('VOLO GUIDE TO WATERDEEP'!D$3:D$166,MATCH($H539,'VOLO GUIDE TO WATERDEEP'!$A$3:$A$166,0),1),"")</f>
        <v/>
      </c>
      <c r="S539" s="37" t="str">
        <f>IFERROR(INDEX('VOLO GUIDE TO WATERDEEP'!E$3:E$166,MATCH($H539,'VOLO GUIDE TO WATERDEEP'!$A$3:$A$166,0),1),"")</f>
        <v/>
      </c>
      <c r="T539" s="37" t="str">
        <f>IFERROR(INDEX('VOLO GUIDE TO WATERDEEP'!F$3:F$166,MATCH($H539,'VOLO GUIDE TO WATERDEEP'!$A$3:$A$166,0),1),"")</f>
        <v/>
      </c>
      <c r="U539" s="37" t="str">
        <f>IFERROR(INDEX('VOLO GUIDE TO WATERDEEP'!G$3:G$166,MATCH($H539,'VOLO GUIDE TO WATERDEEP'!$A$3:$A$166,0),1),"")</f>
        <v/>
      </c>
      <c r="V539" s="37" t="str">
        <f>IFERROR(INDEX('VOLO GUIDE TO WATERDEEP'!I$3:I$166,MATCH($H539,'VOLO GUIDE TO WATERDEEP'!$A$3:$A$166,0),1),"")</f>
        <v/>
      </c>
      <c r="W539" s="102"/>
      <c r="X539" s="37" t="str">
        <f>IFERROR(INDEX(GUILDS!$B$2:$B$43,MATCH($F539,GUILDS!$G$2:$G$43,0),1),"")</f>
        <v/>
      </c>
      <c r="Y539" s="102"/>
      <c r="Z539" s="37" t="str">
        <f>IFERROR(INDEX(GUILDS!$X$3:$X$45,MATCH($F539,GUILDS!$W$3:$W$45,0),1),"")</f>
        <v/>
      </c>
    </row>
    <row r="540" spans="1:26" x14ac:dyDescent="0.25">
      <c r="A540" t="s">
        <v>1288</v>
      </c>
      <c r="B540" s="1" t="str">
        <f t="shared" si="12"/>
        <v>S52</v>
      </c>
      <c r="C540" s="1" t="str">
        <f t="shared" si="13"/>
        <v>The South Gate (city building, A, 4)</v>
      </c>
      <c r="F540" s="37" t="s">
        <v>2125</v>
      </c>
      <c r="G540" s="37" t="s">
        <v>2126</v>
      </c>
      <c r="H540" s="63" t="s">
        <v>2652</v>
      </c>
      <c r="I540" s="63" t="s">
        <v>4008</v>
      </c>
      <c r="J540" s="63" t="s">
        <v>2144</v>
      </c>
      <c r="K540" s="63" t="s">
        <v>2152</v>
      </c>
      <c r="L540" s="63">
        <v>4</v>
      </c>
      <c r="M540" s="63"/>
      <c r="N540" s="112" t="s">
        <v>6672</v>
      </c>
      <c r="O540" s="102"/>
      <c r="P540" s="37" t="str">
        <f>IFERROR(INDEX('VOLO GUIDE TO WATERDEEP'!B$3:B$166,MATCH($H540,'VOLO GUIDE TO WATERDEEP'!$A$3:$A$166,0),1),"")</f>
        <v/>
      </c>
      <c r="Q540" s="37" t="str">
        <f>IFERROR(INDEX('VOLO GUIDE TO WATERDEEP'!C$3:C$166,MATCH($H540,'VOLO GUIDE TO WATERDEEP'!$A$3:$A$166,0),1),"")</f>
        <v/>
      </c>
      <c r="R540" s="37" t="str">
        <f>IFERROR(INDEX('VOLO GUIDE TO WATERDEEP'!D$3:D$166,MATCH($H540,'VOLO GUIDE TO WATERDEEP'!$A$3:$A$166,0),1),"")</f>
        <v/>
      </c>
      <c r="S540" s="37" t="str">
        <f>IFERROR(INDEX('VOLO GUIDE TO WATERDEEP'!E$3:E$166,MATCH($H540,'VOLO GUIDE TO WATERDEEP'!$A$3:$A$166,0),1),"")</f>
        <v/>
      </c>
      <c r="T540" s="37" t="str">
        <f>IFERROR(INDEX('VOLO GUIDE TO WATERDEEP'!F$3:F$166,MATCH($H540,'VOLO GUIDE TO WATERDEEP'!$A$3:$A$166,0),1),"")</f>
        <v/>
      </c>
      <c r="U540" s="37" t="str">
        <f>IFERROR(INDEX('VOLO GUIDE TO WATERDEEP'!G$3:G$166,MATCH($H540,'VOLO GUIDE TO WATERDEEP'!$A$3:$A$166,0),1),"")</f>
        <v/>
      </c>
      <c r="V540" s="37" t="str">
        <f>IFERROR(INDEX('VOLO GUIDE TO WATERDEEP'!I$3:I$166,MATCH($H540,'VOLO GUIDE TO WATERDEEP'!$A$3:$A$166,0),1),"")</f>
        <v/>
      </c>
      <c r="W540" s="102"/>
      <c r="X540" s="37" t="str">
        <f>IFERROR(INDEX(GUILDS!$B$2:$B$43,MATCH($F540,GUILDS!$G$2:$G$43,0),1),"")</f>
        <v/>
      </c>
      <c r="Y540" s="102"/>
      <c r="Z540" s="37" t="str">
        <f>IFERROR(INDEX(GUILDS!$X$3:$X$45,MATCH($F540,GUILDS!$W$3:$W$45,0),1),"")</f>
        <v/>
      </c>
    </row>
    <row r="541" spans="1:26" x14ac:dyDescent="0.25">
      <c r="A541" t="s">
        <v>1289</v>
      </c>
      <c r="B541" s="1" t="str">
        <f t="shared" ref="B541:B562" si="14">LEFT(LEFT(A541,FIND(":",A541)),LEN(LEFT(A541,FIND(":",A541)))-1)</f>
        <v>S53</v>
      </c>
      <c r="C541" s="1" t="str">
        <f t="shared" ref="C541:C562" si="15">RIGHT(A541,LEN(A541)-FIND(":",A541)-1)</f>
        <v>East Torch Tower (city building, A, 5)</v>
      </c>
      <c r="F541" s="37" t="s">
        <v>2127</v>
      </c>
      <c r="G541" s="37" t="s">
        <v>2128</v>
      </c>
      <c r="H541" s="63" t="s">
        <v>2653</v>
      </c>
      <c r="I541" s="63" t="s">
        <v>4008</v>
      </c>
      <c r="J541" s="63" t="s">
        <v>2144</v>
      </c>
      <c r="K541" s="63" t="s">
        <v>2152</v>
      </c>
      <c r="L541" s="63">
        <v>5</v>
      </c>
      <c r="M541" s="63"/>
      <c r="N541" s="112" t="s">
        <v>6672</v>
      </c>
      <c r="O541" s="102"/>
      <c r="P541" s="37" t="str">
        <f>IFERROR(INDEX('VOLO GUIDE TO WATERDEEP'!B$3:B$166,MATCH($H541,'VOLO GUIDE TO WATERDEEP'!$A$3:$A$166,0),1),"")</f>
        <v/>
      </c>
      <c r="Q541" s="37" t="str">
        <f>IFERROR(INDEX('VOLO GUIDE TO WATERDEEP'!C$3:C$166,MATCH($H541,'VOLO GUIDE TO WATERDEEP'!$A$3:$A$166,0),1),"")</f>
        <v/>
      </c>
      <c r="R541" s="37" t="str">
        <f>IFERROR(INDEX('VOLO GUIDE TO WATERDEEP'!D$3:D$166,MATCH($H541,'VOLO GUIDE TO WATERDEEP'!$A$3:$A$166,0),1),"")</f>
        <v/>
      </c>
      <c r="S541" s="37" t="str">
        <f>IFERROR(INDEX('VOLO GUIDE TO WATERDEEP'!E$3:E$166,MATCH($H541,'VOLO GUIDE TO WATERDEEP'!$A$3:$A$166,0),1),"")</f>
        <v/>
      </c>
      <c r="T541" s="37" t="str">
        <f>IFERROR(INDEX('VOLO GUIDE TO WATERDEEP'!F$3:F$166,MATCH($H541,'VOLO GUIDE TO WATERDEEP'!$A$3:$A$166,0),1),"")</f>
        <v/>
      </c>
      <c r="U541" s="37" t="str">
        <f>IFERROR(INDEX('VOLO GUIDE TO WATERDEEP'!G$3:G$166,MATCH($H541,'VOLO GUIDE TO WATERDEEP'!$A$3:$A$166,0),1),"")</f>
        <v/>
      </c>
      <c r="V541" s="37" t="str">
        <f>IFERROR(INDEX('VOLO GUIDE TO WATERDEEP'!I$3:I$166,MATCH($H541,'VOLO GUIDE TO WATERDEEP'!$A$3:$A$166,0),1),"")</f>
        <v/>
      </c>
      <c r="W541" s="102"/>
      <c r="X541" s="37" t="str">
        <f>IFERROR(INDEX(GUILDS!$B$2:$B$43,MATCH($F541,GUILDS!$G$2:$G$43,0),1),"")</f>
        <v/>
      </c>
      <c r="Y541" s="102"/>
      <c r="Z541" s="37" t="str">
        <f>IFERROR(INDEX(GUILDS!$X$3:$X$45,MATCH($F541,GUILDS!$W$3:$W$45,0),1),"")</f>
        <v/>
      </c>
    </row>
    <row r="542" spans="1:26" x14ac:dyDescent="0.25">
      <c r="A542" t="s">
        <v>1290</v>
      </c>
      <c r="B542" s="1" t="str">
        <f t="shared" si="14"/>
        <v>S54</v>
      </c>
      <c r="C542" s="1" t="str">
        <f t="shared" si="15"/>
        <v>Formerly Prestar's Furniture (ruined building, D, 1)</v>
      </c>
      <c r="F542" s="37" t="s">
        <v>2129</v>
      </c>
      <c r="G542" s="37" t="s">
        <v>2130</v>
      </c>
      <c r="H542" s="63" t="s">
        <v>2654</v>
      </c>
      <c r="I542" s="63" t="s">
        <v>4008</v>
      </c>
      <c r="J542" s="63" t="s">
        <v>2200</v>
      </c>
      <c r="K542" s="63" t="s">
        <v>2159</v>
      </c>
      <c r="L542" s="63">
        <v>1</v>
      </c>
      <c r="M542" s="63"/>
      <c r="N542" s="112" t="s">
        <v>6672</v>
      </c>
      <c r="O542" s="102"/>
      <c r="P542" s="37" t="str">
        <f>IFERROR(INDEX('VOLO GUIDE TO WATERDEEP'!B$3:B$166,MATCH($H542,'VOLO GUIDE TO WATERDEEP'!$A$3:$A$166,0),1),"")</f>
        <v/>
      </c>
      <c r="Q542" s="37" t="str">
        <f>IFERROR(INDEX('VOLO GUIDE TO WATERDEEP'!C$3:C$166,MATCH($H542,'VOLO GUIDE TO WATERDEEP'!$A$3:$A$166,0),1),"")</f>
        <v/>
      </c>
      <c r="R542" s="37" t="str">
        <f>IFERROR(INDEX('VOLO GUIDE TO WATERDEEP'!D$3:D$166,MATCH($H542,'VOLO GUIDE TO WATERDEEP'!$A$3:$A$166,0),1),"")</f>
        <v/>
      </c>
      <c r="S542" s="37" t="str">
        <f>IFERROR(INDEX('VOLO GUIDE TO WATERDEEP'!E$3:E$166,MATCH($H542,'VOLO GUIDE TO WATERDEEP'!$A$3:$A$166,0),1),"")</f>
        <v/>
      </c>
      <c r="T542" s="37" t="str">
        <f>IFERROR(INDEX('VOLO GUIDE TO WATERDEEP'!F$3:F$166,MATCH($H542,'VOLO GUIDE TO WATERDEEP'!$A$3:$A$166,0),1),"")</f>
        <v/>
      </c>
      <c r="U542" s="37" t="str">
        <f>IFERROR(INDEX('VOLO GUIDE TO WATERDEEP'!G$3:G$166,MATCH($H542,'VOLO GUIDE TO WATERDEEP'!$A$3:$A$166,0),1),"")</f>
        <v/>
      </c>
      <c r="V542" s="37" t="str">
        <f>IFERROR(INDEX('VOLO GUIDE TO WATERDEEP'!I$3:I$166,MATCH($H542,'VOLO GUIDE TO WATERDEEP'!$A$3:$A$166,0),1),"")</f>
        <v/>
      </c>
      <c r="W542" s="102"/>
      <c r="X542" s="37" t="str">
        <f>IFERROR(INDEX(GUILDS!$B$2:$B$43,MATCH($F542,GUILDS!$G$2:$G$43,0),1),"")</f>
        <v/>
      </c>
      <c r="Y542" s="102"/>
      <c r="Z542" s="37" t="str">
        <f>IFERROR(INDEX(GUILDS!$X$3:$X$45,MATCH($F542,GUILDS!$W$3:$W$45,0),1),"")</f>
        <v/>
      </c>
    </row>
    <row r="543" spans="1:26" x14ac:dyDescent="0.25">
      <c r="B543" s="1"/>
      <c r="C543" s="1"/>
      <c r="F543" s="37"/>
      <c r="G543" s="37"/>
      <c r="H543" s="63" t="s">
        <v>5842</v>
      </c>
      <c r="I543" s="63" t="s">
        <v>3294</v>
      </c>
      <c r="J543" s="63"/>
      <c r="K543" s="63"/>
      <c r="L543" s="63"/>
      <c r="M543" s="63"/>
      <c r="N543" s="112" t="s">
        <v>6764</v>
      </c>
      <c r="O543" s="102"/>
      <c r="P543" s="37"/>
      <c r="Q543" s="37"/>
      <c r="R543" s="37"/>
      <c r="S543" s="37"/>
      <c r="T543" s="37"/>
      <c r="U543" s="37"/>
      <c r="V543" s="37"/>
      <c r="W543" s="102"/>
      <c r="X543" s="37"/>
      <c r="Y543" s="102"/>
      <c r="Z543" s="37"/>
    </row>
    <row r="544" spans="1:26" x14ac:dyDescent="0.25">
      <c r="B544" s="1"/>
      <c r="C544" s="1"/>
      <c r="F544" s="37"/>
      <c r="G544" s="37"/>
      <c r="H544" s="63" t="s">
        <v>6589</v>
      </c>
      <c r="I544" s="63" t="s">
        <v>4008</v>
      </c>
      <c r="J544" s="63"/>
      <c r="K544" s="63"/>
      <c r="L544" s="63"/>
      <c r="M544" s="63"/>
      <c r="N544" s="112" t="s">
        <v>6765</v>
      </c>
      <c r="O544" s="102"/>
      <c r="P544" s="37"/>
      <c r="Q544" s="37"/>
      <c r="R544" s="37"/>
      <c r="S544" s="37"/>
      <c r="T544" s="37"/>
      <c r="U544" s="37"/>
      <c r="V544" s="37"/>
      <c r="W544" s="102"/>
      <c r="X544" s="37"/>
      <c r="Y544" s="102"/>
      <c r="Z544" s="37"/>
    </row>
    <row r="545" spans="1:26" x14ac:dyDescent="0.25">
      <c r="B545" s="1"/>
      <c r="C545" s="1"/>
      <c r="F545" s="37"/>
      <c r="G545" s="37"/>
      <c r="H545" s="63" t="s">
        <v>6590</v>
      </c>
      <c r="I545" s="63" t="s">
        <v>4008</v>
      </c>
      <c r="J545" s="63"/>
      <c r="K545" s="63"/>
      <c r="L545" s="63"/>
      <c r="M545" s="63"/>
      <c r="N545" s="112" t="s">
        <v>6766</v>
      </c>
      <c r="O545" s="102"/>
      <c r="P545" s="37"/>
      <c r="Q545" s="37"/>
      <c r="R545" s="37"/>
      <c r="S545" s="37"/>
      <c r="T545" s="37"/>
      <c r="U545" s="37"/>
      <c r="V545" s="37"/>
      <c r="W545" s="102"/>
      <c r="X545" s="37"/>
      <c r="Y545" s="102"/>
      <c r="Z545" s="37"/>
    </row>
    <row r="546" spans="1:26" x14ac:dyDescent="0.25">
      <c r="B546" s="1"/>
      <c r="C546" s="1"/>
      <c r="F546" s="37"/>
      <c r="G546" s="37"/>
      <c r="H546" s="63" t="s">
        <v>6591</v>
      </c>
      <c r="I546" s="63" t="s">
        <v>4008</v>
      </c>
      <c r="J546" s="63"/>
      <c r="K546" s="63"/>
      <c r="L546" s="63"/>
      <c r="M546" s="63"/>
      <c r="N546" s="112" t="s">
        <v>6767</v>
      </c>
      <c r="O546" s="102"/>
      <c r="P546" s="37"/>
      <c r="Q546" s="37"/>
      <c r="R546" s="37"/>
      <c r="S546" s="37"/>
      <c r="T546" s="37"/>
      <c r="U546" s="37"/>
      <c r="V546" s="37"/>
      <c r="W546" s="102"/>
      <c r="X546" s="37"/>
      <c r="Y546" s="102"/>
      <c r="Z546" s="37"/>
    </row>
    <row r="547" spans="1:26" x14ac:dyDescent="0.25">
      <c r="B547" s="1"/>
      <c r="C547" s="1"/>
      <c r="F547" s="37"/>
      <c r="G547" s="37"/>
      <c r="H547" s="63" t="s">
        <v>6592</v>
      </c>
      <c r="I547" s="63" t="s">
        <v>4008</v>
      </c>
      <c r="J547" s="63"/>
      <c r="K547" s="63"/>
      <c r="L547" s="63"/>
      <c r="M547" s="63"/>
      <c r="N547" s="112" t="s">
        <v>6768</v>
      </c>
      <c r="O547" s="102"/>
      <c r="P547" s="37"/>
      <c r="Q547" s="37"/>
      <c r="R547" s="37"/>
      <c r="S547" s="37"/>
      <c r="T547" s="37"/>
      <c r="U547" s="37"/>
      <c r="V547" s="37"/>
      <c r="W547" s="102"/>
      <c r="X547" s="37"/>
      <c r="Y547" s="102"/>
      <c r="Z547" s="37"/>
    </row>
    <row r="548" spans="1:26" x14ac:dyDescent="0.25">
      <c r="B548" s="1"/>
      <c r="C548" s="1"/>
      <c r="F548" s="37"/>
      <c r="G548" s="37"/>
      <c r="H548" s="63" t="s">
        <v>6593</v>
      </c>
      <c r="I548" s="63" t="s">
        <v>4008</v>
      </c>
      <c r="J548" s="63"/>
      <c r="K548" s="63"/>
      <c r="L548" s="63"/>
      <c r="M548" s="63"/>
      <c r="N548" s="112" t="s">
        <v>6769</v>
      </c>
      <c r="O548" s="102"/>
      <c r="P548" s="37"/>
      <c r="Q548" s="37"/>
      <c r="R548" s="37"/>
      <c r="S548" s="37"/>
      <c r="T548" s="37"/>
      <c r="U548" s="37"/>
      <c r="V548" s="37"/>
      <c r="W548" s="102"/>
      <c r="X548" s="37"/>
      <c r="Y548" s="102"/>
      <c r="Z548" s="37"/>
    </row>
    <row r="549" spans="1:26" x14ac:dyDescent="0.25">
      <c r="B549" s="1"/>
      <c r="C549" s="1"/>
      <c r="F549" s="37"/>
      <c r="G549" s="37"/>
      <c r="H549" s="98" t="s">
        <v>6594</v>
      </c>
      <c r="I549" s="63" t="s">
        <v>4008</v>
      </c>
      <c r="J549" s="63"/>
      <c r="K549" s="63"/>
      <c r="L549" s="63"/>
      <c r="M549" s="63"/>
      <c r="N549" s="112" t="s">
        <v>6770</v>
      </c>
      <c r="O549" s="102"/>
      <c r="P549" s="37"/>
      <c r="Q549" s="37"/>
      <c r="R549" s="37"/>
      <c r="S549" s="37"/>
      <c r="T549" s="37"/>
      <c r="U549" s="37"/>
      <c r="V549" s="37"/>
      <c r="W549" s="102"/>
      <c r="X549" s="37"/>
      <c r="Y549" s="102"/>
      <c r="Z549" s="37"/>
    </row>
    <row r="550" spans="1:26" x14ac:dyDescent="0.25">
      <c r="B550" s="1"/>
      <c r="C550" s="1"/>
      <c r="F550" s="37"/>
      <c r="G550" s="37"/>
      <c r="H550" s="107" t="s">
        <v>6595</v>
      </c>
      <c r="I550" s="63" t="s">
        <v>4008</v>
      </c>
      <c r="J550" s="63"/>
      <c r="K550" s="63"/>
      <c r="L550" s="63"/>
      <c r="M550" s="63"/>
      <c r="N550" s="112" t="s">
        <v>7275</v>
      </c>
      <c r="O550" s="102"/>
      <c r="P550" s="37"/>
      <c r="Q550" s="37"/>
      <c r="R550" s="37"/>
      <c r="S550" s="37"/>
      <c r="T550" s="37"/>
      <c r="U550" s="37"/>
      <c r="V550" s="37"/>
      <c r="W550" s="102"/>
      <c r="X550" s="37"/>
      <c r="Y550" s="102"/>
      <c r="Z550" s="37"/>
    </row>
    <row r="551" spans="1:26" x14ac:dyDescent="0.25">
      <c r="B551" s="1"/>
      <c r="C551" s="1"/>
      <c r="F551" s="37"/>
      <c r="G551" s="37"/>
      <c r="H551" s="101" t="s">
        <v>6597</v>
      </c>
      <c r="I551" s="63" t="s">
        <v>4008</v>
      </c>
      <c r="J551" s="63"/>
      <c r="K551" s="63"/>
      <c r="L551" s="63"/>
      <c r="M551" s="63"/>
      <c r="N551" s="112" t="s">
        <v>6771</v>
      </c>
      <c r="O551" s="102"/>
      <c r="P551" s="37"/>
      <c r="Q551" s="37"/>
      <c r="R551" s="37"/>
      <c r="S551" s="37"/>
      <c r="T551" s="37"/>
      <c r="U551" s="37"/>
      <c r="V551" s="37"/>
      <c r="W551" s="102"/>
      <c r="X551" s="37"/>
      <c r="Y551" s="102"/>
      <c r="Z551" s="37"/>
    </row>
    <row r="552" spans="1:26" x14ac:dyDescent="0.25">
      <c r="B552" s="1"/>
      <c r="C552" s="1"/>
      <c r="F552" s="37"/>
      <c r="G552" s="37"/>
      <c r="H552" s="63" t="s">
        <v>6598</v>
      </c>
      <c r="I552" s="63" t="s">
        <v>4008</v>
      </c>
      <c r="J552" s="63"/>
      <c r="K552" s="63"/>
      <c r="L552" s="63"/>
      <c r="M552" s="63"/>
      <c r="N552" s="112" t="s">
        <v>6772</v>
      </c>
      <c r="O552" s="102"/>
      <c r="P552" s="37"/>
      <c r="Q552" s="37"/>
      <c r="R552" s="37"/>
      <c r="S552" s="37"/>
      <c r="T552" s="37"/>
      <c r="U552" s="37"/>
      <c r="V552" s="37"/>
      <c r="W552" s="102"/>
      <c r="X552" s="37"/>
      <c r="Y552" s="102"/>
      <c r="Z552" s="37"/>
    </row>
    <row r="553" spans="1:26" x14ac:dyDescent="0.25">
      <c r="B553" s="1"/>
      <c r="C553" s="1"/>
      <c r="F553" s="37"/>
      <c r="G553" s="37"/>
      <c r="H553" s="63"/>
      <c r="I553" s="63" t="s">
        <v>4008</v>
      </c>
      <c r="J553" s="63"/>
      <c r="K553" s="63"/>
      <c r="L553" s="63"/>
      <c r="M553" s="63"/>
      <c r="N553" s="112" t="s">
        <v>6672</v>
      </c>
      <c r="O553" s="102"/>
      <c r="P553" s="37"/>
      <c r="Q553" s="37"/>
      <c r="R553" s="37"/>
      <c r="S553" s="37"/>
      <c r="T553" s="37"/>
      <c r="U553" s="37"/>
      <c r="V553" s="37"/>
      <c r="W553" s="102"/>
      <c r="X553" s="37"/>
      <c r="Y553" s="102"/>
      <c r="Z553" s="37"/>
    </row>
    <row r="554" spans="1:26" x14ac:dyDescent="0.25">
      <c r="B554" s="1"/>
      <c r="C554" s="1"/>
      <c r="F554" s="37"/>
      <c r="G554" s="37"/>
      <c r="H554" s="63"/>
      <c r="I554" s="63" t="s">
        <v>4008</v>
      </c>
      <c r="J554" s="63"/>
      <c r="K554" s="63"/>
      <c r="L554" s="63"/>
      <c r="M554" s="63"/>
      <c r="N554" s="112" t="s">
        <v>6672</v>
      </c>
      <c r="O554" s="102"/>
      <c r="P554" s="37"/>
      <c r="Q554" s="37"/>
      <c r="R554" s="37"/>
      <c r="S554" s="37"/>
      <c r="T554" s="37"/>
      <c r="U554" s="37"/>
      <c r="V554" s="37"/>
      <c r="W554" s="102"/>
      <c r="X554" s="37"/>
      <c r="Y554" s="102"/>
      <c r="Z554" s="37"/>
    </row>
    <row r="555" spans="1:26" x14ac:dyDescent="0.25">
      <c r="B555" s="1"/>
      <c r="C555" s="1"/>
      <c r="F555" s="37"/>
      <c r="G555" s="37"/>
      <c r="H555" s="63"/>
      <c r="I555" s="63" t="s">
        <v>4008</v>
      </c>
      <c r="J555" s="63"/>
      <c r="K555" s="63"/>
      <c r="L555" s="63"/>
      <c r="M555" s="63"/>
      <c r="N555" s="112" t="s">
        <v>6672</v>
      </c>
      <c r="O555" s="102"/>
      <c r="P555" s="37"/>
      <c r="Q555" s="37"/>
      <c r="R555" s="37"/>
      <c r="S555" s="37"/>
      <c r="T555" s="37"/>
      <c r="U555" s="37"/>
      <c r="V555" s="37"/>
      <c r="W555" s="102"/>
      <c r="X555" s="37"/>
      <c r="Y555" s="102"/>
      <c r="Z555" s="37"/>
    </row>
    <row r="556" spans="1:26" x14ac:dyDescent="0.25">
      <c r="A556" t="s">
        <v>1291</v>
      </c>
      <c r="B556" s="1" t="str">
        <f t="shared" si="14"/>
        <v>H1</v>
      </c>
      <c r="C556" s="1" t="str">
        <f t="shared" si="15"/>
        <v>Harborwatch Tower (city building, A, 4)</v>
      </c>
      <c r="F556" s="37" t="s">
        <v>2131</v>
      </c>
      <c r="G556" s="37" t="s">
        <v>2132</v>
      </c>
      <c r="H556" s="63" t="s">
        <v>2655</v>
      </c>
      <c r="I556" s="63" t="s">
        <v>4007</v>
      </c>
      <c r="J556" s="63" t="s">
        <v>2144</v>
      </c>
      <c r="K556" s="63" t="s">
        <v>2152</v>
      </c>
      <c r="L556" s="63">
        <v>4</v>
      </c>
      <c r="M556" s="63"/>
      <c r="N556" s="112" t="s">
        <v>6672</v>
      </c>
      <c r="O556" s="102"/>
      <c r="P556" s="37" t="str">
        <f>IFERROR(INDEX('VOLO GUIDE TO WATERDEEP'!B$3:B$166,MATCH($H556,'VOLO GUIDE TO WATERDEEP'!$A$3:$A$166,0),1),"")</f>
        <v/>
      </c>
      <c r="Q556" s="37" t="str">
        <f>IFERROR(INDEX('VOLO GUIDE TO WATERDEEP'!C$3:C$166,MATCH($H556,'VOLO GUIDE TO WATERDEEP'!$A$3:$A$166,0),1),"")</f>
        <v/>
      </c>
      <c r="R556" s="37" t="str">
        <f>IFERROR(INDEX('VOLO GUIDE TO WATERDEEP'!D$3:D$166,MATCH($H556,'VOLO GUIDE TO WATERDEEP'!$A$3:$A$166,0),1),"")</f>
        <v/>
      </c>
      <c r="S556" s="37" t="str">
        <f>IFERROR(INDEX('VOLO GUIDE TO WATERDEEP'!E$3:E$166,MATCH($H556,'VOLO GUIDE TO WATERDEEP'!$A$3:$A$166,0),1),"")</f>
        <v/>
      </c>
      <c r="T556" s="37" t="str">
        <f>IFERROR(INDEX('VOLO GUIDE TO WATERDEEP'!F$3:F$166,MATCH($H556,'VOLO GUIDE TO WATERDEEP'!$A$3:$A$166,0),1),"")</f>
        <v/>
      </c>
      <c r="U556" s="37" t="str">
        <f>IFERROR(INDEX('VOLO GUIDE TO WATERDEEP'!G$3:G$166,MATCH($H556,'VOLO GUIDE TO WATERDEEP'!$A$3:$A$166,0),1),"")</f>
        <v/>
      </c>
      <c r="V556" s="37" t="str">
        <f>IFERROR(INDEX('VOLO GUIDE TO WATERDEEP'!I$3:I$166,MATCH($H556,'VOLO GUIDE TO WATERDEEP'!$A$3:$A$166,0),1),"")</f>
        <v/>
      </c>
      <c r="W556" s="102"/>
      <c r="X556" s="37" t="str">
        <f>IFERROR(INDEX(GUILDS!$B$2:$B$43,MATCH($F556,GUILDS!$G$2:$G$43,0),1),"")</f>
        <v/>
      </c>
      <c r="Y556" s="102"/>
      <c r="Z556" s="37" t="str">
        <f>IFERROR(INDEX(GUILDS!$X$3:$X$45,MATCH($F556,GUILDS!$W$3:$W$45,0),1),"")</f>
        <v/>
      </c>
    </row>
    <row r="557" spans="1:26" x14ac:dyDescent="0.25">
      <c r="A557" t="s">
        <v>1292</v>
      </c>
      <c r="B557" s="1" t="str">
        <f t="shared" si="14"/>
        <v>H2</v>
      </c>
      <c r="C557" s="1" t="str">
        <f t="shared" si="15"/>
        <v>Smugglers' Bane Tower (city building, A, 4)</v>
      </c>
      <c r="F557" s="37" t="s">
        <v>2133</v>
      </c>
      <c r="G557" s="37" t="s">
        <v>2134</v>
      </c>
      <c r="H557" s="63" t="s">
        <v>2656</v>
      </c>
      <c r="I557" s="63" t="s">
        <v>4007</v>
      </c>
      <c r="J557" s="63" t="s">
        <v>2144</v>
      </c>
      <c r="K557" s="63" t="s">
        <v>2152</v>
      </c>
      <c r="L557" s="63">
        <v>4</v>
      </c>
      <c r="M557" s="63"/>
      <c r="N557" s="112" t="s">
        <v>6672</v>
      </c>
      <c r="O557" s="102"/>
      <c r="P557" s="37" t="str">
        <f>IFERROR(INDEX('VOLO GUIDE TO WATERDEEP'!B$3:B$166,MATCH($H557,'VOLO GUIDE TO WATERDEEP'!$A$3:$A$166,0),1),"")</f>
        <v/>
      </c>
      <c r="Q557" s="37" t="str">
        <f>IFERROR(INDEX('VOLO GUIDE TO WATERDEEP'!C$3:C$166,MATCH($H557,'VOLO GUIDE TO WATERDEEP'!$A$3:$A$166,0),1),"")</f>
        <v/>
      </c>
      <c r="R557" s="37" t="str">
        <f>IFERROR(INDEX('VOLO GUIDE TO WATERDEEP'!D$3:D$166,MATCH($H557,'VOLO GUIDE TO WATERDEEP'!$A$3:$A$166,0),1),"")</f>
        <v/>
      </c>
      <c r="S557" s="37" t="str">
        <f>IFERROR(INDEX('VOLO GUIDE TO WATERDEEP'!E$3:E$166,MATCH($H557,'VOLO GUIDE TO WATERDEEP'!$A$3:$A$166,0),1),"")</f>
        <v/>
      </c>
      <c r="T557" s="37" t="str">
        <f>IFERROR(INDEX('VOLO GUIDE TO WATERDEEP'!F$3:F$166,MATCH($H557,'VOLO GUIDE TO WATERDEEP'!$A$3:$A$166,0),1),"")</f>
        <v/>
      </c>
      <c r="U557" s="37" t="str">
        <f>IFERROR(INDEX('VOLO GUIDE TO WATERDEEP'!G$3:G$166,MATCH($H557,'VOLO GUIDE TO WATERDEEP'!$A$3:$A$166,0),1),"")</f>
        <v/>
      </c>
      <c r="V557" s="37" t="str">
        <f>IFERROR(INDEX('VOLO GUIDE TO WATERDEEP'!I$3:I$166,MATCH($H557,'VOLO GUIDE TO WATERDEEP'!$A$3:$A$166,0),1),"")</f>
        <v/>
      </c>
      <c r="W557" s="102"/>
      <c r="X557" s="37" t="str">
        <f>IFERROR(INDEX(GUILDS!$B$2:$B$43,MATCH($F557,GUILDS!$G$2:$G$43,0),1),"")</f>
        <v/>
      </c>
      <c r="Y557" s="102"/>
      <c r="Z557" s="37" t="str">
        <f>IFERROR(INDEX(GUILDS!$X$3:$X$45,MATCH($F557,GUILDS!$W$3:$W$45,0),1),"")</f>
        <v/>
      </c>
    </row>
    <row r="558" spans="1:26" x14ac:dyDescent="0.25">
      <c r="A558" t="s">
        <v>1293</v>
      </c>
      <c r="B558" s="1" t="str">
        <f t="shared" si="14"/>
        <v>H3</v>
      </c>
      <c r="C558" s="1" t="str">
        <f t="shared" si="15"/>
        <v>Outer Fort (city building A, 3)</v>
      </c>
      <c r="F558" s="37" t="s">
        <v>2135</v>
      </c>
      <c r="G558" s="37" t="s">
        <v>2156</v>
      </c>
      <c r="H558" s="63" t="s">
        <v>2657</v>
      </c>
      <c r="I558" s="63" t="s">
        <v>4007</v>
      </c>
      <c r="J558" s="63" t="s">
        <v>2144</v>
      </c>
      <c r="K558" s="63" t="s">
        <v>2152</v>
      </c>
      <c r="L558" s="63">
        <v>3</v>
      </c>
      <c r="M558" s="63"/>
      <c r="N558" s="112" t="s">
        <v>6672</v>
      </c>
      <c r="O558" s="102"/>
      <c r="P558" s="37" t="str">
        <f>IFERROR(INDEX('VOLO GUIDE TO WATERDEEP'!B$3:B$166,MATCH($H558,'VOLO GUIDE TO WATERDEEP'!$A$3:$A$166,0),1),"")</f>
        <v/>
      </c>
      <c r="Q558" s="37" t="str">
        <f>IFERROR(INDEX('VOLO GUIDE TO WATERDEEP'!C$3:C$166,MATCH($H558,'VOLO GUIDE TO WATERDEEP'!$A$3:$A$166,0),1),"")</f>
        <v/>
      </c>
      <c r="R558" s="37" t="str">
        <f>IFERROR(INDEX('VOLO GUIDE TO WATERDEEP'!D$3:D$166,MATCH($H558,'VOLO GUIDE TO WATERDEEP'!$A$3:$A$166,0),1),"")</f>
        <v/>
      </c>
      <c r="S558" s="37" t="str">
        <f>IFERROR(INDEX('VOLO GUIDE TO WATERDEEP'!E$3:E$166,MATCH($H558,'VOLO GUIDE TO WATERDEEP'!$A$3:$A$166,0),1),"")</f>
        <v/>
      </c>
      <c r="T558" s="37" t="str">
        <f>IFERROR(INDEX('VOLO GUIDE TO WATERDEEP'!F$3:F$166,MATCH($H558,'VOLO GUIDE TO WATERDEEP'!$A$3:$A$166,0),1),"")</f>
        <v/>
      </c>
      <c r="U558" s="37" t="str">
        <f>IFERROR(INDEX('VOLO GUIDE TO WATERDEEP'!G$3:G$166,MATCH($H558,'VOLO GUIDE TO WATERDEEP'!$A$3:$A$166,0),1),"")</f>
        <v/>
      </c>
      <c r="V558" s="37" t="str">
        <f>IFERROR(INDEX('VOLO GUIDE TO WATERDEEP'!I$3:I$166,MATCH($H558,'VOLO GUIDE TO WATERDEEP'!$A$3:$A$166,0),1),"")</f>
        <v/>
      </c>
      <c r="W558" s="102"/>
      <c r="X558" s="37" t="str">
        <f>IFERROR(INDEX(GUILDS!$B$2:$B$43,MATCH($F558,GUILDS!$G$2:$G$43,0),1),"")</f>
        <v/>
      </c>
      <c r="Y558" s="102"/>
      <c r="Z558" s="37" t="str">
        <f>IFERROR(INDEX(GUILDS!$X$3:$X$45,MATCH($F558,GUILDS!$W$3:$W$45,0),1),"")</f>
        <v/>
      </c>
    </row>
    <row r="559" spans="1:26" x14ac:dyDescent="0.25">
      <c r="A559" t="s">
        <v>1294</v>
      </c>
      <c r="B559" s="1" t="str">
        <f t="shared" si="14"/>
        <v>H4</v>
      </c>
      <c r="C559" s="1" t="str">
        <f t="shared" si="15"/>
        <v>Inner Fort (city building, A, 3)</v>
      </c>
      <c r="F559" s="37" t="s">
        <v>2136</v>
      </c>
      <c r="G559" s="37" t="s">
        <v>2137</v>
      </c>
      <c r="H559" s="63" t="s">
        <v>2658</v>
      </c>
      <c r="I559" s="63" t="s">
        <v>4007</v>
      </c>
      <c r="J559" s="63" t="s">
        <v>2144</v>
      </c>
      <c r="K559" s="63" t="s">
        <v>2152</v>
      </c>
      <c r="L559" s="63">
        <v>3</v>
      </c>
      <c r="M559" s="63"/>
      <c r="N559" s="112" t="s">
        <v>6672</v>
      </c>
      <c r="O559" s="102"/>
      <c r="P559" s="37" t="str">
        <f>IFERROR(INDEX('VOLO GUIDE TO WATERDEEP'!B$3:B$166,MATCH($H559,'VOLO GUIDE TO WATERDEEP'!$A$3:$A$166,0),1),"")</f>
        <v/>
      </c>
      <c r="Q559" s="37" t="str">
        <f>IFERROR(INDEX('VOLO GUIDE TO WATERDEEP'!C$3:C$166,MATCH($H559,'VOLO GUIDE TO WATERDEEP'!$A$3:$A$166,0),1),"")</f>
        <v/>
      </c>
      <c r="R559" s="37" t="str">
        <f>IFERROR(INDEX('VOLO GUIDE TO WATERDEEP'!D$3:D$166,MATCH($H559,'VOLO GUIDE TO WATERDEEP'!$A$3:$A$166,0),1),"")</f>
        <v/>
      </c>
      <c r="S559" s="37" t="str">
        <f>IFERROR(INDEX('VOLO GUIDE TO WATERDEEP'!E$3:E$166,MATCH($H559,'VOLO GUIDE TO WATERDEEP'!$A$3:$A$166,0),1),"")</f>
        <v/>
      </c>
      <c r="T559" s="37" t="str">
        <f>IFERROR(INDEX('VOLO GUIDE TO WATERDEEP'!F$3:F$166,MATCH($H559,'VOLO GUIDE TO WATERDEEP'!$A$3:$A$166,0),1),"")</f>
        <v/>
      </c>
      <c r="U559" s="37" t="str">
        <f>IFERROR(INDEX('VOLO GUIDE TO WATERDEEP'!G$3:G$166,MATCH($H559,'VOLO GUIDE TO WATERDEEP'!$A$3:$A$166,0),1),"")</f>
        <v/>
      </c>
      <c r="V559" s="37" t="str">
        <f>IFERROR(INDEX('VOLO GUIDE TO WATERDEEP'!I$3:I$166,MATCH($H559,'VOLO GUIDE TO WATERDEEP'!$A$3:$A$166,0),1),"")</f>
        <v/>
      </c>
      <c r="W559" s="102"/>
      <c r="X559" s="37" t="str">
        <f>IFERROR(INDEX(GUILDS!$B$2:$B$43,MATCH($F559,GUILDS!$G$2:$G$43,0),1),"")</f>
        <v/>
      </c>
      <c r="Y559" s="102"/>
      <c r="Z559" s="37" t="str">
        <f>IFERROR(INDEX(GUILDS!$X$3:$X$45,MATCH($F559,GUILDS!$W$3:$W$45,0),1),"")</f>
        <v/>
      </c>
    </row>
    <row r="560" spans="1:26" x14ac:dyDescent="0.25">
      <c r="A560" t="s">
        <v>1295</v>
      </c>
      <c r="B560" s="1" t="str">
        <f t="shared" si="14"/>
        <v>H5</v>
      </c>
      <c r="C560" s="1" t="str">
        <f t="shared" si="15"/>
        <v>The Queenspire (temple, A, 6)</v>
      </c>
      <c r="F560" s="37" t="s">
        <v>2138</v>
      </c>
      <c r="G560" s="37" t="s">
        <v>2139</v>
      </c>
      <c r="H560" s="63" t="s">
        <v>2659</v>
      </c>
      <c r="I560" s="63" t="s">
        <v>4007</v>
      </c>
      <c r="J560" s="63" t="s">
        <v>2176</v>
      </c>
      <c r="K560" s="63" t="s">
        <v>2152</v>
      </c>
      <c r="L560" s="63">
        <v>6</v>
      </c>
      <c r="M560" s="63"/>
      <c r="N560" s="112" t="s">
        <v>6672</v>
      </c>
      <c r="O560" s="102"/>
      <c r="P560" s="37" t="str">
        <f>IFERROR(INDEX('VOLO GUIDE TO WATERDEEP'!B$3:B$166,MATCH($H560,'VOLO GUIDE TO WATERDEEP'!$A$3:$A$166,0),1),"")</f>
        <v/>
      </c>
      <c r="Q560" s="37" t="str">
        <f>IFERROR(INDEX('VOLO GUIDE TO WATERDEEP'!C$3:C$166,MATCH($H560,'VOLO GUIDE TO WATERDEEP'!$A$3:$A$166,0),1),"")</f>
        <v/>
      </c>
      <c r="R560" s="37" t="str">
        <f>IFERROR(INDEX('VOLO GUIDE TO WATERDEEP'!D$3:D$166,MATCH($H560,'VOLO GUIDE TO WATERDEEP'!$A$3:$A$166,0),1),"")</f>
        <v/>
      </c>
      <c r="S560" s="37" t="str">
        <f>IFERROR(INDEX('VOLO GUIDE TO WATERDEEP'!E$3:E$166,MATCH($H560,'VOLO GUIDE TO WATERDEEP'!$A$3:$A$166,0),1),"")</f>
        <v/>
      </c>
      <c r="T560" s="37" t="str">
        <f>IFERROR(INDEX('VOLO GUIDE TO WATERDEEP'!F$3:F$166,MATCH($H560,'VOLO GUIDE TO WATERDEEP'!$A$3:$A$166,0),1),"")</f>
        <v/>
      </c>
      <c r="U560" s="37" t="str">
        <f>IFERROR(INDEX('VOLO GUIDE TO WATERDEEP'!G$3:G$166,MATCH($H560,'VOLO GUIDE TO WATERDEEP'!$A$3:$A$166,0),1),"")</f>
        <v/>
      </c>
      <c r="V560" s="37" t="str">
        <f>IFERROR(INDEX('VOLO GUIDE TO WATERDEEP'!I$3:I$166,MATCH($H560,'VOLO GUIDE TO WATERDEEP'!$A$3:$A$166,0),1),"")</f>
        <v/>
      </c>
      <c r="W560" s="102"/>
      <c r="X560" s="37" t="str">
        <f>IFERROR(INDEX(GUILDS!$B$2:$B$43,MATCH($F560,GUILDS!$G$2:$G$43,0),1),"")</f>
        <v/>
      </c>
      <c r="Y560" s="102"/>
      <c r="Z560" s="37" t="str">
        <f>IFERROR(INDEX(GUILDS!$X$3:$X$45,MATCH($F560,GUILDS!$W$3:$W$45,0),1),"")</f>
        <v>Meritid Archneie</v>
      </c>
    </row>
    <row r="561" spans="1:26" x14ac:dyDescent="0.25">
      <c r="A561" t="s">
        <v>1296</v>
      </c>
      <c r="B561" s="1" t="str">
        <f t="shared" si="14"/>
        <v>H6</v>
      </c>
      <c r="C561" s="1" t="str">
        <f t="shared" si="15"/>
        <v>Sea Elf Trading Outpost (business, D, 1)</v>
      </c>
      <c r="F561" s="37" t="s">
        <v>2140</v>
      </c>
      <c r="G561" s="37" t="s">
        <v>2141</v>
      </c>
      <c r="H561" s="63" t="s">
        <v>2660</v>
      </c>
      <c r="I561" s="63" t="s">
        <v>4007</v>
      </c>
      <c r="J561" s="63" t="s">
        <v>2165</v>
      </c>
      <c r="K561" s="63" t="s">
        <v>2159</v>
      </c>
      <c r="L561" s="63">
        <v>1</v>
      </c>
      <c r="M561" s="63"/>
      <c r="N561" s="112" t="s">
        <v>6672</v>
      </c>
      <c r="O561" s="102"/>
      <c r="P561" s="37" t="str">
        <f>IFERROR(INDEX('VOLO GUIDE TO WATERDEEP'!B$3:B$166,MATCH($H561,'VOLO GUIDE TO WATERDEEP'!$A$3:$A$166,0),1),"")</f>
        <v/>
      </c>
      <c r="Q561" s="37" t="str">
        <f>IFERROR(INDEX('VOLO GUIDE TO WATERDEEP'!C$3:C$166,MATCH($H561,'VOLO GUIDE TO WATERDEEP'!$A$3:$A$166,0),1),"")</f>
        <v/>
      </c>
      <c r="R561" s="37" t="str">
        <f>IFERROR(INDEX('VOLO GUIDE TO WATERDEEP'!D$3:D$166,MATCH($H561,'VOLO GUIDE TO WATERDEEP'!$A$3:$A$166,0),1),"")</f>
        <v/>
      </c>
      <c r="S561" s="37" t="str">
        <f>IFERROR(INDEX('VOLO GUIDE TO WATERDEEP'!E$3:E$166,MATCH($H561,'VOLO GUIDE TO WATERDEEP'!$A$3:$A$166,0),1),"")</f>
        <v/>
      </c>
      <c r="T561" s="37" t="str">
        <f>IFERROR(INDEX('VOLO GUIDE TO WATERDEEP'!F$3:F$166,MATCH($H561,'VOLO GUIDE TO WATERDEEP'!$A$3:$A$166,0),1),"")</f>
        <v/>
      </c>
      <c r="U561" s="37" t="str">
        <f>IFERROR(INDEX('VOLO GUIDE TO WATERDEEP'!G$3:G$166,MATCH($H561,'VOLO GUIDE TO WATERDEEP'!$A$3:$A$166,0),1),"")</f>
        <v/>
      </c>
      <c r="V561" s="37" t="str">
        <f>IFERROR(INDEX('VOLO GUIDE TO WATERDEEP'!I$3:I$166,MATCH($H561,'VOLO GUIDE TO WATERDEEP'!$A$3:$A$166,0),1),"")</f>
        <v/>
      </c>
      <c r="W561" s="102"/>
      <c r="X561" s="37" t="str">
        <f>IFERROR(INDEX(GUILDS!$B$2:$B$43,MATCH($F561,GUILDS!$G$2:$G$43,0),1),"")</f>
        <v/>
      </c>
      <c r="Y561" s="102"/>
      <c r="Z561" s="37" t="str">
        <f>IFERROR(INDEX(GUILDS!$X$3:$X$45,MATCH($F561,GUILDS!$W$3:$W$45,0),1),"")</f>
        <v/>
      </c>
    </row>
    <row r="562" spans="1:26" x14ac:dyDescent="0.25">
      <c r="A562" t="s">
        <v>1297</v>
      </c>
      <c r="B562" s="1" t="str">
        <f t="shared" si="14"/>
        <v>H7</v>
      </c>
      <c r="C562" s="1" t="str">
        <f t="shared" si="15"/>
        <v>Deepwater Beacon (city building, A, 3)</v>
      </c>
      <c r="F562" s="37" t="s">
        <v>2142</v>
      </c>
      <c r="G562" s="37" t="s">
        <v>2143</v>
      </c>
      <c r="H562" s="63" t="s">
        <v>2661</v>
      </c>
      <c r="I562" s="63" t="s">
        <v>4007</v>
      </c>
      <c r="J562" s="63" t="s">
        <v>2144</v>
      </c>
      <c r="K562" s="63" t="s">
        <v>2152</v>
      </c>
      <c r="L562" s="63">
        <v>3</v>
      </c>
      <c r="M562" s="63"/>
      <c r="N562" s="112" t="s">
        <v>6672</v>
      </c>
      <c r="O562" s="102"/>
      <c r="P562" s="37" t="str">
        <f>IFERROR(INDEX('VOLO GUIDE TO WATERDEEP'!B$3:B$166,MATCH($H562,'VOLO GUIDE TO WATERDEEP'!$A$3:$A$166,0),1),"")</f>
        <v/>
      </c>
      <c r="Q562" s="37" t="str">
        <f>IFERROR(INDEX('VOLO GUIDE TO WATERDEEP'!C$3:C$166,MATCH($H562,'VOLO GUIDE TO WATERDEEP'!$A$3:$A$166,0),1),"")</f>
        <v/>
      </c>
      <c r="R562" s="37" t="str">
        <f>IFERROR(INDEX('VOLO GUIDE TO WATERDEEP'!D$3:D$166,MATCH($H562,'VOLO GUIDE TO WATERDEEP'!$A$3:$A$166,0),1),"")</f>
        <v/>
      </c>
      <c r="S562" s="37" t="str">
        <f>IFERROR(INDEX('VOLO GUIDE TO WATERDEEP'!E$3:E$166,MATCH($H562,'VOLO GUIDE TO WATERDEEP'!$A$3:$A$166,0),1),"")</f>
        <v/>
      </c>
      <c r="T562" s="37" t="str">
        <f>IFERROR(INDEX('VOLO GUIDE TO WATERDEEP'!F$3:F$166,MATCH($H562,'VOLO GUIDE TO WATERDEEP'!$A$3:$A$166,0),1),"")</f>
        <v/>
      </c>
      <c r="U562" s="37" t="str">
        <f>IFERROR(INDEX('VOLO GUIDE TO WATERDEEP'!G$3:G$166,MATCH($H562,'VOLO GUIDE TO WATERDEEP'!$A$3:$A$166,0),1),"")</f>
        <v/>
      </c>
      <c r="V562" s="37" t="str">
        <f>IFERROR(INDEX('VOLO GUIDE TO WATERDEEP'!I$3:I$166,MATCH($H562,'VOLO GUIDE TO WATERDEEP'!$A$3:$A$166,0),1),"")</f>
        <v/>
      </c>
      <c r="W562" s="102"/>
      <c r="X562" s="37" t="str">
        <f>IFERROR(INDEX(GUILDS!$B$2:$B$43,MATCH($F562,GUILDS!$G$2:$G$43,0),1),"")</f>
        <v/>
      </c>
      <c r="Y562" s="102"/>
      <c r="Z562" s="37" t="str">
        <f>IFERROR(INDEX(GUILDS!$X$3:$X$45,MATCH($F562,GUILDS!$W$3:$W$45,0),1),"")</f>
        <v/>
      </c>
    </row>
    <row r="563" spans="1:26" x14ac:dyDescent="0.25">
      <c r="B563" s="22"/>
      <c r="C563" s="22"/>
      <c r="F563" s="37"/>
      <c r="G563" s="37"/>
      <c r="H563" s="63"/>
      <c r="I563" s="101" t="s">
        <v>6549</v>
      </c>
      <c r="J563" s="63"/>
      <c r="K563" s="63"/>
      <c r="L563" s="63"/>
      <c r="M563" s="63"/>
      <c r="N563" s="112" t="s">
        <v>6672</v>
      </c>
      <c r="O563" s="102"/>
      <c r="P563" s="37"/>
      <c r="Q563" s="37"/>
      <c r="R563" s="37"/>
      <c r="S563" s="37"/>
      <c r="T563" s="37"/>
      <c r="U563" s="37"/>
      <c r="V563" s="37"/>
      <c r="W563" s="102"/>
      <c r="X563" s="37"/>
      <c r="Y563" s="102"/>
      <c r="Z563" s="37"/>
    </row>
    <row r="564" spans="1:26" x14ac:dyDescent="0.25">
      <c r="B564" s="22"/>
      <c r="C564" s="22"/>
      <c r="F564" s="37"/>
      <c r="G564" s="37"/>
      <c r="H564" s="63" t="s">
        <v>6548</v>
      </c>
      <c r="I564" s="101" t="s">
        <v>6549</v>
      </c>
      <c r="J564" s="63"/>
      <c r="K564" s="63"/>
      <c r="L564" s="63"/>
      <c r="M564" s="63"/>
      <c r="N564" s="112" t="s">
        <v>6773</v>
      </c>
      <c r="O564" s="102"/>
      <c r="P564" s="37"/>
      <c r="Q564" s="37"/>
      <c r="R564" s="37"/>
      <c r="S564" s="37"/>
      <c r="T564" s="37"/>
      <c r="U564" s="37"/>
      <c r="V564" s="37"/>
      <c r="W564" s="102"/>
      <c r="X564" s="37"/>
      <c r="Y564" s="102"/>
      <c r="Z564" s="37"/>
    </row>
    <row r="565" spans="1:26" x14ac:dyDescent="0.25">
      <c r="B565" s="22"/>
      <c r="C565" s="22"/>
      <c r="F565" s="37"/>
      <c r="G565" s="37"/>
      <c r="H565" s="101" t="s">
        <v>6550</v>
      </c>
      <c r="I565" s="101" t="s">
        <v>6549</v>
      </c>
      <c r="J565" s="63"/>
      <c r="K565" s="63"/>
      <c r="L565" s="63"/>
      <c r="M565" s="63"/>
      <c r="N565" s="112" t="s">
        <v>6774</v>
      </c>
      <c r="O565" s="102"/>
      <c r="P565" s="37"/>
      <c r="Q565" s="37"/>
      <c r="R565" s="37"/>
      <c r="S565" s="37"/>
      <c r="T565" s="37"/>
      <c r="U565" s="37"/>
      <c r="V565" s="37"/>
      <c r="W565" s="102"/>
      <c r="X565" s="37"/>
      <c r="Y565" s="102"/>
      <c r="Z565" s="37"/>
    </row>
    <row r="566" spans="1:26" x14ac:dyDescent="0.25">
      <c r="B566" s="22"/>
      <c r="C566" s="22"/>
      <c r="F566" s="37"/>
      <c r="G566" s="37"/>
      <c r="H566" s="101" t="s">
        <v>6551</v>
      </c>
      <c r="I566" s="101" t="s">
        <v>6549</v>
      </c>
      <c r="J566" s="63"/>
      <c r="K566" s="63"/>
      <c r="L566" s="63"/>
      <c r="M566" s="63"/>
      <c r="N566" s="112" t="s">
        <v>6775</v>
      </c>
      <c r="O566" s="102"/>
      <c r="P566" s="37"/>
      <c r="Q566" s="37"/>
      <c r="R566" s="37"/>
      <c r="S566" s="37"/>
      <c r="T566" s="37"/>
      <c r="U566" s="37"/>
      <c r="V566" s="37"/>
      <c r="W566" s="102"/>
      <c r="X566" s="37"/>
      <c r="Y566" s="102"/>
      <c r="Z566" s="37"/>
    </row>
    <row r="567" spans="1:26" x14ac:dyDescent="0.25">
      <c r="B567" s="22"/>
      <c r="C567" s="22"/>
      <c r="F567" s="37"/>
      <c r="G567" s="37"/>
      <c r="H567" s="101" t="s">
        <v>6552</v>
      </c>
      <c r="I567" s="101" t="s">
        <v>6549</v>
      </c>
      <c r="J567" s="63"/>
      <c r="K567" s="63"/>
      <c r="L567" s="63"/>
      <c r="M567" s="63"/>
      <c r="N567" s="112" t="s">
        <v>6776</v>
      </c>
      <c r="O567" s="102"/>
      <c r="P567" s="37"/>
      <c r="Q567" s="37"/>
      <c r="R567" s="37"/>
      <c r="S567" s="37"/>
      <c r="T567" s="37"/>
      <c r="U567" s="37"/>
      <c r="V567" s="37"/>
      <c r="W567" s="102"/>
      <c r="X567" s="37"/>
      <c r="Y567" s="102"/>
      <c r="Z567" s="37"/>
    </row>
    <row r="568" spans="1:26" x14ac:dyDescent="0.25">
      <c r="B568" s="22"/>
      <c r="C568" s="22"/>
      <c r="F568" s="37"/>
      <c r="G568" s="37"/>
      <c r="H568" s="101" t="s">
        <v>6553</v>
      </c>
      <c r="I568" s="101" t="s">
        <v>6549</v>
      </c>
      <c r="J568" s="63"/>
      <c r="K568" s="63"/>
      <c r="L568" s="63"/>
      <c r="M568" s="63"/>
      <c r="N568" s="112" t="s">
        <v>6777</v>
      </c>
      <c r="O568" s="102"/>
      <c r="P568" s="37"/>
      <c r="Q568" s="37"/>
      <c r="R568" s="37"/>
      <c r="S568" s="37"/>
      <c r="T568" s="37"/>
      <c r="U568" s="37"/>
      <c r="V568" s="37"/>
      <c r="W568" s="102"/>
      <c r="X568" s="37"/>
      <c r="Y568" s="102"/>
      <c r="Z568" s="37"/>
    </row>
    <row r="569" spans="1:26" x14ac:dyDescent="0.25">
      <c r="B569" s="22"/>
      <c r="C569" s="22"/>
      <c r="F569" s="37"/>
      <c r="G569" s="37"/>
      <c r="H569" s="63"/>
      <c r="I569" s="101" t="s">
        <v>6549</v>
      </c>
      <c r="J569" s="63"/>
      <c r="K569" s="63"/>
      <c r="L569" s="63"/>
      <c r="M569" s="63"/>
      <c r="N569" s="112" t="s">
        <v>6672</v>
      </c>
      <c r="O569" s="102"/>
      <c r="P569" s="37"/>
      <c r="Q569" s="37"/>
      <c r="R569" s="37"/>
      <c r="S569" s="37"/>
      <c r="T569" s="37"/>
      <c r="U569" s="37"/>
      <c r="V569" s="37"/>
      <c r="W569" s="102"/>
      <c r="X569" s="37"/>
      <c r="Y569" s="102"/>
      <c r="Z569" s="37"/>
    </row>
    <row r="570" spans="1:26" x14ac:dyDescent="0.25">
      <c r="B570" s="22"/>
      <c r="C570" s="22"/>
      <c r="F570" s="37"/>
      <c r="G570" s="37"/>
      <c r="H570" s="63"/>
      <c r="I570" s="63" t="s">
        <v>6629</v>
      </c>
      <c r="J570" s="63"/>
      <c r="K570" s="63"/>
      <c r="L570" s="63"/>
      <c r="M570" s="63"/>
      <c r="N570" s="112" t="s">
        <v>6672</v>
      </c>
      <c r="O570" s="102"/>
      <c r="P570" s="37"/>
      <c r="Q570" s="37"/>
      <c r="R570" s="37"/>
      <c r="S570" s="37"/>
      <c r="T570" s="37"/>
      <c r="U570" s="37"/>
      <c r="V570" s="37"/>
      <c r="W570" s="102"/>
      <c r="X570" s="37"/>
      <c r="Y570" s="102"/>
      <c r="Z570" s="37"/>
    </row>
    <row r="571" spans="1:26" x14ac:dyDescent="0.25">
      <c r="B571" s="22"/>
      <c r="C571" s="22"/>
      <c r="F571" s="37"/>
      <c r="G571" s="37"/>
      <c r="H571" s="63"/>
      <c r="I571" s="63" t="s">
        <v>6629</v>
      </c>
      <c r="J571" s="63"/>
      <c r="K571" s="63"/>
      <c r="L571" s="63"/>
      <c r="M571" s="63"/>
      <c r="N571" s="112" t="s">
        <v>6778</v>
      </c>
      <c r="O571" s="102"/>
      <c r="P571" s="37"/>
      <c r="Q571" s="37"/>
      <c r="R571" s="37"/>
      <c r="S571" s="37"/>
      <c r="T571" s="37"/>
      <c r="U571" s="37"/>
      <c r="V571" s="37"/>
      <c r="W571" s="102"/>
      <c r="X571" s="37"/>
      <c r="Y571" s="102"/>
      <c r="Z571" s="37"/>
    </row>
    <row r="572" spans="1:26" x14ac:dyDescent="0.25">
      <c r="B572" s="22"/>
      <c r="C572" s="22"/>
      <c r="F572" s="37"/>
      <c r="G572" s="37"/>
      <c r="H572" s="101" t="s">
        <v>6630</v>
      </c>
      <c r="I572" s="63" t="s">
        <v>6629</v>
      </c>
      <c r="J572" s="63"/>
      <c r="K572" s="63"/>
      <c r="L572" s="63"/>
      <c r="M572" s="63"/>
      <c r="N572" s="112" t="s">
        <v>6779</v>
      </c>
      <c r="O572" s="102"/>
      <c r="P572" s="37"/>
      <c r="Q572" s="37"/>
      <c r="R572" s="37"/>
      <c r="S572" s="37"/>
      <c r="T572" s="37"/>
      <c r="U572" s="37"/>
      <c r="V572" s="37"/>
      <c r="W572" s="102"/>
      <c r="X572" s="37"/>
      <c r="Y572" s="102"/>
      <c r="Z572" s="37"/>
    </row>
    <row r="573" spans="1:26" x14ac:dyDescent="0.25">
      <c r="B573" s="22"/>
      <c r="C573" s="22"/>
      <c r="F573" s="37"/>
      <c r="G573" s="37"/>
      <c r="H573" s="63"/>
      <c r="I573" s="63" t="s">
        <v>6629</v>
      </c>
      <c r="J573" s="63"/>
      <c r="K573" s="63"/>
      <c r="L573" s="63"/>
      <c r="M573" s="63"/>
      <c r="N573" s="112" t="s">
        <v>6672</v>
      </c>
      <c r="O573" s="102"/>
      <c r="P573" s="37"/>
      <c r="Q573" s="37"/>
      <c r="R573" s="37"/>
      <c r="S573" s="37"/>
      <c r="T573" s="37"/>
      <c r="U573" s="37"/>
      <c r="V573" s="37"/>
      <c r="W573" s="102"/>
      <c r="X573" s="37"/>
      <c r="Y573" s="102"/>
      <c r="Z573" s="37"/>
    </row>
    <row r="574" spans="1:26" x14ac:dyDescent="0.25">
      <c r="B574" s="22"/>
      <c r="C574" s="22"/>
      <c r="F574" s="37"/>
      <c r="G574" s="37"/>
      <c r="H574" s="63"/>
      <c r="I574" s="101" t="s">
        <v>6631</v>
      </c>
      <c r="J574" s="63"/>
      <c r="K574" s="63"/>
      <c r="L574" s="63"/>
      <c r="M574" s="63"/>
      <c r="N574" s="112" t="s">
        <v>6780</v>
      </c>
      <c r="O574" s="102"/>
      <c r="P574" s="37"/>
      <c r="Q574" s="37"/>
      <c r="R574" s="37"/>
      <c r="S574" s="37"/>
      <c r="T574" s="37"/>
      <c r="U574" s="37"/>
      <c r="V574" s="37"/>
      <c r="W574" s="102"/>
      <c r="X574" s="37"/>
      <c r="Y574" s="102"/>
      <c r="Z574" s="37"/>
    </row>
    <row r="575" spans="1:26" x14ac:dyDescent="0.25">
      <c r="B575" s="22"/>
      <c r="C575" s="22"/>
      <c r="F575" s="37"/>
      <c r="G575" s="37"/>
      <c r="H575" s="101" t="s">
        <v>6632</v>
      </c>
      <c r="I575" s="101" t="s">
        <v>6631</v>
      </c>
      <c r="J575" s="63"/>
      <c r="K575" s="63"/>
      <c r="L575" s="63"/>
      <c r="M575" s="63"/>
      <c r="N575" s="112" t="s">
        <v>6781</v>
      </c>
      <c r="O575" s="102"/>
      <c r="P575" s="37"/>
      <c r="Q575" s="37"/>
      <c r="R575" s="37"/>
      <c r="S575" s="37"/>
      <c r="T575" s="37"/>
      <c r="U575" s="37"/>
      <c r="V575" s="37"/>
      <c r="W575" s="102"/>
      <c r="X575" s="37"/>
      <c r="Y575" s="102"/>
      <c r="Z575" s="37"/>
    </row>
    <row r="576" spans="1:26" x14ac:dyDescent="0.25">
      <c r="B576" s="22"/>
      <c r="C576" s="22"/>
      <c r="F576" s="37"/>
      <c r="G576" s="37"/>
      <c r="H576" s="63" t="s">
        <v>6633</v>
      </c>
      <c r="I576" s="101" t="s">
        <v>6631</v>
      </c>
      <c r="J576" s="63"/>
      <c r="K576" s="63"/>
      <c r="L576" s="63"/>
      <c r="M576" s="63"/>
      <c r="N576" s="112" t="s">
        <v>6782</v>
      </c>
      <c r="O576" s="102"/>
      <c r="P576" s="37"/>
      <c r="Q576" s="37"/>
      <c r="R576" s="37"/>
      <c r="S576" s="37"/>
      <c r="T576" s="37"/>
      <c r="U576" s="37"/>
      <c r="V576" s="37"/>
      <c r="W576" s="102"/>
      <c r="X576" s="37"/>
      <c r="Y576" s="102"/>
      <c r="Z576" s="37"/>
    </row>
    <row r="577" spans="2:26" x14ac:dyDescent="0.25">
      <c r="B577" s="22"/>
      <c r="C577" s="22"/>
      <c r="F577" s="37"/>
      <c r="G577" s="37"/>
      <c r="H577" s="101" t="s">
        <v>6634</v>
      </c>
      <c r="I577" s="101" t="s">
        <v>6631</v>
      </c>
      <c r="J577" s="63"/>
      <c r="K577" s="63"/>
      <c r="L577" s="63"/>
      <c r="M577" s="63"/>
      <c r="N577" s="112" t="s">
        <v>6783</v>
      </c>
      <c r="O577" s="102"/>
      <c r="P577" s="37"/>
      <c r="Q577" s="37"/>
      <c r="R577" s="37"/>
      <c r="S577" s="37"/>
      <c r="T577" s="37"/>
      <c r="U577" s="37"/>
      <c r="V577" s="37"/>
      <c r="W577" s="102"/>
      <c r="X577" s="37"/>
      <c r="Y577" s="102"/>
      <c r="Z577" s="37"/>
    </row>
    <row r="578" spans="2:26" x14ac:dyDescent="0.25">
      <c r="B578" s="22"/>
      <c r="C578" s="22"/>
      <c r="F578" s="37"/>
      <c r="G578" s="37"/>
      <c r="H578" s="101" t="s">
        <v>6635</v>
      </c>
      <c r="I578" s="101" t="s">
        <v>6631</v>
      </c>
      <c r="J578" s="63"/>
      <c r="K578" s="63"/>
      <c r="L578" s="63"/>
      <c r="M578" s="63"/>
      <c r="N578" s="112" t="s">
        <v>6784</v>
      </c>
      <c r="O578" s="102"/>
      <c r="P578" s="37"/>
      <c r="Q578" s="37"/>
      <c r="R578" s="37"/>
      <c r="S578" s="37"/>
      <c r="T578" s="37"/>
      <c r="U578" s="37"/>
      <c r="V578" s="37"/>
      <c r="W578" s="102"/>
      <c r="X578" s="37"/>
      <c r="Y578" s="102"/>
      <c r="Z578" s="37"/>
    </row>
    <row r="579" spans="2:26" x14ac:dyDescent="0.25">
      <c r="B579" s="22"/>
      <c r="C579" s="22"/>
      <c r="F579" s="37"/>
      <c r="G579" s="37"/>
      <c r="H579" s="63" t="s">
        <v>6636</v>
      </c>
      <c r="I579" s="101" t="s">
        <v>6631</v>
      </c>
      <c r="J579" s="63"/>
      <c r="K579" s="63"/>
      <c r="L579" s="63"/>
      <c r="M579" s="63"/>
      <c r="N579" s="112" t="s">
        <v>6785</v>
      </c>
      <c r="O579" s="102"/>
      <c r="P579" s="37"/>
      <c r="Q579" s="37"/>
      <c r="R579" s="37"/>
      <c r="S579" s="37"/>
      <c r="T579" s="37"/>
      <c r="U579" s="37"/>
      <c r="V579" s="37"/>
      <c r="W579" s="102"/>
      <c r="X579" s="37"/>
      <c r="Y579" s="102"/>
      <c r="Z579" s="37"/>
    </row>
    <row r="580" spans="2:26" x14ac:dyDescent="0.25">
      <c r="B580" s="22"/>
      <c r="C580" s="22"/>
      <c r="F580" s="37"/>
      <c r="G580" s="37"/>
      <c r="H580" s="101" t="s">
        <v>6671</v>
      </c>
      <c r="I580" s="101" t="s">
        <v>6631</v>
      </c>
      <c r="J580" s="63"/>
      <c r="K580" s="63"/>
      <c r="L580" s="63"/>
      <c r="M580" s="63"/>
      <c r="N580" s="112" t="s">
        <v>6786</v>
      </c>
      <c r="O580" s="102"/>
      <c r="P580" s="37"/>
      <c r="Q580" s="37"/>
      <c r="R580" s="37"/>
      <c r="S580" s="37"/>
      <c r="T580" s="37"/>
      <c r="U580" s="37"/>
      <c r="V580" s="37"/>
      <c r="W580" s="102"/>
      <c r="X580" s="37"/>
      <c r="Y580" s="102"/>
      <c r="Z580" s="37"/>
    </row>
    <row r="581" spans="2:26" x14ac:dyDescent="0.25">
      <c r="B581" s="22"/>
      <c r="C581" s="22"/>
      <c r="F581" s="37"/>
      <c r="G581" s="37"/>
      <c r="H581" s="108" t="s">
        <v>6637</v>
      </c>
      <c r="I581" s="101" t="s">
        <v>6631</v>
      </c>
      <c r="J581" s="63"/>
      <c r="K581" s="63"/>
      <c r="L581" s="63"/>
      <c r="M581" s="63"/>
      <c r="N581" s="112" t="s">
        <v>6787</v>
      </c>
      <c r="O581" s="102"/>
      <c r="P581" s="37"/>
      <c r="Q581" s="37"/>
      <c r="R581" s="37"/>
      <c r="S581" s="37"/>
      <c r="T581" s="37"/>
      <c r="U581" s="37"/>
      <c r="V581" s="37"/>
      <c r="W581" s="102"/>
      <c r="X581" s="37"/>
      <c r="Y581" s="102"/>
      <c r="Z581" s="37"/>
    </row>
    <row r="582" spans="2:26" x14ac:dyDescent="0.25">
      <c r="B582" s="22"/>
      <c r="C582" s="22"/>
      <c r="F582" s="37"/>
      <c r="G582" s="37"/>
      <c r="H582" s="63"/>
      <c r="I582" s="63" t="s">
        <v>6638</v>
      </c>
      <c r="J582" s="63"/>
      <c r="K582" s="63"/>
      <c r="L582" s="63"/>
      <c r="M582" s="63"/>
      <c r="N582" s="112" t="s">
        <v>6788</v>
      </c>
      <c r="O582" s="102"/>
      <c r="P582" s="37"/>
      <c r="Q582" s="37"/>
      <c r="R582" s="37"/>
      <c r="S582" s="37"/>
      <c r="T582" s="37"/>
      <c r="U582" s="37"/>
      <c r="V582" s="37"/>
      <c r="W582" s="102"/>
      <c r="X582" s="37"/>
      <c r="Y582" s="102"/>
      <c r="Z582" s="37"/>
    </row>
    <row r="583" spans="2:26" x14ac:dyDescent="0.25">
      <c r="B583" s="22"/>
      <c r="C583" s="22"/>
      <c r="F583" s="37"/>
      <c r="G583" s="37"/>
      <c r="H583" s="63"/>
      <c r="I583" s="63" t="s">
        <v>6638</v>
      </c>
      <c r="J583" s="63"/>
      <c r="K583" s="63"/>
      <c r="L583" s="63"/>
      <c r="M583" s="63"/>
      <c r="N583" s="112" t="s">
        <v>6672</v>
      </c>
      <c r="O583" s="102"/>
      <c r="P583" s="37"/>
      <c r="Q583" s="37"/>
      <c r="R583" s="37"/>
      <c r="S583" s="37"/>
      <c r="T583" s="37"/>
      <c r="U583" s="37"/>
      <c r="V583" s="37"/>
      <c r="W583" s="102"/>
      <c r="X583" s="37"/>
      <c r="Y583" s="102"/>
      <c r="Z583" s="37"/>
    </row>
    <row r="584" spans="2:26" x14ac:dyDescent="0.25">
      <c r="B584" s="22"/>
      <c r="C584" s="22"/>
      <c r="F584" s="37"/>
      <c r="G584" s="37"/>
      <c r="H584" s="101" t="s">
        <v>5835</v>
      </c>
      <c r="I584" s="63" t="s">
        <v>6639</v>
      </c>
      <c r="J584" s="63"/>
      <c r="K584" s="63"/>
      <c r="L584" s="63"/>
      <c r="M584" s="63"/>
      <c r="N584" s="112" t="s">
        <v>6789</v>
      </c>
      <c r="O584" s="102"/>
      <c r="P584" s="37"/>
      <c r="Q584" s="37"/>
      <c r="R584" s="37"/>
      <c r="S584" s="37"/>
      <c r="T584" s="37"/>
      <c r="U584" s="37"/>
      <c r="V584" s="37"/>
      <c r="W584" s="102"/>
      <c r="X584" s="37"/>
      <c r="Y584" s="102"/>
      <c r="Z584" s="37"/>
    </row>
    <row r="585" spans="2:26" x14ac:dyDescent="0.25">
      <c r="B585" s="22"/>
      <c r="C585" s="22"/>
      <c r="F585" s="37"/>
      <c r="G585" s="37"/>
      <c r="H585" s="101" t="s">
        <v>5837</v>
      </c>
      <c r="I585" s="63" t="s">
        <v>6639</v>
      </c>
      <c r="J585" s="63"/>
      <c r="K585" s="63"/>
      <c r="L585" s="63"/>
      <c r="M585" s="63"/>
      <c r="N585" s="112" t="s">
        <v>6790</v>
      </c>
      <c r="O585" s="102"/>
      <c r="P585" s="37"/>
      <c r="Q585" s="37"/>
      <c r="R585" s="37"/>
      <c r="S585" s="37"/>
      <c r="T585" s="37"/>
      <c r="U585" s="37"/>
      <c r="V585" s="37"/>
      <c r="W585" s="102"/>
      <c r="X585" s="37"/>
      <c r="Y585" s="102"/>
      <c r="Z585" s="37"/>
    </row>
    <row r="586" spans="2:26" x14ac:dyDescent="0.25">
      <c r="B586" s="22"/>
      <c r="C586" s="22"/>
      <c r="F586" s="109"/>
      <c r="G586" s="109"/>
      <c r="H586" s="110"/>
      <c r="I586" s="110"/>
      <c r="J586" s="110"/>
      <c r="K586" s="110"/>
      <c r="L586" s="110"/>
      <c r="M586" s="110"/>
      <c r="N586" s="114"/>
      <c r="O586" s="109"/>
      <c r="P586" s="109"/>
      <c r="Q586" s="109"/>
      <c r="R586" s="109"/>
      <c r="S586" s="109"/>
      <c r="T586" s="109"/>
      <c r="U586" s="109"/>
      <c r="V586" s="109"/>
      <c r="W586" s="109"/>
      <c r="X586" s="109"/>
      <c r="Y586" s="109"/>
      <c r="Z586" s="109"/>
    </row>
    <row r="587" spans="2:26" ht="21.75" x14ac:dyDescent="0.35">
      <c r="B587" s="22"/>
      <c r="C587" s="22"/>
      <c r="F587" s="204" t="s">
        <v>4516</v>
      </c>
      <c r="G587" s="204"/>
      <c r="H587" s="204"/>
      <c r="I587" s="7"/>
      <c r="J587" s="7"/>
      <c r="K587" s="7"/>
      <c r="L587" s="7"/>
      <c r="M587" s="7"/>
      <c r="N587" s="91"/>
      <c r="O587" s="30"/>
      <c r="P587" s="1"/>
      <c r="Q587" s="1"/>
      <c r="R587" s="1"/>
      <c r="S587" s="1"/>
      <c r="T587" s="1"/>
      <c r="U587" s="1"/>
      <c r="V587" s="1"/>
      <c r="W587" s="1"/>
      <c r="X587" s="1"/>
      <c r="Y587" s="1"/>
      <c r="Z587" s="1"/>
    </row>
    <row r="588" spans="2:26" ht="15.75" x14ac:dyDescent="0.25">
      <c r="F588" s="36" t="s">
        <v>1556</v>
      </c>
      <c r="G588" s="36" t="s">
        <v>4515</v>
      </c>
      <c r="H588" s="26" t="s">
        <v>3080</v>
      </c>
      <c r="I588" s="7"/>
      <c r="J588" s="7"/>
      <c r="K588" s="7"/>
      <c r="L588" s="7"/>
      <c r="M588" s="7"/>
      <c r="N588" s="91"/>
      <c r="O588" s="1"/>
      <c r="P588" s="1"/>
      <c r="Q588" s="1"/>
      <c r="R588" s="1"/>
      <c r="S588" s="1"/>
      <c r="T588" s="1"/>
      <c r="U588" s="1"/>
      <c r="V588" s="1"/>
      <c r="W588" s="1"/>
      <c r="X588" s="1"/>
      <c r="Y588" s="1"/>
      <c r="Z588" s="1"/>
    </row>
    <row r="589" spans="2:26" x14ac:dyDescent="0.25">
      <c r="F589" s="1" t="s">
        <v>4355</v>
      </c>
      <c r="G589" s="43" t="s">
        <v>4429</v>
      </c>
      <c r="H589" s="63" t="s">
        <v>4430</v>
      </c>
      <c r="I589" s="7"/>
      <c r="J589" s="7"/>
      <c r="K589" s="7"/>
      <c r="L589" s="7"/>
      <c r="M589" s="7"/>
      <c r="N589" s="91"/>
      <c r="O589" s="1"/>
      <c r="P589" s="1"/>
      <c r="Q589" s="1"/>
      <c r="R589" s="1"/>
      <c r="S589" s="1"/>
      <c r="T589" s="1"/>
      <c r="U589" s="1"/>
      <c r="V589" s="1"/>
      <c r="W589" s="1"/>
      <c r="X589" s="1"/>
      <c r="Y589" s="1"/>
      <c r="Z589" s="1"/>
    </row>
    <row r="590" spans="2:26" x14ac:dyDescent="0.25">
      <c r="F590" s="1" t="s">
        <v>4356</v>
      </c>
      <c r="G590" s="43" t="s">
        <v>4429</v>
      </c>
      <c r="H590" s="63" t="s">
        <v>4431</v>
      </c>
      <c r="I590" s="7"/>
      <c r="J590" s="7"/>
      <c r="K590" s="7"/>
      <c r="L590" s="7"/>
      <c r="M590" s="7"/>
      <c r="N590" s="91"/>
      <c r="O590" s="1"/>
      <c r="P590" s="1"/>
      <c r="Q590" s="1"/>
      <c r="R590" s="1"/>
      <c r="S590" s="1"/>
      <c r="T590" s="1"/>
      <c r="U590" s="1"/>
      <c r="V590" s="1"/>
      <c r="W590" s="1"/>
      <c r="X590" s="1"/>
      <c r="Y590" s="1"/>
      <c r="Z590" s="1"/>
    </row>
    <row r="591" spans="2:26" x14ac:dyDescent="0.25">
      <c r="F591" s="1" t="s">
        <v>4355</v>
      </c>
      <c r="G591" s="43" t="s">
        <v>4429</v>
      </c>
      <c r="H591" s="63" t="s">
        <v>4432</v>
      </c>
      <c r="I591" s="7"/>
      <c r="J591" s="7"/>
      <c r="K591" s="7"/>
      <c r="L591" s="7"/>
      <c r="M591" s="7"/>
      <c r="N591" s="91"/>
      <c r="O591" s="1"/>
      <c r="P591" s="1"/>
      <c r="Q591" s="1"/>
      <c r="R591" s="1"/>
      <c r="S591" s="1"/>
      <c r="T591" s="1"/>
      <c r="U591" s="1"/>
      <c r="V591" s="1"/>
      <c r="W591" s="1"/>
      <c r="X591" s="1"/>
      <c r="Y591" s="1"/>
      <c r="Z591" s="1"/>
    </row>
    <row r="592" spans="2:26" x14ac:dyDescent="0.25">
      <c r="F592" s="1" t="s">
        <v>4357</v>
      </c>
      <c r="G592" s="43" t="s">
        <v>4429</v>
      </c>
      <c r="H592" s="63" t="s">
        <v>4433</v>
      </c>
      <c r="I592" s="7"/>
      <c r="J592" s="7"/>
      <c r="K592" s="7"/>
      <c r="L592" s="7"/>
      <c r="M592" s="7"/>
      <c r="N592" s="91"/>
      <c r="O592" s="1"/>
      <c r="P592" s="1"/>
      <c r="Q592" s="1"/>
      <c r="R592" s="1"/>
      <c r="S592" s="1"/>
      <c r="T592" s="1"/>
      <c r="U592" s="1"/>
      <c r="V592" s="1"/>
      <c r="W592" s="1"/>
      <c r="X592" s="1"/>
      <c r="Y592" s="1"/>
      <c r="Z592" s="1"/>
    </row>
    <row r="593" spans="6:26" x14ac:dyDescent="0.25">
      <c r="F593" s="1" t="s">
        <v>4358</v>
      </c>
      <c r="G593" s="43" t="s">
        <v>4429</v>
      </c>
      <c r="H593" s="63" t="s">
        <v>4434</v>
      </c>
      <c r="I593" s="7"/>
      <c r="J593" s="7"/>
      <c r="K593" s="7"/>
      <c r="L593" s="7"/>
      <c r="M593" s="7"/>
      <c r="N593" s="91"/>
      <c r="O593" s="1"/>
      <c r="P593" s="1"/>
      <c r="Q593" s="1"/>
      <c r="R593" s="1"/>
      <c r="S593" s="1"/>
      <c r="T593" s="1"/>
      <c r="U593" s="1"/>
      <c r="V593" s="1"/>
      <c r="W593" s="1"/>
      <c r="X593" s="1"/>
      <c r="Y593" s="1"/>
      <c r="Z593" s="1"/>
    </row>
    <row r="594" spans="6:26" x14ac:dyDescent="0.25">
      <c r="F594" s="1" t="s">
        <v>4359</v>
      </c>
      <c r="G594" s="43" t="s">
        <v>4429</v>
      </c>
      <c r="H594" s="63" t="s">
        <v>4435</v>
      </c>
      <c r="I594" s="7"/>
      <c r="J594" s="7"/>
      <c r="K594" s="7"/>
      <c r="L594" s="7"/>
      <c r="M594" s="7"/>
      <c r="N594" s="91"/>
      <c r="O594" s="1"/>
      <c r="P594" s="1"/>
      <c r="Q594" s="1"/>
      <c r="R594" s="1"/>
      <c r="S594" s="1"/>
      <c r="T594" s="1"/>
      <c r="U594" s="1"/>
      <c r="V594" s="1"/>
      <c r="W594" s="1"/>
      <c r="X594" s="1"/>
      <c r="Y594" s="1"/>
      <c r="Z594" s="1"/>
    </row>
    <row r="595" spans="6:26" x14ac:dyDescent="0.25">
      <c r="F595" s="1" t="s">
        <v>4360</v>
      </c>
      <c r="G595" s="43" t="s">
        <v>4429</v>
      </c>
      <c r="H595" s="63" t="s">
        <v>4436</v>
      </c>
      <c r="I595" s="7"/>
      <c r="J595" s="7"/>
      <c r="K595" s="7"/>
      <c r="L595" s="7"/>
      <c r="M595" s="7"/>
      <c r="N595" s="91"/>
      <c r="O595" s="1"/>
      <c r="P595" s="1"/>
      <c r="Q595" s="1"/>
      <c r="R595" s="1"/>
      <c r="S595" s="1"/>
      <c r="T595" s="1"/>
      <c r="U595" s="1"/>
      <c r="V595" s="1"/>
      <c r="W595" s="1"/>
      <c r="X595" s="1"/>
      <c r="Y595" s="1"/>
      <c r="Z595" s="1"/>
    </row>
    <row r="596" spans="6:26" x14ac:dyDescent="0.25">
      <c r="F596" s="1" t="s">
        <v>4361</v>
      </c>
      <c r="G596" s="43" t="s">
        <v>4437</v>
      </c>
      <c r="H596" s="63" t="s">
        <v>4438</v>
      </c>
      <c r="I596" s="7"/>
      <c r="J596" s="7"/>
      <c r="K596" s="7"/>
      <c r="L596" s="7"/>
      <c r="M596" s="7"/>
      <c r="N596" s="91"/>
      <c r="O596" s="1"/>
      <c r="P596" s="1"/>
      <c r="Q596" s="1"/>
      <c r="R596" s="1"/>
      <c r="S596" s="1"/>
      <c r="T596" s="1"/>
      <c r="U596" s="1"/>
      <c r="V596" s="1"/>
      <c r="W596" s="1"/>
      <c r="X596" s="1"/>
      <c r="Y596" s="1"/>
      <c r="Z596" s="1"/>
    </row>
    <row r="597" spans="6:26" x14ac:dyDescent="0.25">
      <c r="F597" s="1" t="s">
        <v>4362</v>
      </c>
      <c r="G597" s="43" t="s">
        <v>4429</v>
      </c>
      <c r="H597" s="63" t="s">
        <v>4439</v>
      </c>
      <c r="I597" s="7"/>
      <c r="J597" s="7"/>
      <c r="K597" s="7"/>
      <c r="L597" s="7"/>
      <c r="M597" s="7"/>
      <c r="N597" s="91"/>
      <c r="O597" s="1"/>
      <c r="P597" s="1"/>
      <c r="Q597" s="1"/>
      <c r="R597" s="1"/>
      <c r="S597" s="1"/>
      <c r="T597" s="1"/>
      <c r="U597" s="1"/>
      <c r="V597" s="1"/>
      <c r="W597" s="1"/>
      <c r="X597" s="1"/>
      <c r="Y597" s="1"/>
      <c r="Z597" s="1"/>
    </row>
    <row r="598" spans="6:26" x14ac:dyDescent="0.25">
      <c r="F598" s="1" t="s">
        <v>4363</v>
      </c>
      <c r="G598" s="43" t="s">
        <v>4440</v>
      </c>
      <c r="H598" s="63" t="s">
        <v>4441</v>
      </c>
      <c r="I598" s="7"/>
      <c r="J598" s="7"/>
      <c r="K598" s="7"/>
      <c r="L598" s="7"/>
      <c r="M598" s="7"/>
      <c r="N598" s="91"/>
      <c r="O598" s="1"/>
      <c r="P598" s="1"/>
      <c r="Q598" s="1"/>
      <c r="R598" s="1"/>
      <c r="S598" s="1"/>
      <c r="T598" s="1"/>
      <c r="U598" s="1"/>
      <c r="V598" s="1"/>
      <c r="W598" s="1"/>
      <c r="X598" s="1"/>
      <c r="Y598" s="1"/>
      <c r="Z598" s="1"/>
    </row>
    <row r="599" spans="6:26" x14ac:dyDescent="0.25">
      <c r="F599" s="1" t="s">
        <v>4364</v>
      </c>
      <c r="G599" s="43" t="s">
        <v>4440</v>
      </c>
      <c r="H599" s="63" t="s">
        <v>4442</v>
      </c>
      <c r="I599" s="7"/>
      <c r="J599" s="7"/>
      <c r="K599" s="7"/>
      <c r="L599" s="7"/>
      <c r="M599" s="7"/>
      <c r="N599" s="91"/>
      <c r="O599" s="1"/>
      <c r="P599" s="1"/>
      <c r="Q599" s="1"/>
      <c r="R599" s="1"/>
      <c r="S599" s="1"/>
      <c r="T599" s="1"/>
      <c r="U599" s="1"/>
      <c r="V599" s="1"/>
      <c r="W599" s="1"/>
      <c r="X599" s="1"/>
      <c r="Y599" s="1"/>
      <c r="Z599" s="1"/>
    </row>
    <row r="600" spans="6:26" x14ac:dyDescent="0.25">
      <c r="F600" s="1" t="s">
        <v>4365</v>
      </c>
      <c r="G600" s="43" t="s">
        <v>4443</v>
      </c>
      <c r="H600" s="63" t="s">
        <v>4444</v>
      </c>
      <c r="I600" s="7"/>
      <c r="J600" s="7"/>
      <c r="K600" s="7"/>
      <c r="L600" s="7"/>
      <c r="M600" s="7"/>
      <c r="N600" s="91"/>
      <c r="O600" s="1"/>
      <c r="P600" s="1"/>
      <c r="Q600" s="1"/>
      <c r="R600" s="1"/>
      <c r="S600" s="1"/>
      <c r="T600" s="1"/>
      <c r="U600" s="1"/>
      <c r="V600" s="1"/>
      <c r="W600" s="1"/>
      <c r="X600" s="1"/>
      <c r="Y600" s="1"/>
      <c r="Z600" s="1"/>
    </row>
    <row r="601" spans="6:26" x14ac:dyDescent="0.25">
      <c r="F601" s="1" t="s">
        <v>4366</v>
      </c>
      <c r="G601" s="43" t="s">
        <v>4440</v>
      </c>
      <c r="H601" s="63" t="s">
        <v>4445</v>
      </c>
      <c r="I601" s="7"/>
      <c r="J601" s="7"/>
      <c r="K601" s="7"/>
      <c r="L601" s="7"/>
      <c r="M601" s="7"/>
      <c r="N601" s="91"/>
      <c r="O601" s="1"/>
      <c r="P601" s="1"/>
      <c r="Q601" s="1"/>
      <c r="R601" s="1"/>
      <c r="S601" s="1"/>
      <c r="T601" s="1"/>
      <c r="U601" s="1"/>
      <c r="V601" s="1"/>
      <c r="W601" s="1"/>
      <c r="X601" s="1"/>
      <c r="Y601" s="1"/>
      <c r="Z601" s="1"/>
    </row>
    <row r="602" spans="6:26" x14ac:dyDescent="0.25">
      <c r="F602" s="1" t="s">
        <v>4367</v>
      </c>
      <c r="G602" s="43" t="s">
        <v>4440</v>
      </c>
      <c r="H602" s="63" t="s">
        <v>4446</v>
      </c>
      <c r="I602" s="7"/>
      <c r="J602" s="7"/>
      <c r="K602" s="7"/>
      <c r="L602" s="7"/>
      <c r="M602" s="7"/>
      <c r="N602" s="91"/>
      <c r="O602" s="1"/>
      <c r="P602" s="1"/>
      <c r="Q602" s="1"/>
      <c r="R602" s="1"/>
      <c r="S602" s="1"/>
      <c r="T602" s="1"/>
      <c r="U602" s="1"/>
      <c r="V602" s="1"/>
      <c r="W602" s="1"/>
      <c r="X602" s="1"/>
      <c r="Y602" s="1"/>
      <c r="Z602" s="1"/>
    </row>
    <row r="603" spans="6:26" x14ac:dyDescent="0.25">
      <c r="F603" s="1" t="s">
        <v>4368</v>
      </c>
      <c r="G603" s="43" t="s">
        <v>4440</v>
      </c>
      <c r="H603" s="63" t="s">
        <v>4447</v>
      </c>
      <c r="I603" s="7"/>
      <c r="J603" s="7"/>
      <c r="K603" s="7"/>
      <c r="L603" s="7"/>
      <c r="M603" s="7"/>
      <c r="N603" s="91"/>
      <c r="O603" s="1"/>
      <c r="P603" s="1"/>
      <c r="Q603" s="1"/>
      <c r="R603" s="1"/>
      <c r="S603" s="1"/>
      <c r="T603" s="1"/>
      <c r="U603" s="1"/>
      <c r="V603" s="1"/>
      <c r="W603" s="1"/>
      <c r="X603" s="1"/>
      <c r="Y603" s="1"/>
      <c r="Z603" s="1"/>
    </row>
    <row r="604" spans="6:26" x14ac:dyDescent="0.25">
      <c r="F604" s="1" t="s">
        <v>4369</v>
      </c>
      <c r="G604" s="43" t="s">
        <v>4440</v>
      </c>
      <c r="H604" s="63" t="s">
        <v>4448</v>
      </c>
      <c r="I604" s="7"/>
      <c r="J604" s="7"/>
      <c r="K604" s="7"/>
      <c r="L604" s="7"/>
      <c r="M604" s="7"/>
      <c r="N604" s="91"/>
      <c r="O604" s="1"/>
      <c r="P604" s="1"/>
      <c r="Q604" s="1"/>
      <c r="R604" s="1"/>
      <c r="S604" s="1"/>
      <c r="T604" s="1"/>
      <c r="U604" s="1"/>
      <c r="V604" s="1"/>
      <c r="W604" s="1"/>
      <c r="X604" s="1"/>
      <c r="Y604" s="1"/>
      <c r="Z604" s="1"/>
    </row>
    <row r="605" spans="6:26" x14ac:dyDescent="0.25">
      <c r="F605" s="1" t="s">
        <v>4370</v>
      </c>
      <c r="G605" s="43" t="s">
        <v>4440</v>
      </c>
      <c r="H605" s="63" t="s">
        <v>4449</v>
      </c>
      <c r="I605" s="7"/>
      <c r="J605" s="7"/>
      <c r="K605" s="7"/>
      <c r="L605" s="7"/>
      <c r="M605" s="7"/>
      <c r="N605" s="91"/>
      <c r="O605" s="1"/>
      <c r="P605" s="1"/>
      <c r="Q605" s="1"/>
      <c r="R605" s="1"/>
      <c r="S605" s="1"/>
      <c r="T605" s="1"/>
      <c r="U605" s="1"/>
      <c r="V605" s="1"/>
      <c r="W605" s="1"/>
      <c r="X605" s="1"/>
      <c r="Y605" s="1"/>
      <c r="Z605" s="1"/>
    </row>
    <row r="606" spans="6:26" x14ac:dyDescent="0.25">
      <c r="F606" s="1" t="s">
        <v>4371</v>
      </c>
      <c r="G606" s="43" t="s">
        <v>4440</v>
      </c>
      <c r="H606" s="63" t="s">
        <v>4450</v>
      </c>
      <c r="I606" s="7"/>
      <c r="J606" s="7"/>
      <c r="K606" s="7"/>
      <c r="L606" s="7"/>
      <c r="M606" s="7"/>
      <c r="N606" s="91"/>
      <c r="O606" s="1"/>
      <c r="P606" s="1"/>
      <c r="Q606" s="1"/>
      <c r="R606" s="1"/>
      <c r="S606" s="1"/>
      <c r="T606" s="1"/>
      <c r="U606" s="1"/>
      <c r="V606" s="1"/>
      <c r="W606" s="1"/>
      <c r="X606" s="1"/>
      <c r="Y606" s="1"/>
      <c r="Z606" s="1"/>
    </row>
    <row r="607" spans="6:26" x14ac:dyDescent="0.25">
      <c r="F607" s="1" t="s">
        <v>4372</v>
      </c>
      <c r="G607" s="43" t="s">
        <v>4443</v>
      </c>
      <c r="H607" s="63" t="s">
        <v>4451</v>
      </c>
      <c r="I607" s="7"/>
      <c r="J607" s="7"/>
      <c r="K607" s="7"/>
      <c r="L607" s="7"/>
      <c r="M607" s="7"/>
      <c r="N607" s="91"/>
      <c r="O607" s="1"/>
      <c r="P607" s="1"/>
      <c r="Q607" s="1"/>
      <c r="R607" s="1"/>
      <c r="S607" s="1"/>
      <c r="T607" s="1"/>
      <c r="U607" s="1"/>
      <c r="V607" s="1"/>
      <c r="W607" s="1"/>
      <c r="X607" s="1"/>
      <c r="Y607" s="1"/>
      <c r="Z607" s="1"/>
    </row>
    <row r="608" spans="6:26" x14ac:dyDescent="0.25">
      <c r="F608" s="1" t="s">
        <v>4373</v>
      </c>
      <c r="G608" s="43" t="s">
        <v>4440</v>
      </c>
      <c r="H608" s="63" t="s">
        <v>4452</v>
      </c>
      <c r="I608" s="7"/>
      <c r="J608" s="7"/>
      <c r="K608" s="7"/>
      <c r="L608" s="7"/>
      <c r="M608" s="7"/>
      <c r="N608" s="91"/>
      <c r="O608" s="1"/>
      <c r="P608" s="1"/>
      <c r="Q608" s="1"/>
      <c r="R608" s="1"/>
      <c r="S608" s="1"/>
      <c r="T608" s="1"/>
      <c r="U608" s="1"/>
      <c r="V608" s="1"/>
      <c r="W608" s="1"/>
      <c r="X608" s="1"/>
      <c r="Y608" s="1"/>
      <c r="Z608" s="1"/>
    </row>
    <row r="609" spans="6:26" x14ac:dyDescent="0.25">
      <c r="F609" s="1" t="s">
        <v>4374</v>
      </c>
      <c r="G609" s="43" t="s">
        <v>4453</v>
      </c>
      <c r="H609" s="63" t="s">
        <v>4454</v>
      </c>
      <c r="I609" s="7"/>
      <c r="J609" s="7"/>
      <c r="K609" s="7"/>
      <c r="L609" s="7"/>
      <c r="M609" s="7"/>
      <c r="N609" s="91"/>
      <c r="O609" s="1"/>
      <c r="P609" s="1"/>
      <c r="Q609" s="1"/>
      <c r="R609" s="1"/>
      <c r="S609" s="1"/>
      <c r="T609" s="1"/>
      <c r="U609" s="1"/>
      <c r="V609" s="1"/>
      <c r="W609" s="1"/>
      <c r="X609" s="1"/>
      <c r="Y609" s="1"/>
      <c r="Z609" s="1"/>
    </row>
    <row r="610" spans="6:26" x14ac:dyDescent="0.25">
      <c r="F610" s="1" t="s">
        <v>4375</v>
      </c>
      <c r="G610" s="43" t="s">
        <v>4440</v>
      </c>
      <c r="H610" s="63" t="s">
        <v>4455</v>
      </c>
      <c r="I610" s="7"/>
      <c r="J610" s="7"/>
      <c r="K610" s="7"/>
      <c r="L610" s="7"/>
      <c r="M610" s="7"/>
      <c r="N610" s="91"/>
      <c r="O610" s="1"/>
      <c r="P610" s="1"/>
      <c r="Q610" s="1"/>
      <c r="R610" s="1"/>
      <c r="S610" s="1"/>
      <c r="T610" s="1"/>
      <c r="U610" s="1"/>
      <c r="V610" s="1"/>
      <c r="W610" s="1"/>
      <c r="X610" s="1"/>
      <c r="Y610" s="1"/>
      <c r="Z610" s="1"/>
    </row>
    <row r="611" spans="6:26" x14ac:dyDescent="0.25">
      <c r="F611" s="1" t="s">
        <v>4376</v>
      </c>
      <c r="G611" s="43" t="s">
        <v>4440</v>
      </c>
      <c r="H611" s="63" t="s">
        <v>4456</v>
      </c>
      <c r="I611" s="7"/>
      <c r="J611" s="7"/>
      <c r="K611" s="7"/>
      <c r="L611" s="7"/>
      <c r="M611" s="7"/>
      <c r="N611" s="91"/>
      <c r="O611" s="1"/>
      <c r="P611" s="1"/>
      <c r="Q611" s="1"/>
      <c r="R611" s="1"/>
      <c r="S611" s="1"/>
      <c r="T611" s="1"/>
      <c r="U611" s="1"/>
      <c r="V611" s="1"/>
      <c r="W611" s="1"/>
      <c r="X611" s="1"/>
      <c r="Y611" s="1"/>
      <c r="Z611" s="1"/>
    </row>
    <row r="612" spans="6:26" x14ac:dyDescent="0.25">
      <c r="F612" s="1" t="s">
        <v>4377</v>
      </c>
      <c r="G612" s="43" t="s">
        <v>4440</v>
      </c>
      <c r="H612" s="63" t="s">
        <v>4457</v>
      </c>
      <c r="I612" s="7"/>
      <c r="J612" s="7"/>
      <c r="K612" s="7"/>
      <c r="L612" s="7"/>
      <c r="M612" s="7"/>
      <c r="N612" s="91"/>
      <c r="O612" s="1"/>
      <c r="P612" s="1"/>
      <c r="Q612" s="1"/>
      <c r="R612" s="1"/>
      <c r="S612" s="1"/>
      <c r="T612" s="1"/>
      <c r="U612" s="1"/>
      <c r="V612" s="1"/>
      <c r="W612" s="1"/>
      <c r="X612" s="1"/>
      <c r="Y612" s="1"/>
      <c r="Z612" s="1"/>
    </row>
    <row r="613" spans="6:26" x14ac:dyDescent="0.25">
      <c r="F613" s="1" t="s">
        <v>4378</v>
      </c>
      <c r="G613" s="43" t="s">
        <v>4440</v>
      </c>
      <c r="H613" s="63" t="s">
        <v>4458</v>
      </c>
      <c r="I613" s="7"/>
      <c r="J613" s="7"/>
      <c r="K613" s="7"/>
      <c r="L613" s="7"/>
      <c r="M613" s="7"/>
      <c r="N613" s="91"/>
      <c r="O613" s="1"/>
      <c r="P613" s="1"/>
      <c r="Q613" s="1"/>
      <c r="R613" s="1"/>
      <c r="S613" s="1"/>
      <c r="T613" s="1"/>
      <c r="U613" s="1"/>
      <c r="V613" s="1"/>
      <c r="W613" s="1"/>
      <c r="X613" s="1"/>
      <c r="Y613" s="1"/>
      <c r="Z613" s="1"/>
    </row>
    <row r="614" spans="6:26" x14ac:dyDescent="0.25">
      <c r="F614" s="1" t="s">
        <v>4379</v>
      </c>
      <c r="G614" s="43" t="s">
        <v>4443</v>
      </c>
      <c r="H614" s="63" t="s">
        <v>4459</v>
      </c>
      <c r="I614" s="7"/>
      <c r="J614" s="7"/>
      <c r="K614" s="7"/>
      <c r="L614" s="7"/>
      <c r="M614" s="7"/>
      <c r="N614" s="91"/>
      <c r="O614" s="1"/>
      <c r="P614" s="1"/>
      <c r="Q614" s="1"/>
      <c r="R614" s="1"/>
      <c r="S614" s="1"/>
      <c r="T614" s="1"/>
      <c r="U614" s="1"/>
      <c r="V614" s="1"/>
      <c r="W614" s="1"/>
      <c r="X614" s="1"/>
      <c r="Y614" s="1"/>
      <c r="Z614" s="1"/>
    </row>
    <row r="615" spans="6:26" x14ac:dyDescent="0.25">
      <c r="F615" s="1" t="s">
        <v>4380</v>
      </c>
      <c r="G615" s="43" t="s">
        <v>4440</v>
      </c>
      <c r="H615" s="63" t="s">
        <v>4460</v>
      </c>
      <c r="I615" s="7"/>
      <c r="J615" s="7"/>
      <c r="K615" s="7"/>
      <c r="L615" s="7"/>
      <c r="M615" s="7"/>
      <c r="N615" s="91"/>
      <c r="O615" s="1"/>
      <c r="P615" s="1"/>
      <c r="Q615" s="1"/>
      <c r="R615" s="1"/>
      <c r="S615" s="1"/>
      <c r="T615" s="1"/>
      <c r="U615" s="1"/>
      <c r="V615" s="1"/>
      <c r="W615" s="1"/>
      <c r="X615" s="1"/>
      <c r="Y615" s="1"/>
      <c r="Z615" s="1"/>
    </row>
    <row r="616" spans="6:26" x14ac:dyDescent="0.25">
      <c r="F616" s="1" t="s">
        <v>4381</v>
      </c>
      <c r="G616" s="43" t="s">
        <v>4443</v>
      </c>
      <c r="H616" s="63" t="s">
        <v>4461</v>
      </c>
      <c r="I616" s="7"/>
      <c r="J616" s="7"/>
      <c r="K616" s="7"/>
      <c r="L616" s="7"/>
      <c r="M616" s="7"/>
      <c r="N616" s="91"/>
      <c r="O616" s="1"/>
      <c r="P616" s="1"/>
      <c r="Q616" s="1"/>
      <c r="R616" s="1"/>
      <c r="S616" s="1"/>
      <c r="T616" s="1"/>
      <c r="U616" s="1"/>
      <c r="V616" s="1"/>
      <c r="W616" s="1"/>
      <c r="X616" s="1"/>
      <c r="Y616" s="1"/>
      <c r="Z616" s="1"/>
    </row>
    <row r="617" spans="6:26" x14ac:dyDescent="0.25">
      <c r="F617" s="1" t="s">
        <v>4382</v>
      </c>
      <c r="G617" s="43" t="s">
        <v>4440</v>
      </c>
      <c r="H617" s="63" t="s">
        <v>4462</v>
      </c>
      <c r="I617" s="7"/>
      <c r="J617" s="7"/>
      <c r="K617" s="7"/>
      <c r="L617" s="7"/>
      <c r="M617" s="7"/>
      <c r="N617" s="91"/>
      <c r="O617" s="1"/>
      <c r="P617" s="1"/>
      <c r="Q617" s="1"/>
      <c r="R617" s="1"/>
      <c r="S617" s="1"/>
      <c r="T617" s="1"/>
      <c r="U617" s="1"/>
      <c r="V617" s="1"/>
      <c r="W617" s="1"/>
      <c r="X617" s="1"/>
      <c r="Y617" s="1"/>
      <c r="Z617" s="1"/>
    </row>
    <row r="618" spans="6:26" x14ac:dyDescent="0.25">
      <c r="F618" s="1" t="s">
        <v>4383</v>
      </c>
      <c r="G618" s="43" t="s">
        <v>4440</v>
      </c>
      <c r="H618" s="63" t="s">
        <v>4463</v>
      </c>
      <c r="I618" s="7"/>
      <c r="J618" s="7"/>
      <c r="K618" s="7"/>
      <c r="L618" s="7"/>
      <c r="M618" s="7"/>
      <c r="N618" s="91"/>
      <c r="O618" s="1"/>
      <c r="P618" s="1"/>
      <c r="Q618" s="1"/>
      <c r="R618" s="1"/>
      <c r="S618" s="1"/>
      <c r="T618" s="1"/>
      <c r="U618" s="1"/>
      <c r="V618" s="1"/>
      <c r="W618" s="1"/>
      <c r="X618" s="1"/>
      <c r="Y618" s="1"/>
      <c r="Z618" s="1"/>
    </row>
    <row r="619" spans="6:26" x14ac:dyDescent="0.25">
      <c r="F619" s="1" t="s">
        <v>4384</v>
      </c>
      <c r="G619" s="43" t="s">
        <v>4453</v>
      </c>
      <c r="H619" s="63" t="s">
        <v>4464</v>
      </c>
      <c r="I619" s="7"/>
      <c r="J619" s="7"/>
      <c r="K619" s="7"/>
      <c r="L619" s="7"/>
      <c r="M619" s="7"/>
      <c r="N619" s="91"/>
      <c r="O619" s="1"/>
      <c r="P619" s="1"/>
      <c r="Q619" s="1"/>
      <c r="R619" s="1"/>
      <c r="S619" s="1"/>
      <c r="T619" s="1"/>
      <c r="U619" s="1"/>
      <c r="V619" s="1"/>
      <c r="W619" s="1"/>
      <c r="X619" s="1"/>
      <c r="Y619" s="1"/>
      <c r="Z619" s="1"/>
    </row>
    <row r="620" spans="6:26" x14ac:dyDescent="0.25">
      <c r="F620" s="1" t="s">
        <v>4385</v>
      </c>
      <c r="G620" s="43" t="s">
        <v>4440</v>
      </c>
      <c r="H620" s="63" t="s">
        <v>4465</v>
      </c>
      <c r="I620" s="7"/>
      <c r="J620" s="7"/>
      <c r="K620" s="7"/>
      <c r="L620" s="7"/>
      <c r="M620" s="7"/>
      <c r="N620" s="91"/>
      <c r="O620" s="1"/>
      <c r="P620" s="1"/>
      <c r="Q620" s="1"/>
      <c r="R620" s="1"/>
      <c r="S620" s="1"/>
      <c r="T620" s="1"/>
      <c r="U620" s="1"/>
      <c r="V620" s="1"/>
      <c r="W620" s="1"/>
      <c r="X620" s="1"/>
      <c r="Y620" s="1"/>
      <c r="Z620" s="1"/>
    </row>
    <row r="621" spans="6:26" x14ac:dyDescent="0.25">
      <c r="F621" s="1" t="s">
        <v>4386</v>
      </c>
      <c r="G621" s="43" t="s">
        <v>4440</v>
      </c>
      <c r="H621" s="63" t="s">
        <v>4466</v>
      </c>
      <c r="I621" s="7"/>
      <c r="J621" s="7"/>
      <c r="K621" s="7"/>
      <c r="L621" s="7"/>
      <c r="M621" s="7"/>
      <c r="N621" s="91"/>
      <c r="O621" s="1"/>
      <c r="P621" s="1"/>
      <c r="Q621" s="1"/>
      <c r="R621" s="1"/>
      <c r="S621" s="1"/>
      <c r="T621" s="1"/>
      <c r="U621" s="1"/>
      <c r="V621" s="1"/>
      <c r="W621" s="1"/>
      <c r="X621" s="1"/>
      <c r="Y621" s="1"/>
      <c r="Z621" s="1"/>
    </row>
    <row r="622" spans="6:26" x14ac:dyDescent="0.25">
      <c r="F622" s="1" t="s">
        <v>4387</v>
      </c>
      <c r="G622" s="43" t="s">
        <v>4440</v>
      </c>
      <c r="H622" s="63" t="s">
        <v>4467</v>
      </c>
      <c r="I622" s="7"/>
      <c r="J622" s="7"/>
      <c r="K622" s="7"/>
      <c r="L622" s="7"/>
      <c r="M622" s="7"/>
      <c r="N622" s="91"/>
      <c r="O622" s="1"/>
      <c r="P622" s="1"/>
      <c r="Q622" s="1"/>
      <c r="R622" s="1"/>
      <c r="S622" s="1"/>
      <c r="T622" s="1"/>
      <c r="U622" s="1"/>
      <c r="V622" s="1"/>
      <c r="W622" s="1"/>
      <c r="X622" s="1"/>
      <c r="Y622" s="1"/>
      <c r="Z622" s="1"/>
    </row>
    <row r="623" spans="6:26" x14ac:dyDescent="0.25">
      <c r="F623" s="1" t="s">
        <v>4388</v>
      </c>
      <c r="G623" s="43" t="s">
        <v>4468</v>
      </c>
      <c r="H623" s="63" t="s">
        <v>4469</v>
      </c>
      <c r="I623" s="7"/>
      <c r="J623" s="7"/>
      <c r="K623" s="7"/>
      <c r="L623" s="7"/>
      <c r="M623" s="7"/>
      <c r="N623" s="91"/>
      <c r="O623" s="1"/>
      <c r="P623" s="1"/>
      <c r="Q623" s="1"/>
      <c r="R623" s="1"/>
      <c r="S623" s="1"/>
      <c r="T623" s="1"/>
      <c r="U623" s="1"/>
      <c r="V623" s="1"/>
      <c r="W623" s="1"/>
      <c r="X623" s="1"/>
      <c r="Y623" s="1"/>
      <c r="Z623" s="1"/>
    </row>
    <row r="624" spans="6:26" x14ac:dyDescent="0.25">
      <c r="F624" s="1" t="s">
        <v>4389</v>
      </c>
      <c r="G624" s="43" t="s">
        <v>4440</v>
      </c>
      <c r="H624" s="63" t="s">
        <v>4470</v>
      </c>
      <c r="I624" s="7"/>
      <c r="J624" s="7"/>
      <c r="K624" s="7"/>
      <c r="L624" s="7"/>
      <c r="M624" s="7"/>
      <c r="N624" s="91"/>
      <c r="O624" s="1"/>
      <c r="P624" s="1"/>
      <c r="Q624" s="1"/>
      <c r="R624" s="1"/>
      <c r="S624" s="1"/>
      <c r="T624" s="1"/>
      <c r="U624" s="1"/>
      <c r="V624" s="1"/>
      <c r="W624" s="1"/>
      <c r="X624" s="1"/>
      <c r="Y624" s="1"/>
      <c r="Z624" s="1"/>
    </row>
    <row r="625" spans="6:26" x14ac:dyDescent="0.25">
      <c r="F625" s="1" t="s">
        <v>4390</v>
      </c>
      <c r="G625" s="43" t="s">
        <v>4440</v>
      </c>
      <c r="H625" s="63" t="s">
        <v>4471</v>
      </c>
      <c r="I625" s="7"/>
      <c r="J625" s="7"/>
      <c r="K625" s="7"/>
      <c r="L625" s="7"/>
      <c r="M625" s="7"/>
      <c r="N625" s="91"/>
      <c r="O625" s="1"/>
      <c r="P625" s="1"/>
      <c r="Q625" s="1"/>
      <c r="R625" s="1"/>
      <c r="S625" s="1"/>
      <c r="T625" s="1"/>
      <c r="U625" s="1"/>
      <c r="V625" s="1"/>
      <c r="W625" s="1"/>
      <c r="X625" s="1"/>
      <c r="Y625" s="1"/>
      <c r="Z625" s="1"/>
    </row>
    <row r="626" spans="6:26" x14ac:dyDescent="0.25">
      <c r="F626" s="1" t="s">
        <v>4391</v>
      </c>
      <c r="G626" s="43" t="s">
        <v>4443</v>
      </c>
      <c r="H626" s="63" t="s">
        <v>4472</v>
      </c>
      <c r="I626" s="7"/>
      <c r="J626" s="7"/>
      <c r="K626" s="7"/>
      <c r="L626" s="7"/>
      <c r="M626" s="7"/>
      <c r="N626" s="91"/>
      <c r="O626" s="1"/>
      <c r="P626" s="1"/>
      <c r="Q626" s="1"/>
      <c r="R626" s="1"/>
      <c r="S626" s="1"/>
      <c r="T626" s="1"/>
      <c r="U626" s="1"/>
      <c r="V626" s="1"/>
      <c r="W626" s="1"/>
      <c r="X626" s="1"/>
      <c r="Y626" s="1"/>
      <c r="Z626" s="1"/>
    </row>
    <row r="627" spans="6:26" x14ac:dyDescent="0.25">
      <c r="F627" s="1" t="s">
        <v>4392</v>
      </c>
      <c r="G627" s="43" t="s">
        <v>4440</v>
      </c>
      <c r="H627" s="63" t="s">
        <v>4473</v>
      </c>
      <c r="I627" s="7"/>
      <c r="J627" s="7"/>
      <c r="K627" s="7"/>
      <c r="L627" s="7"/>
      <c r="M627" s="7"/>
      <c r="N627" s="91"/>
      <c r="O627" s="1"/>
      <c r="P627" s="1"/>
      <c r="Q627" s="1"/>
      <c r="R627" s="1"/>
      <c r="S627" s="1"/>
      <c r="T627" s="1"/>
      <c r="U627" s="1"/>
      <c r="V627" s="1"/>
      <c r="W627" s="1"/>
      <c r="X627" s="1"/>
      <c r="Y627" s="1"/>
      <c r="Z627" s="1"/>
    </row>
    <row r="628" spans="6:26" x14ac:dyDescent="0.25">
      <c r="F628" s="1" t="s">
        <v>4393</v>
      </c>
      <c r="G628" s="43" t="s">
        <v>4440</v>
      </c>
      <c r="H628" s="63" t="s">
        <v>4474</v>
      </c>
      <c r="I628" s="7"/>
      <c r="J628" s="7"/>
      <c r="K628" s="7"/>
      <c r="L628" s="7"/>
      <c r="M628" s="7"/>
      <c r="N628" s="91"/>
      <c r="O628" s="1"/>
      <c r="P628" s="1"/>
      <c r="Q628" s="1"/>
      <c r="R628" s="1"/>
      <c r="S628" s="1"/>
      <c r="T628" s="1"/>
      <c r="U628" s="1"/>
      <c r="V628" s="1"/>
      <c r="W628" s="1"/>
      <c r="X628" s="1"/>
      <c r="Y628" s="1"/>
      <c r="Z628" s="1"/>
    </row>
    <row r="629" spans="6:26" x14ac:dyDescent="0.25">
      <c r="F629" s="1" t="s">
        <v>4394</v>
      </c>
      <c r="G629" s="43" t="s">
        <v>4440</v>
      </c>
      <c r="H629" s="63" t="s">
        <v>4475</v>
      </c>
      <c r="I629" s="7"/>
      <c r="J629" s="7"/>
      <c r="K629" s="7"/>
      <c r="L629" s="7"/>
      <c r="M629" s="7"/>
      <c r="N629" s="91"/>
      <c r="O629" s="1"/>
      <c r="P629" s="1"/>
      <c r="Q629" s="1"/>
      <c r="R629" s="1"/>
      <c r="S629" s="1"/>
      <c r="T629" s="1"/>
      <c r="U629" s="1"/>
      <c r="V629" s="1"/>
      <c r="W629" s="1"/>
      <c r="X629" s="1"/>
      <c r="Y629" s="1"/>
      <c r="Z629" s="1"/>
    </row>
    <row r="630" spans="6:26" x14ac:dyDescent="0.25">
      <c r="F630" s="1" t="s">
        <v>4395</v>
      </c>
      <c r="G630" s="43" t="s">
        <v>4440</v>
      </c>
      <c r="H630" s="63" t="s">
        <v>4476</v>
      </c>
      <c r="I630" s="7"/>
      <c r="J630" s="7"/>
      <c r="K630" s="7"/>
      <c r="L630" s="7"/>
      <c r="M630" s="7"/>
      <c r="N630" s="91"/>
      <c r="O630" s="1"/>
      <c r="P630" s="1"/>
      <c r="Q630" s="1"/>
      <c r="R630" s="1"/>
      <c r="S630" s="1"/>
      <c r="T630" s="1"/>
      <c r="U630" s="1"/>
      <c r="V630" s="1"/>
      <c r="W630" s="1"/>
      <c r="X630" s="1"/>
      <c r="Y630" s="1"/>
      <c r="Z630" s="1"/>
    </row>
    <row r="631" spans="6:26" x14ac:dyDescent="0.25">
      <c r="F631" s="1" t="s">
        <v>4396</v>
      </c>
      <c r="G631" s="43" t="s">
        <v>4440</v>
      </c>
      <c r="H631" s="63" t="s">
        <v>4477</v>
      </c>
      <c r="I631" s="7"/>
      <c r="J631" s="7"/>
      <c r="K631" s="7"/>
      <c r="L631" s="7"/>
      <c r="M631" s="7"/>
      <c r="N631" s="91"/>
      <c r="O631" s="1"/>
      <c r="P631" s="1"/>
      <c r="Q631" s="1"/>
      <c r="R631" s="1"/>
      <c r="S631" s="1"/>
      <c r="T631" s="1"/>
      <c r="U631" s="1"/>
      <c r="V631" s="1"/>
      <c r="W631" s="1"/>
      <c r="X631" s="1"/>
      <c r="Y631" s="1"/>
      <c r="Z631" s="1"/>
    </row>
    <row r="632" spans="6:26" x14ac:dyDescent="0.25">
      <c r="F632" s="1" t="s">
        <v>4397</v>
      </c>
      <c r="G632" s="43" t="s">
        <v>4440</v>
      </c>
      <c r="H632" s="63" t="s">
        <v>4478</v>
      </c>
      <c r="I632" s="7"/>
      <c r="J632" s="7"/>
      <c r="K632" s="7"/>
      <c r="L632" s="7"/>
      <c r="M632" s="7"/>
      <c r="N632" s="91"/>
      <c r="O632" s="1"/>
      <c r="P632" s="1"/>
      <c r="Q632" s="1"/>
      <c r="R632" s="1"/>
      <c r="S632" s="1"/>
      <c r="T632" s="1"/>
      <c r="U632" s="1"/>
      <c r="V632" s="1"/>
      <c r="W632" s="1"/>
      <c r="X632" s="1"/>
      <c r="Y632" s="1"/>
      <c r="Z632" s="1"/>
    </row>
    <row r="633" spans="6:26" x14ac:dyDescent="0.25">
      <c r="F633" s="1" t="s">
        <v>4398</v>
      </c>
      <c r="G633" s="43" t="s">
        <v>4453</v>
      </c>
      <c r="H633" s="63" t="s">
        <v>4479</v>
      </c>
      <c r="I633" s="7"/>
      <c r="J633" s="7"/>
      <c r="K633" s="7"/>
      <c r="L633" s="7"/>
      <c r="M633" s="7"/>
      <c r="N633" s="91"/>
      <c r="O633" s="1"/>
      <c r="P633" s="1"/>
      <c r="Q633" s="1"/>
      <c r="R633" s="1"/>
      <c r="S633" s="1"/>
      <c r="T633" s="1"/>
      <c r="U633" s="1"/>
      <c r="V633" s="1"/>
      <c r="W633" s="1"/>
      <c r="X633" s="1"/>
      <c r="Y633" s="1"/>
      <c r="Z633" s="1"/>
    </row>
    <row r="634" spans="6:26" x14ac:dyDescent="0.25">
      <c r="F634" s="1" t="s">
        <v>4399</v>
      </c>
      <c r="G634" s="43" t="s">
        <v>4440</v>
      </c>
      <c r="H634" s="63" t="s">
        <v>4480</v>
      </c>
      <c r="I634" s="7"/>
      <c r="J634" s="7"/>
      <c r="K634" s="7"/>
      <c r="L634" s="7"/>
      <c r="M634" s="7"/>
      <c r="N634" s="91"/>
      <c r="O634" s="1"/>
      <c r="P634" s="1"/>
      <c r="Q634" s="1"/>
      <c r="R634" s="1"/>
      <c r="S634" s="1"/>
      <c r="T634" s="1"/>
      <c r="U634" s="1"/>
      <c r="V634" s="1"/>
      <c r="W634" s="1"/>
      <c r="X634" s="1"/>
      <c r="Y634" s="1"/>
      <c r="Z634" s="1"/>
    </row>
    <row r="635" spans="6:26" x14ac:dyDescent="0.25">
      <c r="F635" s="1" t="s">
        <v>4400</v>
      </c>
      <c r="G635" s="43" t="s">
        <v>4440</v>
      </c>
      <c r="H635" s="63" t="s">
        <v>4481</v>
      </c>
      <c r="I635" s="7"/>
      <c r="J635" s="7"/>
      <c r="K635" s="7"/>
      <c r="L635" s="7"/>
      <c r="M635" s="7"/>
      <c r="N635" s="91"/>
      <c r="O635" s="1"/>
      <c r="P635" s="1"/>
      <c r="Q635" s="1"/>
      <c r="R635" s="1"/>
      <c r="S635" s="1"/>
      <c r="T635" s="1"/>
      <c r="U635" s="1"/>
      <c r="V635" s="1"/>
      <c r="W635" s="1"/>
      <c r="X635" s="1"/>
      <c r="Y635" s="1"/>
      <c r="Z635" s="1"/>
    </row>
    <row r="636" spans="6:26" x14ac:dyDescent="0.25">
      <c r="F636" s="1" t="s">
        <v>4401</v>
      </c>
      <c r="G636" s="43" t="s">
        <v>4440</v>
      </c>
      <c r="H636" s="63" t="s">
        <v>4482</v>
      </c>
      <c r="I636" s="7"/>
      <c r="J636" s="7"/>
      <c r="K636" s="7"/>
      <c r="L636" s="7"/>
      <c r="M636" s="7"/>
      <c r="N636" s="91"/>
      <c r="O636" s="1"/>
      <c r="P636" s="1"/>
      <c r="Q636" s="1"/>
      <c r="R636" s="1"/>
      <c r="S636" s="1"/>
      <c r="T636" s="1"/>
      <c r="U636" s="1"/>
      <c r="V636" s="1"/>
      <c r="W636" s="1"/>
      <c r="X636" s="1"/>
      <c r="Y636" s="1"/>
      <c r="Z636" s="1"/>
    </row>
    <row r="637" spans="6:26" x14ac:dyDescent="0.25">
      <c r="F637" s="1" t="s">
        <v>4402</v>
      </c>
      <c r="G637" s="43" t="s">
        <v>4440</v>
      </c>
      <c r="H637" s="63" t="s">
        <v>4483</v>
      </c>
      <c r="I637" s="7"/>
      <c r="J637" s="7"/>
      <c r="K637" s="7"/>
      <c r="L637" s="7"/>
      <c r="M637" s="7"/>
      <c r="N637" s="91"/>
      <c r="O637" s="1"/>
      <c r="P637" s="1"/>
      <c r="Q637" s="1"/>
      <c r="R637" s="1"/>
      <c r="S637" s="1"/>
      <c r="T637" s="1"/>
      <c r="U637" s="1"/>
      <c r="V637" s="1"/>
      <c r="W637" s="1"/>
      <c r="X637" s="1"/>
      <c r="Y637" s="1"/>
      <c r="Z637" s="1"/>
    </row>
    <row r="638" spans="6:26" x14ac:dyDescent="0.25">
      <c r="F638" s="1" t="s">
        <v>4403</v>
      </c>
      <c r="G638" s="43" t="s">
        <v>4453</v>
      </c>
      <c r="H638" s="63" t="s">
        <v>4484</v>
      </c>
      <c r="I638" s="7"/>
      <c r="J638" s="7"/>
      <c r="K638" s="7"/>
      <c r="L638" s="7"/>
      <c r="M638" s="7"/>
      <c r="N638" s="91"/>
      <c r="O638" s="1"/>
      <c r="P638" s="1"/>
      <c r="Q638" s="1"/>
      <c r="R638" s="1"/>
      <c r="S638" s="1"/>
      <c r="T638" s="1"/>
      <c r="U638" s="1"/>
      <c r="V638" s="1"/>
      <c r="W638" s="1"/>
      <c r="X638" s="1"/>
      <c r="Y638" s="1"/>
      <c r="Z638" s="1"/>
    </row>
    <row r="639" spans="6:26" x14ac:dyDescent="0.25">
      <c r="F639" s="1" t="s">
        <v>4404</v>
      </c>
      <c r="G639" s="43" t="s">
        <v>4440</v>
      </c>
      <c r="H639" s="63" t="s">
        <v>4485</v>
      </c>
      <c r="I639" s="7"/>
      <c r="J639" s="7"/>
      <c r="K639" s="7"/>
      <c r="L639" s="7"/>
      <c r="M639" s="7"/>
      <c r="N639" s="91"/>
      <c r="O639" s="1"/>
      <c r="P639" s="1"/>
      <c r="Q639" s="1"/>
      <c r="R639" s="1"/>
      <c r="S639" s="1"/>
      <c r="T639" s="1"/>
      <c r="U639" s="1"/>
      <c r="V639" s="1"/>
      <c r="W639" s="1"/>
      <c r="X639" s="1"/>
      <c r="Y639" s="1"/>
      <c r="Z639" s="1"/>
    </row>
    <row r="640" spans="6:26" x14ac:dyDescent="0.25">
      <c r="F640" s="1" t="s">
        <v>4405</v>
      </c>
      <c r="G640" s="43" t="s">
        <v>4443</v>
      </c>
      <c r="H640" s="63" t="s">
        <v>4486</v>
      </c>
      <c r="I640" s="7"/>
      <c r="J640" s="7"/>
      <c r="K640" s="7"/>
      <c r="L640" s="7"/>
      <c r="M640" s="7"/>
      <c r="N640" s="91"/>
      <c r="O640" s="1"/>
      <c r="P640" s="1"/>
      <c r="Q640" s="1"/>
      <c r="R640" s="1"/>
      <c r="S640" s="1"/>
      <c r="T640" s="1"/>
      <c r="U640" s="1"/>
      <c r="V640" s="1"/>
      <c r="W640" s="1"/>
      <c r="X640" s="1"/>
      <c r="Y640" s="1"/>
      <c r="Z640" s="1"/>
    </row>
    <row r="641" spans="6:26" x14ac:dyDescent="0.25">
      <c r="F641" s="1" t="s">
        <v>4406</v>
      </c>
      <c r="G641" s="43" t="s">
        <v>4440</v>
      </c>
      <c r="H641" s="63" t="s">
        <v>4487</v>
      </c>
      <c r="I641" s="7"/>
      <c r="J641" s="7"/>
      <c r="K641" s="7"/>
      <c r="L641" s="7"/>
      <c r="M641" s="7"/>
      <c r="N641" s="91"/>
      <c r="O641" s="1"/>
      <c r="P641" s="1"/>
      <c r="Q641" s="1"/>
      <c r="R641" s="1"/>
      <c r="S641" s="1"/>
      <c r="T641" s="1"/>
      <c r="U641" s="1"/>
      <c r="V641" s="1"/>
      <c r="W641" s="1"/>
      <c r="X641" s="1"/>
      <c r="Y641" s="1"/>
      <c r="Z641" s="1"/>
    </row>
    <row r="642" spans="6:26" x14ac:dyDescent="0.25">
      <c r="F642" s="1" t="s">
        <v>4407</v>
      </c>
      <c r="G642" s="43" t="s">
        <v>4440</v>
      </c>
      <c r="H642" s="63" t="s">
        <v>4488</v>
      </c>
      <c r="I642" s="7"/>
      <c r="J642" s="7"/>
      <c r="K642" s="7"/>
      <c r="L642" s="7"/>
      <c r="M642" s="7"/>
      <c r="N642" s="91"/>
      <c r="O642" s="1"/>
      <c r="P642" s="1"/>
      <c r="Q642" s="1"/>
      <c r="R642" s="1"/>
      <c r="S642" s="1"/>
      <c r="T642" s="1"/>
      <c r="U642" s="1"/>
      <c r="V642" s="1"/>
      <c r="W642" s="1"/>
      <c r="X642" s="1"/>
      <c r="Y642" s="1"/>
      <c r="Z642" s="1"/>
    </row>
    <row r="643" spans="6:26" x14ac:dyDescent="0.25">
      <c r="F643" s="1" t="s">
        <v>4408</v>
      </c>
      <c r="G643" s="43" t="s">
        <v>4453</v>
      </c>
      <c r="H643" s="63" t="s">
        <v>4489</v>
      </c>
      <c r="I643" s="7"/>
      <c r="J643" s="7"/>
      <c r="K643" s="7"/>
      <c r="L643" s="7"/>
      <c r="M643" s="7"/>
      <c r="N643" s="91"/>
      <c r="O643" s="1"/>
      <c r="P643" s="1"/>
      <c r="Q643" s="1"/>
      <c r="R643" s="1"/>
      <c r="S643" s="1"/>
      <c r="T643" s="1"/>
      <c r="U643" s="1"/>
      <c r="V643" s="1"/>
      <c r="W643" s="1"/>
      <c r="X643" s="1"/>
      <c r="Y643" s="1"/>
      <c r="Z643" s="1"/>
    </row>
    <row r="644" spans="6:26" x14ac:dyDescent="0.25">
      <c r="F644" s="1" t="s">
        <v>4409</v>
      </c>
      <c r="G644" s="43" t="s">
        <v>4443</v>
      </c>
      <c r="H644" s="63" t="s">
        <v>4490</v>
      </c>
      <c r="I644" s="7"/>
      <c r="J644" s="7"/>
      <c r="K644" s="7"/>
      <c r="L644" s="7"/>
      <c r="M644" s="7"/>
      <c r="N644" s="91"/>
      <c r="O644" s="1"/>
      <c r="P644" s="1"/>
      <c r="Q644" s="1"/>
      <c r="R644" s="1"/>
      <c r="S644" s="1"/>
      <c r="T644" s="1"/>
      <c r="U644" s="1"/>
      <c r="V644" s="1"/>
      <c r="W644" s="1"/>
      <c r="X644" s="1"/>
      <c r="Y644" s="1"/>
      <c r="Z644" s="1"/>
    </row>
    <row r="645" spans="6:26" x14ac:dyDescent="0.25">
      <c r="F645" s="1" t="s">
        <v>4410</v>
      </c>
      <c r="G645" s="43" t="s">
        <v>4440</v>
      </c>
      <c r="H645" s="63" t="s">
        <v>4491</v>
      </c>
      <c r="I645" s="7"/>
      <c r="J645" s="7"/>
      <c r="K645" s="7"/>
      <c r="L645" s="7"/>
      <c r="M645" s="7"/>
      <c r="N645" s="91"/>
      <c r="O645" s="1"/>
      <c r="P645" s="1"/>
      <c r="Q645" s="1"/>
      <c r="R645" s="1"/>
      <c r="S645" s="1"/>
      <c r="T645" s="1"/>
      <c r="U645" s="1"/>
      <c r="V645" s="1"/>
      <c r="W645" s="1"/>
      <c r="X645" s="1"/>
      <c r="Y645" s="1"/>
      <c r="Z645" s="1"/>
    </row>
    <row r="646" spans="6:26" x14ac:dyDescent="0.25">
      <c r="F646" s="1" t="s">
        <v>4411</v>
      </c>
      <c r="G646" s="43" t="s">
        <v>4440</v>
      </c>
      <c r="H646" s="63" t="s">
        <v>4492</v>
      </c>
      <c r="I646" s="7"/>
      <c r="J646" s="7"/>
      <c r="K646" s="7"/>
      <c r="L646" s="7"/>
      <c r="M646" s="7"/>
      <c r="N646" s="91"/>
      <c r="O646" s="1"/>
      <c r="P646" s="1"/>
      <c r="Q646" s="1"/>
      <c r="R646" s="1"/>
      <c r="S646" s="1"/>
      <c r="T646" s="1"/>
      <c r="U646" s="1"/>
      <c r="V646" s="1"/>
      <c r="W646" s="1"/>
      <c r="X646" s="1"/>
      <c r="Y646" s="1"/>
      <c r="Z646" s="1"/>
    </row>
    <row r="647" spans="6:26" x14ac:dyDescent="0.25">
      <c r="F647" s="1" t="s">
        <v>4412</v>
      </c>
      <c r="G647" s="43" t="s">
        <v>4440</v>
      </c>
      <c r="H647" s="63" t="s">
        <v>4493</v>
      </c>
      <c r="I647" s="7"/>
      <c r="J647" s="7"/>
      <c r="K647" s="7"/>
      <c r="L647" s="7"/>
      <c r="M647" s="7"/>
      <c r="N647" s="91"/>
      <c r="O647" s="1"/>
      <c r="P647" s="1"/>
      <c r="Q647" s="1"/>
      <c r="R647" s="1"/>
      <c r="S647" s="1"/>
      <c r="T647" s="1"/>
      <c r="U647" s="1"/>
      <c r="V647" s="1"/>
      <c r="W647" s="1"/>
      <c r="X647" s="1"/>
      <c r="Y647" s="1"/>
      <c r="Z647" s="1"/>
    </row>
    <row r="648" spans="6:26" x14ac:dyDescent="0.25">
      <c r="F648" s="1" t="s">
        <v>4413</v>
      </c>
      <c r="G648" s="43" t="s">
        <v>4440</v>
      </c>
      <c r="H648" s="63" t="s">
        <v>4494</v>
      </c>
      <c r="I648" s="7"/>
      <c r="J648" s="7"/>
      <c r="K648" s="7"/>
      <c r="L648" s="7"/>
      <c r="M648" s="7"/>
      <c r="N648" s="91"/>
      <c r="O648" s="1"/>
      <c r="P648" s="1"/>
      <c r="Q648" s="1"/>
      <c r="R648" s="1"/>
      <c r="S648" s="1"/>
      <c r="T648" s="1"/>
      <c r="U648" s="1"/>
      <c r="V648" s="1"/>
      <c r="W648" s="1"/>
      <c r="X648" s="1"/>
      <c r="Y648" s="1"/>
      <c r="Z648" s="1"/>
    </row>
    <row r="649" spans="6:26" x14ac:dyDescent="0.25">
      <c r="F649" s="1" t="s">
        <v>4414</v>
      </c>
      <c r="G649" s="43" t="s">
        <v>4440</v>
      </c>
      <c r="H649" s="63" t="s">
        <v>4495</v>
      </c>
      <c r="I649" s="7"/>
      <c r="J649" s="7"/>
      <c r="K649" s="7"/>
      <c r="L649" s="7"/>
      <c r="M649" s="7"/>
      <c r="N649" s="91"/>
      <c r="O649" s="1"/>
      <c r="P649" s="1"/>
      <c r="Q649" s="1"/>
      <c r="R649" s="1"/>
      <c r="S649" s="1"/>
      <c r="T649" s="1"/>
      <c r="U649" s="1"/>
      <c r="V649" s="1"/>
      <c r="W649" s="1"/>
      <c r="X649" s="1"/>
      <c r="Y649" s="1"/>
      <c r="Z649" s="1"/>
    </row>
    <row r="650" spans="6:26" x14ac:dyDescent="0.25">
      <c r="F650" s="1" t="s">
        <v>4415</v>
      </c>
      <c r="G650" s="43" t="s">
        <v>4453</v>
      </c>
      <c r="H650" s="63" t="s">
        <v>4496</v>
      </c>
      <c r="I650" s="7"/>
      <c r="J650" s="7"/>
      <c r="K650" s="7"/>
      <c r="L650" s="7"/>
      <c r="M650" s="7"/>
      <c r="N650" s="91"/>
      <c r="O650" s="1"/>
      <c r="P650" s="1"/>
      <c r="Q650" s="1"/>
      <c r="R650" s="1"/>
      <c r="S650" s="1"/>
      <c r="T650" s="1"/>
      <c r="U650" s="1"/>
      <c r="V650" s="1"/>
      <c r="W650" s="1"/>
      <c r="X650" s="1"/>
      <c r="Y650" s="1"/>
      <c r="Z650" s="1"/>
    </row>
    <row r="651" spans="6:26" x14ac:dyDescent="0.25">
      <c r="F651" s="1" t="s">
        <v>4416</v>
      </c>
      <c r="G651" s="43" t="s">
        <v>4440</v>
      </c>
      <c r="H651" s="63" t="s">
        <v>4497</v>
      </c>
      <c r="I651" s="7"/>
      <c r="J651" s="7"/>
      <c r="K651" s="7"/>
      <c r="L651" s="7"/>
      <c r="M651" s="7"/>
      <c r="N651" s="91"/>
      <c r="O651" s="1"/>
      <c r="P651" s="1"/>
      <c r="Q651" s="1"/>
      <c r="R651" s="1"/>
      <c r="S651" s="1"/>
      <c r="T651" s="1"/>
      <c r="U651" s="1"/>
      <c r="V651" s="1"/>
      <c r="W651" s="1"/>
      <c r="X651" s="1"/>
      <c r="Y651" s="1"/>
      <c r="Z651" s="1"/>
    </row>
    <row r="652" spans="6:26" x14ac:dyDescent="0.25">
      <c r="F652" s="1" t="s">
        <v>4417</v>
      </c>
      <c r="G652" s="43" t="s">
        <v>4440</v>
      </c>
      <c r="H652" s="63" t="s">
        <v>4498</v>
      </c>
      <c r="I652" s="7"/>
      <c r="J652" s="7"/>
      <c r="K652" s="7"/>
      <c r="L652" s="7"/>
      <c r="M652" s="7"/>
      <c r="N652" s="91"/>
      <c r="O652" s="1"/>
      <c r="P652" s="1"/>
      <c r="Q652" s="1"/>
      <c r="R652" s="1"/>
      <c r="S652" s="1"/>
      <c r="T652" s="1"/>
      <c r="U652" s="1"/>
      <c r="V652" s="1"/>
      <c r="W652" s="1"/>
      <c r="X652" s="1"/>
      <c r="Y652" s="1"/>
      <c r="Z652" s="1"/>
    </row>
    <row r="653" spans="6:26" x14ac:dyDescent="0.25">
      <c r="F653" s="1" t="s">
        <v>4418</v>
      </c>
      <c r="G653" s="43" t="s">
        <v>4440</v>
      </c>
      <c r="H653" s="63" t="s">
        <v>4499</v>
      </c>
      <c r="I653" s="7"/>
      <c r="J653" s="7"/>
      <c r="K653" s="7"/>
      <c r="L653" s="7"/>
      <c r="M653" s="7"/>
      <c r="N653" s="91"/>
      <c r="O653" s="1"/>
      <c r="P653" s="1"/>
      <c r="Q653" s="1"/>
      <c r="R653" s="1"/>
      <c r="S653" s="1"/>
      <c r="T653" s="1"/>
      <c r="U653" s="1"/>
      <c r="V653" s="1"/>
      <c r="W653" s="1"/>
      <c r="X653" s="1"/>
      <c r="Y653" s="1"/>
      <c r="Z653" s="1"/>
    </row>
    <row r="654" spans="6:26" x14ac:dyDescent="0.25">
      <c r="F654" s="1" t="s">
        <v>4419</v>
      </c>
      <c r="G654" s="43" t="s">
        <v>4440</v>
      </c>
      <c r="H654" s="63" t="s">
        <v>4500</v>
      </c>
      <c r="I654" s="7"/>
      <c r="J654" s="7"/>
      <c r="K654" s="7"/>
      <c r="L654" s="7"/>
      <c r="M654" s="7"/>
      <c r="N654" s="91"/>
      <c r="O654" s="1"/>
      <c r="P654" s="1"/>
      <c r="Q654" s="1"/>
      <c r="R654" s="1"/>
      <c r="S654" s="1"/>
      <c r="T654" s="1"/>
      <c r="U654" s="1"/>
      <c r="V654" s="1"/>
      <c r="W654" s="1"/>
      <c r="X654" s="1"/>
      <c r="Y654" s="1"/>
      <c r="Z654" s="1"/>
    </row>
    <row r="655" spans="6:26" x14ac:dyDescent="0.25">
      <c r="F655" s="1" t="s">
        <v>4420</v>
      </c>
      <c r="G655" s="43" t="s">
        <v>4440</v>
      </c>
      <c r="H655" s="63" t="s">
        <v>4501</v>
      </c>
      <c r="I655" s="7"/>
      <c r="J655" s="7"/>
      <c r="K655" s="7"/>
      <c r="L655" s="7"/>
      <c r="M655" s="7"/>
      <c r="N655" s="91"/>
      <c r="O655" s="1"/>
      <c r="P655" s="1"/>
      <c r="Q655" s="1"/>
      <c r="R655" s="1"/>
      <c r="S655" s="1"/>
      <c r="T655" s="1"/>
      <c r="U655" s="1"/>
      <c r="V655" s="1"/>
      <c r="W655" s="1"/>
      <c r="X655" s="1"/>
      <c r="Y655" s="1"/>
      <c r="Z655" s="1"/>
    </row>
    <row r="656" spans="6:26" x14ac:dyDescent="0.25">
      <c r="F656" s="1" t="s">
        <v>4421</v>
      </c>
      <c r="G656" s="43" t="s">
        <v>4440</v>
      </c>
      <c r="H656" s="63" t="s">
        <v>4502</v>
      </c>
      <c r="I656" s="7"/>
      <c r="J656" s="7"/>
      <c r="K656" s="7"/>
      <c r="L656" s="7"/>
      <c r="M656" s="7"/>
      <c r="N656" s="91"/>
      <c r="O656" s="1"/>
      <c r="P656" s="1"/>
      <c r="Q656" s="1"/>
      <c r="R656" s="1"/>
      <c r="S656" s="1"/>
      <c r="T656" s="1"/>
      <c r="U656" s="1"/>
      <c r="V656" s="1"/>
      <c r="W656" s="1"/>
      <c r="X656" s="1"/>
      <c r="Y656" s="1"/>
      <c r="Z656" s="1"/>
    </row>
    <row r="657" spans="6:26" x14ac:dyDescent="0.25">
      <c r="F657" s="1" t="s">
        <v>4422</v>
      </c>
      <c r="G657" s="43" t="s">
        <v>4440</v>
      </c>
      <c r="H657" s="63" t="s">
        <v>4503</v>
      </c>
      <c r="I657" s="7"/>
      <c r="J657" s="7"/>
      <c r="K657" s="7"/>
      <c r="L657" s="7"/>
      <c r="M657" s="7"/>
      <c r="N657" s="91"/>
      <c r="O657" s="1"/>
      <c r="P657" s="1"/>
      <c r="Q657" s="1"/>
      <c r="R657" s="1"/>
      <c r="S657" s="1"/>
      <c r="T657" s="1"/>
      <c r="U657" s="1"/>
      <c r="V657" s="1"/>
      <c r="W657" s="1"/>
      <c r="X657" s="1"/>
      <c r="Y657" s="1"/>
      <c r="Z657" s="1"/>
    </row>
    <row r="658" spans="6:26" x14ac:dyDescent="0.25">
      <c r="F658" s="1" t="s">
        <v>4423</v>
      </c>
      <c r="G658" s="43" t="s">
        <v>4440</v>
      </c>
      <c r="H658" s="63" t="s">
        <v>4504</v>
      </c>
      <c r="I658" s="7"/>
      <c r="J658" s="7"/>
      <c r="K658" s="7"/>
      <c r="L658" s="7"/>
      <c r="M658" s="7"/>
      <c r="N658" s="91"/>
      <c r="O658" s="1"/>
      <c r="P658" s="1"/>
      <c r="Q658" s="1"/>
      <c r="R658" s="1"/>
      <c r="S658" s="1"/>
      <c r="T658" s="1"/>
      <c r="U658" s="1"/>
      <c r="V658" s="1"/>
      <c r="W658" s="1"/>
      <c r="X658" s="1"/>
      <c r="Y658" s="1"/>
      <c r="Z658" s="1"/>
    </row>
    <row r="659" spans="6:26" x14ac:dyDescent="0.25">
      <c r="F659" s="1" t="s">
        <v>4424</v>
      </c>
      <c r="G659" s="43" t="s">
        <v>4505</v>
      </c>
      <c r="H659" s="63" t="s">
        <v>4506</v>
      </c>
      <c r="I659" s="7"/>
      <c r="J659" s="7"/>
      <c r="K659" s="7"/>
      <c r="L659" s="7"/>
      <c r="M659" s="7"/>
      <c r="N659" s="91"/>
      <c r="O659" s="1"/>
      <c r="P659" s="1"/>
      <c r="Q659" s="1"/>
      <c r="R659" s="1"/>
      <c r="S659" s="1"/>
      <c r="T659" s="1"/>
      <c r="U659" s="1"/>
      <c r="V659" s="1"/>
      <c r="W659" s="1"/>
      <c r="X659" s="1"/>
      <c r="Y659" s="1"/>
      <c r="Z659" s="1"/>
    </row>
    <row r="660" spans="6:26" x14ac:dyDescent="0.25">
      <c r="F660" s="1" t="s">
        <v>4425</v>
      </c>
      <c r="G660" s="43" t="s">
        <v>4507</v>
      </c>
      <c r="H660" s="63" t="s">
        <v>4508</v>
      </c>
      <c r="I660" s="7"/>
      <c r="J660" s="7"/>
      <c r="K660" s="7"/>
      <c r="L660" s="7"/>
      <c r="M660" s="7"/>
      <c r="N660" s="91"/>
      <c r="O660" s="1"/>
      <c r="P660" s="1"/>
      <c r="Q660" s="1"/>
      <c r="R660" s="1"/>
      <c r="S660" s="1"/>
      <c r="T660" s="1"/>
      <c r="U660" s="1"/>
      <c r="V660" s="1"/>
      <c r="W660" s="1"/>
      <c r="X660" s="1"/>
      <c r="Y660" s="1"/>
      <c r="Z660" s="1"/>
    </row>
    <row r="661" spans="6:26" x14ac:dyDescent="0.25">
      <c r="F661" s="1" t="s">
        <v>4426</v>
      </c>
      <c r="G661" s="43" t="s">
        <v>4509</v>
      </c>
      <c r="H661" s="63" t="s">
        <v>4510</v>
      </c>
      <c r="I661" s="7"/>
      <c r="J661" s="7"/>
      <c r="K661" s="7"/>
      <c r="L661" s="7"/>
      <c r="M661" s="7"/>
      <c r="N661" s="91"/>
      <c r="O661" s="1"/>
      <c r="P661" s="1"/>
      <c r="Q661" s="1"/>
      <c r="R661" s="1"/>
      <c r="S661" s="1"/>
      <c r="T661" s="1"/>
      <c r="U661" s="1"/>
      <c r="V661" s="1"/>
      <c r="W661" s="1"/>
      <c r="X661" s="1"/>
      <c r="Y661" s="1"/>
      <c r="Z661" s="1"/>
    </row>
    <row r="662" spans="6:26" x14ac:dyDescent="0.25">
      <c r="F662" s="1" t="s">
        <v>4427</v>
      </c>
      <c r="G662" s="43" t="s">
        <v>4511</v>
      </c>
      <c r="H662" s="63" t="s">
        <v>4512</v>
      </c>
      <c r="I662" s="7"/>
      <c r="J662" s="7"/>
      <c r="K662" s="7"/>
      <c r="L662" s="7"/>
      <c r="M662" s="7"/>
      <c r="N662" s="91"/>
      <c r="O662" s="1"/>
      <c r="P662" s="1"/>
      <c r="Q662" s="1"/>
      <c r="R662" s="1"/>
      <c r="S662" s="1"/>
      <c r="T662" s="1"/>
      <c r="U662" s="1"/>
      <c r="V662" s="1"/>
      <c r="W662" s="1"/>
      <c r="X662" s="1"/>
      <c r="Y662" s="1"/>
      <c r="Z662" s="1"/>
    </row>
    <row r="663" spans="6:26" x14ac:dyDescent="0.25">
      <c r="F663" s="1" t="s">
        <v>4428</v>
      </c>
      <c r="G663" s="43" t="s">
        <v>4513</v>
      </c>
      <c r="H663" s="63" t="s">
        <v>4514</v>
      </c>
      <c r="I663" s="7"/>
      <c r="J663" s="7"/>
      <c r="K663" s="7"/>
      <c r="L663" s="7"/>
      <c r="M663" s="7"/>
      <c r="N663" s="91"/>
      <c r="O663" s="1"/>
      <c r="P663" s="1"/>
      <c r="Q663" s="1"/>
      <c r="R663" s="1"/>
      <c r="S663" s="1"/>
      <c r="T663" s="1"/>
      <c r="U663" s="1"/>
      <c r="V663" s="1"/>
      <c r="W663" s="1"/>
      <c r="X663" s="1"/>
      <c r="Y663" s="1"/>
      <c r="Z663" s="1"/>
    </row>
    <row r="664" spans="6:26" x14ac:dyDescent="0.25">
      <c r="G664" s="10"/>
    </row>
    <row r="668" spans="6:26" ht="15.75" x14ac:dyDescent="0.25">
      <c r="F668" s="203" t="s">
        <v>4527</v>
      </c>
      <c r="G668" s="203"/>
      <c r="I668" s="205" t="s">
        <v>4523</v>
      </c>
      <c r="J668" s="205"/>
      <c r="K668" s="205"/>
      <c r="L668" s="205"/>
    </row>
    <row r="669" spans="6:26" x14ac:dyDescent="0.25">
      <c r="F669" s="200" t="s">
        <v>4524</v>
      </c>
      <c r="G669" s="200"/>
      <c r="I669" s="26" t="s">
        <v>3079</v>
      </c>
      <c r="J669" s="26" t="s">
        <v>2157</v>
      </c>
      <c r="K669" s="26" t="s">
        <v>2145</v>
      </c>
      <c r="L669" s="26" t="s">
        <v>2159</v>
      </c>
    </row>
    <row r="670" spans="6:26" x14ac:dyDescent="0.25">
      <c r="F670" s="1">
        <v>1</v>
      </c>
      <c r="G670" s="43" t="s">
        <v>5490</v>
      </c>
      <c r="I670" s="7" t="s">
        <v>4329</v>
      </c>
      <c r="J670" s="95">
        <v>0.4</v>
      </c>
      <c r="K670" s="95">
        <v>0.4</v>
      </c>
      <c r="L670" s="95">
        <v>0.2</v>
      </c>
    </row>
    <row r="671" spans="6:26" x14ac:dyDescent="0.25">
      <c r="F671" s="1">
        <v>2</v>
      </c>
      <c r="G671" s="43" t="s">
        <v>4335</v>
      </c>
      <c r="I671" s="7" t="s">
        <v>4330</v>
      </c>
      <c r="J671" s="95">
        <v>0.6</v>
      </c>
      <c r="K671" s="95">
        <v>0.4</v>
      </c>
      <c r="L671" s="95">
        <v>0</v>
      </c>
    </row>
    <row r="672" spans="6:26" x14ac:dyDescent="0.25">
      <c r="F672" s="1">
        <v>3</v>
      </c>
      <c r="G672" s="43" t="s">
        <v>4336</v>
      </c>
      <c r="I672" s="7" t="s">
        <v>4331</v>
      </c>
      <c r="J672" s="95">
        <v>0.7</v>
      </c>
      <c r="K672" s="95">
        <v>0.3</v>
      </c>
      <c r="L672" s="95">
        <v>0</v>
      </c>
    </row>
    <row r="673" spans="6:12" x14ac:dyDescent="0.25">
      <c r="F673" s="1">
        <v>4</v>
      </c>
      <c r="G673" s="43" t="s">
        <v>4337</v>
      </c>
      <c r="I673" s="7" t="s">
        <v>4332</v>
      </c>
      <c r="J673" s="95">
        <v>0.3</v>
      </c>
      <c r="K673" s="95">
        <v>0.4</v>
      </c>
      <c r="L673" s="95">
        <v>0.3</v>
      </c>
    </row>
    <row r="674" spans="6:12" x14ac:dyDescent="0.25">
      <c r="F674" s="1">
        <v>5</v>
      </c>
      <c r="G674" s="43" t="s">
        <v>4338</v>
      </c>
      <c r="I674" s="7" t="s">
        <v>4333</v>
      </c>
      <c r="J674" s="95">
        <v>0.2</v>
      </c>
      <c r="K674" s="95">
        <v>0.5</v>
      </c>
      <c r="L674" s="95">
        <v>0.3</v>
      </c>
    </row>
    <row r="675" spans="6:12" x14ac:dyDescent="0.25">
      <c r="F675" s="1">
        <v>6</v>
      </c>
      <c r="G675" s="43" t="s">
        <v>4339</v>
      </c>
      <c r="I675" s="7" t="s">
        <v>4334</v>
      </c>
      <c r="J675" s="95">
        <v>0.1</v>
      </c>
      <c r="K675" s="95">
        <v>0.6</v>
      </c>
      <c r="L675" s="95">
        <v>0.3</v>
      </c>
    </row>
    <row r="676" spans="6:12" x14ac:dyDescent="0.25">
      <c r="F676" s="1">
        <v>7</v>
      </c>
      <c r="G676" s="43" t="s">
        <v>4340</v>
      </c>
    </row>
    <row r="677" spans="6:12" x14ac:dyDescent="0.25">
      <c r="F677" s="1">
        <v>8</v>
      </c>
      <c r="G677" s="43" t="s">
        <v>4341</v>
      </c>
    </row>
    <row r="678" spans="6:12" x14ac:dyDescent="0.25">
      <c r="F678" s="201" t="s">
        <v>4525</v>
      </c>
      <c r="G678" s="201"/>
    </row>
    <row r="679" spans="6:12" x14ac:dyDescent="0.25">
      <c r="F679" s="1">
        <v>1</v>
      </c>
      <c r="G679" s="43" t="s">
        <v>4342</v>
      </c>
    </row>
    <row r="680" spans="6:12" x14ac:dyDescent="0.25">
      <c r="F680" s="1">
        <v>2</v>
      </c>
      <c r="G680" s="43" t="s">
        <v>4343</v>
      </c>
    </row>
    <row r="681" spans="6:12" x14ac:dyDescent="0.25">
      <c r="F681" s="1">
        <v>3</v>
      </c>
      <c r="G681" s="43" t="s">
        <v>4344</v>
      </c>
    </row>
    <row r="682" spans="6:12" x14ac:dyDescent="0.25">
      <c r="F682" s="1">
        <v>4</v>
      </c>
      <c r="G682" s="43" t="s">
        <v>4345</v>
      </c>
    </row>
    <row r="683" spans="6:12" x14ac:dyDescent="0.25">
      <c r="F683" s="201" t="s">
        <v>4526</v>
      </c>
      <c r="G683" s="201"/>
    </row>
    <row r="684" spans="6:12" x14ac:dyDescent="0.25">
      <c r="F684" s="1">
        <v>1</v>
      </c>
      <c r="G684" s="1" t="s">
        <v>4346</v>
      </c>
    </row>
    <row r="685" spans="6:12" x14ac:dyDescent="0.25">
      <c r="F685" s="1">
        <v>2</v>
      </c>
      <c r="G685" s="1" t="s">
        <v>4346</v>
      </c>
    </row>
    <row r="686" spans="6:12" x14ac:dyDescent="0.25">
      <c r="F686" s="1">
        <v>3</v>
      </c>
      <c r="G686" s="1" t="s">
        <v>4347</v>
      </c>
    </row>
    <row r="687" spans="6:12" x14ac:dyDescent="0.25">
      <c r="F687" s="1">
        <v>4</v>
      </c>
      <c r="G687" s="1" t="s">
        <v>4348</v>
      </c>
    </row>
    <row r="689" spans="6:7" ht="15.75" x14ac:dyDescent="0.25">
      <c r="F689" s="203" t="s">
        <v>4529</v>
      </c>
      <c r="G689" s="203"/>
    </row>
    <row r="690" spans="6:7" x14ac:dyDescent="0.25">
      <c r="F690" s="200" t="s">
        <v>4528</v>
      </c>
      <c r="G690" s="200"/>
    </row>
    <row r="691" spans="6:7" x14ac:dyDescent="0.25">
      <c r="F691" s="1">
        <v>1</v>
      </c>
      <c r="G691" s="43" t="s">
        <v>4305</v>
      </c>
    </row>
    <row r="692" spans="6:7" x14ac:dyDescent="0.25">
      <c r="F692" s="1">
        <v>2</v>
      </c>
      <c r="G692" s="43" t="s">
        <v>4306</v>
      </c>
    </row>
    <row r="693" spans="6:7" x14ac:dyDescent="0.25">
      <c r="F693" s="1">
        <v>3</v>
      </c>
      <c r="G693" s="43" t="s">
        <v>4307</v>
      </c>
    </row>
    <row r="694" spans="6:7" x14ac:dyDescent="0.25">
      <c r="F694" s="1">
        <v>4</v>
      </c>
      <c r="G694" s="43" t="s">
        <v>4308</v>
      </c>
    </row>
    <row r="695" spans="6:7" x14ac:dyDescent="0.25">
      <c r="F695" s="1">
        <v>5</v>
      </c>
      <c r="G695" s="43" t="s">
        <v>4309</v>
      </c>
    </row>
    <row r="696" spans="6:7" x14ac:dyDescent="0.25">
      <c r="F696" s="1">
        <v>6</v>
      </c>
      <c r="G696" s="43" t="s">
        <v>4310</v>
      </c>
    </row>
    <row r="697" spans="6:7" x14ac:dyDescent="0.25">
      <c r="F697" s="200" t="s">
        <v>4530</v>
      </c>
      <c r="G697" s="200"/>
    </row>
    <row r="698" spans="6:7" x14ac:dyDescent="0.25">
      <c r="F698" s="44">
        <v>0.2</v>
      </c>
      <c r="G698" s="1" t="s">
        <v>4349</v>
      </c>
    </row>
    <row r="699" spans="6:7" x14ac:dyDescent="0.25">
      <c r="F699" s="44">
        <v>0.1</v>
      </c>
      <c r="G699" s="1" t="s">
        <v>4350</v>
      </c>
    </row>
    <row r="700" spans="6:7" x14ac:dyDescent="0.25">
      <c r="F700" s="44">
        <v>0.2</v>
      </c>
      <c r="G700" s="1" t="s">
        <v>4351</v>
      </c>
    </row>
    <row r="701" spans="6:7" x14ac:dyDescent="0.25">
      <c r="F701" s="44">
        <v>0.2</v>
      </c>
      <c r="G701" s="1" t="s">
        <v>4352</v>
      </c>
    </row>
    <row r="702" spans="6:7" x14ac:dyDescent="0.25">
      <c r="F702" s="44">
        <v>0.1</v>
      </c>
      <c r="G702" s="1" t="s">
        <v>4353</v>
      </c>
    </row>
    <row r="703" spans="6:7" x14ac:dyDescent="0.25">
      <c r="F703" s="44">
        <v>0.2</v>
      </c>
      <c r="G703" s="1" t="s">
        <v>4354</v>
      </c>
    </row>
    <row r="705" spans="6:9" ht="15.75" x14ac:dyDescent="0.25">
      <c r="F705" s="203" t="s">
        <v>4531</v>
      </c>
      <c r="G705" s="203"/>
      <c r="H705" s="203"/>
      <c r="I705" s="203"/>
    </row>
    <row r="706" spans="6:9" ht="15.75" x14ac:dyDescent="0.25">
      <c r="F706" s="42" t="s">
        <v>4328</v>
      </c>
      <c r="G706" s="42" t="s">
        <v>2157</v>
      </c>
      <c r="H706" s="86" t="s">
        <v>2145</v>
      </c>
      <c r="I706" s="42" t="s">
        <v>2159</v>
      </c>
    </row>
    <row r="707" spans="6:9" x14ac:dyDescent="0.25">
      <c r="F707" s="1">
        <v>1</v>
      </c>
      <c r="G707" s="1" t="s">
        <v>4311</v>
      </c>
      <c r="H707" s="63" t="s">
        <v>4312</v>
      </c>
      <c r="I707" s="7" t="s">
        <v>4312</v>
      </c>
    </row>
    <row r="708" spans="6:9" x14ac:dyDescent="0.25">
      <c r="F708" s="1">
        <v>2</v>
      </c>
      <c r="G708" s="1" t="s">
        <v>4311</v>
      </c>
      <c r="H708" s="63" t="s">
        <v>4313</v>
      </c>
      <c r="I708" s="7" t="s">
        <v>4312</v>
      </c>
    </row>
    <row r="709" spans="6:9" x14ac:dyDescent="0.25">
      <c r="F709" s="1">
        <v>3</v>
      </c>
      <c r="G709" s="1" t="s">
        <v>4314</v>
      </c>
      <c r="H709" s="63" t="s">
        <v>4315</v>
      </c>
      <c r="I709" s="7" t="s">
        <v>4312</v>
      </c>
    </row>
    <row r="710" spans="6:9" x14ac:dyDescent="0.25">
      <c r="F710" s="1">
        <v>4</v>
      </c>
      <c r="G710" s="1" t="s">
        <v>4314</v>
      </c>
      <c r="H710" s="63" t="s">
        <v>4316</v>
      </c>
      <c r="I710" s="7" t="s">
        <v>4312</v>
      </c>
    </row>
    <row r="711" spans="6:9" x14ac:dyDescent="0.25">
      <c r="F711" s="1">
        <v>5</v>
      </c>
      <c r="G711" s="1" t="s">
        <v>4318</v>
      </c>
      <c r="H711" s="63" t="s">
        <v>4318</v>
      </c>
      <c r="I711" s="7" t="s">
        <v>4317</v>
      </c>
    </row>
    <row r="712" spans="6:9" x14ac:dyDescent="0.25">
      <c r="F712" s="1">
        <v>6</v>
      </c>
      <c r="G712" s="1" t="s">
        <v>4318</v>
      </c>
      <c r="H712" s="63" t="s">
        <v>4318</v>
      </c>
      <c r="I712" s="7" t="s">
        <v>4318</v>
      </c>
    </row>
    <row r="713" spans="6:9" x14ac:dyDescent="0.25">
      <c r="F713" s="1">
        <v>7</v>
      </c>
      <c r="G713" s="1" t="s">
        <v>4315</v>
      </c>
      <c r="H713" s="63" t="s">
        <v>4319</v>
      </c>
      <c r="I713" s="7" t="s">
        <v>4320</v>
      </c>
    </row>
    <row r="714" spans="6:9" x14ac:dyDescent="0.25">
      <c r="F714" s="1">
        <v>8</v>
      </c>
      <c r="G714" s="1" t="s">
        <v>4321</v>
      </c>
      <c r="H714" s="63" t="s">
        <v>4319</v>
      </c>
      <c r="I714" s="7" t="s">
        <v>4322</v>
      </c>
    </row>
    <row r="715" spans="6:9" x14ac:dyDescent="0.25">
      <c r="F715" s="1">
        <v>9</v>
      </c>
      <c r="G715" s="1" t="s">
        <v>4323</v>
      </c>
      <c r="H715" s="63" t="s">
        <v>4324</v>
      </c>
      <c r="I715" s="7" t="s">
        <v>4325</v>
      </c>
    </row>
    <row r="716" spans="6:9" x14ac:dyDescent="0.25">
      <c r="F716" s="1">
        <v>10</v>
      </c>
      <c r="G716" s="1" t="s">
        <v>4326</v>
      </c>
      <c r="H716" s="63" t="s">
        <v>4324</v>
      </c>
      <c r="I716" s="7" t="s">
        <v>4327</v>
      </c>
    </row>
  </sheetData>
  <autoFilter ref="F2:N663"/>
  <sortState ref="AB3:AB42">
    <sortCondition ref="AB3"/>
  </sortState>
  <mergeCells count="12">
    <mergeCell ref="F705:I705"/>
    <mergeCell ref="F690:G690"/>
    <mergeCell ref="F697:G697"/>
    <mergeCell ref="F587:H587"/>
    <mergeCell ref="I668:L668"/>
    <mergeCell ref="F668:G668"/>
    <mergeCell ref="F689:G689"/>
    <mergeCell ref="A1:M1"/>
    <mergeCell ref="F669:G669"/>
    <mergeCell ref="F678:G678"/>
    <mergeCell ref="F683:G683"/>
    <mergeCell ref="P1:Z1"/>
  </mergeCell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25"/>
  <sheetViews>
    <sheetView tabSelected="1" zoomScale="85" zoomScaleNormal="85" workbookViewId="0">
      <pane ySplit="2" topLeftCell="A156" activePane="bottomLeft" state="frozen"/>
      <selection pane="bottomLeft" activeCell="A187" sqref="A187"/>
    </sheetView>
  </sheetViews>
  <sheetFormatPr defaultRowHeight="15" x14ac:dyDescent="0.25"/>
  <cols>
    <col min="1" max="1" width="36.85546875" style="8" customWidth="1"/>
    <col min="2" max="2" width="19.5703125" style="8" customWidth="1"/>
    <col min="3" max="4" width="9.140625" style="8"/>
    <col min="5" max="5" width="11" style="8" customWidth="1"/>
    <col min="6" max="6" width="9.140625" style="8"/>
    <col min="7" max="7" width="9.140625" style="92"/>
    <col min="8" max="8" width="9.140625" style="8"/>
    <col min="9" max="9" width="14.42578125" style="8" bestFit="1" customWidth="1"/>
    <col min="10" max="12" width="9.140625" style="8"/>
  </cols>
  <sheetData>
    <row r="1" spans="1:14" ht="21.75" x14ac:dyDescent="0.35">
      <c r="A1" s="85" t="s">
        <v>4238</v>
      </c>
      <c r="B1" s="85"/>
      <c r="C1" s="85"/>
      <c r="D1" s="85"/>
      <c r="E1" s="85"/>
      <c r="F1" s="85"/>
      <c r="G1" s="89"/>
      <c r="H1" s="85"/>
      <c r="I1" s="85"/>
    </row>
    <row r="2" spans="1:14" ht="15.75" x14ac:dyDescent="0.25">
      <c r="A2" s="42" t="s">
        <v>3078</v>
      </c>
      <c r="B2" s="128" t="s">
        <v>10246</v>
      </c>
      <c r="C2" s="128" t="s">
        <v>10250</v>
      </c>
      <c r="D2" s="128" t="s">
        <v>10248</v>
      </c>
      <c r="E2" s="128" t="s">
        <v>10249</v>
      </c>
      <c r="F2" s="42" t="s">
        <v>1558</v>
      </c>
      <c r="G2" s="129" t="s">
        <v>10251</v>
      </c>
      <c r="H2" s="42" t="s">
        <v>10252</v>
      </c>
      <c r="I2" s="42" t="s">
        <v>3079</v>
      </c>
      <c r="L2" s="42" t="s">
        <v>10134</v>
      </c>
      <c r="M2" s="42" t="s">
        <v>3079</v>
      </c>
      <c r="N2" s="42" t="s">
        <v>3080</v>
      </c>
    </row>
    <row r="3" spans="1:14" x14ac:dyDescent="0.25">
      <c r="A3" s="63" t="s">
        <v>4058</v>
      </c>
      <c r="B3" s="63">
        <v>4</v>
      </c>
      <c r="C3" s="63"/>
      <c r="D3" s="63"/>
      <c r="E3" s="63"/>
      <c r="F3" s="63"/>
      <c r="G3" s="112"/>
      <c r="H3" s="63"/>
      <c r="I3" s="63" t="s">
        <v>3291</v>
      </c>
      <c r="L3" s="1" t="s">
        <v>6869</v>
      </c>
      <c r="M3" s="1"/>
      <c r="N3" s="88"/>
    </row>
    <row r="4" spans="1:14" x14ac:dyDescent="0.25">
      <c r="A4" s="63" t="s">
        <v>4059</v>
      </c>
      <c r="B4" s="63">
        <v>4</v>
      </c>
      <c r="C4" s="63"/>
      <c r="D4" s="63"/>
      <c r="E4" s="63"/>
      <c r="F4" s="63"/>
      <c r="G4" s="112"/>
      <c r="H4" s="63"/>
      <c r="I4" s="63" t="s">
        <v>3291</v>
      </c>
      <c r="L4" s="1" t="s">
        <v>6870</v>
      </c>
      <c r="M4" s="1"/>
      <c r="N4" s="88" t="s">
        <v>6871</v>
      </c>
    </row>
    <row r="5" spans="1:14" x14ac:dyDescent="0.25">
      <c r="A5" s="63" t="s">
        <v>2404</v>
      </c>
      <c r="B5" s="63">
        <v>4</v>
      </c>
      <c r="C5" s="63"/>
      <c r="D5" s="63"/>
      <c r="E5" s="63"/>
      <c r="F5" s="63"/>
      <c r="G5" s="112"/>
      <c r="H5" s="63"/>
      <c r="I5" s="63" t="s">
        <v>3291</v>
      </c>
      <c r="L5" s="1" t="s">
        <v>6872</v>
      </c>
      <c r="M5" s="1"/>
      <c r="N5" s="88" t="s">
        <v>6873</v>
      </c>
    </row>
    <row r="6" spans="1:14" x14ac:dyDescent="0.25">
      <c r="A6" s="63" t="s">
        <v>4060</v>
      </c>
      <c r="B6" s="63">
        <v>4</v>
      </c>
      <c r="C6" s="63"/>
      <c r="D6" s="63"/>
      <c r="E6" s="63"/>
      <c r="F6" s="63"/>
      <c r="G6" s="112"/>
      <c r="H6" s="63"/>
      <c r="I6" s="63" t="s">
        <v>3291</v>
      </c>
      <c r="L6" s="1" t="s">
        <v>6874</v>
      </c>
      <c r="M6" s="1"/>
      <c r="N6" s="88" t="s">
        <v>6875</v>
      </c>
    </row>
    <row r="7" spans="1:14" x14ac:dyDescent="0.25">
      <c r="A7" s="63" t="s">
        <v>4061</v>
      </c>
      <c r="B7" s="63">
        <v>4</v>
      </c>
      <c r="C7" s="63"/>
      <c r="D7" s="63"/>
      <c r="E7" s="63"/>
      <c r="F7" s="63"/>
      <c r="G7" s="112"/>
      <c r="H7" s="63"/>
      <c r="I7" s="63" t="s">
        <v>3291</v>
      </c>
      <c r="L7" s="1"/>
      <c r="M7" s="1"/>
      <c r="N7" s="88" t="s">
        <v>6876</v>
      </c>
    </row>
    <row r="8" spans="1:14" x14ac:dyDescent="0.25">
      <c r="A8" s="63" t="s">
        <v>2412</v>
      </c>
      <c r="B8" s="63">
        <v>4</v>
      </c>
      <c r="C8" s="63"/>
      <c r="D8" s="63"/>
      <c r="E8" s="63"/>
      <c r="F8" s="63"/>
      <c r="G8" s="112"/>
      <c r="H8" s="63"/>
      <c r="I8" s="63" t="s">
        <v>3291</v>
      </c>
      <c r="L8" s="1" t="s">
        <v>6877</v>
      </c>
      <c r="M8" s="1"/>
      <c r="N8" s="88" t="s">
        <v>6878</v>
      </c>
    </row>
    <row r="9" spans="1:14" x14ac:dyDescent="0.25">
      <c r="A9" s="63" t="s">
        <v>2414</v>
      </c>
      <c r="B9" s="63">
        <v>3</v>
      </c>
      <c r="C9" s="63">
        <v>2</v>
      </c>
      <c r="D9" s="63"/>
      <c r="E9" s="63"/>
      <c r="F9" s="63" t="s">
        <v>2958</v>
      </c>
      <c r="G9" s="112" t="s">
        <v>6436</v>
      </c>
      <c r="H9" s="63"/>
      <c r="I9" s="63" t="s">
        <v>3291</v>
      </c>
      <c r="L9" s="1" t="s">
        <v>6879</v>
      </c>
      <c r="M9" s="1"/>
      <c r="N9" s="88" t="s">
        <v>6880</v>
      </c>
    </row>
    <row r="10" spans="1:14" x14ac:dyDescent="0.25">
      <c r="A10" s="63" t="s">
        <v>2399</v>
      </c>
      <c r="B10" s="63">
        <v>4</v>
      </c>
      <c r="C10" s="63">
        <v>3</v>
      </c>
      <c r="D10" s="63"/>
      <c r="E10" s="63"/>
      <c r="F10" s="63" t="s">
        <v>2958</v>
      </c>
      <c r="G10" s="112" t="s">
        <v>6443</v>
      </c>
      <c r="H10" s="63" t="s">
        <v>6435</v>
      </c>
      <c r="I10" s="63" t="s">
        <v>3291</v>
      </c>
      <c r="L10" s="1"/>
      <c r="M10" s="1"/>
      <c r="N10" s="88" t="s">
        <v>6881</v>
      </c>
    </row>
    <row r="11" spans="1:14" x14ac:dyDescent="0.25">
      <c r="A11" s="63" t="s">
        <v>4062</v>
      </c>
      <c r="B11" s="63">
        <v>3</v>
      </c>
      <c r="C11" s="63">
        <v>3</v>
      </c>
      <c r="D11" s="63"/>
      <c r="E11" s="63"/>
      <c r="F11" s="63" t="s">
        <v>2958</v>
      </c>
      <c r="G11" s="112" t="s">
        <v>4063</v>
      </c>
      <c r="H11" s="63"/>
      <c r="I11" s="63" t="s">
        <v>3291</v>
      </c>
      <c r="L11" s="1"/>
      <c r="M11" s="1"/>
      <c r="N11" s="88" t="s">
        <v>6882</v>
      </c>
    </row>
    <row r="12" spans="1:14" x14ac:dyDescent="0.25">
      <c r="A12" s="63" t="s">
        <v>2411</v>
      </c>
      <c r="B12" s="63">
        <v>4</v>
      </c>
      <c r="C12" s="63">
        <v>4</v>
      </c>
      <c r="D12" s="63"/>
      <c r="E12" s="63"/>
      <c r="F12" s="63" t="s">
        <v>2958</v>
      </c>
      <c r="G12" s="112" t="s">
        <v>6446</v>
      </c>
      <c r="H12" s="63"/>
      <c r="I12" s="63" t="s">
        <v>3291</v>
      </c>
      <c r="L12" s="1" t="s">
        <v>6883</v>
      </c>
      <c r="M12" s="1"/>
      <c r="N12" s="88" t="s">
        <v>6884</v>
      </c>
    </row>
    <row r="13" spans="1:14" x14ac:dyDescent="0.25">
      <c r="A13" s="63" t="s">
        <v>4064</v>
      </c>
      <c r="B13" s="63">
        <v>3</v>
      </c>
      <c r="C13" s="63">
        <v>3</v>
      </c>
      <c r="D13" s="63"/>
      <c r="E13" s="63"/>
      <c r="F13" s="63" t="s">
        <v>2958</v>
      </c>
      <c r="G13" s="112" t="s">
        <v>4065</v>
      </c>
      <c r="H13" s="63" t="s">
        <v>6450</v>
      </c>
      <c r="I13" s="63" t="s">
        <v>3291</v>
      </c>
      <c r="L13" s="1"/>
      <c r="M13" s="1"/>
      <c r="N13" s="88" t="s">
        <v>6885</v>
      </c>
    </row>
    <row r="14" spans="1:14" x14ac:dyDescent="0.25">
      <c r="A14" s="63" t="s">
        <v>4066</v>
      </c>
      <c r="B14" s="63">
        <v>3</v>
      </c>
      <c r="C14" s="63">
        <v>2</v>
      </c>
      <c r="D14" s="63"/>
      <c r="E14" s="63"/>
      <c r="F14" s="63" t="s">
        <v>2958</v>
      </c>
      <c r="G14" s="112"/>
      <c r="H14" s="63"/>
      <c r="I14" s="63" t="s">
        <v>3291</v>
      </c>
      <c r="L14" s="1"/>
      <c r="M14" s="1"/>
      <c r="N14" s="88" t="s">
        <v>6886</v>
      </c>
    </row>
    <row r="15" spans="1:14" x14ac:dyDescent="0.25">
      <c r="A15" s="112" t="s">
        <v>4067</v>
      </c>
      <c r="B15" s="112">
        <v>4</v>
      </c>
      <c r="C15" s="112">
        <v>4</v>
      </c>
      <c r="D15" s="112"/>
      <c r="E15" s="112"/>
      <c r="F15" s="112" t="s">
        <v>2958</v>
      </c>
      <c r="G15" s="113" t="s">
        <v>6509</v>
      </c>
      <c r="H15" s="112"/>
      <c r="I15" s="112" t="s">
        <v>3291</v>
      </c>
      <c r="L15" s="1"/>
      <c r="M15" s="1"/>
      <c r="N15" s="88" t="s">
        <v>6887</v>
      </c>
    </row>
    <row r="16" spans="1:14" x14ac:dyDescent="0.25">
      <c r="A16" s="112" t="s">
        <v>4068</v>
      </c>
      <c r="B16" s="112">
        <v>4</v>
      </c>
      <c r="C16" s="112">
        <v>3</v>
      </c>
      <c r="D16" s="112"/>
      <c r="E16" s="112"/>
      <c r="F16" s="112" t="s">
        <v>2958</v>
      </c>
      <c r="G16" s="112" t="s">
        <v>6559</v>
      </c>
      <c r="H16" s="112"/>
      <c r="I16" s="112" t="s">
        <v>3291</v>
      </c>
      <c r="L16" s="1" t="s">
        <v>6888</v>
      </c>
      <c r="M16" s="1"/>
      <c r="N16" s="88" t="s">
        <v>6889</v>
      </c>
    </row>
    <row r="17" spans="1:14" x14ac:dyDescent="0.25">
      <c r="A17" s="112" t="s">
        <v>4069</v>
      </c>
      <c r="B17" s="112">
        <v>5</v>
      </c>
      <c r="C17" s="112"/>
      <c r="D17" s="112">
        <v>5</v>
      </c>
      <c r="E17" s="112"/>
      <c r="F17" s="112" t="s">
        <v>2931</v>
      </c>
      <c r="G17" s="112" t="s">
        <v>6441</v>
      </c>
      <c r="H17" s="112"/>
      <c r="I17" s="112" t="s">
        <v>3291</v>
      </c>
      <c r="L17" s="1" t="s">
        <v>6890</v>
      </c>
      <c r="M17" s="1"/>
      <c r="N17" s="88" t="s">
        <v>6891</v>
      </c>
    </row>
    <row r="18" spans="1:14" x14ac:dyDescent="0.25">
      <c r="A18" s="112" t="s">
        <v>2391</v>
      </c>
      <c r="B18" s="112">
        <v>4</v>
      </c>
      <c r="C18" s="112"/>
      <c r="D18" s="112">
        <v>4</v>
      </c>
      <c r="E18" s="112"/>
      <c r="F18" s="112" t="s">
        <v>2931</v>
      </c>
      <c r="G18" s="112"/>
      <c r="H18" s="112"/>
      <c r="I18" s="112" t="s">
        <v>3291</v>
      </c>
      <c r="L18" s="1"/>
      <c r="M18" s="1"/>
      <c r="N18" s="88" t="s">
        <v>6892</v>
      </c>
    </row>
    <row r="19" spans="1:14" x14ac:dyDescent="0.25">
      <c r="A19" s="112" t="s">
        <v>6470</v>
      </c>
      <c r="B19" s="112">
        <v>4</v>
      </c>
      <c r="C19" s="112"/>
      <c r="D19" s="112"/>
      <c r="E19" s="112"/>
      <c r="F19" s="112" t="s">
        <v>4070</v>
      </c>
      <c r="G19" s="112"/>
      <c r="H19" s="112"/>
      <c r="I19" s="112" t="s">
        <v>3291</v>
      </c>
      <c r="L19" s="1"/>
      <c r="M19" s="1"/>
      <c r="N19" s="88" t="s">
        <v>6893</v>
      </c>
    </row>
    <row r="20" spans="1:14" x14ac:dyDescent="0.25">
      <c r="A20" s="112" t="s">
        <v>4071</v>
      </c>
      <c r="B20" s="112">
        <v>4</v>
      </c>
      <c r="C20" s="112">
        <v>3</v>
      </c>
      <c r="D20" s="112"/>
      <c r="E20" s="112"/>
      <c r="F20" s="113" t="s">
        <v>6456</v>
      </c>
      <c r="G20" s="112" t="s">
        <v>7271</v>
      </c>
      <c r="H20" s="112" t="s">
        <v>6455</v>
      </c>
      <c r="I20" s="112" t="s">
        <v>3291</v>
      </c>
      <c r="L20" s="1" t="s">
        <v>6894</v>
      </c>
      <c r="M20" s="1"/>
      <c r="N20" s="88" t="s">
        <v>6895</v>
      </c>
    </row>
    <row r="21" spans="1:14" x14ac:dyDescent="0.25">
      <c r="A21" s="112" t="s">
        <v>2340</v>
      </c>
      <c r="B21" s="112">
        <v>4</v>
      </c>
      <c r="C21" s="112">
        <v>3</v>
      </c>
      <c r="D21" s="112"/>
      <c r="E21" s="112"/>
      <c r="F21" s="112"/>
      <c r="G21" s="112"/>
      <c r="H21" s="112"/>
      <c r="I21" s="112" t="s">
        <v>3294</v>
      </c>
      <c r="L21" s="1" t="s">
        <v>6896</v>
      </c>
      <c r="M21" s="1"/>
      <c r="N21" s="88" t="s">
        <v>6897</v>
      </c>
    </row>
    <row r="22" spans="1:14" x14ac:dyDescent="0.25">
      <c r="A22" s="112" t="s">
        <v>4088</v>
      </c>
      <c r="B22" s="112">
        <v>5</v>
      </c>
      <c r="C22" s="112"/>
      <c r="D22" s="112"/>
      <c r="E22" s="112"/>
      <c r="F22" s="112"/>
      <c r="G22" s="112"/>
      <c r="H22" s="112"/>
      <c r="I22" s="112" t="s">
        <v>3294</v>
      </c>
      <c r="L22" s="1" t="s">
        <v>6898</v>
      </c>
      <c r="M22" s="1"/>
      <c r="N22" s="88" t="s">
        <v>6899</v>
      </c>
    </row>
    <row r="23" spans="1:14" x14ac:dyDescent="0.25">
      <c r="A23" s="112" t="s">
        <v>4089</v>
      </c>
      <c r="B23" s="112">
        <v>4</v>
      </c>
      <c r="C23" s="112"/>
      <c r="D23" s="112"/>
      <c r="E23" s="112"/>
      <c r="F23" s="112"/>
      <c r="G23" s="112"/>
      <c r="H23" s="112"/>
      <c r="I23" s="112" t="s">
        <v>3294</v>
      </c>
      <c r="L23" s="1" t="s">
        <v>6900</v>
      </c>
      <c r="M23" s="1"/>
      <c r="N23" s="88" t="s">
        <v>6901</v>
      </c>
    </row>
    <row r="24" spans="1:14" x14ac:dyDescent="0.25">
      <c r="A24" s="112" t="s">
        <v>4090</v>
      </c>
      <c r="B24" s="112">
        <v>4</v>
      </c>
      <c r="C24" s="112">
        <v>3</v>
      </c>
      <c r="D24" s="112"/>
      <c r="E24" s="112"/>
      <c r="F24" s="112"/>
      <c r="G24" s="112"/>
      <c r="H24" s="112"/>
      <c r="I24" s="112" t="s">
        <v>3294</v>
      </c>
      <c r="L24" s="1" t="s">
        <v>6902</v>
      </c>
      <c r="M24" s="1"/>
      <c r="N24" s="88" t="s">
        <v>6903</v>
      </c>
    </row>
    <row r="25" spans="1:14" x14ac:dyDescent="0.25">
      <c r="A25" s="112" t="s">
        <v>4091</v>
      </c>
      <c r="B25" s="112">
        <v>4</v>
      </c>
      <c r="C25" s="112">
        <v>3</v>
      </c>
      <c r="D25" s="112"/>
      <c r="E25" s="112"/>
      <c r="F25" s="112"/>
      <c r="G25" s="112"/>
      <c r="H25" s="112"/>
      <c r="I25" s="112" t="s">
        <v>3294</v>
      </c>
      <c r="L25" s="1" t="s">
        <v>6904</v>
      </c>
      <c r="M25" s="1"/>
      <c r="N25" s="88" t="s">
        <v>6905</v>
      </c>
    </row>
    <row r="26" spans="1:14" x14ac:dyDescent="0.25">
      <c r="A26" s="112" t="s">
        <v>4092</v>
      </c>
      <c r="B26" s="112">
        <v>4</v>
      </c>
      <c r="C26" s="112"/>
      <c r="D26" s="112">
        <v>5</v>
      </c>
      <c r="E26" s="112"/>
      <c r="F26" s="112"/>
      <c r="G26" s="112"/>
      <c r="H26" s="112"/>
      <c r="I26" s="112" t="s">
        <v>3294</v>
      </c>
      <c r="L26" s="1" t="s">
        <v>6906</v>
      </c>
      <c r="M26" s="1"/>
      <c r="N26" s="88" t="s">
        <v>6907</v>
      </c>
    </row>
    <row r="27" spans="1:14" x14ac:dyDescent="0.25">
      <c r="A27" s="112" t="s">
        <v>4093</v>
      </c>
      <c r="B27" s="112">
        <v>4</v>
      </c>
      <c r="C27" s="112"/>
      <c r="D27" s="112">
        <v>4</v>
      </c>
      <c r="E27" s="112"/>
      <c r="F27" s="112"/>
      <c r="G27" s="112"/>
      <c r="H27" s="112"/>
      <c r="I27" s="112" t="s">
        <v>3294</v>
      </c>
      <c r="L27" s="1" t="s">
        <v>6908</v>
      </c>
      <c r="M27" s="1"/>
      <c r="N27" s="88" t="s">
        <v>6909</v>
      </c>
    </row>
    <row r="28" spans="1:14" x14ac:dyDescent="0.25">
      <c r="A28" s="112" t="s">
        <v>4094</v>
      </c>
      <c r="B28" s="112">
        <v>4</v>
      </c>
      <c r="C28" s="112"/>
      <c r="D28" s="112">
        <v>4</v>
      </c>
      <c r="E28" s="112"/>
      <c r="F28" s="112"/>
      <c r="G28" s="112"/>
      <c r="H28" s="112"/>
      <c r="I28" s="112" t="s">
        <v>3294</v>
      </c>
      <c r="L28" s="1" t="s">
        <v>6910</v>
      </c>
      <c r="M28" s="1"/>
      <c r="N28" s="88" t="s">
        <v>6911</v>
      </c>
    </row>
    <row r="29" spans="1:14" x14ac:dyDescent="0.25">
      <c r="A29" s="112" t="s">
        <v>2345</v>
      </c>
      <c r="B29" s="112">
        <v>4</v>
      </c>
      <c r="C29" s="112"/>
      <c r="D29" s="112">
        <v>4</v>
      </c>
      <c r="E29" s="112"/>
      <c r="F29" s="112"/>
      <c r="G29" s="112"/>
      <c r="H29" s="112"/>
      <c r="I29" s="112" t="s">
        <v>3294</v>
      </c>
    </row>
    <row r="30" spans="1:14" x14ac:dyDescent="0.25">
      <c r="A30" s="112" t="s">
        <v>2356</v>
      </c>
      <c r="B30" s="112">
        <v>5</v>
      </c>
      <c r="C30" s="112"/>
      <c r="D30" s="112"/>
      <c r="E30" s="112"/>
      <c r="F30" s="112" t="s">
        <v>2927</v>
      </c>
      <c r="G30" s="112"/>
      <c r="H30" s="112"/>
      <c r="I30" s="112" t="s">
        <v>3294</v>
      </c>
    </row>
    <row r="31" spans="1:14" x14ac:dyDescent="0.25">
      <c r="A31" s="112" t="s">
        <v>2248</v>
      </c>
      <c r="B31" s="112">
        <v>4</v>
      </c>
      <c r="C31" s="112"/>
      <c r="D31" s="112">
        <v>4</v>
      </c>
      <c r="E31" s="112"/>
      <c r="F31" s="112" t="s">
        <v>6856</v>
      </c>
      <c r="G31" s="112" t="s">
        <v>6461</v>
      </c>
      <c r="H31" s="112"/>
      <c r="I31" s="112" t="s">
        <v>3295</v>
      </c>
    </row>
    <row r="32" spans="1:14" x14ac:dyDescent="0.25">
      <c r="A32" s="112" t="s">
        <v>2253</v>
      </c>
      <c r="B32" s="112">
        <v>4</v>
      </c>
      <c r="C32" s="112"/>
      <c r="D32" s="112">
        <v>4</v>
      </c>
      <c r="E32" s="112"/>
      <c r="F32" s="112"/>
      <c r="G32" s="112" t="s">
        <v>6460</v>
      </c>
      <c r="H32" s="112"/>
      <c r="I32" s="112" t="s">
        <v>3295</v>
      </c>
    </row>
    <row r="33" spans="1:9" x14ac:dyDescent="0.25">
      <c r="A33" s="112" t="s">
        <v>4115</v>
      </c>
      <c r="B33" s="112">
        <v>4</v>
      </c>
      <c r="C33" s="112"/>
      <c r="D33" s="112"/>
      <c r="E33" s="112"/>
      <c r="F33" s="112"/>
      <c r="G33" s="112"/>
      <c r="H33" s="112"/>
      <c r="I33" s="112" t="s">
        <v>3295</v>
      </c>
    </row>
    <row r="34" spans="1:9" x14ac:dyDescent="0.25">
      <c r="A34" s="112" t="s">
        <v>2282</v>
      </c>
      <c r="B34" s="112">
        <v>3</v>
      </c>
      <c r="C34" s="112"/>
      <c r="D34" s="112"/>
      <c r="E34" s="112"/>
      <c r="F34" s="112"/>
      <c r="G34" s="112"/>
      <c r="H34" s="112"/>
      <c r="I34" s="112" t="s">
        <v>3295</v>
      </c>
    </row>
    <row r="35" spans="1:9" x14ac:dyDescent="0.25">
      <c r="A35" s="112" t="s">
        <v>4116</v>
      </c>
      <c r="B35" s="112">
        <v>5</v>
      </c>
      <c r="C35" s="112"/>
      <c r="D35" s="112"/>
      <c r="E35" s="112"/>
      <c r="F35" s="112"/>
      <c r="G35" s="112"/>
      <c r="H35" s="112"/>
      <c r="I35" s="112" t="s">
        <v>3295</v>
      </c>
    </row>
    <row r="36" spans="1:9" x14ac:dyDescent="0.25">
      <c r="A36" s="112" t="s">
        <v>4117</v>
      </c>
      <c r="B36" s="112">
        <v>4</v>
      </c>
      <c r="C36" s="112">
        <v>4</v>
      </c>
      <c r="D36" s="112"/>
      <c r="E36" s="112"/>
      <c r="F36" s="112" t="s">
        <v>2958</v>
      </c>
      <c r="G36" s="112"/>
      <c r="H36" s="112"/>
      <c r="I36" s="112" t="s">
        <v>3295</v>
      </c>
    </row>
    <row r="37" spans="1:9" x14ac:dyDescent="0.25">
      <c r="A37" s="112" t="s">
        <v>2277</v>
      </c>
      <c r="B37" s="112">
        <v>4</v>
      </c>
      <c r="C37" s="112">
        <v>2</v>
      </c>
      <c r="D37" s="112"/>
      <c r="E37" s="112"/>
      <c r="F37" s="112" t="s">
        <v>2958</v>
      </c>
      <c r="G37" s="112" t="s">
        <v>6459</v>
      </c>
      <c r="H37" s="112"/>
      <c r="I37" s="112" t="s">
        <v>3295</v>
      </c>
    </row>
    <row r="38" spans="1:9" x14ac:dyDescent="0.25">
      <c r="A38" s="112" t="s">
        <v>4118</v>
      </c>
      <c r="B38" s="112">
        <v>3</v>
      </c>
      <c r="C38" s="112"/>
      <c r="D38" s="112">
        <v>3</v>
      </c>
      <c r="E38" s="112"/>
      <c r="F38" s="112" t="s">
        <v>2931</v>
      </c>
      <c r="G38" s="112"/>
      <c r="H38" s="112"/>
      <c r="I38" s="112" t="s">
        <v>3295</v>
      </c>
    </row>
    <row r="39" spans="1:9" x14ac:dyDescent="0.25">
      <c r="A39" s="112" t="s">
        <v>2268</v>
      </c>
      <c r="B39" s="112">
        <v>4</v>
      </c>
      <c r="C39" s="112"/>
      <c r="D39" s="112">
        <v>3</v>
      </c>
      <c r="E39" s="112"/>
      <c r="F39" s="112" t="s">
        <v>2931</v>
      </c>
      <c r="G39" s="112" t="s">
        <v>6457</v>
      </c>
      <c r="H39" s="112"/>
      <c r="I39" s="112" t="s">
        <v>3295</v>
      </c>
    </row>
    <row r="40" spans="1:9" x14ac:dyDescent="0.25">
      <c r="A40" s="112" t="s">
        <v>2242</v>
      </c>
      <c r="B40" s="112">
        <v>4</v>
      </c>
      <c r="C40" s="112"/>
      <c r="D40" s="112">
        <v>4</v>
      </c>
      <c r="E40" s="112"/>
      <c r="F40" s="112" t="s">
        <v>2931</v>
      </c>
      <c r="G40" s="112"/>
      <c r="H40" s="112"/>
      <c r="I40" s="112" t="s">
        <v>3295</v>
      </c>
    </row>
    <row r="41" spans="1:9" x14ac:dyDescent="0.25">
      <c r="A41" s="112" t="s">
        <v>4126</v>
      </c>
      <c r="B41" s="112">
        <v>3</v>
      </c>
      <c r="C41" s="112">
        <v>2</v>
      </c>
      <c r="D41" s="112"/>
      <c r="E41" s="112"/>
      <c r="F41" s="112" t="s">
        <v>2958</v>
      </c>
      <c r="G41" s="112"/>
      <c r="H41" s="112"/>
      <c r="I41" s="112" t="s">
        <v>3296</v>
      </c>
    </row>
    <row r="42" spans="1:9" x14ac:dyDescent="0.25">
      <c r="A42" s="112" t="s">
        <v>4127</v>
      </c>
      <c r="B42" s="112">
        <v>3</v>
      </c>
      <c r="C42" s="112">
        <v>4</v>
      </c>
      <c r="D42" s="112">
        <v>4</v>
      </c>
      <c r="E42" s="112"/>
      <c r="F42" s="112" t="s">
        <v>4128</v>
      </c>
      <c r="G42" s="112"/>
      <c r="H42" s="112"/>
      <c r="I42" s="112" t="s">
        <v>3296</v>
      </c>
    </row>
    <row r="43" spans="1:9" x14ac:dyDescent="0.25">
      <c r="A43" s="112" t="s">
        <v>4129</v>
      </c>
      <c r="B43" s="112">
        <v>3</v>
      </c>
      <c r="C43" s="112"/>
      <c r="D43" s="112"/>
      <c r="E43" s="112"/>
      <c r="F43" s="112"/>
      <c r="G43" s="112"/>
      <c r="H43" s="112"/>
      <c r="I43" s="112" t="s">
        <v>3296</v>
      </c>
    </row>
    <row r="44" spans="1:9" x14ac:dyDescent="0.25">
      <c r="A44" s="112" t="s">
        <v>4130</v>
      </c>
      <c r="B44" s="112">
        <v>4</v>
      </c>
      <c r="C44" s="112"/>
      <c r="D44" s="112"/>
      <c r="E44" s="112"/>
      <c r="F44" s="112"/>
      <c r="G44" s="112"/>
      <c r="H44" s="112"/>
      <c r="I44" s="112" t="s">
        <v>3296</v>
      </c>
    </row>
    <row r="45" spans="1:9" x14ac:dyDescent="0.25">
      <c r="A45" s="112" t="s">
        <v>4131</v>
      </c>
      <c r="B45" s="112">
        <v>4</v>
      </c>
      <c r="C45" s="112"/>
      <c r="D45" s="112"/>
      <c r="E45" s="112"/>
      <c r="F45" s="112"/>
      <c r="G45" s="112"/>
      <c r="H45" s="112"/>
      <c r="I45" s="112" t="s">
        <v>3296</v>
      </c>
    </row>
    <row r="46" spans="1:9" x14ac:dyDescent="0.25">
      <c r="A46" s="112" t="s">
        <v>4132</v>
      </c>
      <c r="B46" s="112">
        <v>4</v>
      </c>
      <c r="C46" s="112"/>
      <c r="D46" s="112"/>
      <c r="E46" s="112"/>
      <c r="F46" s="112"/>
      <c r="G46" s="112"/>
      <c r="H46" s="112"/>
      <c r="I46" s="112" t="s">
        <v>3296</v>
      </c>
    </row>
    <row r="47" spans="1:9" x14ac:dyDescent="0.25">
      <c r="A47" s="112" t="s">
        <v>4133</v>
      </c>
      <c r="B47" s="112">
        <v>4</v>
      </c>
      <c r="C47" s="112"/>
      <c r="D47" s="112"/>
      <c r="E47" s="112"/>
      <c r="F47" s="112"/>
      <c r="G47" s="112"/>
      <c r="H47" s="112"/>
      <c r="I47" s="112" t="s">
        <v>3296</v>
      </c>
    </row>
    <row r="48" spans="1:9" x14ac:dyDescent="0.25">
      <c r="A48" s="112" t="s">
        <v>2466</v>
      </c>
      <c r="B48" s="112">
        <v>3</v>
      </c>
      <c r="C48" s="112"/>
      <c r="D48" s="112"/>
      <c r="E48" s="112"/>
      <c r="F48" s="112"/>
      <c r="G48" s="112"/>
      <c r="H48" s="112"/>
      <c r="I48" s="112" t="s">
        <v>3296</v>
      </c>
    </row>
    <row r="49" spans="1:23" x14ac:dyDescent="0.25">
      <c r="A49" s="112" t="s">
        <v>4134</v>
      </c>
      <c r="B49" s="112">
        <v>3</v>
      </c>
      <c r="C49" s="112">
        <v>3</v>
      </c>
      <c r="D49" s="112"/>
      <c r="E49" s="112"/>
      <c r="F49" s="112" t="s">
        <v>2958</v>
      </c>
      <c r="G49" s="112"/>
      <c r="H49" s="112"/>
      <c r="I49" s="112" t="s">
        <v>3296</v>
      </c>
    </row>
    <row r="50" spans="1:23" x14ac:dyDescent="0.25">
      <c r="A50" s="112" t="s">
        <v>2494</v>
      </c>
      <c r="B50" s="112">
        <v>4</v>
      </c>
      <c r="C50" s="112"/>
      <c r="D50" s="112">
        <v>4</v>
      </c>
      <c r="E50" s="112"/>
      <c r="F50" s="112" t="s">
        <v>2931</v>
      </c>
      <c r="G50" s="112" t="s">
        <v>6612</v>
      </c>
      <c r="H50" s="112"/>
      <c r="I50" s="112" t="s">
        <v>3296</v>
      </c>
    </row>
    <row r="51" spans="1:23" x14ac:dyDescent="0.25">
      <c r="A51" s="112" t="s">
        <v>4135</v>
      </c>
      <c r="B51" s="112">
        <v>3</v>
      </c>
      <c r="C51" s="112"/>
      <c r="D51" s="112">
        <v>5</v>
      </c>
      <c r="E51" s="112"/>
      <c r="F51" s="112" t="s">
        <v>2931</v>
      </c>
      <c r="G51" s="112"/>
      <c r="H51" s="112"/>
      <c r="I51" s="112" t="s">
        <v>3296</v>
      </c>
    </row>
    <row r="52" spans="1:23" x14ac:dyDescent="0.25">
      <c r="A52" s="112" t="s">
        <v>4136</v>
      </c>
      <c r="B52" s="112">
        <v>4</v>
      </c>
      <c r="C52" s="112"/>
      <c r="D52" s="112">
        <v>5</v>
      </c>
      <c r="E52" s="112"/>
      <c r="F52" s="112" t="s">
        <v>2931</v>
      </c>
      <c r="G52" s="112"/>
      <c r="H52" s="112"/>
      <c r="I52" s="112" t="s">
        <v>3296</v>
      </c>
    </row>
    <row r="53" spans="1:23" x14ac:dyDescent="0.25">
      <c r="A53" s="112" t="s">
        <v>4137</v>
      </c>
      <c r="B53" s="112">
        <v>5</v>
      </c>
      <c r="C53" s="112"/>
      <c r="D53" s="112">
        <v>4</v>
      </c>
      <c r="E53" s="112"/>
      <c r="F53" s="112" t="s">
        <v>2931</v>
      </c>
      <c r="G53" s="112"/>
      <c r="H53" s="112"/>
      <c r="I53" s="112" t="s">
        <v>3296</v>
      </c>
    </row>
    <row r="54" spans="1:23" x14ac:dyDescent="0.25">
      <c r="A54" s="112" t="s">
        <v>4155</v>
      </c>
      <c r="B54" s="112"/>
      <c r="C54" s="112"/>
      <c r="D54" s="112"/>
      <c r="E54" s="112">
        <v>2</v>
      </c>
      <c r="F54" s="112"/>
      <c r="G54" s="112"/>
      <c r="H54" s="112"/>
      <c r="I54" s="112" t="s">
        <v>4008</v>
      </c>
    </row>
    <row r="55" spans="1:23" x14ac:dyDescent="0.25">
      <c r="A55" s="112" t="s">
        <v>2608</v>
      </c>
      <c r="B55" s="112">
        <v>4</v>
      </c>
      <c r="C55" s="112"/>
      <c r="D55" s="112"/>
      <c r="E55" s="112"/>
      <c r="F55" s="112"/>
      <c r="G55" s="112"/>
      <c r="H55" s="112"/>
      <c r="I55" s="112" t="s">
        <v>4008</v>
      </c>
    </row>
    <row r="56" spans="1:23" x14ac:dyDescent="0.25">
      <c r="A56" s="112" t="s">
        <v>4156</v>
      </c>
      <c r="B56" s="112">
        <v>2</v>
      </c>
      <c r="C56" s="112">
        <v>5</v>
      </c>
      <c r="D56" s="112">
        <v>2</v>
      </c>
      <c r="E56" s="112"/>
      <c r="F56" s="112" t="s">
        <v>4157</v>
      </c>
      <c r="G56" s="112"/>
      <c r="H56" s="112"/>
      <c r="I56" s="112" t="s">
        <v>4008</v>
      </c>
    </row>
    <row r="57" spans="1:23" x14ac:dyDescent="0.25">
      <c r="A57" s="112" t="s">
        <v>2615</v>
      </c>
      <c r="B57" s="112">
        <v>4</v>
      </c>
      <c r="C57" s="112">
        <v>4</v>
      </c>
      <c r="D57" s="112"/>
      <c r="E57" s="112"/>
      <c r="F57" s="112" t="s">
        <v>4158</v>
      </c>
      <c r="G57" s="112"/>
      <c r="H57" s="112" t="s">
        <v>6426</v>
      </c>
      <c r="I57" s="112" t="s">
        <v>4008</v>
      </c>
    </row>
    <row r="58" spans="1:23" x14ac:dyDescent="0.25">
      <c r="A58" s="112" t="s">
        <v>4159</v>
      </c>
      <c r="B58" s="112">
        <v>4</v>
      </c>
      <c r="C58" s="112"/>
      <c r="D58" s="112"/>
      <c r="E58" s="112"/>
      <c r="F58" s="112"/>
      <c r="G58" s="112"/>
      <c r="H58" s="112"/>
      <c r="I58" s="112" t="s">
        <v>4008</v>
      </c>
    </row>
    <row r="59" spans="1:23" x14ac:dyDescent="0.25">
      <c r="A59" s="112" t="s">
        <v>4160</v>
      </c>
      <c r="B59" s="112">
        <v>3</v>
      </c>
      <c r="C59" s="112"/>
      <c r="D59" s="112"/>
      <c r="E59" s="112"/>
      <c r="F59" s="112"/>
      <c r="G59" s="112"/>
      <c r="H59" s="112"/>
      <c r="I59" s="112" t="s">
        <v>4008</v>
      </c>
    </row>
    <row r="60" spans="1:23" x14ac:dyDescent="0.25">
      <c r="A60" s="112" t="s">
        <v>2618</v>
      </c>
      <c r="B60" s="112">
        <v>3</v>
      </c>
      <c r="C60" s="112">
        <v>2</v>
      </c>
      <c r="D60" s="112"/>
      <c r="E60" s="112"/>
      <c r="F60" s="112" t="s">
        <v>2958</v>
      </c>
      <c r="G60" s="112" t="s">
        <v>6466</v>
      </c>
      <c r="H60" s="112"/>
      <c r="I60" s="112" t="s">
        <v>4008</v>
      </c>
    </row>
    <row r="61" spans="1:23" x14ac:dyDescent="0.25">
      <c r="A61" s="112" t="s">
        <v>2622</v>
      </c>
      <c r="B61" s="112">
        <v>2</v>
      </c>
      <c r="C61" s="112">
        <v>3</v>
      </c>
      <c r="D61" s="112"/>
      <c r="E61" s="112"/>
      <c r="F61" s="112" t="s">
        <v>2958</v>
      </c>
      <c r="G61" s="112" t="s">
        <v>6479</v>
      </c>
      <c r="H61" s="112"/>
      <c r="I61" s="112" t="s">
        <v>4008</v>
      </c>
    </row>
    <row r="62" spans="1:23" x14ac:dyDescent="0.25">
      <c r="A62" s="112" t="s">
        <v>4161</v>
      </c>
      <c r="B62" s="112">
        <v>3</v>
      </c>
      <c r="C62" s="112">
        <v>4</v>
      </c>
      <c r="D62" s="112"/>
      <c r="E62" s="112"/>
      <c r="F62" s="112" t="s">
        <v>2958</v>
      </c>
      <c r="G62" s="112" t="s">
        <v>6480</v>
      </c>
      <c r="H62" s="112"/>
      <c r="I62" s="112" t="s">
        <v>4008</v>
      </c>
    </row>
    <row r="63" spans="1:23" x14ac:dyDescent="0.25">
      <c r="A63" s="112" t="s">
        <v>2614</v>
      </c>
      <c r="B63" s="112">
        <v>2</v>
      </c>
      <c r="C63" s="112">
        <v>1</v>
      </c>
      <c r="D63" s="112"/>
      <c r="E63" s="112"/>
      <c r="F63" s="112" t="s">
        <v>2958</v>
      </c>
      <c r="G63" s="112"/>
      <c r="H63" s="112"/>
      <c r="I63" s="112" t="s">
        <v>4008</v>
      </c>
    </row>
    <row r="64" spans="1:23" x14ac:dyDescent="0.25">
      <c r="A64" s="112" t="s">
        <v>2549</v>
      </c>
      <c r="B64" s="112">
        <v>4</v>
      </c>
      <c r="C64" s="112"/>
      <c r="D64" s="112"/>
      <c r="E64" s="112"/>
      <c r="F64" s="112" t="s">
        <v>4168</v>
      </c>
      <c r="G64" s="112" t="s">
        <v>6489</v>
      </c>
      <c r="H64" s="112"/>
      <c r="I64" s="112" t="s">
        <v>3292</v>
      </c>
      <c r="U64" t="s">
        <v>6387</v>
      </c>
      <c r="V64" t="s">
        <v>6393</v>
      </c>
      <c r="W64" t="s">
        <v>6404</v>
      </c>
    </row>
    <row r="65" spans="1:23" x14ac:dyDescent="0.25">
      <c r="A65" s="112" t="s">
        <v>4169</v>
      </c>
      <c r="B65" s="112">
        <v>4</v>
      </c>
      <c r="C65" s="112"/>
      <c r="D65" s="112"/>
      <c r="E65" s="112"/>
      <c r="F65" s="112"/>
      <c r="G65" s="112"/>
      <c r="H65" s="112"/>
      <c r="I65" s="112" t="s">
        <v>3292</v>
      </c>
      <c r="T65">
        <v>1</v>
      </c>
      <c r="U65" s="8" t="s">
        <v>6388</v>
      </c>
      <c r="V65" s="8" t="s">
        <v>6394</v>
      </c>
      <c r="W65" s="8" t="s">
        <v>6399</v>
      </c>
    </row>
    <row r="66" spans="1:23" x14ac:dyDescent="0.25">
      <c r="A66" s="112" t="s">
        <v>4170</v>
      </c>
      <c r="B66" s="112">
        <v>4</v>
      </c>
      <c r="C66" s="112"/>
      <c r="D66" s="112"/>
      <c r="E66" s="112"/>
      <c r="F66" s="112"/>
      <c r="G66" s="112"/>
      <c r="H66" s="112"/>
      <c r="I66" s="112" t="s">
        <v>3292</v>
      </c>
      <c r="T66">
        <v>2</v>
      </c>
      <c r="U66" s="8" t="s">
        <v>6389</v>
      </c>
      <c r="V66" s="8" t="s">
        <v>6395</v>
      </c>
      <c r="W66" s="8" t="s">
        <v>6400</v>
      </c>
    </row>
    <row r="67" spans="1:23" x14ac:dyDescent="0.25">
      <c r="A67" s="112" t="s">
        <v>2545</v>
      </c>
      <c r="B67" s="112">
        <v>4</v>
      </c>
      <c r="C67" s="112"/>
      <c r="D67" s="112"/>
      <c r="E67" s="112"/>
      <c r="F67" s="112" t="s">
        <v>6486</v>
      </c>
      <c r="G67" s="112" t="s">
        <v>6485</v>
      </c>
      <c r="H67" s="112"/>
      <c r="I67" s="112" t="s">
        <v>3292</v>
      </c>
      <c r="T67">
        <v>3</v>
      </c>
      <c r="U67" s="8" t="s">
        <v>6390</v>
      </c>
      <c r="V67" s="8" t="s">
        <v>6396</v>
      </c>
      <c r="W67" s="8" t="s">
        <v>6401</v>
      </c>
    </row>
    <row r="68" spans="1:23" x14ac:dyDescent="0.25">
      <c r="A68" s="112" t="s">
        <v>2539</v>
      </c>
      <c r="B68" s="112">
        <v>3</v>
      </c>
      <c r="C68" s="112">
        <v>1</v>
      </c>
      <c r="D68" s="112"/>
      <c r="E68" s="112"/>
      <c r="F68" s="112" t="s">
        <v>2958</v>
      </c>
      <c r="G68" s="112" t="s">
        <v>6582</v>
      </c>
      <c r="H68" s="112"/>
      <c r="I68" s="112" t="s">
        <v>3292</v>
      </c>
      <c r="T68">
        <v>4</v>
      </c>
      <c r="U68" s="8" t="s">
        <v>6391</v>
      </c>
      <c r="V68" s="8" t="s">
        <v>6397</v>
      </c>
      <c r="W68" s="8" t="s">
        <v>6402</v>
      </c>
    </row>
    <row r="69" spans="1:23" x14ac:dyDescent="0.25">
      <c r="A69" s="112" t="s">
        <v>2538</v>
      </c>
      <c r="B69" s="112">
        <v>3</v>
      </c>
      <c r="C69" s="112"/>
      <c r="D69" s="112">
        <v>5</v>
      </c>
      <c r="E69" s="112"/>
      <c r="F69" s="112" t="s">
        <v>2931</v>
      </c>
      <c r="G69" s="112" t="s">
        <v>6469</v>
      </c>
      <c r="H69" s="112"/>
      <c r="I69" s="112" t="s">
        <v>3292</v>
      </c>
      <c r="T69">
        <v>5</v>
      </c>
      <c r="U69" s="8" t="s">
        <v>6392</v>
      </c>
      <c r="V69" s="8" t="s">
        <v>6398</v>
      </c>
      <c r="W69" s="8" t="s">
        <v>6403</v>
      </c>
    </row>
    <row r="70" spans="1:23" x14ac:dyDescent="0.25">
      <c r="A70" s="112" t="s">
        <v>2563</v>
      </c>
      <c r="B70" s="112">
        <v>4</v>
      </c>
      <c r="C70" s="112">
        <v>3</v>
      </c>
      <c r="D70" s="112">
        <v>3</v>
      </c>
      <c r="E70" s="112"/>
      <c r="F70" s="112" t="s">
        <v>4175</v>
      </c>
      <c r="G70" s="112"/>
      <c r="H70" s="112"/>
      <c r="I70" s="112" t="s">
        <v>3292</v>
      </c>
    </row>
    <row r="71" spans="1:23" x14ac:dyDescent="0.25">
      <c r="A71" s="112" t="s">
        <v>2581</v>
      </c>
      <c r="B71" s="112">
        <v>4</v>
      </c>
      <c r="C71" s="112">
        <v>3</v>
      </c>
      <c r="D71" s="112">
        <v>2</v>
      </c>
      <c r="E71" s="112"/>
      <c r="F71" s="112" t="s">
        <v>4175</v>
      </c>
      <c r="G71" s="112" t="s">
        <v>6484</v>
      </c>
      <c r="H71" s="112"/>
      <c r="I71" s="112" t="s">
        <v>3292</v>
      </c>
    </row>
    <row r="72" spans="1:23" x14ac:dyDescent="0.25">
      <c r="A72" s="112" t="s">
        <v>4171</v>
      </c>
      <c r="B72" s="112">
        <v>4</v>
      </c>
      <c r="C72" s="112"/>
      <c r="D72" s="112"/>
      <c r="E72" s="112"/>
      <c r="F72" s="112"/>
      <c r="G72" s="112"/>
      <c r="H72" s="112"/>
      <c r="I72" s="112" t="s">
        <v>3292</v>
      </c>
    </row>
    <row r="73" spans="1:23" x14ac:dyDescent="0.25">
      <c r="A73" s="112" t="s">
        <v>2582</v>
      </c>
      <c r="B73" s="112">
        <v>3</v>
      </c>
      <c r="C73" s="112"/>
      <c r="D73" s="112"/>
      <c r="E73" s="112"/>
      <c r="F73" s="112"/>
      <c r="G73" s="112"/>
      <c r="H73" s="112"/>
      <c r="I73" s="112" t="s">
        <v>3292</v>
      </c>
    </row>
    <row r="74" spans="1:23" x14ac:dyDescent="0.25">
      <c r="A74" s="112" t="s">
        <v>4172</v>
      </c>
      <c r="B74" s="112">
        <v>4</v>
      </c>
      <c r="C74" s="112"/>
      <c r="D74" s="112"/>
      <c r="E74" s="112"/>
      <c r="F74" s="112"/>
      <c r="G74" s="112"/>
      <c r="H74" s="112"/>
      <c r="I74" s="112" t="s">
        <v>3292</v>
      </c>
    </row>
    <row r="75" spans="1:23" x14ac:dyDescent="0.25">
      <c r="A75" s="112" t="s">
        <v>2554</v>
      </c>
      <c r="B75" s="112">
        <v>3</v>
      </c>
      <c r="C75" s="112">
        <v>2</v>
      </c>
      <c r="D75" s="112"/>
      <c r="E75" s="112"/>
      <c r="F75" s="112" t="s">
        <v>2958</v>
      </c>
      <c r="G75" s="112" t="s">
        <v>6585</v>
      </c>
      <c r="H75" s="112"/>
      <c r="I75" s="112" t="s">
        <v>3292</v>
      </c>
    </row>
    <row r="76" spans="1:23" x14ac:dyDescent="0.25">
      <c r="A76" s="112" t="s">
        <v>4173</v>
      </c>
      <c r="B76" s="112">
        <v>3</v>
      </c>
      <c r="C76" s="112">
        <v>3</v>
      </c>
      <c r="D76" s="112"/>
      <c r="E76" s="112"/>
      <c r="F76" s="112" t="s">
        <v>2958</v>
      </c>
      <c r="G76" s="112" t="s">
        <v>6417</v>
      </c>
      <c r="H76" s="112"/>
      <c r="I76" s="112" t="s">
        <v>3292</v>
      </c>
    </row>
    <row r="77" spans="1:23" x14ac:dyDescent="0.25">
      <c r="A77" s="112" t="s">
        <v>2559</v>
      </c>
      <c r="B77" s="112">
        <v>3</v>
      </c>
      <c r="C77" s="112">
        <v>4</v>
      </c>
      <c r="D77" s="112"/>
      <c r="E77" s="112"/>
      <c r="F77" s="112" t="s">
        <v>2958</v>
      </c>
      <c r="G77" s="112"/>
      <c r="H77" s="112"/>
      <c r="I77" s="112" t="s">
        <v>3292</v>
      </c>
    </row>
    <row r="78" spans="1:23" x14ac:dyDescent="0.25">
      <c r="A78" s="112" t="s">
        <v>2550</v>
      </c>
      <c r="B78" s="112">
        <v>3</v>
      </c>
      <c r="C78" s="112">
        <v>3</v>
      </c>
      <c r="D78" s="112"/>
      <c r="E78" s="112"/>
      <c r="F78" s="112" t="s">
        <v>2958</v>
      </c>
      <c r="G78" s="112"/>
      <c r="H78" s="112"/>
      <c r="I78" s="112" t="s">
        <v>3292</v>
      </c>
    </row>
    <row r="79" spans="1:23" x14ac:dyDescent="0.25">
      <c r="A79" s="112" t="s">
        <v>2568</v>
      </c>
      <c r="B79" s="112">
        <v>4</v>
      </c>
      <c r="C79" s="112">
        <v>2</v>
      </c>
      <c r="D79" s="112"/>
      <c r="E79" s="112"/>
      <c r="F79" s="112" t="s">
        <v>2958</v>
      </c>
      <c r="G79" s="112" t="s">
        <v>6422</v>
      </c>
      <c r="H79" s="112"/>
      <c r="I79" s="112" t="s">
        <v>3292</v>
      </c>
    </row>
    <row r="80" spans="1:23" x14ac:dyDescent="0.25">
      <c r="A80" s="112" t="s">
        <v>2540</v>
      </c>
      <c r="B80" s="112">
        <v>2</v>
      </c>
      <c r="C80" s="112">
        <v>2</v>
      </c>
      <c r="D80" s="112"/>
      <c r="E80" s="112"/>
      <c r="F80" s="112" t="s">
        <v>2958</v>
      </c>
      <c r="G80" s="112" t="s">
        <v>6584</v>
      </c>
      <c r="H80" s="112"/>
      <c r="I80" s="112" t="s">
        <v>3292</v>
      </c>
    </row>
    <row r="81" spans="1:9" x14ac:dyDescent="0.25">
      <c r="A81" s="112" t="s">
        <v>2544</v>
      </c>
      <c r="B81" s="112">
        <v>2</v>
      </c>
      <c r="C81" s="112">
        <v>1</v>
      </c>
      <c r="D81" s="112"/>
      <c r="E81" s="112"/>
      <c r="F81" s="112" t="s">
        <v>2958</v>
      </c>
      <c r="G81" s="112"/>
      <c r="H81" s="112"/>
      <c r="I81" s="112" t="s">
        <v>3292</v>
      </c>
    </row>
    <row r="82" spans="1:9" x14ac:dyDescent="0.25">
      <c r="A82" s="112" t="s">
        <v>2542</v>
      </c>
      <c r="B82" s="112">
        <v>2</v>
      </c>
      <c r="C82" s="112"/>
      <c r="D82" s="112">
        <v>2</v>
      </c>
      <c r="E82" s="112"/>
      <c r="F82" s="112" t="s">
        <v>2931</v>
      </c>
      <c r="G82" s="112" t="s">
        <v>6405</v>
      </c>
      <c r="H82" s="112" t="s">
        <v>6406</v>
      </c>
      <c r="I82" s="112" t="s">
        <v>3292</v>
      </c>
    </row>
    <row r="83" spans="1:9" x14ac:dyDescent="0.25">
      <c r="A83" s="112" t="s">
        <v>2536</v>
      </c>
      <c r="B83" s="112">
        <v>4</v>
      </c>
      <c r="C83" s="112"/>
      <c r="D83" s="112">
        <v>3</v>
      </c>
      <c r="E83" s="112"/>
      <c r="F83" s="112" t="s">
        <v>2931</v>
      </c>
      <c r="G83" s="112"/>
      <c r="H83" s="112"/>
      <c r="I83" s="112" t="s">
        <v>3292</v>
      </c>
    </row>
    <row r="84" spans="1:9" x14ac:dyDescent="0.25">
      <c r="A84" s="112" t="s">
        <v>2534</v>
      </c>
      <c r="B84" s="112">
        <v>4</v>
      </c>
      <c r="C84" s="112"/>
      <c r="D84" s="112">
        <v>3</v>
      </c>
      <c r="E84" s="112"/>
      <c r="F84" s="112" t="s">
        <v>2931</v>
      </c>
      <c r="G84" s="112"/>
      <c r="H84" s="112"/>
      <c r="I84" s="112" t="s">
        <v>3292</v>
      </c>
    </row>
    <row r="85" spans="1:9" x14ac:dyDescent="0.25">
      <c r="A85" s="112" t="s">
        <v>4174</v>
      </c>
      <c r="B85" s="112">
        <v>3</v>
      </c>
      <c r="C85" s="112">
        <v>3</v>
      </c>
      <c r="D85" s="112">
        <v>3</v>
      </c>
      <c r="E85" s="112"/>
      <c r="F85" s="112" t="s">
        <v>4175</v>
      </c>
      <c r="G85" s="112"/>
      <c r="H85" s="112"/>
      <c r="I85" s="112" t="s">
        <v>3292</v>
      </c>
    </row>
    <row r="86" spans="1:9" x14ac:dyDescent="0.25">
      <c r="A86" s="112" t="s">
        <v>2552</v>
      </c>
      <c r="B86" s="112">
        <v>4</v>
      </c>
      <c r="C86" s="112"/>
      <c r="D86" s="112"/>
      <c r="E86" s="112"/>
      <c r="F86" s="112" t="s">
        <v>2927</v>
      </c>
      <c r="G86" s="112"/>
      <c r="H86" s="112"/>
      <c r="I86" s="112" t="s">
        <v>3292</v>
      </c>
    </row>
    <row r="87" spans="1:9" x14ac:dyDescent="0.25">
      <c r="A87" s="112" t="s">
        <v>4072</v>
      </c>
      <c r="B87" s="112"/>
      <c r="C87" s="112"/>
      <c r="D87" s="112"/>
      <c r="E87" s="112">
        <v>2</v>
      </c>
      <c r="F87" s="112" t="s">
        <v>4187</v>
      </c>
      <c r="G87" s="112"/>
      <c r="H87" s="112"/>
      <c r="I87" s="112" t="s">
        <v>3291</v>
      </c>
    </row>
    <row r="88" spans="1:9" x14ac:dyDescent="0.25">
      <c r="A88" s="112" t="s">
        <v>4073</v>
      </c>
      <c r="B88" s="112"/>
      <c r="C88" s="112"/>
      <c r="D88" s="112"/>
      <c r="E88" s="112">
        <v>1</v>
      </c>
      <c r="F88" s="112" t="s">
        <v>4187</v>
      </c>
      <c r="G88" s="112"/>
      <c r="H88" s="112"/>
      <c r="I88" s="112" t="s">
        <v>3291</v>
      </c>
    </row>
    <row r="89" spans="1:9" x14ac:dyDescent="0.25">
      <c r="A89" s="112" t="s">
        <v>4074</v>
      </c>
      <c r="B89" s="112"/>
      <c r="C89" s="112"/>
      <c r="D89" s="112"/>
      <c r="E89" s="112">
        <v>3</v>
      </c>
      <c r="F89" s="112" t="s">
        <v>4187</v>
      </c>
      <c r="G89" s="112"/>
      <c r="H89" s="112"/>
      <c r="I89" s="112" t="s">
        <v>3291</v>
      </c>
    </row>
    <row r="90" spans="1:9" x14ac:dyDescent="0.25">
      <c r="A90" s="112" t="s">
        <v>4075</v>
      </c>
      <c r="B90" s="112"/>
      <c r="C90" s="112"/>
      <c r="D90" s="112"/>
      <c r="E90" s="112">
        <v>1</v>
      </c>
      <c r="F90" s="112" t="s">
        <v>4187</v>
      </c>
      <c r="G90" s="112"/>
      <c r="H90" s="112"/>
      <c r="I90" s="112" t="s">
        <v>3291</v>
      </c>
    </row>
    <row r="91" spans="1:9" x14ac:dyDescent="0.25">
      <c r="A91" s="112" t="s">
        <v>4076</v>
      </c>
      <c r="B91" s="112"/>
      <c r="C91" s="112"/>
      <c r="D91" s="112"/>
      <c r="E91" s="112">
        <v>2</v>
      </c>
      <c r="F91" s="112" t="s">
        <v>4187</v>
      </c>
      <c r="G91" s="112"/>
      <c r="H91" s="112"/>
      <c r="I91" s="112" t="s">
        <v>3291</v>
      </c>
    </row>
    <row r="92" spans="1:9" x14ac:dyDescent="0.25">
      <c r="A92" s="112" t="s">
        <v>4077</v>
      </c>
      <c r="B92" s="112"/>
      <c r="C92" s="112"/>
      <c r="D92" s="112"/>
      <c r="E92" s="112">
        <v>2</v>
      </c>
      <c r="F92" s="112" t="s">
        <v>4187</v>
      </c>
      <c r="G92" s="112"/>
      <c r="H92" s="112"/>
      <c r="I92" s="112" t="s">
        <v>3291</v>
      </c>
    </row>
    <row r="93" spans="1:9" x14ac:dyDescent="0.25">
      <c r="A93" s="112" t="s">
        <v>4078</v>
      </c>
      <c r="B93" s="112"/>
      <c r="C93" s="112"/>
      <c r="D93" s="112"/>
      <c r="E93" s="112">
        <v>4</v>
      </c>
      <c r="F93" s="112" t="s">
        <v>4187</v>
      </c>
      <c r="G93" s="112"/>
      <c r="H93" s="112"/>
      <c r="I93" s="112" t="s">
        <v>3291</v>
      </c>
    </row>
    <row r="94" spans="1:9" x14ac:dyDescent="0.25">
      <c r="A94" s="112" t="s">
        <v>4079</v>
      </c>
      <c r="B94" s="112"/>
      <c r="C94" s="112"/>
      <c r="D94" s="112"/>
      <c r="E94" s="112">
        <v>3</v>
      </c>
      <c r="F94" s="112" t="s">
        <v>4187</v>
      </c>
      <c r="G94" s="112"/>
      <c r="H94" s="112"/>
      <c r="I94" s="112" t="s">
        <v>3291</v>
      </c>
    </row>
    <row r="95" spans="1:9" x14ac:dyDescent="0.25">
      <c r="A95" s="112" t="s">
        <v>4080</v>
      </c>
      <c r="B95" s="112"/>
      <c r="C95" s="112"/>
      <c r="D95" s="112"/>
      <c r="E95" s="112">
        <v>2</v>
      </c>
      <c r="F95" s="112" t="s">
        <v>4187</v>
      </c>
      <c r="G95" s="112"/>
      <c r="H95" s="112"/>
      <c r="I95" s="112" t="s">
        <v>3291</v>
      </c>
    </row>
    <row r="96" spans="1:9" x14ac:dyDescent="0.25">
      <c r="A96" s="112" t="s">
        <v>4081</v>
      </c>
      <c r="B96" s="112"/>
      <c r="C96" s="112"/>
      <c r="D96" s="112"/>
      <c r="E96" s="112">
        <v>1</v>
      </c>
      <c r="F96" s="112" t="s">
        <v>4187</v>
      </c>
      <c r="G96" s="112"/>
      <c r="H96" s="112"/>
      <c r="I96" s="112" t="s">
        <v>3291</v>
      </c>
    </row>
    <row r="97" spans="1:9" x14ac:dyDescent="0.25">
      <c r="A97" s="112" t="s">
        <v>4082</v>
      </c>
      <c r="B97" s="112"/>
      <c r="C97" s="112"/>
      <c r="D97" s="112"/>
      <c r="E97" s="112">
        <v>4</v>
      </c>
      <c r="F97" s="112" t="s">
        <v>4187</v>
      </c>
      <c r="G97" s="112"/>
      <c r="H97" s="112"/>
      <c r="I97" s="112" t="s">
        <v>3291</v>
      </c>
    </row>
    <row r="98" spans="1:9" x14ac:dyDescent="0.25">
      <c r="A98" s="112" t="s">
        <v>4083</v>
      </c>
      <c r="B98" s="112"/>
      <c r="C98" s="112"/>
      <c r="D98" s="112"/>
      <c r="E98" s="112">
        <v>3</v>
      </c>
      <c r="F98" s="112" t="s">
        <v>4187</v>
      </c>
      <c r="G98" s="112"/>
      <c r="H98" s="112"/>
      <c r="I98" s="112" t="s">
        <v>3291</v>
      </c>
    </row>
    <row r="99" spans="1:9" x14ac:dyDescent="0.25">
      <c r="A99" s="112" t="s">
        <v>4084</v>
      </c>
      <c r="B99" s="112"/>
      <c r="C99" s="112"/>
      <c r="D99" s="112"/>
      <c r="E99" s="112">
        <v>1</v>
      </c>
      <c r="F99" s="112" t="s">
        <v>4187</v>
      </c>
      <c r="G99" s="112"/>
      <c r="H99" s="112"/>
      <c r="I99" s="112" t="s">
        <v>3291</v>
      </c>
    </row>
    <row r="100" spans="1:9" x14ac:dyDescent="0.25">
      <c r="A100" s="112" t="s">
        <v>4085</v>
      </c>
      <c r="B100" s="112"/>
      <c r="C100" s="112"/>
      <c r="D100" s="112"/>
      <c r="E100" s="112">
        <v>1</v>
      </c>
      <c r="F100" s="112" t="s">
        <v>4187</v>
      </c>
      <c r="G100" s="112"/>
      <c r="H100" s="112"/>
      <c r="I100" s="112" t="s">
        <v>3291</v>
      </c>
    </row>
    <row r="101" spans="1:9" x14ac:dyDescent="0.25">
      <c r="A101" s="112" t="s">
        <v>4086</v>
      </c>
      <c r="B101" s="112"/>
      <c r="C101" s="112"/>
      <c r="D101" s="112"/>
      <c r="E101" s="112">
        <v>1</v>
      </c>
      <c r="F101" s="112" t="s">
        <v>4187</v>
      </c>
      <c r="G101" s="112"/>
      <c r="H101" s="112"/>
      <c r="I101" s="112" t="s">
        <v>3291</v>
      </c>
    </row>
    <row r="102" spans="1:9" x14ac:dyDescent="0.25">
      <c r="A102" s="112" t="s">
        <v>4087</v>
      </c>
      <c r="B102" s="112"/>
      <c r="C102" s="112"/>
      <c r="D102" s="112"/>
      <c r="E102" s="112">
        <v>2</v>
      </c>
      <c r="F102" s="112" t="s">
        <v>4187</v>
      </c>
      <c r="G102" s="112"/>
      <c r="H102" s="112"/>
      <c r="I102" s="112" t="s">
        <v>3291</v>
      </c>
    </row>
    <row r="103" spans="1:9" x14ac:dyDescent="0.25">
      <c r="A103" s="112" t="s">
        <v>4095</v>
      </c>
      <c r="B103" s="112"/>
      <c r="C103" s="112"/>
      <c r="D103" s="112"/>
      <c r="E103" s="112">
        <v>1</v>
      </c>
      <c r="F103" s="112" t="s">
        <v>4187</v>
      </c>
      <c r="G103" s="112"/>
      <c r="H103" s="112"/>
      <c r="I103" s="112" t="s">
        <v>3294</v>
      </c>
    </row>
    <row r="104" spans="1:9" x14ac:dyDescent="0.25">
      <c r="A104" s="112" t="s">
        <v>4096</v>
      </c>
      <c r="B104" s="112"/>
      <c r="C104" s="112"/>
      <c r="D104" s="112"/>
      <c r="E104" s="112">
        <v>1</v>
      </c>
      <c r="F104" s="112" t="s">
        <v>4187</v>
      </c>
      <c r="G104" s="112"/>
      <c r="H104" s="112"/>
      <c r="I104" s="112" t="s">
        <v>3294</v>
      </c>
    </row>
    <row r="105" spans="1:9" x14ac:dyDescent="0.25">
      <c r="A105" s="133" t="s">
        <v>4098</v>
      </c>
      <c r="B105" s="112"/>
      <c r="C105" s="112"/>
      <c r="D105" s="112"/>
      <c r="E105" s="112">
        <v>1</v>
      </c>
      <c r="F105" s="112" t="s">
        <v>4187</v>
      </c>
      <c r="G105" s="112"/>
      <c r="H105" s="112"/>
      <c r="I105" s="112" t="s">
        <v>3294</v>
      </c>
    </row>
    <row r="106" spans="1:9" x14ac:dyDescent="0.25">
      <c r="A106" s="112" t="s">
        <v>4099</v>
      </c>
      <c r="B106" s="112"/>
      <c r="C106" s="112"/>
      <c r="D106" s="112"/>
      <c r="E106" s="112">
        <v>1</v>
      </c>
      <c r="F106" s="112" t="s">
        <v>4187</v>
      </c>
      <c r="G106" s="112"/>
      <c r="H106" s="112"/>
      <c r="I106" s="112" t="s">
        <v>3294</v>
      </c>
    </row>
    <row r="107" spans="1:9" x14ac:dyDescent="0.25">
      <c r="A107" s="112" t="s">
        <v>4100</v>
      </c>
      <c r="B107" s="112"/>
      <c r="C107" s="112"/>
      <c r="D107" s="112"/>
      <c r="E107" s="112">
        <v>1</v>
      </c>
      <c r="F107" s="112" t="s">
        <v>4187</v>
      </c>
      <c r="G107" s="112"/>
      <c r="H107" s="112"/>
      <c r="I107" s="112" t="s">
        <v>3294</v>
      </c>
    </row>
    <row r="108" spans="1:9" x14ac:dyDescent="0.25">
      <c r="A108" s="112" t="s">
        <v>4101</v>
      </c>
      <c r="B108" s="112"/>
      <c r="C108" s="112"/>
      <c r="D108" s="112"/>
      <c r="E108" s="112">
        <v>1</v>
      </c>
      <c r="F108" s="112" t="s">
        <v>4187</v>
      </c>
      <c r="G108" s="112"/>
      <c r="H108" s="112"/>
      <c r="I108" s="112" t="s">
        <v>3294</v>
      </c>
    </row>
    <row r="109" spans="1:9" x14ac:dyDescent="0.25">
      <c r="A109" s="133" t="s">
        <v>4102</v>
      </c>
      <c r="B109" s="112"/>
      <c r="C109" s="112"/>
      <c r="D109" s="112"/>
      <c r="E109" s="112">
        <v>3</v>
      </c>
      <c r="F109" s="112" t="s">
        <v>4187</v>
      </c>
      <c r="G109" s="112"/>
      <c r="H109" s="112"/>
      <c r="I109" s="112" t="s">
        <v>3294</v>
      </c>
    </row>
    <row r="110" spans="1:9" x14ac:dyDescent="0.25">
      <c r="A110" s="112" t="s">
        <v>4103</v>
      </c>
      <c r="B110" s="112"/>
      <c r="C110" s="112"/>
      <c r="D110" s="112"/>
      <c r="E110" s="112">
        <v>1</v>
      </c>
      <c r="F110" s="112" t="s">
        <v>4187</v>
      </c>
      <c r="G110" s="112"/>
      <c r="H110" s="112"/>
      <c r="I110" s="112" t="s">
        <v>3294</v>
      </c>
    </row>
    <row r="111" spans="1:9" x14ac:dyDescent="0.25">
      <c r="A111" s="112" t="s">
        <v>4104</v>
      </c>
      <c r="B111" s="112"/>
      <c r="C111" s="112"/>
      <c r="D111" s="112"/>
      <c r="E111" s="112">
        <v>1</v>
      </c>
      <c r="F111" s="112" t="s">
        <v>4187</v>
      </c>
      <c r="G111" s="112"/>
      <c r="H111" s="112"/>
      <c r="I111" s="112" t="s">
        <v>3294</v>
      </c>
    </row>
    <row r="112" spans="1:9" x14ac:dyDescent="0.25">
      <c r="A112" s="112" t="s">
        <v>4105</v>
      </c>
      <c r="B112" s="112"/>
      <c r="C112" s="112"/>
      <c r="D112" s="112"/>
      <c r="E112" s="112">
        <v>1</v>
      </c>
      <c r="F112" s="112" t="s">
        <v>4187</v>
      </c>
      <c r="G112" s="112"/>
      <c r="H112" s="112"/>
      <c r="I112" s="112" t="s">
        <v>3294</v>
      </c>
    </row>
    <row r="113" spans="1:9" x14ac:dyDescent="0.25">
      <c r="A113" s="112" t="s">
        <v>4106</v>
      </c>
      <c r="B113" s="112"/>
      <c r="C113" s="112"/>
      <c r="D113" s="112"/>
      <c r="E113" s="112">
        <v>1</v>
      </c>
      <c r="F113" s="112" t="s">
        <v>4187</v>
      </c>
      <c r="G113" s="112"/>
      <c r="H113" s="112"/>
      <c r="I113" s="112" t="s">
        <v>3294</v>
      </c>
    </row>
    <row r="114" spans="1:9" x14ac:dyDescent="0.25">
      <c r="A114" s="112" t="s">
        <v>4107</v>
      </c>
      <c r="B114" s="112"/>
      <c r="C114" s="112"/>
      <c r="D114" s="112"/>
      <c r="E114" s="112">
        <v>1</v>
      </c>
      <c r="F114" s="112" t="s">
        <v>4187</v>
      </c>
      <c r="G114" s="112"/>
      <c r="H114" s="112"/>
      <c r="I114" s="112" t="s">
        <v>3294</v>
      </c>
    </row>
    <row r="115" spans="1:9" x14ac:dyDescent="0.25">
      <c r="A115" s="112" t="s">
        <v>4108</v>
      </c>
      <c r="B115" s="112"/>
      <c r="C115" s="112"/>
      <c r="D115" s="112"/>
      <c r="E115" s="112">
        <v>1</v>
      </c>
      <c r="F115" s="112" t="s">
        <v>4187</v>
      </c>
      <c r="G115" s="112"/>
      <c r="H115" s="112"/>
      <c r="I115" s="112" t="s">
        <v>3294</v>
      </c>
    </row>
    <row r="116" spans="1:9" x14ac:dyDescent="0.25">
      <c r="A116" s="112" t="s">
        <v>4109</v>
      </c>
      <c r="B116" s="112"/>
      <c r="C116" s="112"/>
      <c r="D116" s="112"/>
      <c r="E116" s="112">
        <v>1</v>
      </c>
      <c r="F116" s="112" t="s">
        <v>4187</v>
      </c>
      <c r="G116" s="112"/>
      <c r="H116" s="112"/>
      <c r="I116" s="112" t="s">
        <v>3294</v>
      </c>
    </row>
    <row r="117" spans="1:9" x14ac:dyDescent="0.25">
      <c r="A117" s="112" t="s">
        <v>4110</v>
      </c>
      <c r="B117" s="112"/>
      <c r="C117" s="112"/>
      <c r="D117" s="112"/>
      <c r="E117" s="112">
        <v>1</v>
      </c>
      <c r="F117" s="112" t="s">
        <v>4187</v>
      </c>
      <c r="G117" s="112"/>
      <c r="H117" s="112"/>
      <c r="I117" s="112" t="s">
        <v>3294</v>
      </c>
    </row>
    <row r="118" spans="1:9" x14ac:dyDescent="0.25">
      <c r="A118" s="112" t="s">
        <v>4111</v>
      </c>
      <c r="B118" s="112"/>
      <c r="C118" s="112"/>
      <c r="D118" s="112"/>
      <c r="E118" s="112">
        <v>1</v>
      </c>
      <c r="F118" s="112" t="s">
        <v>4187</v>
      </c>
      <c r="G118" s="112"/>
      <c r="H118" s="112"/>
      <c r="I118" s="112" t="s">
        <v>3294</v>
      </c>
    </row>
    <row r="119" spans="1:9" x14ac:dyDescent="0.25">
      <c r="A119" s="112" t="s">
        <v>4112</v>
      </c>
      <c r="B119" s="112"/>
      <c r="C119" s="112"/>
      <c r="D119" s="112"/>
      <c r="E119" s="112">
        <v>1</v>
      </c>
      <c r="F119" s="112" t="s">
        <v>4187</v>
      </c>
      <c r="G119" s="112"/>
      <c r="H119" s="112"/>
      <c r="I119" s="112" t="s">
        <v>3294</v>
      </c>
    </row>
    <row r="120" spans="1:9" x14ac:dyDescent="0.25">
      <c r="A120" s="112" t="s">
        <v>4113</v>
      </c>
      <c r="B120" s="112"/>
      <c r="C120" s="112"/>
      <c r="D120" s="112"/>
      <c r="E120" s="112">
        <v>2</v>
      </c>
      <c r="F120" s="112" t="s">
        <v>4187</v>
      </c>
      <c r="G120" s="112"/>
      <c r="H120" s="112"/>
      <c r="I120" s="112" t="s">
        <v>3294</v>
      </c>
    </row>
    <row r="121" spans="1:9" x14ac:dyDescent="0.25">
      <c r="A121" s="112" t="s">
        <v>4114</v>
      </c>
      <c r="B121" s="112"/>
      <c r="C121" s="112"/>
      <c r="D121" s="112"/>
      <c r="E121" s="112">
        <v>1</v>
      </c>
      <c r="F121" s="112" t="s">
        <v>4187</v>
      </c>
      <c r="G121" s="112"/>
      <c r="H121" s="112"/>
      <c r="I121" s="112" t="s">
        <v>3294</v>
      </c>
    </row>
    <row r="122" spans="1:9" x14ac:dyDescent="0.25">
      <c r="A122" s="112" t="s">
        <v>4119</v>
      </c>
      <c r="B122" s="112"/>
      <c r="C122" s="112"/>
      <c r="D122" s="112"/>
      <c r="E122" s="112">
        <v>1</v>
      </c>
      <c r="F122" s="112" t="s">
        <v>4187</v>
      </c>
      <c r="G122" s="112"/>
      <c r="H122" s="112"/>
      <c r="I122" s="112" t="s">
        <v>3295</v>
      </c>
    </row>
    <row r="123" spans="1:9" x14ac:dyDescent="0.25">
      <c r="A123" s="112" t="s">
        <v>4120</v>
      </c>
      <c r="B123" s="112"/>
      <c r="C123" s="112"/>
      <c r="D123" s="112"/>
      <c r="E123" s="112">
        <v>1</v>
      </c>
      <c r="F123" s="112" t="s">
        <v>4187</v>
      </c>
      <c r="G123" s="112"/>
      <c r="H123" s="112"/>
      <c r="I123" s="112" t="s">
        <v>3295</v>
      </c>
    </row>
    <row r="124" spans="1:9" x14ac:dyDescent="0.25">
      <c r="A124" s="133" t="s">
        <v>4121</v>
      </c>
      <c r="B124" s="112"/>
      <c r="C124" s="112"/>
      <c r="D124" s="112"/>
      <c r="E124" s="112">
        <v>1</v>
      </c>
      <c r="F124" s="112" t="s">
        <v>4187</v>
      </c>
      <c r="G124" s="112"/>
      <c r="H124" s="112"/>
      <c r="I124" s="112" t="s">
        <v>3295</v>
      </c>
    </row>
    <row r="125" spans="1:9" x14ac:dyDescent="0.25">
      <c r="A125" s="112" t="s">
        <v>4122</v>
      </c>
      <c r="B125" s="112"/>
      <c r="C125" s="112"/>
      <c r="D125" s="112"/>
      <c r="E125" s="112">
        <v>1</v>
      </c>
      <c r="F125" s="112" t="s">
        <v>4187</v>
      </c>
      <c r="G125" s="112"/>
      <c r="H125" s="112"/>
      <c r="I125" s="112" t="s">
        <v>3295</v>
      </c>
    </row>
    <row r="126" spans="1:9" x14ac:dyDescent="0.25">
      <c r="A126" s="112" t="s">
        <v>4123</v>
      </c>
      <c r="B126" s="112"/>
      <c r="C126" s="112"/>
      <c r="D126" s="112"/>
      <c r="E126" s="112">
        <v>1</v>
      </c>
      <c r="F126" s="112" t="s">
        <v>4187</v>
      </c>
      <c r="G126" s="112"/>
      <c r="H126" s="112"/>
      <c r="I126" s="112" t="s">
        <v>3295</v>
      </c>
    </row>
    <row r="127" spans="1:9" x14ac:dyDescent="0.25">
      <c r="A127" s="112" t="s">
        <v>4124</v>
      </c>
      <c r="B127" s="112"/>
      <c r="C127" s="112"/>
      <c r="D127" s="112"/>
      <c r="E127" s="112">
        <v>2</v>
      </c>
      <c r="F127" s="112" t="s">
        <v>4187</v>
      </c>
      <c r="G127" s="112"/>
      <c r="H127" s="112"/>
      <c r="I127" s="112" t="s">
        <v>3295</v>
      </c>
    </row>
    <row r="128" spans="1:9" x14ac:dyDescent="0.25">
      <c r="A128" s="112" t="s">
        <v>4125</v>
      </c>
      <c r="B128" s="112"/>
      <c r="C128" s="112"/>
      <c r="D128" s="112"/>
      <c r="E128" s="112">
        <v>1</v>
      </c>
      <c r="F128" s="112" t="s">
        <v>4187</v>
      </c>
      <c r="G128" s="112"/>
      <c r="H128" s="112"/>
      <c r="I128" s="112" t="s">
        <v>3295</v>
      </c>
    </row>
    <row r="129" spans="1:9" x14ac:dyDescent="0.25">
      <c r="A129" s="112" t="s">
        <v>4138</v>
      </c>
      <c r="B129" s="112"/>
      <c r="C129" s="112"/>
      <c r="D129" s="112"/>
      <c r="E129" s="112">
        <v>2</v>
      </c>
      <c r="F129" s="112" t="s">
        <v>4187</v>
      </c>
      <c r="G129" s="112"/>
      <c r="H129" s="112"/>
      <c r="I129" s="112" t="s">
        <v>3296</v>
      </c>
    </row>
    <row r="130" spans="1:9" x14ac:dyDescent="0.25">
      <c r="A130" s="112" t="s">
        <v>4139</v>
      </c>
      <c r="B130" s="112"/>
      <c r="C130" s="112"/>
      <c r="D130" s="112"/>
      <c r="E130" s="112">
        <v>2</v>
      </c>
      <c r="F130" s="112" t="s">
        <v>4187</v>
      </c>
      <c r="G130" s="112"/>
      <c r="H130" s="112"/>
      <c r="I130" s="112" t="s">
        <v>3296</v>
      </c>
    </row>
    <row r="131" spans="1:9" x14ac:dyDescent="0.25">
      <c r="A131" s="133" t="s">
        <v>4140</v>
      </c>
      <c r="B131" s="112"/>
      <c r="C131" s="112"/>
      <c r="D131" s="112"/>
      <c r="E131" s="112">
        <v>4</v>
      </c>
      <c r="F131" s="112" t="s">
        <v>4187</v>
      </c>
      <c r="G131" s="112"/>
      <c r="H131" s="112"/>
      <c r="I131" s="112" t="s">
        <v>3296</v>
      </c>
    </row>
    <row r="132" spans="1:9" x14ac:dyDescent="0.25">
      <c r="A132" s="112" t="s">
        <v>4141</v>
      </c>
      <c r="B132" s="112"/>
      <c r="C132" s="112"/>
      <c r="D132" s="112"/>
      <c r="E132" s="112">
        <v>1</v>
      </c>
      <c r="F132" s="112" t="s">
        <v>4187</v>
      </c>
      <c r="G132" s="112"/>
      <c r="H132" s="112"/>
      <c r="I132" s="112" t="s">
        <v>3296</v>
      </c>
    </row>
    <row r="133" spans="1:9" x14ac:dyDescent="0.25">
      <c r="A133" s="112" t="s">
        <v>4142</v>
      </c>
      <c r="B133" s="112"/>
      <c r="C133" s="112"/>
      <c r="D133" s="112"/>
      <c r="E133" s="112">
        <v>5</v>
      </c>
      <c r="F133" s="112" t="s">
        <v>4187</v>
      </c>
      <c r="G133" s="112"/>
      <c r="H133" s="112"/>
      <c r="I133" s="112" t="s">
        <v>3296</v>
      </c>
    </row>
    <row r="134" spans="1:9" x14ac:dyDescent="0.25">
      <c r="A134" s="112" t="s">
        <v>4143</v>
      </c>
      <c r="B134" s="112"/>
      <c r="C134" s="112"/>
      <c r="D134" s="112"/>
      <c r="E134" s="112">
        <v>4</v>
      </c>
      <c r="F134" s="112" t="s">
        <v>4187</v>
      </c>
      <c r="G134" s="112"/>
      <c r="H134" s="112"/>
      <c r="I134" s="112" t="s">
        <v>3296</v>
      </c>
    </row>
    <row r="135" spans="1:9" x14ac:dyDescent="0.25">
      <c r="A135" s="112" t="s">
        <v>4144</v>
      </c>
      <c r="B135" s="112"/>
      <c r="C135" s="112"/>
      <c r="D135" s="112"/>
      <c r="E135" s="112">
        <v>1</v>
      </c>
      <c r="F135" s="112" t="s">
        <v>4187</v>
      </c>
      <c r="G135" s="112"/>
      <c r="H135" s="112"/>
      <c r="I135" s="112" t="s">
        <v>3296</v>
      </c>
    </row>
    <row r="136" spans="1:9" x14ac:dyDescent="0.25">
      <c r="A136" s="112" t="s">
        <v>4145</v>
      </c>
      <c r="B136" s="112"/>
      <c r="C136" s="112"/>
      <c r="D136" s="112"/>
      <c r="E136" s="112">
        <v>1</v>
      </c>
      <c r="F136" s="112" t="s">
        <v>4187</v>
      </c>
      <c r="G136" s="112"/>
      <c r="H136" s="112"/>
      <c r="I136" s="112" t="s">
        <v>3296</v>
      </c>
    </row>
    <row r="137" spans="1:9" x14ac:dyDescent="0.25">
      <c r="A137" s="112" t="s">
        <v>4146</v>
      </c>
      <c r="B137" s="112"/>
      <c r="C137" s="112"/>
      <c r="D137" s="112"/>
      <c r="E137" s="112">
        <v>1</v>
      </c>
      <c r="F137" s="112" t="s">
        <v>4187</v>
      </c>
      <c r="G137" s="112"/>
      <c r="H137" s="112"/>
      <c r="I137" s="112" t="s">
        <v>3296</v>
      </c>
    </row>
    <row r="138" spans="1:9" x14ac:dyDescent="0.25">
      <c r="A138" s="112" t="s">
        <v>4147</v>
      </c>
      <c r="B138" s="112"/>
      <c r="C138" s="112"/>
      <c r="D138" s="112"/>
      <c r="E138" s="112">
        <v>3</v>
      </c>
      <c r="F138" s="112" t="s">
        <v>4187</v>
      </c>
      <c r="G138" s="112"/>
      <c r="H138" s="112"/>
      <c r="I138" s="112" t="s">
        <v>3296</v>
      </c>
    </row>
    <row r="139" spans="1:9" x14ac:dyDescent="0.25">
      <c r="A139" s="112" t="s">
        <v>4148</v>
      </c>
      <c r="B139" s="112"/>
      <c r="C139" s="112"/>
      <c r="D139" s="112"/>
      <c r="E139" s="112">
        <v>2</v>
      </c>
      <c r="F139" s="112" t="s">
        <v>4187</v>
      </c>
      <c r="G139" s="112"/>
      <c r="H139" s="112"/>
      <c r="I139" s="112" t="s">
        <v>3296</v>
      </c>
    </row>
    <row r="140" spans="1:9" x14ac:dyDescent="0.25">
      <c r="A140" s="112" t="s">
        <v>4149</v>
      </c>
      <c r="B140" s="112"/>
      <c r="C140" s="112"/>
      <c r="D140" s="112"/>
      <c r="E140" s="112">
        <v>2</v>
      </c>
      <c r="F140" s="112" t="s">
        <v>4187</v>
      </c>
      <c r="G140" s="112"/>
      <c r="H140" s="112"/>
      <c r="I140" s="112" t="s">
        <v>3296</v>
      </c>
    </row>
    <row r="141" spans="1:9" x14ac:dyDescent="0.25">
      <c r="A141" s="112" t="s">
        <v>4150</v>
      </c>
      <c r="B141" s="112"/>
      <c r="C141" s="112"/>
      <c r="D141" s="112"/>
      <c r="E141" s="112">
        <v>2</v>
      </c>
      <c r="F141" s="112" t="s">
        <v>4187</v>
      </c>
      <c r="G141" s="112"/>
      <c r="H141" s="112"/>
      <c r="I141" s="112" t="s">
        <v>3296</v>
      </c>
    </row>
    <row r="142" spans="1:9" x14ac:dyDescent="0.25">
      <c r="A142" s="112" t="s">
        <v>4151</v>
      </c>
      <c r="B142" s="112"/>
      <c r="C142" s="112"/>
      <c r="D142" s="112"/>
      <c r="E142" s="112">
        <v>1</v>
      </c>
      <c r="F142" s="112" t="s">
        <v>4187</v>
      </c>
      <c r="G142" s="112"/>
      <c r="H142" s="112"/>
      <c r="I142" s="112" t="s">
        <v>3296</v>
      </c>
    </row>
    <row r="143" spans="1:9" x14ac:dyDescent="0.25">
      <c r="A143" s="112" t="s">
        <v>4152</v>
      </c>
      <c r="B143" s="112"/>
      <c r="C143" s="112"/>
      <c r="D143" s="112"/>
      <c r="E143" s="112">
        <v>2</v>
      </c>
      <c r="F143" s="112" t="s">
        <v>4187</v>
      </c>
      <c r="G143" s="112"/>
      <c r="H143" s="112"/>
      <c r="I143" s="112" t="s">
        <v>3296</v>
      </c>
    </row>
    <row r="144" spans="1:9" x14ac:dyDescent="0.25">
      <c r="A144" s="112" t="s">
        <v>4153</v>
      </c>
      <c r="B144" s="112"/>
      <c r="C144" s="112"/>
      <c r="D144" s="112"/>
      <c r="E144" s="112">
        <v>4</v>
      </c>
      <c r="F144" s="112" t="s">
        <v>4187</v>
      </c>
      <c r="G144" s="112"/>
      <c r="H144" s="112"/>
      <c r="I144" s="112" t="s">
        <v>3296</v>
      </c>
    </row>
    <row r="145" spans="1:9" x14ac:dyDescent="0.25">
      <c r="A145" s="112" t="s">
        <v>4154</v>
      </c>
      <c r="B145" s="112"/>
      <c r="C145" s="112"/>
      <c r="D145" s="112"/>
      <c r="E145" s="112">
        <v>1</v>
      </c>
      <c r="F145" s="112" t="s">
        <v>4187</v>
      </c>
      <c r="G145" s="112"/>
      <c r="H145" s="112"/>
      <c r="I145" s="112" t="s">
        <v>3296</v>
      </c>
    </row>
    <row r="146" spans="1:9" x14ac:dyDescent="0.25">
      <c r="A146" s="112" t="s">
        <v>4162</v>
      </c>
      <c r="B146" s="112"/>
      <c r="C146" s="112"/>
      <c r="D146" s="112"/>
      <c r="E146" s="112">
        <v>2</v>
      </c>
      <c r="F146" s="112" t="s">
        <v>4187</v>
      </c>
      <c r="G146" s="112"/>
      <c r="H146" s="112"/>
      <c r="I146" s="112" t="s">
        <v>4008</v>
      </c>
    </row>
    <row r="147" spans="1:9" x14ac:dyDescent="0.25">
      <c r="A147" s="112" t="s">
        <v>4163</v>
      </c>
      <c r="B147" s="112"/>
      <c r="C147" s="112"/>
      <c r="D147" s="112"/>
      <c r="E147" s="112">
        <v>1</v>
      </c>
      <c r="F147" s="112" t="s">
        <v>4187</v>
      </c>
      <c r="G147" s="112"/>
      <c r="H147" s="112"/>
      <c r="I147" s="112" t="s">
        <v>4008</v>
      </c>
    </row>
    <row r="148" spans="1:9" x14ac:dyDescent="0.25">
      <c r="A148" s="112" t="s">
        <v>4164</v>
      </c>
      <c r="B148" s="112"/>
      <c r="C148" s="112"/>
      <c r="D148" s="112"/>
      <c r="E148" s="112">
        <v>1</v>
      </c>
      <c r="F148" s="112" t="s">
        <v>4187</v>
      </c>
      <c r="G148" s="112"/>
      <c r="H148" s="112"/>
      <c r="I148" s="112" t="s">
        <v>4008</v>
      </c>
    </row>
    <row r="149" spans="1:9" x14ac:dyDescent="0.25">
      <c r="A149" s="112" t="s">
        <v>4165</v>
      </c>
      <c r="B149" s="112"/>
      <c r="C149" s="112"/>
      <c r="D149" s="112"/>
      <c r="E149" s="112">
        <v>1</v>
      </c>
      <c r="F149" s="112" t="s">
        <v>4187</v>
      </c>
      <c r="G149" s="112"/>
      <c r="H149" s="112"/>
      <c r="I149" s="112" t="s">
        <v>4008</v>
      </c>
    </row>
    <row r="150" spans="1:9" x14ac:dyDescent="0.25">
      <c r="A150" s="112" t="s">
        <v>4166</v>
      </c>
      <c r="B150" s="112"/>
      <c r="C150" s="112"/>
      <c r="D150" s="112"/>
      <c r="E150" s="112">
        <v>3</v>
      </c>
      <c r="F150" s="112" t="s">
        <v>4187</v>
      </c>
      <c r="G150" s="112"/>
      <c r="H150" s="112"/>
      <c r="I150" s="112" t="s">
        <v>4008</v>
      </c>
    </row>
    <row r="151" spans="1:9" x14ac:dyDescent="0.25">
      <c r="A151" s="133" t="s">
        <v>4167</v>
      </c>
      <c r="B151" s="112"/>
      <c r="C151" s="112"/>
      <c r="D151" s="112"/>
      <c r="E151" s="112">
        <v>1</v>
      </c>
      <c r="F151" s="112" t="s">
        <v>4187</v>
      </c>
      <c r="G151" s="112"/>
      <c r="H151" s="112"/>
      <c r="I151" s="112" t="s">
        <v>4008</v>
      </c>
    </row>
    <row r="152" spans="1:9" x14ac:dyDescent="0.25">
      <c r="A152" s="112" t="s">
        <v>4176</v>
      </c>
      <c r="B152" s="112"/>
      <c r="C152" s="112"/>
      <c r="D152" s="112"/>
      <c r="E152" s="112">
        <v>1</v>
      </c>
      <c r="F152" s="112" t="s">
        <v>4187</v>
      </c>
      <c r="G152" s="112"/>
      <c r="H152" s="112"/>
      <c r="I152" s="112" t="s">
        <v>3292</v>
      </c>
    </row>
    <row r="153" spans="1:9" x14ac:dyDescent="0.25">
      <c r="A153" s="112" t="s">
        <v>4177</v>
      </c>
      <c r="B153" s="112"/>
      <c r="C153" s="112"/>
      <c r="D153" s="112"/>
      <c r="E153" s="112">
        <v>4</v>
      </c>
      <c r="F153" s="112" t="s">
        <v>4187</v>
      </c>
      <c r="G153" s="112"/>
      <c r="H153" s="112"/>
      <c r="I153" s="112" t="s">
        <v>3292</v>
      </c>
    </row>
    <row r="154" spans="1:9" x14ac:dyDescent="0.25">
      <c r="A154" s="112" t="s">
        <v>4178</v>
      </c>
      <c r="B154" s="112"/>
      <c r="C154" s="112"/>
      <c r="D154" s="112"/>
      <c r="E154" s="112">
        <v>5</v>
      </c>
      <c r="F154" s="112" t="s">
        <v>4187</v>
      </c>
      <c r="G154" s="112"/>
      <c r="H154" s="112"/>
      <c r="I154" s="112" t="s">
        <v>3292</v>
      </c>
    </row>
    <row r="155" spans="1:9" x14ac:dyDescent="0.25">
      <c r="A155" s="112" t="s">
        <v>4179</v>
      </c>
      <c r="B155" s="112"/>
      <c r="C155" s="112"/>
      <c r="D155" s="112"/>
      <c r="E155" s="112">
        <v>3</v>
      </c>
      <c r="F155" s="112" t="s">
        <v>4187</v>
      </c>
      <c r="G155" s="112" t="s">
        <v>6413</v>
      </c>
      <c r="H155" s="112"/>
      <c r="I155" s="112" t="s">
        <v>3292</v>
      </c>
    </row>
    <row r="156" spans="1:9" x14ac:dyDescent="0.25">
      <c r="A156" s="112" t="s">
        <v>4180</v>
      </c>
      <c r="B156" s="112"/>
      <c r="C156" s="112"/>
      <c r="D156" s="112"/>
      <c r="E156" s="112">
        <v>2</v>
      </c>
      <c r="F156" s="112" t="s">
        <v>4187</v>
      </c>
      <c r="G156" s="112"/>
      <c r="H156" s="112"/>
      <c r="I156" s="112" t="s">
        <v>3292</v>
      </c>
    </row>
    <row r="157" spans="1:9" x14ac:dyDescent="0.25">
      <c r="A157" s="112" t="s">
        <v>4181</v>
      </c>
      <c r="B157" s="112"/>
      <c r="C157" s="112"/>
      <c r="D157" s="112"/>
      <c r="E157" s="112">
        <v>2</v>
      </c>
      <c r="F157" s="112" t="s">
        <v>4187</v>
      </c>
      <c r="G157" s="112"/>
      <c r="H157" s="112"/>
      <c r="I157" s="112" t="s">
        <v>3292</v>
      </c>
    </row>
    <row r="158" spans="1:9" x14ac:dyDescent="0.25">
      <c r="A158" s="112" t="s">
        <v>4182</v>
      </c>
      <c r="B158" s="112"/>
      <c r="C158" s="112"/>
      <c r="D158" s="112"/>
      <c r="E158" s="112">
        <v>4</v>
      </c>
      <c r="F158" s="112" t="s">
        <v>4187</v>
      </c>
      <c r="G158" s="112"/>
      <c r="H158" s="112"/>
      <c r="I158" s="112" t="s">
        <v>3292</v>
      </c>
    </row>
    <row r="159" spans="1:9" x14ac:dyDescent="0.25">
      <c r="A159" s="112" t="s">
        <v>4183</v>
      </c>
      <c r="B159" s="112"/>
      <c r="C159" s="112"/>
      <c r="D159" s="112"/>
      <c r="E159" s="112">
        <v>3</v>
      </c>
      <c r="F159" s="112" t="s">
        <v>4187</v>
      </c>
      <c r="G159" s="112"/>
      <c r="H159" s="112"/>
      <c r="I159" s="112" t="s">
        <v>3292</v>
      </c>
    </row>
    <row r="160" spans="1:9" x14ac:dyDescent="0.25">
      <c r="A160" s="112" t="s">
        <v>4184</v>
      </c>
      <c r="B160" s="112"/>
      <c r="C160" s="112"/>
      <c r="D160" s="112"/>
      <c r="E160" s="112">
        <v>1</v>
      </c>
      <c r="F160" s="112" t="s">
        <v>4187</v>
      </c>
      <c r="G160" s="112"/>
      <c r="H160" s="112"/>
      <c r="I160" s="112" t="s">
        <v>3292</v>
      </c>
    </row>
    <row r="161" spans="1:9" x14ac:dyDescent="0.25">
      <c r="A161" s="112" t="s">
        <v>4185</v>
      </c>
      <c r="B161" s="112"/>
      <c r="C161" s="112"/>
      <c r="D161" s="112"/>
      <c r="E161" s="112">
        <v>1</v>
      </c>
      <c r="F161" s="112" t="s">
        <v>4187</v>
      </c>
      <c r="G161" s="112"/>
      <c r="H161" s="112"/>
      <c r="I161" s="112" t="s">
        <v>3292</v>
      </c>
    </row>
    <row r="162" spans="1:9" x14ac:dyDescent="0.25">
      <c r="A162" s="112" t="s">
        <v>4186</v>
      </c>
      <c r="B162" s="112"/>
      <c r="C162" s="112"/>
      <c r="D162" s="112"/>
      <c r="E162" s="112">
        <v>4</v>
      </c>
      <c r="F162" s="112" t="s">
        <v>4187</v>
      </c>
      <c r="G162" s="112"/>
      <c r="H162" s="112"/>
      <c r="I162" s="112" t="s">
        <v>3292</v>
      </c>
    </row>
    <row r="163" spans="1:9" x14ac:dyDescent="0.25">
      <c r="A163" s="133" t="s">
        <v>4188</v>
      </c>
      <c r="B163" s="112"/>
      <c r="C163" s="112"/>
      <c r="D163" s="112"/>
      <c r="E163" s="112">
        <v>4</v>
      </c>
      <c r="F163" s="112" t="s">
        <v>4187</v>
      </c>
      <c r="G163" s="112"/>
      <c r="H163" s="112"/>
      <c r="I163" s="112" t="s">
        <v>3292</v>
      </c>
    </row>
    <row r="164" spans="1:9" x14ac:dyDescent="0.25">
      <c r="A164" s="112" t="s">
        <v>4189</v>
      </c>
      <c r="B164" s="112"/>
      <c r="C164" s="112"/>
      <c r="D164" s="112"/>
      <c r="E164" s="112">
        <v>1</v>
      </c>
      <c r="F164" s="112" t="s">
        <v>4187</v>
      </c>
      <c r="G164" s="112" t="s">
        <v>6410</v>
      </c>
      <c r="H164" s="112"/>
      <c r="I164" s="112" t="s">
        <v>3292</v>
      </c>
    </row>
    <row r="165" spans="1:9" x14ac:dyDescent="0.25">
      <c r="A165" s="112" t="s">
        <v>4190</v>
      </c>
      <c r="B165" s="112"/>
      <c r="C165" s="112"/>
      <c r="D165" s="112"/>
      <c r="E165" s="112">
        <v>5</v>
      </c>
      <c r="F165" s="112" t="s">
        <v>4187</v>
      </c>
      <c r="G165" s="112"/>
      <c r="H165" s="112"/>
      <c r="I165" s="112" t="s">
        <v>3292</v>
      </c>
    </row>
    <row r="166" spans="1:9" x14ac:dyDescent="0.25">
      <c r="A166" s="112" t="s">
        <v>4191</v>
      </c>
      <c r="B166" s="112"/>
      <c r="C166" s="112"/>
      <c r="D166" s="112"/>
      <c r="E166" s="112">
        <v>4</v>
      </c>
      <c r="F166" s="112" t="s">
        <v>4187</v>
      </c>
      <c r="G166" s="112"/>
      <c r="H166" s="112"/>
      <c r="I166" s="112" t="s">
        <v>3292</v>
      </c>
    </row>
    <row r="167" spans="1:9" x14ac:dyDescent="0.25">
      <c r="A167" s="112" t="s">
        <v>6407</v>
      </c>
      <c r="B167" s="112">
        <v>1</v>
      </c>
      <c r="C167" s="112">
        <v>1</v>
      </c>
      <c r="D167" s="112">
        <v>1</v>
      </c>
      <c r="E167" s="112"/>
      <c r="F167" s="112" t="s">
        <v>2931</v>
      </c>
      <c r="G167" s="112" t="s">
        <v>6408</v>
      </c>
      <c r="H167" s="112" t="s">
        <v>6409</v>
      </c>
      <c r="I167" s="112" t="s">
        <v>3292</v>
      </c>
    </row>
    <row r="168" spans="1:9" x14ac:dyDescent="0.25">
      <c r="A168" s="112" t="s">
        <v>6411</v>
      </c>
      <c r="B168" s="112"/>
      <c r="C168" s="112"/>
      <c r="D168" s="112"/>
      <c r="E168" s="112"/>
      <c r="F168" s="112" t="s">
        <v>6416</v>
      </c>
      <c r="G168" s="112" t="s">
        <v>6412</v>
      </c>
      <c r="H168" s="112"/>
      <c r="I168" s="112"/>
    </row>
    <row r="169" spans="1:9" x14ac:dyDescent="0.25">
      <c r="A169" s="112" t="s">
        <v>4179</v>
      </c>
      <c r="B169" s="112"/>
      <c r="C169" s="112"/>
      <c r="D169" s="112"/>
      <c r="E169" s="112"/>
      <c r="F169" s="112"/>
      <c r="G169" s="112"/>
      <c r="H169" s="112"/>
      <c r="I169" s="112"/>
    </row>
    <row r="170" spans="1:9" x14ac:dyDescent="0.25">
      <c r="A170" s="112" t="s">
        <v>6414</v>
      </c>
      <c r="B170" s="112"/>
      <c r="C170" s="112"/>
      <c r="D170" s="112"/>
      <c r="E170" s="112"/>
      <c r="F170" s="112" t="s">
        <v>6416</v>
      </c>
      <c r="G170" s="112" t="s">
        <v>6415</v>
      </c>
      <c r="H170" s="112"/>
      <c r="I170" s="112"/>
    </row>
    <row r="171" spans="1:9" x14ac:dyDescent="0.25">
      <c r="A171" s="112" t="s">
        <v>6423</v>
      </c>
      <c r="B171" s="112">
        <v>2</v>
      </c>
      <c r="C171" s="112">
        <v>3</v>
      </c>
      <c r="D171" s="112"/>
      <c r="E171" s="112"/>
      <c r="F171" s="112" t="s">
        <v>6424</v>
      </c>
      <c r="G171" s="112" t="s">
        <v>6425</v>
      </c>
      <c r="H171" s="112"/>
      <c r="I171" s="112"/>
    </row>
    <row r="172" spans="1:9" x14ac:dyDescent="0.25">
      <c r="A172" s="112" t="s">
        <v>6427</v>
      </c>
      <c r="B172" s="112"/>
      <c r="C172" s="112"/>
      <c r="D172" s="112"/>
      <c r="E172" s="112"/>
      <c r="F172" s="112"/>
      <c r="G172" s="112" t="s">
        <v>6427</v>
      </c>
      <c r="H172" s="112"/>
      <c r="I172" s="112"/>
    </row>
    <row r="173" spans="1:9" x14ac:dyDescent="0.25">
      <c r="A173" s="112" t="s">
        <v>6428</v>
      </c>
      <c r="B173" s="112"/>
      <c r="C173" s="112"/>
      <c r="D173" s="112"/>
      <c r="E173" s="112"/>
      <c r="F173" s="112"/>
      <c r="G173" s="112" t="s">
        <v>6429</v>
      </c>
      <c r="H173" s="112"/>
      <c r="I173" s="112"/>
    </row>
    <row r="174" spans="1:9" x14ac:dyDescent="0.25">
      <c r="A174" s="112" t="s">
        <v>6430</v>
      </c>
      <c r="B174" s="112">
        <v>4</v>
      </c>
      <c r="C174" s="112">
        <v>3</v>
      </c>
      <c r="D174" s="112">
        <v>4</v>
      </c>
      <c r="E174" s="112"/>
      <c r="F174" s="112"/>
      <c r="G174" s="112" t="s">
        <v>6442</v>
      </c>
      <c r="H174" s="112" t="s">
        <v>6431</v>
      </c>
      <c r="I174" s="112" t="s">
        <v>3291</v>
      </c>
    </row>
    <row r="175" spans="1:9" x14ac:dyDescent="0.25">
      <c r="A175" s="112" t="s">
        <v>6432</v>
      </c>
      <c r="B175" s="112">
        <v>3</v>
      </c>
      <c r="C175" s="112">
        <v>3</v>
      </c>
      <c r="D175" s="112">
        <v>3</v>
      </c>
      <c r="E175" s="112"/>
      <c r="F175" s="112"/>
      <c r="G175" s="112" t="s">
        <v>6433</v>
      </c>
      <c r="H175" s="112"/>
      <c r="I175" s="112"/>
    </row>
    <row r="176" spans="1:9" x14ac:dyDescent="0.25">
      <c r="A176" s="112" t="s">
        <v>6434</v>
      </c>
      <c r="B176" s="112"/>
      <c r="C176" s="112"/>
      <c r="D176" s="112"/>
      <c r="E176" s="112"/>
      <c r="F176" s="112"/>
      <c r="G176" s="112" t="s">
        <v>7270</v>
      </c>
      <c r="H176" s="112"/>
      <c r="I176" s="112"/>
    </row>
    <row r="177" spans="1:9" x14ac:dyDescent="0.25">
      <c r="A177" s="112" t="s">
        <v>2302</v>
      </c>
      <c r="B177" s="112">
        <v>3</v>
      </c>
      <c r="C177" s="112">
        <v>3</v>
      </c>
      <c r="D177" s="112">
        <v>3</v>
      </c>
      <c r="E177" s="112"/>
      <c r="F177" s="112"/>
      <c r="G177" s="112" t="s">
        <v>6437</v>
      </c>
      <c r="H177" s="112"/>
      <c r="I177" s="112"/>
    </row>
    <row r="178" spans="1:9" x14ac:dyDescent="0.25">
      <c r="A178" s="112" t="s">
        <v>6438</v>
      </c>
      <c r="B178" s="112"/>
      <c r="C178" s="112"/>
      <c r="D178" s="112"/>
      <c r="E178" s="112"/>
      <c r="F178" s="112"/>
      <c r="G178" s="112" t="s">
        <v>6439</v>
      </c>
      <c r="H178" s="112" t="s">
        <v>6440</v>
      </c>
      <c r="I178" s="112"/>
    </row>
    <row r="179" spans="1:9" x14ac:dyDescent="0.25">
      <c r="A179" s="112" t="s">
        <v>6444</v>
      </c>
      <c r="B179" s="112">
        <v>3</v>
      </c>
      <c r="C179" s="112">
        <v>2</v>
      </c>
      <c r="D179" s="112"/>
      <c r="E179" s="112"/>
      <c r="F179" s="112"/>
      <c r="G179" s="112" t="s">
        <v>6445</v>
      </c>
      <c r="H179" s="112"/>
      <c r="I179" s="112" t="s">
        <v>3291</v>
      </c>
    </row>
    <row r="180" spans="1:9" x14ac:dyDescent="0.25">
      <c r="A180" s="112" t="s">
        <v>6447</v>
      </c>
      <c r="B180" s="112">
        <v>2</v>
      </c>
      <c r="C180" s="112">
        <v>2</v>
      </c>
      <c r="D180" s="112"/>
      <c r="E180" s="112"/>
      <c r="F180" s="112"/>
      <c r="G180" s="112" t="s">
        <v>6448</v>
      </c>
      <c r="H180" s="112"/>
      <c r="I180" s="112"/>
    </row>
    <row r="181" spans="1:9" x14ac:dyDescent="0.25">
      <c r="A181" s="113" t="s">
        <v>2431</v>
      </c>
      <c r="B181" s="112">
        <v>3</v>
      </c>
      <c r="C181" s="112">
        <v>4</v>
      </c>
      <c r="D181" s="112"/>
      <c r="E181" s="112"/>
      <c r="F181" s="112" t="s">
        <v>2169</v>
      </c>
      <c r="G181" s="112" t="s">
        <v>6449</v>
      </c>
      <c r="H181" s="112"/>
      <c r="I181" s="112"/>
    </row>
    <row r="182" spans="1:9" x14ac:dyDescent="0.25">
      <c r="A182" s="113" t="s">
        <v>4068</v>
      </c>
      <c r="B182" s="112"/>
      <c r="C182" s="112"/>
      <c r="D182" s="112"/>
      <c r="E182" s="112"/>
      <c r="F182" s="112" t="s">
        <v>2169</v>
      </c>
      <c r="G182" s="112" t="s">
        <v>6451</v>
      </c>
      <c r="H182" s="112"/>
      <c r="I182" s="112"/>
    </row>
    <row r="183" spans="1:9" x14ac:dyDescent="0.25">
      <c r="A183" s="112" t="s">
        <v>2458</v>
      </c>
      <c r="B183" s="112">
        <v>3</v>
      </c>
      <c r="C183" s="112"/>
      <c r="D183" s="112"/>
      <c r="E183" s="112">
        <v>3</v>
      </c>
      <c r="F183" s="112" t="s">
        <v>6452</v>
      </c>
      <c r="G183" s="112" t="s">
        <v>6513</v>
      </c>
      <c r="H183" s="112"/>
      <c r="I183" s="112"/>
    </row>
    <row r="184" spans="1:9" x14ac:dyDescent="0.25">
      <c r="A184" s="112" t="s">
        <v>6453</v>
      </c>
      <c r="B184" s="112">
        <v>3</v>
      </c>
      <c r="C184" s="112"/>
      <c r="D184" s="112"/>
      <c r="E184" s="112"/>
      <c r="F184" s="112" t="s">
        <v>2927</v>
      </c>
      <c r="G184" s="112" t="s">
        <v>6454</v>
      </c>
      <c r="H184" s="112"/>
      <c r="I184" s="112"/>
    </row>
    <row r="185" spans="1:9" x14ac:dyDescent="0.25">
      <c r="A185" s="112" t="s">
        <v>2247</v>
      </c>
      <c r="B185" s="112"/>
      <c r="C185" s="112"/>
      <c r="D185" s="112"/>
      <c r="E185" s="112"/>
      <c r="F185" s="112" t="s">
        <v>2931</v>
      </c>
      <c r="G185" s="112" t="s">
        <v>6458</v>
      </c>
      <c r="H185" s="112"/>
      <c r="I185" s="112"/>
    </row>
    <row r="186" spans="1:9" x14ac:dyDescent="0.25">
      <c r="A186" s="112" t="s">
        <v>6463</v>
      </c>
      <c r="B186" s="112">
        <v>2</v>
      </c>
      <c r="C186" s="112">
        <v>5</v>
      </c>
      <c r="D186" s="112">
        <v>2</v>
      </c>
      <c r="E186" s="112"/>
      <c r="F186" s="134" t="s">
        <v>6462</v>
      </c>
      <c r="G186" s="112" t="s">
        <v>6464</v>
      </c>
      <c r="H186" s="112" t="s">
        <v>6465</v>
      </c>
      <c r="I186" s="112"/>
    </row>
    <row r="187" spans="1:9" x14ac:dyDescent="0.25">
      <c r="A187" s="112" t="s">
        <v>6467</v>
      </c>
      <c r="B187" s="112"/>
      <c r="C187" s="112"/>
      <c r="D187" s="112"/>
      <c r="E187" s="112"/>
      <c r="F187" s="112" t="s">
        <v>2931</v>
      </c>
      <c r="G187" s="112" t="s">
        <v>6468</v>
      </c>
      <c r="H187" s="112"/>
      <c r="I187" s="112" t="s">
        <v>3292</v>
      </c>
    </row>
    <row r="188" spans="1:9" x14ac:dyDescent="0.25">
      <c r="A188" s="112" t="s">
        <v>6471</v>
      </c>
      <c r="B188" s="112">
        <v>2</v>
      </c>
      <c r="C188" s="112">
        <v>1</v>
      </c>
      <c r="D188" s="112"/>
      <c r="E188" s="112"/>
      <c r="F188" s="112" t="s">
        <v>2927</v>
      </c>
      <c r="G188" s="112" t="s">
        <v>6472</v>
      </c>
      <c r="H188" s="112"/>
      <c r="I188" s="112"/>
    </row>
    <row r="189" spans="1:9" x14ac:dyDescent="0.25">
      <c r="A189" s="112" t="s">
        <v>2436</v>
      </c>
      <c r="B189" s="112">
        <v>4</v>
      </c>
      <c r="C189" s="112">
        <v>3</v>
      </c>
      <c r="D189" s="112"/>
      <c r="E189" s="112"/>
      <c r="F189" s="112" t="s">
        <v>6452</v>
      </c>
      <c r="G189" s="112" t="s">
        <v>6473</v>
      </c>
      <c r="H189" s="112"/>
      <c r="I189" s="112"/>
    </row>
    <row r="190" spans="1:9" x14ac:dyDescent="0.25">
      <c r="A190" s="112" t="s">
        <v>6474</v>
      </c>
      <c r="B190" s="112">
        <v>4</v>
      </c>
      <c r="C190" s="112"/>
      <c r="D190" s="112">
        <v>4</v>
      </c>
      <c r="E190" s="112"/>
      <c r="F190" s="112" t="s">
        <v>2931</v>
      </c>
      <c r="G190" s="112" t="s">
        <v>6475</v>
      </c>
      <c r="H190" s="112"/>
      <c r="I190" s="112"/>
    </row>
    <row r="191" spans="1:9" x14ac:dyDescent="0.25">
      <c r="A191" s="112" t="s">
        <v>2307</v>
      </c>
      <c r="B191" s="112">
        <v>3</v>
      </c>
      <c r="C191" s="112"/>
      <c r="D191" s="112">
        <v>4</v>
      </c>
      <c r="E191" s="112"/>
      <c r="F191" s="112"/>
      <c r="G191" s="112" t="s">
        <v>6476</v>
      </c>
      <c r="H191" s="112"/>
      <c r="I191" s="112"/>
    </row>
    <row r="192" spans="1:9" x14ac:dyDescent="0.25">
      <c r="A192" s="112" t="s">
        <v>6477</v>
      </c>
      <c r="B192" s="112">
        <v>5</v>
      </c>
      <c r="C192" s="112"/>
      <c r="D192" s="112">
        <v>4</v>
      </c>
      <c r="E192" s="112"/>
      <c r="F192" s="112" t="s">
        <v>6478</v>
      </c>
      <c r="G192" s="112"/>
      <c r="H192" s="112"/>
      <c r="I192" s="112"/>
    </row>
    <row r="193" spans="1:9" x14ac:dyDescent="0.25">
      <c r="A193" s="112" t="s">
        <v>2647</v>
      </c>
      <c r="B193" s="112"/>
      <c r="C193" s="112"/>
      <c r="D193" s="112"/>
      <c r="E193" s="112"/>
      <c r="F193" s="112" t="s">
        <v>2958</v>
      </c>
      <c r="G193" s="112" t="s">
        <v>6481</v>
      </c>
      <c r="H193" s="112"/>
      <c r="I193" s="112"/>
    </row>
    <row r="194" spans="1:9" x14ac:dyDescent="0.25">
      <c r="A194" s="112" t="s">
        <v>6482</v>
      </c>
      <c r="B194" s="112">
        <v>1</v>
      </c>
      <c r="C194" s="112"/>
      <c r="D194" s="112">
        <v>1</v>
      </c>
      <c r="E194" s="112"/>
      <c r="F194" s="112" t="s">
        <v>2958</v>
      </c>
      <c r="G194" s="113" t="s">
        <v>6483</v>
      </c>
      <c r="H194" s="112"/>
      <c r="I194" s="112"/>
    </row>
    <row r="195" spans="1:9" x14ac:dyDescent="0.25">
      <c r="A195" s="112" t="s">
        <v>6487</v>
      </c>
      <c r="B195" s="112">
        <v>2</v>
      </c>
      <c r="C195" s="112">
        <v>2</v>
      </c>
      <c r="D195" s="112">
        <v>3</v>
      </c>
      <c r="E195" s="112"/>
      <c r="F195" s="113" t="s">
        <v>6855</v>
      </c>
      <c r="G195" s="112" t="s">
        <v>6488</v>
      </c>
      <c r="H195" s="112"/>
      <c r="I195" s="112"/>
    </row>
    <row r="196" spans="1:9" x14ac:dyDescent="0.25">
      <c r="A196" s="112" t="s">
        <v>6490</v>
      </c>
      <c r="B196" s="112"/>
      <c r="C196" s="112"/>
      <c r="D196" s="112"/>
      <c r="E196" s="112"/>
      <c r="F196" s="112"/>
      <c r="G196" s="113" t="s">
        <v>6492</v>
      </c>
      <c r="H196" s="112"/>
      <c r="I196" s="112"/>
    </row>
    <row r="197" spans="1:9" x14ac:dyDescent="0.25">
      <c r="A197" s="112" t="s">
        <v>6491</v>
      </c>
      <c r="B197" s="112"/>
      <c r="C197" s="112"/>
      <c r="D197" s="112"/>
      <c r="E197" s="112"/>
      <c r="F197" s="112" t="s">
        <v>2931</v>
      </c>
      <c r="G197" s="113" t="s">
        <v>6492</v>
      </c>
      <c r="H197" s="112"/>
      <c r="I197" s="112"/>
    </row>
    <row r="198" spans="1:9" x14ac:dyDescent="0.25">
      <c r="A198" s="113" t="s">
        <v>6493</v>
      </c>
      <c r="B198" s="112"/>
      <c r="C198" s="112"/>
      <c r="D198" s="112"/>
      <c r="E198" s="112"/>
      <c r="F198" s="112" t="s">
        <v>2169</v>
      </c>
      <c r="G198" s="113" t="s">
        <v>6492</v>
      </c>
      <c r="H198" s="112"/>
      <c r="I198" s="112"/>
    </row>
    <row r="199" spans="1:9" x14ac:dyDescent="0.25">
      <c r="A199" s="113" t="s">
        <v>6494</v>
      </c>
      <c r="B199" s="112"/>
      <c r="C199" s="112"/>
      <c r="D199" s="112"/>
      <c r="E199" s="112"/>
      <c r="F199" s="113" t="s">
        <v>4320</v>
      </c>
      <c r="G199" s="113" t="s">
        <v>6492</v>
      </c>
      <c r="H199" s="112"/>
      <c r="I199" s="112"/>
    </row>
    <row r="200" spans="1:9" x14ac:dyDescent="0.25">
      <c r="A200" s="113" t="s">
        <v>6495</v>
      </c>
      <c r="B200" s="112"/>
      <c r="C200" s="112"/>
      <c r="D200" s="112"/>
      <c r="E200" s="112"/>
      <c r="F200" s="112"/>
      <c r="G200" s="113" t="s">
        <v>6496</v>
      </c>
      <c r="H200" s="112"/>
      <c r="I200" s="112"/>
    </row>
    <row r="201" spans="1:9" x14ac:dyDescent="0.25">
      <c r="A201" s="112" t="s">
        <v>6497</v>
      </c>
      <c r="B201" s="112"/>
      <c r="C201" s="112"/>
      <c r="D201" s="112"/>
      <c r="E201" s="112"/>
      <c r="F201" s="112"/>
      <c r="G201" s="112" t="s">
        <v>6857</v>
      </c>
      <c r="H201" s="112"/>
      <c r="I201" s="112"/>
    </row>
    <row r="202" spans="1:9" x14ac:dyDescent="0.25">
      <c r="A202" s="113" t="s">
        <v>6498</v>
      </c>
      <c r="B202" s="112"/>
      <c r="C202" s="112"/>
      <c r="D202" s="112"/>
      <c r="E202" s="112"/>
      <c r="F202" s="112"/>
      <c r="G202" s="112" t="s">
        <v>6499</v>
      </c>
      <c r="H202" s="112"/>
      <c r="I202" s="112"/>
    </row>
    <row r="203" spans="1:9" x14ac:dyDescent="0.25">
      <c r="A203" s="113" t="s">
        <v>6500</v>
      </c>
      <c r="B203" s="112"/>
      <c r="C203" s="112"/>
      <c r="D203" s="112"/>
      <c r="E203" s="112"/>
      <c r="F203" s="112"/>
      <c r="G203" s="112" t="s">
        <v>6501</v>
      </c>
      <c r="H203" s="112"/>
      <c r="I203" s="112"/>
    </row>
    <row r="204" spans="1:9" x14ac:dyDescent="0.25">
      <c r="A204" s="112" t="s">
        <v>6502</v>
      </c>
      <c r="B204" s="112"/>
      <c r="C204" s="112"/>
      <c r="D204" s="112"/>
      <c r="E204" s="112"/>
      <c r="F204" s="112"/>
      <c r="G204" s="112" t="s">
        <v>6503</v>
      </c>
      <c r="H204" s="112"/>
      <c r="I204" s="112"/>
    </row>
    <row r="205" spans="1:9" x14ac:dyDescent="0.25">
      <c r="A205" s="113" t="s">
        <v>6504</v>
      </c>
      <c r="B205" s="112"/>
      <c r="C205" s="112"/>
      <c r="D205" s="112"/>
      <c r="E205" s="112"/>
      <c r="F205" s="112" t="s">
        <v>6505</v>
      </c>
      <c r="G205" s="112" t="s">
        <v>6506</v>
      </c>
      <c r="H205" s="112"/>
      <c r="I205" s="112"/>
    </row>
    <row r="206" spans="1:9" x14ac:dyDescent="0.25">
      <c r="A206" s="113" t="s">
        <v>6507</v>
      </c>
      <c r="B206" s="112"/>
      <c r="C206" s="112"/>
      <c r="D206" s="112"/>
      <c r="E206" s="112"/>
      <c r="F206" s="112" t="s">
        <v>2931</v>
      </c>
      <c r="G206" s="112" t="s">
        <v>6508</v>
      </c>
      <c r="H206" s="112"/>
      <c r="I206" s="112"/>
    </row>
    <row r="207" spans="1:9" x14ac:dyDescent="0.25">
      <c r="A207" s="113" t="s">
        <v>6517</v>
      </c>
      <c r="B207" s="112"/>
      <c r="C207" s="112"/>
      <c r="D207" s="112"/>
      <c r="E207" s="112"/>
      <c r="F207" s="113" t="s">
        <v>2169</v>
      </c>
      <c r="G207" s="112" t="s">
        <v>6518</v>
      </c>
      <c r="H207" s="112"/>
      <c r="I207" s="112" t="s">
        <v>3291</v>
      </c>
    </row>
    <row r="208" spans="1:9" x14ac:dyDescent="0.25">
      <c r="A208" s="113" t="s">
        <v>6527</v>
      </c>
      <c r="B208" s="112"/>
      <c r="C208" s="112"/>
      <c r="D208" s="112"/>
      <c r="E208" s="112"/>
      <c r="F208" s="112" t="s">
        <v>2169</v>
      </c>
      <c r="G208" s="112" t="s">
        <v>6528</v>
      </c>
      <c r="H208" s="112"/>
      <c r="I208" s="112"/>
    </row>
    <row r="209" spans="1:9" x14ac:dyDescent="0.25">
      <c r="A209" s="113" t="s">
        <v>6529</v>
      </c>
      <c r="B209" s="112"/>
      <c r="C209" s="112"/>
      <c r="D209" s="112"/>
      <c r="E209" s="112"/>
      <c r="F209" s="112" t="s">
        <v>2169</v>
      </c>
      <c r="G209" s="112" t="s">
        <v>6530</v>
      </c>
      <c r="H209" s="112"/>
      <c r="I209" s="112"/>
    </row>
    <row r="210" spans="1:9" x14ac:dyDescent="0.25">
      <c r="A210" s="113" t="s">
        <v>6539</v>
      </c>
      <c r="B210" s="112"/>
      <c r="C210" s="112"/>
      <c r="D210" s="112"/>
      <c r="E210" s="112"/>
      <c r="F210" s="112" t="s">
        <v>2169</v>
      </c>
      <c r="G210" s="113" t="s">
        <v>6540</v>
      </c>
      <c r="H210" s="112"/>
      <c r="I210" s="112"/>
    </row>
    <row r="211" spans="1:9" x14ac:dyDescent="0.25">
      <c r="A211" s="113" t="s">
        <v>6554</v>
      </c>
      <c r="B211" s="112"/>
      <c r="C211" s="112"/>
      <c r="D211" s="112"/>
      <c r="E211" s="112"/>
      <c r="F211" s="112" t="s">
        <v>2169</v>
      </c>
      <c r="G211" s="112" t="s">
        <v>6555</v>
      </c>
      <c r="H211" s="112"/>
      <c r="I211" s="112" t="s">
        <v>3292</v>
      </c>
    </row>
    <row r="212" spans="1:9" x14ac:dyDescent="0.25">
      <c r="A212" s="112" t="s">
        <v>6556</v>
      </c>
      <c r="B212" s="112"/>
      <c r="C212" s="112"/>
      <c r="D212" s="112"/>
      <c r="E212" s="112"/>
      <c r="F212" s="112" t="s">
        <v>2169</v>
      </c>
      <c r="G212" s="112" t="s">
        <v>6557</v>
      </c>
      <c r="H212" s="112"/>
      <c r="I212" s="112"/>
    </row>
    <row r="213" spans="1:9" x14ac:dyDescent="0.25">
      <c r="A213" s="135" t="s">
        <v>6386</v>
      </c>
      <c r="B213" s="112"/>
      <c r="C213" s="112"/>
      <c r="D213" s="112"/>
      <c r="E213" s="112"/>
      <c r="F213" s="112" t="s">
        <v>4128</v>
      </c>
      <c r="G213" s="113" t="s">
        <v>6564</v>
      </c>
      <c r="H213" s="112"/>
      <c r="I213" s="112"/>
    </row>
    <row r="214" spans="1:9" x14ac:dyDescent="0.25">
      <c r="A214" s="113" t="s">
        <v>6568</v>
      </c>
      <c r="B214" s="112"/>
      <c r="C214" s="112"/>
      <c r="D214" s="112"/>
      <c r="E214" s="112"/>
      <c r="F214" s="135" t="s">
        <v>2169</v>
      </c>
      <c r="G214" s="113" t="s">
        <v>6569</v>
      </c>
      <c r="H214" s="112"/>
      <c r="I214" s="112"/>
    </row>
    <row r="215" spans="1:9" x14ac:dyDescent="0.25">
      <c r="A215" s="113" t="s">
        <v>6570</v>
      </c>
      <c r="B215" s="112"/>
      <c r="C215" s="112"/>
      <c r="D215" s="112"/>
      <c r="E215" s="112"/>
      <c r="F215" s="135" t="s">
        <v>2169</v>
      </c>
      <c r="G215" s="112" t="s">
        <v>6571</v>
      </c>
      <c r="H215" s="112"/>
      <c r="I215" s="112"/>
    </row>
    <row r="216" spans="1:9" x14ac:dyDescent="0.25">
      <c r="A216" s="113" t="s">
        <v>6572</v>
      </c>
      <c r="B216" s="112"/>
      <c r="C216" s="112"/>
      <c r="D216" s="112"/>
      <c r="E216" s="112"/>
      <c r="F216" s="113" t="s">
        <v>6855</v>
      </c>
      <c r="G216" s="113" t="s">
        <v>6573</v>
      </c>
      <c r="H216" s="112"/>
      <c r="I216" s="112"/>
    </row>
    <row r="217" spans="1:9" x14ac:dyDescent="0.25">
      <c r="A217" s="112" t="s">
        <v>6577</v>
      </c>
      <c r="B217" s="112"/>
      <c r="C217" s="112"/>
      <c r="D217" s="112"/>
      <c r="E217" s="112"/>
      <c r="F217" s="135" t="s">
        <v>2169</v>
      </c>
      <c r="G217" s="112" t="s">
        <v>6578</v>
      </c>
      <c r="H217" s="112"/>
      <c r="I217" s="112"/>
    </row>
    <row r="218" spans="1:9" x14ac:dyDescent="0.25">
      <c r="A218" s="113" t="s">
        <v>6579</v>
      </c>
      <c r="B218" s="112"/>
      <c r="C218" s="112"/>
      <c r="D218" s="112"/>
      <c r="E218" s="112"/>
      <c r="F218" s="112"/>
      <c r="G218" s="113" t="s">
        <v>6580</v>
      </c>
      <c r="H218" s="112"/>
      <c r="I218" s="112"/>
    </row>
    <row r="219" spans="1:9" x14ac:dyDescent="0.25">
      <c r="A219" s="113" t="s">
        <v>6581</v>
      </c>
      <c r="B219" s="112"/>
      <c r="C219" s="112"/>
      <c r="D219" s="112"/>
      <c r="E219" s="112"/>
      <c r="F219" s="112"/>
      <c r="G219" s="112" t="s">
        <v>6583</v>
      </c>
      <c r="H219" s="112"/>
      <c r="I219" s="112"/>
    </row>
    <row r="220" spans="1:9" x14ac:dyDescent="0.25">
      <c r="A220" s="112" t="s">
        <v>6593</v>
      </c>
      <c r="B220" s="112"/>
      <c r="C220" s="112"/>
      <c r="D220" s="112"/>
      <c r="E220" s="112"/>
      <c r="F220" s="112"/>
      <c r="G220" s="112"/>
      <c r="H220" s="112"/>
      <c r="I220" s="112"/>
    </row>
    <row r="221" spans="1:9" x14ac:dyDescent="0.25">
      <c r="A221" s="136" t="s">
        <v>6595</v>
      </c>
      <c r="B221" s="112"/>
      <c r="C221" s="112"/>
      <c r="D221" s="112"/>
      <c r="E221" s="112"/>
      <c r="F221" s="112" t="s">
        <v>2927</v>
      </c>
      <c r="G221" s="112" t="s">
        <v>6596</v>
      </c>
      <c r="H221" s="112"/>
      <c r="I221" s="112"/>
    </row>
    <row r="222" spans="1:9" x14ac:dyDescent="0.25">
      <c r="A222" s="136" t="s">
        <v>6600</v>
      </c>
      <c r="B222" s="112"/>
      <c r="C222" s="112"/>
      <c r="D222" s="112"/>
      <c r="E222" s="112"/>
      <c r="F222" s="112"/>
      <c r="G222" s="112"/>
      <c r="H222" s="112"/>
      <c r="I222" s="112"/>
    </row>
    <row r="223" spans="1:9" x14ac:dyDescent="0.25">
      <c r="A223" s="136" t="s">
        <v>6601</v>
      </c>
      <c r="B223" s="112"/>
      <c r="C223" s="112"/>
      <c r="D223" s="112"/>
      <c r="E223" s="112"/>
      <c r="F223" s="135" t="s">
        <v>2169</v>
      </c>
      <c r="G223" s="113" t="s">
        <v>6602</v>
      </c>
      <c r="H223" s="112"/>
      <c r="I223" s="112"/>
    </row>
    <row r="224" spans="1:9" x14ac:dyDescent="0.25">
      <c r="A224" s="136" t="s">
        <v>6605</v>
      </c>
      <c r="B224" s="112"/>
      <c r="C224" s="112"/>
      <c r="D224" s="112"/>
      <c r="E224" s="112"/>
      <c r="F224" s="112" t="s">
        <v>2927</v>
      </c>
      <c r="G224" s="113" t="s">
        <v>6606</v>
      </c>
      <c r="H224" s="112"/>
      <c r="I224" s="112"/>
    </row>
    <row r="225" spans="1:9" x14ac:dyDescent="0.25">
      <c r="A225" s="112" t="s">
        <v>5834</v>
      </c>
      <c r="B225" s="112"/>
      <c r="C225" s="112"/>
      <c r="D225" s="112"/>
      <c r="E225" s="112"/>
      <c r="F225" s="112" t="s">
        <v>2931</v>
      </c>
      <c r="G225" s="113" t="s">
        <v>6626</v>
      </c>
      <c r="H225" s="112"/>
      <c r="I225" s="112"/>
    </row>
  </sheetData>
  <autoFilter ref="A2:I225"/>
  <conditionalFormatting sqref="L17:M17 N16:N19">
    <cfRule type="duplicateValues" dxfId="2" priority="1"/>
  </conditionalFormatting>
  <hyperlinks>
    <hyperlink ref="F186" r:id="rId1"/>
  </hyperlinks>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6"/>
  <sheetViews>
    <sheetView workbookViewId="0">
      <selection activeCell="I32" sqref="A2:I32"/>
    </sheetView>
  </sheetViews>
  <sheetFormatPr defaultRowHeight="15" x14ac:dyDescent="0.25"/>
  <cols>
    <col min="2" max="2" width="17" style="65" customWidth="1"/>
    <col min="3" max="6" width="9.140625" style="65"/>
  </cols>
  <sheetData>
    <row r="1" spans="1:9" x14ac:dyDescent="0.25">
      <c r="A1" s="1"/>
      <c r="B1" s="125"/>
      <c r="C1" s="125"/>
      <c r="D1" s="125"/>
      <c r="E1" s="125"/>
      <c r="F1" s="125"/>
      <c r="G1" s="1"/>
      <c r="H1" s="1"/>
      <c r="I1" s="1"/>
    </row>
    <row r="2" spans="1:9" ht="15.75" x14ac:dyDescent="0.25">
      <c r="A2" s="42" t="s">
        <v>6797</v>
      </c>
      <c r="B2" s="42" t="s">
        <v>6826</v>
      </c>
      <c r="C2" s="42" t="s">
        <v>5427</v>
      </c>
      <c r="D2" s="128" t="s">
        <v>3080</v>
      </c>
      <c r="E2" s="42" t="s">
        <v>3079</v>
      </c>
      <c r="F2" s="42" t="s">
        <v>6827</v>
      </c>
      <c r="G2" s="42" t="s">
        <v>6828</v>
      </c>
      <c r="H2" s="42"/>
      <c r="I2" s="42" t="s">
        <v>4006</v>
      </c>
    </row>
    <row r="3" spans="1:9" x14ac:dyDescent="0.25">
      <c r="A3" s="88" t="s">
        <v>315</v>
      </c>
      <c r="B3" s="137" t="s">
        <v>6824</v>
      </c>
      <c r="C3" s="137" t="s">
        <v>5844</v>
      </c>
      <c r="D3" s="137" t="s">
        <v>6829</v>
      </c>
      <c r="E3" s="137" t="s">
        <v>4192</v>
      </c>
      <c r="F3" s="137">
        <v>320</v>
      </c>
      <c r="G3" s="88">
        <v>2</v>
      </c>
      <c r="H3" s="88" t="s">
        <v>6825</v>
      </c>
      <c r="I3" s="88"/>
    </row>
    <row r="4" spans="1:9" x14ac:dyDescent="0.25">
      <c r="A4" s="88" t="s">
        <v>315</v>
      </c>
      <c r="B4" s="137" t="s">
        <v>5849</v>
      </c>
      <c r="C4" s="137" t="s">
        <v>5844</v>
      </c>
      <c r="D4" s="137"/>
      <c r="E4" s="137"/>
      <c r="F4" s="137">
        <v>80</v>
      </c>
      <c r="G4" s="88">
        <v>50</v>
      </c>
      <c r="H4" s="88" t="s">
        <v>6814</v>
      </c>
      <c r="I4" s="88"/>
    </row>
    <row r="5" spans="1:9" x14ac:dyDescent="0.25">
      <c r="A5" s="88" t="s">
        <v>315</v>
      </c>
      <c r="B5" s="137" t="s">
        <v>5850</v>
      </c>
      <c r="C5" s="137" t="s">
        <v>5851</v>
      </c>
      <c r="D5" s="137"/>
      <c r="E5" s="137"/>
      <c r="F5" s="137">
        <v>144</v>
      </c>
      <c r="G5" s="88">
        <v>2</v>
      </c>
      <c r="H5" s="88" t="s">
        <v>6815</v>
      </c>
      <c r="I5" s="88"/>
    </row>
    <row r="6" spans="1:9" x14ac:dyDescent="0.25">
      <c r="A6" s="88" t="s">
        <v>256</v>
      </c>
      <c r="B6" s="137"/>
      <c r="C6" s="137" t="s">
        <v>5852</v>
      </c>
      <c r="D6" s="137"/>
      <c r="E6" s="137"/>
      <c r="F6" s="137">
        <v>150</v>
      </c>
      <c r="G6" s="88">
        <v>10</v>
      </c>
      <c r="H6" s="88" t="s">
        <v>6816</v>
      </c>
      <c r="I6" s="88"/>
    </row>
    <row r="7" spans="1:9" x14ac:dyDescent="0.25">
      <c r="A7" s="88" t="s">
        <v>354</v>
      </c>
      <c r="B7" s="137"/>
      <c r="C7" s="137" t="s">
        <v>6802</v>
      </c>
      <c r="D7" s="137" t="s">
        <v>6803</v>
      </c>
      <c r="E7" s="137" t="s">
        <v>4097</v>
      </c>
      <c r="F7" s="137">
        <v>340</v>
      </c>
      <c r="G7" s="88">
        <v>5</v>
      </c>
      <c r="H7" s="88"/>
      <c r="I7" s="88"/>
    </row>
    <row r="8" spans="1:9" x14ac:dyDescent="0.25">
      <c r="A8" s="88" t="s">
        <v>242</v>
      </c>
      <c r="B8" s="137"/>
      <c r="C8" s="137" t="s">
        <v>6804</v>
      </c>
      <c r="D8" s="137" t="s">
        <v>6830</v>
      </c>
      <c r="E8" s="137" t="s">
        <v>4097</v>
      </c>
      <c r="F8" s="137">
        <v>192</v>
      </c>
      <c r="G8" s="88">
        <v>5</v>
      </c>
      <c r="H8" s="88" t="s">
        <v>6818</v>
      </c>
      <c r="I8" s="88"/>
    </row>
    <row r="9" spans="1:9" x14ac:dyDescent="0.25">
      <c r="A9" s="88" t="s">
        <v>347</v>
      </c>
      <c r="B9" s="137" t="s">
        <v>10133</v>
      </c>
      <c r="C9" s="137" t="s">
        <v>6805</v>
      </c>
      <c r="D9" s="137" t="s">
        <v>6806</v>
      </c>
      <c r="E9" s="137" t="s">
        <v>4097</v>
      </c>
      <c r="F9" s="137">
        <v>212</v>
      </c>
      <c r="G9" s="88">
        <v>25</v>
      </c>
      <c r="H9" s="88" t="s">
        <v>6817</v>
      </c>
      <c r="I9" s="88"/>
    </row>
    <row r="10" spans="1:9" x14ac:dyDescent="0.25">
      <c r="A10" s="88" t="s">
        <v>347</v>
      </c>
      <c r="B10" s="137" t="s">
        <v>5853</v>
      </c>
      <c r="C10" s="137" t="s">
        <v>5854</v>
      </c>
      <c r="D10" s="137" t="s">
        <v>6831</v>
      </c>
      <c r="E10" s="137"/>
      <c r="F10" s="137">
        <v>64</v>
      </c>
      <c r="G10" s="88">
        <v>50</v>
      </c>
      <c r="H10" s="88" t="s">
        <v>6814</v>
      </c>
      <c r="I10" s="88"/>
    </row>
    <row r="11" spans="1:9" x14ac:dyDescent="0.25">
      <c r="A11" s="88" t="s">
        <v>279</v>
      </c>
      <c r="B11" s="137"/>
      <c r="C11" s="137" t="s">
        <v>6807</v>
      </c>
      <c r="D11" s="137" t="s">
        <v>6808</v>
      </c>
      <c r="E11" s="137" t="s">
        <v>4097</v>
      </c>
      <c r="F11" s="137"/>
      <c r="G11" s="88"/>
      <c r="H11" s="88"/>
      <c r="I11" s="88"/>
    </row>
    <row r="12" spans="1:9" x14ac:dyDescent="0.25">
      <c r="A12" s="137" t="s">
        <v>279</v>
      </c>
      <c r="B12" s="137"/>
      <c r="C12" s="137" t="s">
        <v>5867</v>
      </c>
      <c r="D12" s="137"/>
      <c r="E12" s="137"/>
      <c r="F12" s="137"/>
      <c r="G12" s="88"/>
      <c r="H12" s="88"/>
      <c r="I12" s="88"/>
    </row>
    <row r="13" spans="1:9" x14ac:dyDescent="0.25">
      <c r="A13" s="88" t="s">
        <v>286</v>
      </c>
      <c r="B13" s="137"/>
      <c r="C13" s="137" t="s">
        <v>6809</v>
      </c>
      <c r="D13" s="138" t="s">
        <v>6832</v>
      </c>
      <c r="E13" s="137" t="s">
        <v>4097</v>
      </c>
      <c r="F13" s="137"/>
      <c r="G13" s="88"/>
      <c r="H13" s="88"/>
      <c r="I13" s="88"/>
    </row>
    <row r="14" spans="1:9" x14ac:dyDescent="0.25">
      <c r="A14" s="88" t="s">
        <v>322</v>
      </c>
      <c r="B14" s="137"/>
      <c r="C14" s="137" t="s">
        <v>6812</v>
      </c>
      <c r="D14" s="138" t="s">
        <v>6833</v>
      </c>
      <c r="E14" s="137" t="s">
        <v>4097</v>
      </c>
      <c r="F14" s="137">
        <v>240</v>
      </c>
      <c r="G14" s="88">
        <v>5</v>
      </c>
      <c r="H14" s="88" t="s">
        <v>6818</v>
      </c>
      <c r="I14" s="88"/>
    </row>
    <row r="15" spans="1:9" x14ac:dyDescent="0.25">
      <c r="A15" s="88" t="s">
        <v>589</v>
      </c>
      <c r="B15" s="137"/>
      <c r="C15" s="137" t="s">
        <v>5845</v>
      </c>
      <c r="D15" s="138" t="s">
        <v>6834</v>
      </c>
      <c r="E15" s="137" t="s">
        <v>4097</v>
      </c>
      <c r="F15" s="137"/>
      <c r="G15" s="88"/>
      <c r="H15" s="88"/>
      <c r="I15" s="88"/>
    </row>
    <row r="16" spans="1:9" x14ac:dyDescent="0.25">
      <c r="A16" s="88" t="s">
        <v>392</v>
      </c>
      <c r="B16" s="137"/>
      <c r="C16" s="137" t="s">
        <v>5863</v>
      </c>
      <c r="D16" s="137"/>
      <c r="E16" s="137"/>
      <c r="F16" s="137"/>
      <c r="G16" s="88"/>
      <c r="H16" s="88"/>
      <c r="I16" s="88"/>
    </row>
    <row r="17" spans="1:13" x14ac:dyDescent="0.25">
      <c r="A17" s="137" t="s">
        <v>5864</v>
      </c>
      <c r="B17" s="137"/>
      <c r="C17" s="137" t="s">
        <v>5865</v>
      </c>
      <c r="D17" s="137"/>
      <c r="E17" s="137"/>
      <c r="F17" s="137"/>
      <c r="G17" s="88"/>
      <c r="H17" s="88"/>
      <c r="I17" s="88"/>
    </row>
    <row r="18" spans="1:13" x14ac:dyDescent="0.25">
      <c r="A18" s="88" t="s">
        <v>385</v>
      </c>
      <c r="B18" s="137" t="s">
        <v>6819</v>
      </c>
      <c r="C18" s="137" t="s">
        <v>5856</v>
      </c>
      <c r="D18" s="137"/>
      <c r="E18" s="137"/>
      <c r="F18" s="137">
        <v>217</v>
      </c>
      <c r="G18" s="88">
        <v>10</v>
      </c>
      <c r="H18" s="88" t="s">
        <v>6816</v>
      </c>
      <c r="I18" s="88"/>
    </row>
    <row r="19" spans="1:13" x14ac:dyDescent="0.25">
      <c r="A19" s="88" t="s">
        <v>385</v>
      </c>
      <c r="B19" s="137" t="s">
        <v>6820</v>
      </c>
      <c r="C19" s="137" t="s">
        <v>5857</v>
      </c>
      <c r="D19" s="137"/>
      <c r="E19" s="137"/>
      <c r="F19" s="137">
        <v>508</v>
      </c>
      <c r="G19" s="88">
        <v>50</v>
      </c>
      <c r="H19" s="88" t="s">
        <v>6821</v>
      </c>
      <c r="I19" s="88"/>
    </row>
    <row r="20" spans="1:13" x14ac:dyDescent="0.25">
      <c r="A20" s="88" t="s">
        <v>385</v>
      </c>
      <c r="B20" s="137" t="s">
        <v>5858</v>
      </c>
      <c r="C20" s="137" t="s">
        <v>5859</v>
      </c>
      <c r="D20" s="137"/>
      <c r="E20" s="137"/>
      <c r="F20" s="137">
        <v>32</v>
      </c>
      <c r="G20" s="88">
        <v>1</v>
      </c>
      <c r="H20" s="88" t="s">
        <v>6822</v>
      </c>
      <c r="I20" s="88"/>
    </row>
    <row r="21" spans="1:13" ht="15.75" x14ac:dyDescent="0.25">
      <c r="A21" s="88" t="s">
        <v>5870</v>
      </c>
      <c r="B21" s="137"/>
      <c r="C21" s="137" t="s">
        <v>5855</v>
      </c>
      <c r="D21" s="137"/>
      <c r="E21" s="137"/>
      <c r="F21" s="137">
        <v>112</v>
      </c>
      <c r="G21" s="88">
        <v>25</v>
      </c>
      <c r="H21" s="139" t="s">
        <v>6817</v>
      </c>
      <c r="I21" s="88"/>
    </row>
    <row r="22" spans="1:13" x14ac:dyDescent="0.25">
      <c r="A22" s="137" t="s">
        <v>6810</v>
      </c>
      <c r="B22" s="137"/>
      <c r="C22" s="137" t="s">
        <v>6813</v>
      </c>
      <c r="D22" s="137"/>
      <c r="E22" s="137"/>
      <c r="F22" s="137"/>
      <c r="G22" s="88"/>
      <c r="H22" s="88"/>
      <c r="I22" s="88"/>
    </row>
    <row r="23" spans="1:13" x14ac:dyDescent="0.25">
      <c r="A23" s="137" t="s">
        <v>360</v>
      </c>
      <c r="B23" s="137"/>
      <c r="C23" s="137" t="s">
        <v>6811</v>
      </c>
      <c r="D23" s="137"/>
      <c r="E23" s="137"/>
      <c r="F23" s="137">
        <v>172</v>
      </c>
      <c r="G23" s="88">
        <v>5</v>
      </c>
      <c r="H23" s="88" t="s">
        <v>6818</v>
      </c>
      <c r="I23" s="88"/>
    </row>
    <row r="24" spans="1:13" x14ac:dyDescent="0.25">
      <c r="A24" s="88" t="s">
        <v>651</v>
      </c>
      <c r="B24" s="137"/>
      <c r="C24" s="137" t="s">
        <v>2659</v>
      </c>
      <c r="D24" s="137"/>
      <c r="E24" s="137"/>
      <c r="F24" s="137">
        <v>24</v>
      </c>
      <c r="G24" s="88">
        <v>20</v>
      </c>
      <c r="H24" s="88" t="s">
        <v>6823</v>
      </c>
      <c r="I24" s="88"/>
      <c r="J24" s="65" t="s">
        <v>5848</v>
      </c>
    </row>
    <row r="25" spans="1:13" x14ac:dyDescent="0.25">
      <c r="A25" s="137" t="s">
        <v>515</v>
      </c>
      <c r="B25" s="137"/>
      <c r="C25" s="137" t="s">
        <v>6859</v>
      </c>
      <c r="D25" s="137"/>
      <c r="E25" s="137" t="s">
        <v>6858</v>
      </c>
      <c r="F25" s="137"/>
      <c r="G25" s="88"/>
      <c r="H25" s="88"/>
      <c r="I25" s="88"/>
    </row>
    <row r="26" spans="1:13" x14ac:dyDescent="0.25">
      <c r="A26" s="137" t="s">
        <v>5866</v>
      </c>
      <c r="B26" s="137"/>
      <c r="C26" s="137" t="s">
        <v>5867</v>
      </c>
      <c r="D26" s="137"/>
      <c r="E26" s="137"/>
      <c r="F26" s="137"/>
      <c r="G26" s="88"/>
      <c r="H26" s="88"/>
      <c r="I26" s="88"/>
    </row>
    <row r="27" spans="1:13" x14ac:dyDescent="0.25">
      <c r="A27" s="137" t="s">
        <v>270</v>
      </c>
      <c r="B27" s="137"/>
      <c r="C27" s="137" t="s">
        <v>5877</v>
      </c>
      <c r="D27" s="137"/>
      <c r="E27" s="137"/>
      <c r="F27" s="137"/>
      <c r="G27" s="88"/>
      <c r="H27" s="88"/>
      <c r="I27" s="88"/>
      <c r="M27" s="65"/>
    </row>
    <row r="28" spans="1:13" x14ac:dyDescent="0.25">
      <c r="A28" s="137" t="s">
        <v>5879</v>
      </c>
      <c r="B28" s="137"/>
      <c r="C28" s="137" t="s">
        <v>5878</v>
      </c>
      <c r="D28" s="137"/>
      <c r="E28" s="137"/>
      <c r="F28" s="137"/>
      <c r="G28" s="88"/>
      <c r="H28" s="88"/>
      <c r="I28" s="88"/>
      <c r="M28" s="65"/>
    </row>
    <row r="29" spans="1:13" x14ac:dyDescent="0.25">
      <c r="A29" s="137" t="s">
        <v>227</v>
      </c>
      <c r="B29" s="137"/>
      <c r="C29" s="137" t="s">
        <v>5880</v>
      </c>
      <c r="D29" s="137"/>
      <c r="E29" s="137"/>
      <c r="F29" s="137"/>
      <c r="G29" s="88"/>
      <c r="H29" s="88"/>
      <c r="I29" s="88" t="s">
        <v>6835</v>
      </c>
      <c r="M29" s="65"/>
    </row>
    <row r="30" spans="1:13" x14ac:dyDescent="0.25">
      <c r="A30" s="137" t="s">
        <v>433</v>
      </c>
      <c r="B30" s="137"/>
      <c r="C30" s="137" t="s">
        <v>5874</v>
      </c>
      <c r="D30" s="137"/>
      <c r="E30" s="137"/>
      <c r="F30" s="137"/>
      <c r="G30" s="88"/>
      <c r="H30" s="88"/>
      <c r="I30" s="88" t="s">
        <v>6836</v>
      </c>
      <c r="M30" s="65"/>
    </row>
    <row r="31" spans="1:13" x14ac:dyDescent="0.25">
      <c r="A31" s="22"/>
      <c r="B31" s="175"/>
      <c r="C31" s="125" t="s">
        <v>5846</v>
      </c>
      <c r="D31" s="125"/>
      <c r="E31" s="125"/>
      <c r="F31" s="125"/>
      <c r="G31" s="1"/>
      <c r="H31" s="1"/>
      <c r="I31" s="1"/>
      <c r="M31" s="65"/>
    </row>
    <row r="32" spans="1:13" x14ac:dyDescent="0.25">
      <c r="A32" s="176"/>
      <c r="B32" s="176"/>
      <c r="C32" s="125" t="s">
        <v>5847</v>
      </c>
      <c r="D32" s="125"/>
      <c r="E32" s="125"/>
      <c r="F32" s="125"/>
      <c r="G32" s="1"/>
      <c r="H32" s="1"/>
      <c r="I32" s="1"/>
      <c r="M32" s="65"/>
    </row>
    <row r="33" spans="1:13" x14ac:dyDescent="0.25">
      <c r="M33" s="65"/>
    </row>
    <row r="34" spans="1:13" x14ac:dyDescent="0.25">
      <c r="M34" s="65"/>
    </row>
    <row r="35" spans="1:13" x14ac:dyDescent="0.25">
      <c r="M35" s="65"/>
    </row>
    <row r="36" spans="1:13" x14ac:dyDescent="0.25">
      <c r="A36" s="65"/>
      <c r="M36" s="65"/>
    </row>
    <row r="37" spans="1:13" x14ac:dyDescent="0.25">
      <c r="A37" s="65"/>
      <c r="M37" s="65"/>
    </row>
    <row r="38" spans="1:13" x14ac:dyDescent="0.25">
      <c r="A38" s="65"/>
      <c r="M38" s="65"/>
    </row>
    <row r="39" spans="1:13" x14ac:dyDescent="0.25">
      <c r="A39" s="65"/>
      <c r="M39" s="65"/>
    </row>
    <row r="40" spans="1:13" x14ac:dyDescent="0.25">
      <c r="A40" s="65"/>
      <c r="M40" s="65"/>
    </row>
    <row r="41" spans="1:13" x14ac:dyDescent="0.25">
      <c r="M41" s="65"/>
    </row>
    <row r="42" spans="1:13" x14ac:dyDescent="0.25">
      <c r="M42" s="65"/>
    </row>
    <row r="43" spans="1:13" x14ac:dyDescent="0.25">
      <c r="M43" s="65"/>
    </row>
    <row r="44" spans="1:13" x14ac:dyDescent="0.25">
      <c r="C44" s="65" t="s">
        <v>5860</v>
      </c>
      <c r="J44" s="65"/>
      <c r="K44" s="65"/>
      <c r="L44" s="65"/>
      <c r="M44" s="65"/>
    </row>
    <row r="45" spans="1:13" x14ac:dyDescent="0.25">
      <c r="B45" s="65" t="s">
        <v>5861</v>
      </c>
      <c r="C45" s="65" t="s">
        <v>5862</v>
      </c>
    </row>
    <row r="50" spans="2:18" x14ac:dyDescent="0.25">
      <c r="L50" s="125"/>
      <c r="P50" s="65"/>
      <c r="Q50" s="65"/>
      <c r="R50" s="65"/>
    </row>
    <row r="51" spans="2:18" x14ac:dyDescent="0.25">
      <c r="B51" s="65" t="s">
        <v>322</v>
      </c>
      <c r="C51" s="65" t="s">
        <v>5868</v>
      </c>
      <c r="P51" s="65"/>
      <c r="Q51" s="65"/>
      <c r="R51" s="65"/>
    </row>
    <row r="52" spans="2:18" x14ac:dyDescent="0.25">
      <c r="B52" s="65" t="s">
        <v>5870</v>
      </c>
      <c r="C52" s="65" t="s">
        <v>5869</v>
      </c>
      <c r="P52" s="65"/>
      <c r="Q52" s="65"/>
      <c r="R52" s="65"/>
    </row>
    <row r="53" spans="2:18" x14ac:dyDescent="0.25">
      <c r="B53" s="65" t="s">
        <v>5872</v>
      </c>
      <c r="C53" s="65" t="s">
        <v>5871</v>
      </c>
      <c r="P53" s="65"/>
      <c r="Q53" s="65"/>
      <c r="R53" s="65"/>
    </row>
    <row r="54" spans="2:18" x14ac:dyDescent="0.25">
      <c r="B54" s="65" t="s">
        <v>589</v>
      </c>
      <c r="C54" s="65" t="s">
        <v>5873</v>
      </c>
      <c r="P54" s="65"/>
      <c r="Q54" s="65"/>
      <c r="R54" s="65"/>
    </row>
    <row r="55" spans="2:18" x14ac:dyDescent="0.25">
      <c r="P55" s="65"/>
      <c r="Q55" s="65"/>
      <c r="R55" s="65"/>
    </row>
    <row r="56" spans="2:18" x14ac:dyDescent="0.25">
      <c r="B56" s="65" t="s">
        <v>286</v>
      </c>
      <c r="C56" s="65" t="s">
        <v>5875</v>
      </c>
      <c r="P56" s="65"/>
      <c r="Q56" s="65"/>
      <c r="R56" s="65"/>
    </row>
    <row r="57" spans="2:18" x14ac:dyDescent="0.25">
      <c r="B57" s="65" t="s">
        <v>651</v>
      </c>
      <c r="C57" s="65" t="s">
        <v>5876</v>
      </c>
      <c r="P57" s="65"/>
      <c r="Q57" s="65"/>
      <c r="R57" s="65"/>
    </row>
    <row r="58" spans="2:18" x14ac:dyDescent="0.25">
      <c r="B58" s="65" t="s">
        <v>270</v>
      </c>
      <c r="P58" s="65"/>
      <c r="Q58" s="65"/>
      <c r="R58" s="65"/>
    </row>
    <row r="59" spans="2:18" x14ac:dyDescent="0.25">
      <c r="B59" s="65" t="s">
        <v>5879</v>
      </c>
      <c r="P59" s="65"/>
      <c r="Q59" s="65"/>
      <c r="R59" s="65"/>
    </row>
    <row r="60" spans="2:18" x14ac:dyDescent="0.25">
      <c r="B60" s="65" t="s">
        <v>227</v>
      </c>
      <c r="P60" s="65"/>
      <c r="Q60" s="65"/>
      <c r="R60" s="65"/>
    </row>
    <row r="61" spans="2:18" x14ac:dyDescent="0.25">
      <c r="P61" s="65"/>
      <c r="Q61" s="65"/>
      <c r="R61" s="65"/>
    </row>
    <row r="62" spans="2:18" x14ac:dyDescent="0.25">
      <c r="P62" s="65"/>
      <c r="Q62" s="65"/>
      <c r="R62" s="65"/>
    </row>
    <row r="63" spans="2:18" x14ac:dyDescent="0.25">
      <c r="P63" s="65"/>
      <c r="Q63" s="65"/>
      <c r="R63" s="65"/>
    </row>
    <row r="64" spans="2:18" x14ac:dyDescent="0.25">
      <c r="P64" s="65"/>
      <c r="Q64" s="65"/>
      <c r="R64" s="65"/>
    </row>
    <row r="65" spans="16:18" x14ac:dyDescent="0.25">
      <c r="P65" s="65"/>
      <c r="Q65" s="65"/>
      <c r="R65" s="65"/>
    </row>
    <row r="66" spans="16:18" x14ac:dyDescent="0.25">
      <c r="P66" s="65"/>
      <c r="Q66" s="65"/>
      <c r="R66" s="65"/>
    </row>
  </sheetData>
  <conditionalFormatting sqref="C31:C32">
    <cfRule type="duplicateValues" dxfId="1"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2840"/>
  <sheetViews>
    <sheetView workbookViewId="0">
      <selection activeCell="M16" sqref="M16"/>
    </sheetView>
  </sheetViews>
  <sheetFormatPr defaultRowHeight="15" x14ac:dyDescent="0.25"/>
  <cols>
    <col min="1" max="1" width="9.140625" style="8"/>
    <col min="2" max="2" width="52" style="8" bestFit="1" customWidth="1"/>
    <col min="3" max="3" width="13.85546875" style="8" customWidth="1"/>
    <col min="4" max="5" width="19.7109375" style="8" hidden="1" customWidth="1"/>
    <col min="6" max="7" width="10.5703125" style="8" hidden="1" customWidth="1"/>
    <col min="8" max="8" width="13.7109375" style="8" hidden="1" customWidth="1"/>
    <col min="9" max="9" width="7.5703125" style="8" hidden="1" customWidth="1"/>
    <col min="10" max="10" width="9.42578125" style="8" hidden="1" customWidth="1"/>
    <col min="11" max="11" width="10.5703125" style="8" hidden="1" customWidth="1"/>
    <col min="12" max="12" width="14.28515625" style="8" customWidth="1"/>
    <col min="13" max="15" width="11.5703125" style="8" customWidth="1"/>
    <col min="16" max="16" width="9.7109375" style="93" customWidth="1"/>
    <col min="17" max="18" width="26.5703125" style="8" customWidth="1"/>
    <col min="19" max="19" width="14" style="8" customWidth="1"/>
    <col min="20" max="20" width="9.140625" style="8"/>
    <col min="21" max="21" width="46.85546875" style="8" bestFit="1" customWidth="1"/>
    <col min="24" max="24" width="15.5703125" customWidth="1"/>
    <col min="26" max="26" width="34" bestFit="1" customWidth="1"/>
  </cols>
  <sheetData>
    <row r="1" spans="1:54" ht="31.5" x14ac:dyDescent="0.4">
      <c r="A1" s="47" t="s">
        <v>4009</v>
      </c>
      <c r="B1" s="47" t="s">
        <v>2663</v>
      </c>
      <c r="C1" s="47" t="s">
        <v>6801</v>
      </c>
      <c r="D1" s="47" t="s">
        <v>5659</v>
      </c>
      <c r="E1" s="42" t="s">
        <v>5660</v>
      </c>
      <c r="F1" s="47" t="s">
        <v>4236</v>
      </c>
      <c r="G1" s="99" t="s">
        <v>4705</v>
      </c>
      <c r="H1" s="47" t="s">
        <v>4303</v>
      </c>
      <c r="I1" s="47" t="s">
        <v>3251</v>
      </c>
      <c r="J1" s="47" t="s">
        <v>3252</v>
      </c>
      <c r="K1" s="47" t="s">
        <v>4541</v>
      </c>
      <c r="L1" s="100" t="s">
        <v>4542</v>
      </c>
      <c r="M1" s="47" t="s">
        <v>4543</v>
      </c>
      <c r="N1" s="47" t="s">
        <v>4006</v>
      </c>
      <c r="O1" s="100" t="s">
        <v>4544</v>
      </c>
      <c r="P1" s="156" t="s">
        <v>4545</v>
      </c>
      <c r="Q1" s="100" t="s">
        <v>3080</v>
      </c>
      <c r="R1" s="100" t="s">
        <v>6800</v>
      </c>
      <c r="S1" s="100" t="s">
        <v>6791</v>
      </c>
      <c r="U1" s="206" t="s">
        <v>4304</v>
      </c>
      <c r="V1" s="206"/>
      <c r="W1" s="206"/>
      <c r="X1" s="206"/>
      <c r="Y1" s="206"/>
      <c r="Z1" s="206"/>
      <c r="AA1" s="206"/>
      <c r="AB1" s="206"/>
      <c r="AC1" s="206"/>
      <c r="AD1" s="206"/>
      <c r="AE1" s="206"/>
      <c r="AL1" s="207" t="s">
        <v>7406</v>
      </c>
      <c r="AM1" s="208"/>
      <c r="AN1" s="208"/>
      <c r="AO1" s="208"/>
      <c r="AP1" s="209"/>
    </row>
    <row r="2" spans="1:54" ht="17.25" thickBot="1" x14ac:dyDescent="0.3">
      <c r="A2" s="157">
        <v>1</v>
      </c>
      <c r="B2" s="157" t="s">
        <v>2662</v>
      </c>
      <c r="C2" s="157" t="s">
        <v>5371</v>
      </c>
      <c r="D2" s="157" t="str">
        <f>LEFT(RIGHT(C2,4),3)</f>
        <v>C27</v>
      </c>
      <c r="E2" s="157" t="b">
        <f>D2=G2</f>
        <v>1</v>
      </c>
      <c r="F2" s="157" t="s">
        <v>4235</v>
      </c>
      <c r="G2" s="157" t="str">
        <f>LEFT(RIGHT(F2,4),3)</f>
        <v>C27</v>
      </c>
      <c r="H2" s="157" t="s">
        <v>3250</v>
      </c>
      <c r="I2" s="157" t="s">
        <v>3253</v>
      </c>
      <c r="J2" s="157" t="s">
        <v>3254</v>
      </c>
      <c r="K2" s="157"/>
      <c r="L2" s="157"/>
      <c r="M2" s="157"/>
      <c r="N2" s="157"/>
      <c r="O2" s="157"/>
      <c r="P2" s="157"/>
      <c r="Q2" s="157"/>
      <c r="R2" s="157"/>
      <c r="S2" s="157" t="s">
        <v>5815</v>
      </c>
      <c r="U2" s="39" t="s">
        <v>3107</v>
      </c>
      <c r="V2" s="39" t="s">
        <v>3108</v>
      </c>
      <c r="W2" s="39"/>
      <c r="X2" s="39" t="s">
        <v>3299</v>
      </c>
      <c r="Y2" s="40" t="s">
        <v>3079</v>
      </c>
      <c r="Z2" s="41" t="s">
        <v>2215</v>
      </c>
      <c r="AA2" s="41" t="s">
        <v>2155</v>
      </c>
      <c r="AB2" s="41" t="s">
        <v>2154</v>
      </c>
      <c r="AC2" s="41" t="s">
        <v>2153</v>
      </c>
      <c r="AD2" s="41" t="s">
        <v>4006</v>
      </c>
      <c r="AE2" s="41" t="s">
        <v>4302</v>
      </c>
      <c r="AL2" s="185" t="s">
        <v>10741</v>
      </c>
      <c r="AM2" s="185" t="s">
        <v>10737</v>
      </c>
      <c r="AN2" s="185" t="s">
        <v>10738</v>
      </c>
      <c r="AO2" s="185" t="s">
        <v>10739</v>
      </c>
      <c r="AP2" s="185" t="s">
        <v>10740</v>
      </c>
      <c r="AQ2" s="185" t="s">
        <v>10135</v>
      </c>
      <c r="AR2" s="210" t="s">
        <v>10068</v>
      </c>
      <c r="AU2" t="s">
        <v>10090</v>
      </c>
      <c r="AY2" t="s">
        <v>10107</v>
      </c>
    </row>
    <row r="3" spans="1:54" ht="15.75" x14ac:dyDescent="0.25">
      <c r="A3" s="157">
        <v>2</v>
      </c>
      <c r="B3" s="157" t="s">
        <v>4194</v>
      </c>
      <c r="C3" s="157" t="s">
        <v>5372</v>
      </c>
      <c r="D3" s="157" t="s">
        <v>1468</v>
      </c>
      <c r="E3" s="157" t="b">
        <f t="shared" ref="E3:E43" si="0">D3=G3</f>
        <v>1</v>
      </c>
      <c r="F3" s="157" t="s">
        <v>4706</v>
      </c>
      <c r="G3" s="157" t="s">
        <v>1468</v>
      </c>
      <c r="H3" s="157" t="s">
        <v>4532</v>
      </c>
      <c r="I3" s="157" t="s">
        <v>4533</v>
      </c>
      <c r="J3" s="157" t="s">
        <v>4534</v>
      </c>
      <c r="K3" s="157" t="s">
        <v>4535</v>
      </c>
      <c r="L3" s="157"/>
      <c r="M3" s="157"/>
      <c r="N3" s="157"/>
      <c r="O3" s="157"/>
      <c r="P3" s="157"/>
      <c r="Q3" s="157"/>
      <c r="R3" s="157"/>
      <c r="S3" s="158" t="s">
        <v>6644</v>
      </c>
      <c r="U3" s="38" t="s">
        <v>3109</v>
      </c>
      <c r="V3" s="38" t="s">
        <v>4249</v>
      </c>
      <c r="W3" s="38" t="s">
        <v>1336</v>
      </c>
      <c r="X3" s="37" t="s">
        <v>4255</v>
      </c>
      <c r="Y3" s="1" t="str">
        <f>INDEX('WATERDEEP STRUCTURES'!I$3:I$562,MATCH(GUILDS!$W3,'WATERDEEP STRUCTURES'!$F$3:$F$562,0),1)</f>
        <v>SEA WARD</v>
      </c>
      <c r="Z3" s="1" t="str">
        <f>INDEX('WATERDEEP STRUCTURES'!H$3:H$562,MATCH(GUILDS!$W3,'WATERDEEP STRUCTURES'!$F$3:$F$562,0),1)</f>
        <v>The Shrines of Nature</v>
      </c>
      <c r="AA3" s="1" t="str">
        <f>INDEX('WATERDEEP STRUCTURES'!J$3:J$562,MATCH(GUILDS!$W3,'WATERDEEP STRUCTURES'!$F$3:$F$562,0),1)</f>
        <v>temple</v>
      </c>
      <c r="AB3" s="1" t="str">
        <f>INDEX('WATERDEEP STRUCTURES'!K$3:K$562,MATCH(GUILDS!$W3,'WATERDEEP STRUCTURES'!$F$3:$F$562,0),1)</f>
        <v>B</v>
      </c>
      <c r="AC3" s="1" t="str">
        <f>INDEX('WATERDEEP STRUCTURES'!L$3:L$562,MATCH(GUILDS!$W3,'WATERDEEP STRUCTURES'!$F$3:$F$562,0),1)</f>
        <v>2s</v>
      </c>
      <c r="AD3" s="1">
        <f>INDEX('WATERDEEP STRUCTURES'!M$3:M$562,MATCH(GUILDS!$W3,'WATERDEEP STRUCTURES'!$F$3:$F$562,0),1)</f>
        <v>0</v>
      </c>
      <c r="AE3" s="1">
        <f>INDEX('WATERDEEP STRUCTURES'!O$3:O$562,MATCH(GUILDS!$W3,'WATERDEEP STRUCTURES'!$F$3:$F$562,0),1)</f>
        <v>0</v>
      </c>
      <c r="AL3" s="183" t="s">
        <v>7407</v>
      </c>
      <c r="AM3" s="183"/>
      <c r="AN3" s="183"/>
      <c r="AO3" s="186"/>
      <c r="AP3" s="188"/>
      <c r="AQ3" s="192" t="s">
        <v>10067</v>
      </c>
      <c r="AR3" s="211"/>
      <c r="AU3" t="s">
        <v>10091</v>
      </c>
      <c r="AV3" t="s">
        <v>10092</v>
      </c>
      <c r="AY3" t="s">
        <v>10108</v>
      </c>
      <c r="AZ3" t="s">
        <v>10109</v>
      </c>
    </row>
    <row r="4" spans="1:54" s="8" customFormat="1" ht="15.75" x14ac:dyDescent="0.25">
      <c r="A4" s="157">
        <v>3</v>
      </c>
      <c r="B4" s="157" t="s">
        <v>4195</v>
      </c>
      <c r="C4" s="157" t="s">
        <v>5373</v>
      </c>
      <c r="D4" s="157" t="str">
        <f t="shared" ref="D4:D40" si="1">LEFT(RIGHT(C4,4),3)</f>
        <v>T26</v>
      </c>
      <c r="E4" s="157" t="b">
        <f t="shared" si="0"/>
        <v>1</v>
      </c>
      <c r="F4" s="157" t="s">
        <v>4536</v>
      </c>
      <c r="G4" s="157" t="str">
        <f t="shared" ref="G4:G43" si="2">LEFT(RIGHT(F4,4),3)</f>
        <v>T26</v>
      </c>
      <c r="H4" s="157" t="s">
        <v>4537</v>
      </c>
      <c r="I4" s="157" t="s">
        <v>4538</v>
      </c>
      <c r="J4" s="157" t="s">
        <v>4539</v>
      </c>
      <c r="K4" s="157" t="s">
        <v>4540</v>
      </c>
      <c r="L4" s="157"/>
      <c r="M4" s="157"/>
      <c r="N4" s="157"/>
      <c r="O4" s="157" t="s">
        <v>5812</v>
      </c>
      <c r="P4" s="157" t="s">
        <v>5813</v>
      </c>
      <c r="Q4" s="157"/>
      <c r="R4" s="157"/>
      <c r="S4" s="157" t="s">
        <v>5814</v>
      </c>
      <c r="U4" s="38" t="s">
        <v>3110</v>
      </c>
      <c r="V4" s="38" t="s">
        <v>4254</v>
      </c>
      <c r="W4" s="38" t="s">
        <v>1313</v>
      </c>
      <c r="X4" s="63" t="s">
        <v>4273</v>
      </c>
      <c r="Y4" s="7" t="str">
        <f>INDEX('WATERDEEP STRUCTURES'!I$3:I$562,MATCH(GUILDS!$W4,'WATERDEEP STRUCTURES'!$F$3:$F$562,0),1)</f>
        <v>NORTH WARD</v>
      </c>
      <c r="Z4" s="7" t="str">
        <f>INDEX('WATERDEEP STRUCTURES'!H$3:H$562,MATCH(GUILDS!$W4,'WATERDEEP STRUCTURES'!$F$3:$F$562,0),1)</f>
        <v>Amcathra Villa</v>
      </c>
      <c r="AA4" s="7" t="str">
        <f>INDEX('WATERDEEP STRUCTURES'!J$3:J$562,MATCH(GUILDS!$W4,'WATERDEEP STRUCTURES'!$F$3:$F$562,0),1)</f>
        <v>noble villa</v>
      </c>
      <c r="AB4" s="7" t="str">
        <f>INDEX('WATERDEEP STRUCTURES'!K$3:K$562,MATCH(GUILDS!$W4,'WATERDEEP STRUCTURES'!$F$3:$F$562,0),1)</f>
        <v>A</v>
      </c>
      <c r="AC4" s="7" t="str">
        <f>INDEX('WATERDEEP STRUCTURES'!L$3:L$562,MATCH(GUILDS!$W4,'WATERDEEP STRUCTURES'!$F$3:$F$562,0),1)</f>
        <v>2s &amp; 4s</v>
      </c>
      <c r="AD4" s="7">
        <f>INDEX('WATERDEEP STRUCTURES'!M$3:M$562,MATCH(GUILDS!$W4,'WATERDEEP STRUCTURES'!$F$3:$F$562,0),1)</f>
        <v>0</v>
      </c>
      <c r="AE4" s="7">
        <f>INDEX('WATERDEEP STRUCTURES'!O$3:O$562,MATCH(GUILDS!$W4,'WATERDEEP STRUCTURES'!$F$3:$F$562,0),1)</f>
        <v>0</v>
      </c>
      <c r="AL4" s="1" t="s">
        <v>7408</v>
      </c>
      <c r="AM4" s="1">
        <v>1</v>
      </c>
      <c r="AN4" s="1"/>
      <c r="AO4" s="71"/>
      <c r="AP4" s="191">
        <f t="shared" ref="AP4:AP67" si="3">AO4*AM4</f>
        <v>0</v>
      </c>
      <c r="AQ4" s="1" t="s">
        <v>2911</v>
      </c>
      <c r="AR4" s="193" t="s">
        <v>10069</v>
      </c>
      <c r="AS4"/>
      <c r="AT4"/>
      <c r="AU4" t="s">
        <v>10093</v>
      </c>
      <c r="AV4" t="s">
        <v>10094</v>
      </c>
      <c r="AW4"/>
      <c r="AX4"/>
      <c r="AY4" t="s">
        <v>10110</v>
      </c>
      <c r="AZ4">
        <v>20</v>
      </c>
      <c r="BA4"/>
      <c r="BB4"/>
    </row>
    <row r="5" spans="1:54" ht="15.75" x14ac:dyDescent="0.25">
      <c r="A5" s="157">
        <v>4</v>
      </c>
      <c r="B5" s="157" t="s">
        <v>4196</v>
      </c>
      <c r="C5" s="157" t="s">
        <v>5374</v>
      </c>
      <c r="D5" s="157" t="str">
        <f t="shared" si="1"/>
        <v>D31</v>
      </c>
      <c r="E5" s="157" t="b">
        <f t="shared" si="0"/>
        <v>1</v>
      </c>
      <c r="F5" s="157" t="s">
        <v>4546</v>
      </c>
      <c r="G5" s="157" t="str">
        <f t="shared" si="2"/>
        <v>D31</v>
      </c>
      <c r="H5" s="157" t="s">
        <v>4547</v>
      </c>
      <c r="I5" s="157" t="s">
        <v>4548</v>
      </c>
      <c r="J5" s="157" t="s">
        <v>4549</v>
      </c>
      <c r="K5" s="157" t="s">
        <v>4550</v>
      </c>
      <c r="L5" s="157" t="s">
        <v>4550</v>
      </c>
      <c r="M5" s="157" t="s">
        <v>4551</v>
      </c>
      <c r="N5" s="157"/>
      <c r="O5" s="157" t="s">
        <v>5820</v>
      </c>
      <c r="P5" s="157"/>
      <c r="Q5" s="157"/>
      <c r="R5" s="157"/>
      <c r="S5" s="157"/>
      <c r="U5" s="38" t="s">
        <v>3110</v>
      </c>
      <c r="V5" s="1" t="s">
        <v>4252</v>
      </c>
      <c r="W5" s="1"/>
      <c r="X5" s="1"/>
      <c r="Y5" s="1" t="e">
        <f>INDEX('WATERDEEP STRUCTURES'!I$3:I$562,MATCH(GUILDS!$W5,'WATERDEEP STRUCTURES'!$F$3:$F$562,0),1)</f>
        <v>#N/A</v>
      </c>
      <c r="Z5" s="1" t="e">
        <f>INDEX('WATERDEEP STRUCTURES'!H$3:H$562,MATCH(GUILDS!$W5,'WATERDEEP STRUCTURES'!$F$3:$F$562,0),1)</f>
        <v>#N/A</v>
      </c>
      <c r="AA5" s="1" t="e">
        <f>INDEX('WATERDEEP STRUCTURES'!J$3:J$562,MATCH(GUILDS!$W5,'WATERDEEP STRUCTURES'!$F$3:$F$562,0),1)</f>
        <v>#N/A</v>
      </c>
      <c r="AB5" s="1" t="e">
        <f>INDEX('WATERDEEP STRUCTURES'!K$3:K$562,MATCH(GUILDS!$W5,'WATERDEEP STRUCTURES'!$F$3:$F$562,0),1)</f>
        <v>#N/A</v>
      </c>
      <c r="AC5" s="1" t="e">
        <f>INDEX('WATERDEEP STRUCTURES'!L$3:L$562,MATCH(GUILDS!$W5,'WATERDEEP STRUCTURES'!$F$3:$F$562,0),1)</f>
        <v>#N/A</v>
      </c>
      <c r="AD5" s="1" t="e">
        <f>INDEX('WATERDEEP STRUCTURES'!M$3:M$562,MATCH(GUILDS!$W5,'WATERDEEP STRUCTURES'!$F$3:$F$562,0),1)</f>
        <v>#N/A</v>
      </c>
      <c r="AE5" s="1" t="e">
        <f>INDEX('WATERDEEP STRUCTURES'!O$3:O$562,MATCH(GUILDS!$W5,'WATERDEEP STRUCTURES'!$F$3:$F$562,0),1)</f>
        <v>#N/A</v>
      </c>
      <c r="AL5" s="1" t="s">
        <v>7409</v>
      </c>
      <c r="AM5" s="1">
        <v>0.8</v>
      </c>
      <c r="AN5" s="1"/>
      <c r="AO5" s="71"/>
      <c r="AP5" s="191">
        <f t="shared" si="3"/>
        <v>0</v>
      </c>
      <c r="AQ5" s="1" t="s">
        <v>10070</v>
      </c>
      <c r="AR5" s="193" t="s">
        <v>10071</v>
      </c>
      <c r="AU5" t="s">
        <v>10095</v>
      </c>
      <c r="AV5" t="s">
        <v>10096</v>
      </c>
      <c r="AY5" t="s">
        <v>10111</v>
      </c>
      <c r="AZ5" t="s">
        <v>10112</v>
      </c>
    </row>
    <row r="6" spans="1:54" ht="15.75" x14ac:dyDescent="0.25">
      <c r="A6" s="157">
        <v>5</v>
      </c>
      <c r="B6" s="157" t="s">
        <v>4197</v>
      </c>
      <c r="C6" s="157" t="s">
        <v>5375</v>
      </c>
      <c r="D6" s="157" t="s">
        <v>1377</v>
      </c>
      <c r="E6" s="157" t="b">
        <f t="shared" si="0"/>
        <v>1</v>
      </c>
      <c r="F6" s="157" t="s">
        <v>4552</v>
      </c>
      <c r="G6" s="157" t="s">
        <v>1377</v>
      </c>
      <c r="H6" s="157" t="s">
        <v>4553</v>
      </c>
      <c r="I6" s="157" t="s">
        <v>4554</v>
      </c>
      <c r="J6" s="157" t="s">
        <v>4555</v>
      </c>
      <c r="K6" s="157" t="s">
        <v>4556</v>
      </c>
      <c r="L6" s="157"/>
      <c r="M6" s="157"/>
      <c r="N6" s="157"/>
      <c r="O6" s="157" t="s">
        <v>5821</v>
      </c>
      <c r="P6" s="157"/>
      <c r="Q6" s="157"/>
      <c r="R6" s="157"/>
      <c r="S6" s="157"/>
      <c r="U6" s="38" t="s">
        <v>3110</v>
      </c>
      <c r="V6" s="1" t="s">
        <v>4253</v>
      </c>
      <c r="W6" s="1" t="s">
        <v>1360</v>
      </c>
      <c r="X6" s="1" t="s">
        <v>38</v>
      </c>
      <c r="Y6" s="1" t="str">
        <f>INDEX('WATERDEEP STRUCTURES'!I$3:I$562,MATCH(GUILDS!$W6,'WATERDEEP STRUCTURES'!$F$3:$F$562,0),1)</f>
        <v>SEA WARD</v>
      </c>
      <c r="Z6" s="1" t="str">
        <f>INDEX('WATERDEEP STRUCTURES'!H$3:H$562,MATCH(GUILDS!$W6,'WATERDEEP STRUCTURES'!$F$3:$F$562,0),1)</f>
        <v>Cassalanter-Villa</v>
      </c>
      <c r="AA6" s="1" t="str">
        <f>INDEX('WATERDEEP STRUCTURES'!J$3:J$562,MATCH(GUILDS!$W6,'WATERDEEP STRUCTURES'!$F$3:$F$562,0),1)</f>
        <v>noble villa</v>
      </c>
      <c r="AB6" s="1" t="str">
        <f>INDEX('WATERDEEP STRUCTURES'!K$3:K$562,MATCH(GUILDS!$W6,'WATERDEEP STRUCTURES'!$F$3:$F$562,0),1)</f>
        <v>A</v>
      </c>
      <c r="AC6" s="1" t="str">
        <f>INDEX('WATERDEEP STRUCTURES'!L$3:L$562,MATCH(GUILDS!$W6,'WATERDEEP STRUCTURES'!$F$3:$F$562,0),1)</f>
        <v>3s &amp; 4s</v>
      </c>
      <c r="AD6" s="1">
        <f>INDEX('WATERDEEP STRUCTURES'!M$3:M$562,MATCH(GUILDS!$W6,'WATERDEEP STRUCTURES'!$F$3:$F$562,0),1)</f>
        <v>0</v>
      </c>
      <c r="AE6" s="1">
        <f>INDEX('WATERDEEP STRUCTURES'!O$3:O$562,MATCH(GUILDS!$W6,'WATERDEEP STRUCTURES'!$F$3:$F$562,0),1)</f>
        <v>0</v>
      </c>
      <c r="AL6" s="1" t="s">
        <v>7410</v>
      </c>
      <c r="AM6" s="1">
        <v>0.5</v>
      </c>
      <c r="AN6" s="1"/>
      <c r="AO6" s="71"/>
      <c r="AP6" s="191">
        <f t="shared" si="3"/>
        <v>0</v>
      </c>
      <c r="AQ6" s="1" t="s">
        <v>10072</v>
      </c>
      <c r="AR6" s="193" t="s">
        <v>7411</v>
      </c>
      <c r="AU6" t="s">
        <v>10097</v>
      </c>
      <c r="AV6" t="s">
        <v>10098</v>
      </c>
      <c r="AY6" t="s">
        <v>10113</v>
      </c>
      <c r="AZ6" t="s">
        <v>10114</v>
      </c>
    </row>
    <row r="7" spans="1:54" ht="15.75" x14ac:dyDescent="0.25">
      <c r="A7" s="157">
        <v>6</v>
      </c>
      <c r="B7" s="157" t="s">
        <v>4198</v>
      </c>
      <c r="C7" s="157" t="s">
        <v>5376</v>
      </c>
      <c r="D7" s="157" t="str">
        <f t="shared" si="1"/>
        <v>T19</v>
      </c>
      <c r="E7" s="157" t="b">
        <f t="shared" si="0"/>
        <v>1</v>
      </c>
      <c r="F7" s="157" t="s">
        <v>4557</v>
      </c>
      <c r="G7" s="157" t="str">
        <f t="shared" si="2"/>
        <v>T19</v>
      </c>
      <c r="H7" s="157" t="s">
        <v>4558</v>
      </c>
      <c r="I7" s="157" t="s">
        <v>4559</v>
      </c>
      <c r="J7" s="157" t="s">
        <v>4560</v>
      </c>
      <c r="K7" s="157" t="s">
        <v>4561</v>
      </c>
      <c r="L7" s="157"/>
      <c r="M7" s="157"/>
      <c r="N7" s="157"/>
      <c r="O7" s="157"/>
      <c r="P7" s="157"/>
      <c r="Q7" s="157" t="s">
        <v>6420</v>
      </c>
      <c r="R7" s="157"/>
      <c r="S7" s="157" t="s">
        <v>6421</v>
      </c>
      <c r="U7" s="38" t="s">
        <v>3110</v>
      </c>
      <c r="V7" s="1" t="s">
        <v>4274</v>
      </c>
      <c r="W7" s="1" t="s">
        <v>2138</v>
      </c>
      <c r="X7" s="1" t="s">
        <v>4275</v>
      </c>
      <c r="Y7" s="1" t="str">
        <f>INDEX('WATERDEEP STRUCTURES'!I$3:I$562,MATCH(GUILDS!$W7,'WATERDEEP STRUCTURES'!$F$3:$F$562,0),1)</f>
        <v>DEEPWATER HARBOR</v>
      </c>
      <c r="Z7" s="1" t="str">
        <f>INDEX('WATERDEEP STRUCTURES'!H$3:H$562,MATCH(GUILDS!$W7,'WATERDEEP STRUCTURES'!$F$3:$F$562,0),1)</f>
        <v>The Queenspire</v>
      </c>
      <c r="AA7" s="1" t="str">
        <f>INDEX('WATERDEEP STRUCTURES'!J$3:J$562,MATCH(GUILDS!$W7,'WATERDEEP STRUCTURES'!$F$3:$F$562,0),1)</f>
        <v>temple</v>
      </c>
      <c r="AB7" s="1" t="str">
        <f>INDEX('WATERDEEP STRUCTURES'!K$3:K$562,MATCH(GUILDS!$W7,'WATERDEEP STRUCTURES'!$F$3:$F$562,0),1)</f>
        <v>A</v>
      </c>
      <c r="AC7" s="1">
        <f>INDEX('WATERDEEP STRUCTURES'!L$3:L$562,MATCH(GUILDS!$W7,'WATERDEEP STRUCTURES'!$F$3:$F$562,0),1)</f>
        <v>6</v>
      </c>
      <c r="AD7" s="1">
        <f>INDEX('WATERDEEP STRUCTURES'!M$3:M$562,MATCH(GUILDS!$W7,'WATERDEEP STRUCTURES'!$F$3:$F$562,0),1)</f>
        <v>0</v>
      </c>
      <c r="AE7" s="1">
        <f>INDEX('WATERDEEP STRUCTURES'!O$3:O$562,MATCH(GUILDS!$W7,'WATERDEEP STRUCTURES'!$F$3:$F$562,0),1)</f>
        <v>0</v>
      </c>
      <c r="AL7" s="1" t="s">
        <v>7412</v>
      </c>
      <c r="AM7" s="1">
        <v>0.4</v>
      </c>
      <c r="AN7" s="1"/>
      <c r="AO7" s="71"/>
      <c r="AP7" s="191">
        <f t="shared" si="3"/>
        <v>0</v>
      </c>
      <c r="AQ7" s="1" t="s">
        <v>10073</v>
      </c>
      <c r="AR7" s="193" t="s">
        <v>5508</v>
      </c>
      <c r="AU7" t="s">
        <v>10099</v>
      </c>
      <c r="AV7" t="s">
        <v>10100</v>
      </c>
      <c r="AY7" t="s">
        <v>10115</v>
      </c>
      <c r="AZ7">
        <v>5</v>
      </c>
    </row>
    <row r="8" spans="1:54" ht="15.75" x14ac:dyDescent="0.25">
      <c r="A8" s="157">
        <v>7</v>
      </c>
      <c r="B8" s="157" t="s">
        <v>4199</v>
      </c>
      <c r="C8" s="157" t="s">
        <v>5377</v>
      </c>
      <c r="D8" s="157" t="str">
        <f t="shared" si="1"/>
        <v>D21</v>
      </c>
      <c r="E8" s="157" t="b">
        <f t="shared" si="0"/>
        <v>1</v>
      </c>
      <c r="F8" s="157" t="s">
        <v>4562</v>
      </c>
      <c r="G8" s="157" t="str">
        <f t="shared" si="2"/>
        <v>D21</v>
      </c>
      <c r="H8" s="157" t="s">
        <v>4563</v>
      </c>
      <c r="I8" s="157" t="s">
        <v>4564</v>
      </c>
      <c r="J8" s="157" t="s">
        <v>4565</v>
      </c>
      <c r="K8" s="157" t="s">
        <v>4550</v>
      </c>
      <c r="L8" s="157"/>
      <c r="M8" s="157"/>
      <c r="N8" s="157"/>
      <c r="O8" s="157"/>
      <c r="P8" s="157"/>
      <c r="Q8" s="157"/>
      <c r="R8" s="157"/>
      <c r="S8" s="157" t="s">
        <v>6647</v>
      </c>
      <c r="U8" s="38" t="s">
        <v>3110</v>
      </c>
      <c r="V8" s="1" t="s">
        <v>4276</v>
      </c>
      <c r="W8" s="1" t="s">
        <v>561</v>
      </c>
      <c r="X8" s="1" t="s">
        <v>4277</v>
      </c>
      <c r="Y8" s="1" t="str">
        <f>INDEX('WATERDEEP STRUCTURES'!I$3:I$562,MATCH(GUILDS!$W8,'WATERDEEP STRUCTURES'!$F$3:$F$562,0),1)</f>
        <v>SEA WARD</v>
      </c>
      <c r="Z8" s="1" t="str">
        <f>INDEX('WATERDEEP STRUCTURES'!H$3:H$562,MATCH(GUILDS!$W8,'WATERDEEP STRUCTURES'!$F$3:$F$562,0),1)</f>
        <v>Ruldegost Villa</v>
      </c>
      <c r="AA8" s="1" t="str">
        <f>INDEX('WATERDEEP STRUCTURES'!J$3:J$562,MATCH(GUILDS!$W8,'WATERDEEP STRUCTURES'!$F$3:$F$562,0),1)</f>
        <v>noble villa</v>
      </c>
      <c r="AB8" s="1" t="str">
        <f>INDEX('WATERDEEP STRUCTURES'!K$3:K$562,MATCH(GUILDS!$W8,'WATERDEEP STRUCTURES'!$F$3:$F$562,0),1)</f>
        <v>A</v>
      </c>
      <c r="AC8" s="1" t="str">
        <f>INDEX('WATERDEEP STRUCTURES'!L$3:L$562,MATCH(GUILDS!$W8,'WATERDEEP STRUCTURES'!$F$3:$F$562,0),1)</f>
        <v>3s &amp; 4s</v>
      </c>
      <c r="AD8" s="1">
        <f>INDEX('WATERDEEP STRUCTURES'!M$3:M$562,MATCH(GUILDS!$W8,'WATERDEEP STRUCTURES'!$F$3:$F$562,0),1)</f>
        <v>0</v>
      </c>
      <c r="AE8" s="1">
        <f>INDEX('WATERDEEP STRUCTURES'!O$3:O$562,MATCH(GUILDS!$W8,'WATERDEEP STRUCTURES'!$F$3:$F$562,0),1)</f>
        <v>0</v>
      </c>
      <c r="AL8" s="1" t="s">
        <v>7414</v>
      </c>
      <c r="AM8" s="1">
        <v>0.6</v>
      </c>
      <c r="AN8" s="1"/>
      <c r="AO8" s="71"/>
      <c r="AP8" s="191">
        <f t="shared" si="3"/>
        <v>0</v>
      </c>
      <c r="AQ8" s="1" t="s">
        <v>10074</v>
      </c>
      <c r="AR8" s="193" t="s">
        <v>7413</v>
      </c>
      <c r="AU8" t="s">
        <v>10101</v>
      </c>
      <c r="AV8" t="s">
        <v>10102</v>
      </c>
      <c r="AY8" t="s">
        <v>10116</v>
      </c>
      <c r="AZ8">
        <v>-2</v>
      </c>
    </row>
    <row r="9" spans="1:54" ht="15.75" x14ac:dyDescent="0.25">
      <c r="A9" s="157">
        <v>8</v>
      </c>
      <c r="B9" s="157" t="s">
        <v>4200</v>
      </c>
      <c r="C9" s="157" t="s">
        <v>5378</v>
      </c>
      <c r="D9" s="157" t="str">
        <f t="shared" si="1"/>
        <v>T10</v>
      </c>
      <c r="E9" s="157" t="b">
        <f t="shared" si="0"/>
        <v>1</v>
      </c>
      <c r="F9" s="157" t="s">
        <v>4566</v>
      </c>
      <c r="G9" s="157" t="str">
        <f t="shared" si="2"/>
        <v>T10</v>
      </c>
      <c r="H9" s="157" t="s">
        <v>4567</v>
      </c>
      <c r="I9" s="157" t="s">
        <v>4568</v>
      </c>
      <c r="J9" s="157" t="s">
        <v>4569</v>
      </c>
      <c r="K9" s="157" t="s">
        <v>4570</v>
      </c>
      <c r="L9" s="157"/>
      <c r="M9" s="157"/>
      <c r="N9" s="157"/>
      <c r="O9" s="157"/>
      <c r="P9" s="157"/>
      <c r="Q9" s="157"/>
      <c r="R9" s="157"/>
      <c r="S9" s="157"/>
      <c r="U9" s="38" t="s">
        <v>3110</v>
      </c>
      <c r="V9" s="1" t="s">
        <v>4279</v>
      </c>
      <c r="W9" s="1" t="s">
        <v>1757</v>
      </c>
      <c r="X9" s="1" t="s">
        <v>4278</v>
      </c>
      <c r="Y9" s="1" t="str">
        <f>INDEX('WATERDEEP STRUCTURES'!I$3:I$562,MATCH(GUILDS!$W9,'WATERDEEP STRUCTURES'!$F$3:$F$562,0),1)</f>
        <v>SEA WARD</v>
      </c>
      <c r="Z9" s="1" t="str">
        <f>INDEX('WATERDEEP STRUCTURES'!H$3:H$562,MATCH(GUILDS!$W9,'WATERDEEP STRUCTURES'!$F$3:$F$562,0),1)</f>
        <v>Myrna Cassalanter's residence</v>
      </c>
      <c r="AA9" s="1" t="str">
        <f>INDEX('WATERDEEP STRUCTURES'!J$3:J$562,MATCH(GUILDS!$W9,'WATERDEEP STRUCTURES'!$F$3:$F$562,0),1)</f>
        <v>house</v>
      </c>
      <c r="AB9" s="1" t="str">
        <f>INDEX('WATERDEEP STRUCTURES'!K$3:K$562,MATCH(GUILDS!$W9,'WATERDEEP STRUCTURES'!$F$3:$F$562,0),1)</f>
        <v>A</v>
      </c>
      <c r="AC9" s="1">
        <f>INDEX('WATERDEEP STRUCTURES'!L$3:L$562,MATCH(GUILDS!$W9,'WATERDEEP STRUCTURES'!$F$3:$F$562,0),1)</f>
        <v>2</v>
      </c>
      <c r="AD9" s="1">
        <f>INDEX('WATERDEEP STRUCTURES'!M$3:M$562,MATCH(GUILDS!$W9,'WATERDEEP STRUCTURES'!$F$3:$F$562,0),1)</f>
        <v>0</v>
      </c>
      <c r="AE9" s="1">
        <f>INDEX('WATERDEEP STRUCTURES'!O$3:O$562,MATCH(GUILDS!$W9,'WATERDEEP STRUCTURES'!$F$3:$F$562,0),1)</f>
        <v>0</v>
      </c>
      <c r="AL9" s="1" t="s">
        <v>7416</v>
      </c>
      <c r="AM9" s="1">
        <v>5</v>
      </c>
      <c r="AN9" s="1" t="s">
        <v>7417</v>
      </c>
      <c r="AO9" s="71"/>
      <c r="AP9" s="191">
        <f t="shared" si="3"/>
        <v>0</v>
      </c>
      <c r="AQ9" s="1" t="s">
        <v>10075</v>
      </c>
      <c r="AR9" s="193" t="s">
        <v>5509</v>
      </c>
      <c r="AU9" t="s">
        <v>10103</v>
      </c>
      <c r="AV9" t="s">
        <v>10104</v>
      </c>
      <c r="AY9" t="s">
        <v>10117</v>
      </c>
      <c r="AZ9">
        <v>5</v>
      </c>
    </row>
    <row r="10" spans="1:54" ht="15.75" x14ac:dyDescent="0.25">
      <c r="A10" s="157">
        <v>9</v>
      </c>
      <c r="B10" s="157" t="s">
        <v>4201</v>
      </c>
      <c r="C10" s="157" t="s">
        <v>5379</v>
      </c>
      <c r="D10" s="157" t="str">
        <f t="shared" si="1"/>
        <v>S13</v>
      </c>
      <c r="E10" s="157" t="b">
        <f t="shared" si="0"/>
        <v>1</v>
      </c>
      <c r="F10" s="157" t="s">
        <v>4571</v>
      </c>
      <c r="G10" s="157" t="str">
        <f t="shared" si="2"/>
        <v>S13</v>
      </c>
      <c r="H10" s="157" t="s">
        <v>4572</v>
      </c>
      <c r="I10" s="157" t="s">
        <v>4573</v>
      </c>
      <c r="J10" s="157" t="s">
        <v>4555</v>
      </c>
      <c r="K10" s="157" t="s">
        <v>4550</v>
      </c>
      <c r="L10" s="157"/>
      <c r="M10" s="157" t="s">
        <v>4574</v>
      </c>
      <c r="N10" s="157"/>
      <c r="O10" s="157"/>
      <c r="P10" s="157"/>
      <c r="Q10" s="157"/>
      <c r="R10" s="157"/>
      <c r="S10" s="157"/>
      <c r="U10" s="38" t="s">
        <v>4248</v>
      </c>
      <c r="V10" s="38" t="s">
        <v>4280</v>
      </c>
      <c r="W10" s="38" t="s">
        <v>1401</v>
      </c>
      <c r="X10" s="37" t="s">
        <v>4281</v>
      </c>
      <c r="Y10" s="1" t="str">
        <f>INDEX('WATERDEEP STRUCTURES'!I$3:I$562,MATCH(GUILDS!$W10,'WATERDEEP STRUCTURES'!$F$3:$F$562,0),1)</f>
        <v>CASTLE WARD</v>
      </c>
      <c r="Z10" s="1" t="str">
        <f>INDEX('WATERDEEP STRUCTURES'!H$3:H$562,MATCH(GUILDS!$W10,'WATERDEEP STRUCTURES'!$F$3:$F$562,0),1)</f>
        <v>The Elfstone Tavern</v>
      </c>
      <c r="AA10" s="1" t="str">
        <f>INDEX('WATERDEEP STRUCTURES'!J$3:J$562,MATCH(GUILDS!$W10,'WATERDEEP STRUCTURES'!$F$3:$F$562,0),1)</f>
        <v>tavern</v>
      </c>
      <c r="AB10" s="1" t="str">
        <f>INDEX('WATERDEEP STRUCTURES'!K$3:K$562,MATCH(GUILDS!$W10,'WATERDEEP STRUCTURES'!$F$3:$F$562,0),1)</f>
        <v>B</v>
      </c>
      <c r="AC10" s="1">
        <f>INDEX('WATERDEEP STRUCTURES'!L$3:L$562,MATCH(GUILDS!$W10,'WATERDEEP STRUCTURES'!$F$3:$F$562,0),1)</f>
        <v>2</v>
      </c>
      <c r="AD10" s="1">
        <f>INDEX('WATERDEEP STRUCTURES'!M$3:M$562,MATCH(GUILDS!$W10,'WATERDEEP STRUCTURES'!$F$3:$F$562,0),1)</f>
        <v>0</v>
      </c>
      <c r="AE10" s="1">
        <f>INDEX('WATERDEEP STRUCTURES'!O$3:O$562,MATCH(GUILDS!$W10,'WATERDEEP STRUCTURES'!$F$3:$F$562,0),1)</f>
        <v>0</v>
      </c>
      <c r="AL10" s="1" t="s">
        <v>7418</v>
      </c>
      <c r="AM10" s="1">
        <v>10</v>
      </c>
      <c r="AN10" s="1" t="s">
        <v>7419</v>
      </c>
      <c r="AO10" s="71"/>
      <c r="AP10" s="191">
        <f t="shared" si="3"/>
        <v>0</v>
      </c>
      <c r="AQ10" s="1" t="s">
        <v>10076</v>
      </c>
      <c r="AR10" s="193" t="s">
        <v>7413</v>
      </c>
      <c r="AU10" t="s">
        <v>10105</v>
      </c>
      <c r="AV10" t="s">
        <v>10106</v>
      </c>
      <c r="AY10" t="s">
        <v>10118</v>
      </c>
      <c r="AZ10">
        <v>10</v>
      </c>
    </row>
    <row r="11" spans="1:54" ht="15.75" x14ac:dyDescent="0.25">
      <c r="A11" s="157">
        <v>10</v>
      </c>
      <c r="B11" s="157" t="s">
        <v>4202</v>
      </c>
      <c r="C11" s="157" t="s">
        <v>5380</v>
      </c>
      <c r="D11" s="157" t="str">
        <f t="shared" si="1"/>
        <v>C39</v>
      </c>
      <c r="E11" s="157" t="b">
        <f t="shared" si="0"/>
        <v>1</v>
      </c>
      <c r="F11" s="157" t="s">
        <v>4575</v>
      </c>
      <c r="G11" s="157" t="str">
        <f t="shared" si="2"/>
        <v>C39</v>
      </c>
      <c r="H11" s="157" t="s">
        <v>4576</v>
      </c>
      <c r="I11" s="157" t="s">
        <v>4577</v>
      </c>
      <c r="J11" s="157" t="s">
        <v>4578</v>
      </c>
      <c r="K11" s="157" t="s">
        <v>4550</v>
      </c>
      <c r="L11" s="157"/>
      <c r="M11" s="157"/>
      <c r="N11" s="157"/>
      <c r="O11" s="157"/>
      <c r="P11" s="157" t="s">
        <v>6916</v>
      </c>
      <c r="Q11" s="157" t="s">
        <v>6419</v>
      </c>
      <c r="R11" s="157"/>
      <c r="S11" s="157" t="s">
        <v>5822</v>
      </c>
      <c r="U11" s="38" t="s">
        <v>4248</v>
      </c>
      <c r="V11" s="1" t="s">
        <v>4283</v>
      </c>
      <c r="W11" s="1" t="s">
        <v>1374</v>
      </c>
      <c r="X11" s="1" t="s">
        <v>4284</v>
      </c>
      <c r="Y11" s="1" t="str">
        <f>INDEX('WATERDEEP STRUCTURES'!I$3:I$562,MATCH(GUILDS!$W11,'WATERDEEP STRUCTURES'!$F$3:$F$562,0),1)</f>
        <v>CASTLE WARD</v>
      </c>
      <c r="Z11" s="1" t="str">
        <f>INDEX('WATERDEEP STRUCTURES'!H$3:H$562,MATCH(GUILDS!$W11,'WATERDEEP STRUCTURES'!$F$3:$F$562,0),1)</f>
        <v>The Font of Knowledge</v>
      </c>
      <c r="AA11" s="1" t="str">
        <f>INDEX('WATERDEEP STRUCTURES'!J$3:J$562,MATCH(GUILDS!$W11,'WATERDEEP STRUCTURES'!$F$3:$F$562,0),1)</f>
        <v>temple</v>
      </c>
      <c r="AB11" s="1" t="str">
        <f>INDEX('WATERDEEP STRUCTURES'!K$3:K$562,MATCH(GUILDS!$W11,'WATERDEEP STRUCTURES'!$F$3:$F$562,0),1)</f>
        <v>B</v>
      </c>
      <c r="AC11" s="1">
        <f>INDEX('WATERDEEP STRUCTURES'!L$3:L$562,MATCH(GUILDS!$W11,'WATERDEEP STRUCTURES'!$F$3:$F$562,0),1)</f>
        <v>4</v>
      </c>
      <c r="AD11" s="1">
        <f>INDEX('WATERDEEP STRUCTURES'!M$3:M$562,MATCH(GUILDS!$W11,'WATERDEEP STRUCTURES'!$F$3:$F$562,0),1)</f>
        <v>0</v>
      </c>
      <c r="AE11" s="1">
        <f>INDEX('WATERDEEP STRUCTURES'!O$3:O$562,MATCH(GUILDS!$W11,'WATERDEEP STRUCTURES'!$F$3:$F$562,0),1)</f>
        <v>0</v>
      </c>
      <c r="AL11" s="1" t="s">
        <v>7420</v>
      </c>
      <c r="AM11" s="1">
        <v>3</v>
      </c>
      <c r="AN11" s="1"/>
      <c r="AO11" s="71"/>
      <c r="AP11" s="191">
        <f t="shared" si="3"/>
        <v>0</v>
      </c>
      <c r="AQ11" s="1" t="s">
        <v>10077</v>
      </c>
      <c r="AR11" s="193" t="s">
        <v>5509</v>
      </c>
      <c r="AY11" t="s">
        <v>10103</v>
      </c>
      <c r="AZ11" t="s">
        <v>10119</v>
      </c>
    </row>
    <row r="12" spans="1:54" ht="15.75" x14ac:dyDescent="0.25">
      <c r="A12" s="157">
        <v>11</v>
      </c>
      <c r="B12" s="157" t="s">
        <v>4203</v>
      </c>
      <c r="C12" s="157" t="s">
        <v>5381</v>
      </c>
      <c r="D12" s="157" t="str">
        <f t="shared" si="1"/>
        <v>D28</v>
      </c>
      <c r="E12" s="157" t="b">
        <f t="shared" si="0"/>
        <v>1</v>
      </c>
      <c r="F12" s="157" t="s">
        <v>4579</v>
      </c>
      <c r="G12" s="157" t="str">
        <f t="shared" si="2"/>
        <v>D28</v>
      </c>
      <c r="H12" s="157" t="s">
        <v>4580</v>
      </c>
      <c r="I12" s="157" t="s">
        <v>4581</v>
      </c>
      <c r="J12" s="157" t="s">
        <v>4582</v>
      </c>
      <c r="K12" s="157" t="s">
        <v>4583</v>
      </c>
      <c r="L12" s="157"/>
      <c r="M12" s="157"/>
      <c r="N12" s="157"/>
      <c r="O12" s="157"/>
      <c r="P12" s="157"/>
      <c r="Q12" s="157"/>
      <c r="R12" s="157"/>
      <c r="S12" s="157"/>
      <c r="U12" s="38" t="s">
        <v>4248</v>
      </c>
      <c r="V12" s="1" t="s">
        <v>4250</v>
      </c>
      <c r="W12" s="1" t="s">
        <v>1384</v>
      </c>
      <c r="X12" s="1"/>
      <c r="Y12" s="1" t="str">
        <f>INDEX('WATERDEEP STRUCTURES'!I$3:I$562,MATCH(GUILDS!$W12,'WATERDEEP STRUCTURES'!$F$3:$F$562,0),1)</f>
        <v>CASTLE WARD</v>
      </c>
      <c r="Z12" s="1" t="str">
        <f>INDEX('WATERDEEP STRUCTURES'!H$3:H$562,MATCH(GUILDS!$W12,'WATERDEEP STRUCTURES'!$F$3:$F$562,0),1)</f>
        <v>Tower of the Order</v>
      </c>
      <c r="AA12" s="1" t="str">
        <f>INDEX('WATERDEEP STRUCTURES'!J$3:J$562,MATCH(GUILDS!$W12,'WATERDEEP STRUCTURES'!$F$3:$F$562,0),1)</f>
        <v>guildhall</v>
      </c>
      <c r="AB12" s="1" t="str">
        <f>INDEX('WATERDEEP STRUCTURES'!K$3:K$562,MATCH(GUILDS!$W12,'WATERDEEP STRUCTURES'!$F$3:$F$562,0),1)</f>
        <v>B</v>
      </c>
      <c r="AC12" s="1">
        <f>INDEX('WATERDEEP STRUCTURES'!L$3:L$562,MATCH(GUILDS!$W12,'WATERDEEP STRUCTURES'!$F$3:$F$562,0),1)</f>
        <v>4</v>
      </c>
      <c r="AD12" s="1">
        <f>INDEX('WATERDEEP STRUCTURES'!M$3:M$562,MATCH(GUILDS!$W12,'WATERDEEP STRUCTURES'!$F$3:$F$562,0),1)</f>
        <v>0</v>
      </c>
      <c r="AE12" s="1">
        <f>INDEX('WATERDEEP STRUCTURES'!O$3:O$562,MATCH(GUILDS!$W12,'WATERDEEP STRUCTURES'!$F$3:$F$562,0),1)</f>
        <v>0</v>
      </c>
      <c r="AL12" s="1" t="s">
        <v>7421</v>
      </c>
      <c r="AM12" s="1">
        <v>0.1</v>
      </c>
      <c r="AN12" s="1"/>
      <c r="AO12" s="71"/>
      <c r="AP12" s="191">
        <f t="shared" si="3"/>
        <v>0</v>
      </c>
      <c r="AQ12" s="1" t="s">
        <v>10078</v>
      </c>
      <c r="AR12" s="193" t="s">
        <v>7415</v>
      </c>
      <c r="AY12" t="s">
        <v>10120</v>
      </c>
    </row>
    <row r="13" spans="1:54" ht="15.75" x14ac:dyDescent="0.25">
      <c r="A13" s="157">
        <v>12</v>
      </c>
      <c r="B13" s="157" t="s">
        <v>4204</v>
      </c>
      <c r="C13" s="157" t="s">
        <v>5382</v>
      </c>
      <c r="D13" s="157" t="str">
        <f t="shared" si="1"/>
        <v>D39</v>
      </c>
      <c r="E13" s="157" t="b">
        <f t="shared" si="0"/>
        <v>1</v>
      </c>
      <c r="F13" s="157" t="s">
        <v>4701</v>
      </c>
      <c r="G13" s="157" t="str">
        <f t="shared" si="2"/>
        <v>D39</v>
      </c>
      <c r="H13" s="157" t="s">
        <v>4702</v>
      </c>
      <c r="I13" s="157" t="s">
        <v>4703</v>
      </c>
      <c r="J13" s="157" t="s">
        <v>4704</v>
      </c>
      <c r="K13" s="157" t="s">
        <v>4550</v>
      </c>
      <c r="L13" s="157"/>
      <c r="M13" s="157"/>
      <c r="N13" s="157"/>
      <c r="O13" s="157"/>
      <c r="P13" s="157"/>
      <c r="Q13" s="157"/>
      <c r="R13" s="157"/>
      <c r="S13" s="157"/>
      <c r="U13" s="38" t="s">
        <v>4248</v>
      </c>
      <c r="V13" s="1" t="s">
        <v>4251</v>
      </c>
      <c r="W13" s="1" t="s">
        <v>1346</v>
      </c>
      <c r="X13" s="1"/>
      <c r="Y13" s="1" t="str">
        <f>INDEX('WATERDEEP STRUCTURES'!I$3:I$562,MATCH(GUILDS!$W13,'WATERDEEP STRUCTURES'!$F$3:$F$562,0),1)</f>
        <v>SEA WARD</v>
      </c>
      <c r="Z13" s="1" t="str">
        <f>INDEX('WATERDEEP STRUCTURES'!H$3:H$562,MATCH(GUILDS!$W13,'WATERDEEP STRUCTURES'!$F$3:$F$562,0),1)</f>
        <v xml:space="preserve">The House of Wonder </v>
      </c>
      <c r="AA13" s="1" t="str">
        <f>INDEX('WATERDEEP STRUCTURES'!J$3:J$562,MATCH(GUILDS!$W13,'WATERDEEP STRUCTURES'!$F$3:$F$562,0),1)</f>
        <v>temple</v>
      </c>
      <c r="AB13" s="1" t="str">
        <f>INDEX('WATERDEEP STRUCTURES'!K$3:K$562,MATCH(GUILDS!$W13,'WATERDEEP STRUCTURES'!$F$3:$F$562,0),1)</f>
        <v>A</v>
      </c>
      <c r="AC13" s="1">
        <f>INDEX('WATERDEEP STRUCTURES'!L$3:L$562,MATCH(GUILDS!$W13,'WATERDEEP STRUCTURES'!$F$3:$F$562,0),1)</f>
        <v>5</v>
      </c>
      <c r="AD13" s="1">
        <f>INDEX('WATERDEEP STRUCTURES'!M$3:M$562,MATCH(GUILDS!$W13,'WATERDEEP STRUCTURES'!$F$3:$F$562,0),1)</f>
        <v>0</v>
      </c>
      <c r="AE13" s="1">
        <f>INDEX('WATERDEEP STRUCTURES'!O$3:O$562,MATCH(GUILDS!$W13,'WATERDEEP STRUCTURES'!$F$3:$F$562,0),1)</f>
        <v>0</v>
      </c>
      <c r="AL13" s="1" t="s">
        <v>7422</v>
      </c>
      <c r="AM13" s="1">
        <v>7</v>
      </c>
      <c r="AN13" s="1"/>
      <c r="AO13" s="71"/>
      <c r="AP13" s="191">
        <f t="shared" si="3"/>
        <v>0</v>
      </c>
      <c r="AQ13" s="1" t="s">
        <v>10079</v>
      </c>
      <c r="AR13" s="193" t="s">
        <v>5509</v>
      </c>
      <c r="AY13" t="s">
        <v>10121</v>
      </c>
    </row>
    <row r="14" spans="1:54" ht="15.75" x14ac:dyDescent="0.25">
      <c r="A14" s="157">
        <v>13</v>
      </c>
      <c r="B14" s="157" t="s">
        <v>4205</v>
      </c>
      <c r="C14" s="157" t="s">
        <v>5383</v>
      </c>
      <c r="D14" s="157" t="str">
        <f t="shared" si="1"/>
        <v>N51</v>
      </c>
      <c r="E14" s="157" t="b">
        <f t="shared" si="0"/>
        <v>1</v>
      </c>
      <c r="F14" s="157" t="s">
        <v>4584</v>
      </c>
      <c r="G14" s="157" t="str">
        <f t="shared" si="2"/>
        <v>N51</v>
      </c>
      <c r="H14" s="157" t="s">
        <v>4585</v>
      </c>
      <c r="I14" s="157" t="s">
        <v>4586</v>
      </c>
      <c r="J14" s="157" t="s">
        <v>4587</v>
      </c>
      <c r="K14" s="157" t="s">
        <v>4550</v>
      </c>
      <c r="L14" s="157"/>
      <c r="M14" s="157"/>
      <c r="N14" s="157"/>
      <c r="O14" s="157"/>
      <c r="P14" s="157"/>
      <c r="Q14" s="157"/>
      <c r="R14" s="157"/>
      <c r="S14" s="157" t="s">
        <v>5817</v>
      </c>
      <c r="U14" s="7"/>
      <c r="V14" s="38" t="s">
        <v>4285</v>
      </c>
      <c r="W14" s="1" t="s">
        <v>1401</v>
      </c>
      <c r="X14" s="1" t="s">
        <v>4286</v>
      </c>
      <c r="Y14" s="1" t="str">
        <f>INDEX('WATERDEEP STRUCTURES'!I$3:I$562,MATCH(GUILDS!$W14,'WATERDEEP STRUCTURES'!$F$3:$F$562,0),1)</f>
        <v>CASTLE WARD</v>
      </c>
      <c r="Z14" s="1" t="str">
        <f>INDEX('WATERDEEP STRUCTURES'!H$3:H$562,MATCH(GUILDS!$W14,'WATERDEEP STRUCTURES'!$F$3:$F$562,0),1)</f>
        <v>The Elfstone Tavern</v>
      </c>
      <c r="AA14" s="1" t="str">
        <f>INDEX('WATERDEEP STRUCTURES'!J$3:J$562,MATCH(GUILDS!$W14,'WATERDEEP STRUCTURES'!$F$3:$F$562,0),1)</f>
        <v>tavern</v>
      </c>
      <c r="AB14" s="1" t="str">
        <f>INDEX('WATERDEEP STRUCTURES'!K$3:K$562,MATCH(GUILDS!$W14,'WATERDEEP STRUCTURES'!$F$3:$F$562,0),1)</f>
        <v>B</v>
      </c>
      <c r="AC14" s="1">
        <f>INDEX('WATERDEEP STRUCTURES'!L$3:L$562,MATCH(GUILDS!$W14,'WATERDEEP STRUCTURES'!$F$3:$F$562,0),1)</f>
        <v>2</v>
      </c>
      <c r="AD14" s="1">
        <f>INDEX('WATERDEEP STRUCTURES'!M$3:M$562,MATCH(GUILDS!$W14,'WATERDEEP STRUCTURES'!$F$3:$F$562,0),1)</f>
        <v>0</v>
      </c>
      <c r="AE14" s="1">
        <f>INDEX('WATERDEEP STRUCTURES'!O$3:O$562,MATCH(GUILDS!$W14,'WATERDEEP STRUCTURES'!$F$3:$F$562,0),1)</f>
        <v>0</v>
      </c>
      <c r="AL14" s="1" t="s">
        <v>7423</v>
      </c>
      <c r="AM14" s="1">
        <v>8</v>
      </c>
      <c r="AN14" s="1" t="s">
        <v>7424</v>
      </c>
      <c r="AO14" s="71"/>
      <c r="AP14" s="191">
        <f t="shared" si="3"/>
        <v>0</v>
      </c>
      <c r="AQ14" s="1" t="s">
        <v>10067</v>
      </c>
      <c r="AR14" s="193" t="s">
        <v>10068</v>
      </c>
      <c r="AY14" t="s">
        <v>10122</v>
      </c>
    </row>
    <row r="15" spans="1:54" ht="15.75" x14ac:dyDescent="0.25">
      <c r="A15" s="157">
        <v>14</v>
      </c>
      <c r="B15" s="157" t="s">
        <v>4206</v>
      </c>
      <c r="C15" s="157" t="s">
        <v>5384</v>
      </c>
      <c r="D15" s="157" t="str">
        <f t="shared" si="1"/>
        <v>D47</v>
      </c>
      <c r="E15" s="157" t="b">
        <f t="shared" si="0"/>
        <v>1</v>
      </c>
      <c r="F15" s="157" t="s">
        <v>4588</v>
      </c>
      <c r="G15" s="157" t="str">
        <f t="shared" si="2"/>
        <v>D47</v>
      </c>
      <c r="H15" s="157" t="s">
        <v>4589</v>
      </c>
      <c r="I15" s="157" t="s">
        <v>4590</v>
      </c>
      <c r="J15" s="157" t="s">
        <v>4549</v>
      </c>
      <c r="K15" s="157"/>
      <c r="L15" s="157"/>
      <c r="M15" s="157"/>
      <c r="N15" s="157"/>
      <c r="O15" s="157"/>
      <c r="P15" s="157"/>
      <c r="Q15" s="157"/>
      <c r="R15" s="157"/>
      <c r="S15" s="157"/>
      <c r="U15" s="7"/>
      <c r="V15" s="38" t="s">
        <v>4287</v>
      </c>
      <c r="W15" s="1" t="s">
        <v>1499</v>
      </c>
      <c r="X15" s="1" t="s">
        <v>4288</v>
      </c>
      <c r="Y15" s="1" t="str">
        <f>INDEX('WATERDEEP STRUCTURES'!I$3:I$562,MATCH(GUILDS!$W15,'WATERDEEP STRUCTURES'!$F$3:$F$562,0),1)</f>
        <v>DOCK WARD</v>
      </c>
      <c r="Z15" s="1" t="str">
        <f>INDEX('WATERDEEP STRUCTURES'!H$3:H$562,MATCH(GUILDS!$W15,'WATERDEEP STRUCTURES'!$F$3:$F$562,0),1)</f>
        <v>Selûne's Smile</v>
      </c>
      <c r="AA15" s="1" t="str">
        <f>INDEX('WATERDEEP STRUCTURES'!J$3:J$562,MATCH(GUILDS!$W15,'WATERDEEP STRUCTURES'!$F$3:$F$562,0),1)</f>
        <v>tavern</v>
      </c>
      <c r="AB15" s="1" t="str">
        <f>INDEX('WATERDEEP STRUCTURES'!K$3:K$562,MATCH(GUILDS!$W15,'WATERDEEP STRUCTURES'!$F$3:$F$562,0),1)</f>
        <v>C</v>
      </c>
      <c r="AC15" s="1">
        <f>INDEX('WATERDEEP STRUCTURES'!L$3:L$562,MATCH(GUILDS!$W15,'WATERDEEP STRUCTURES'!$F$3:$F$562,0),1)</f>
        <v>2</v>
      </c>
      <c r="AD15" s="1">
        <f>INDEX('WATERDEEP STRUCTURES'!M$3:M$562,MATCH(GUILDS!$W15,'WATERDEEP STRUCTURES'!$F$3:$F$562,0),1)</f>
        <v>0</v>
      </c>
      <c r="AE15" s="1">
        <f>INDEX('WATERDEEP STRUCTURES'!O$3:O$562,MATCH(GUILDS!$W15,'WATERDEEP STRUCTURES'!$F$3:$F$562,0),1)</f>
        <v>0</v>
      </c>
      <c r="AL15" s="1" t="s">
        <v>7425</v>
      </c>
      <c r="AM15" s="1">
        <v>0.3</v>
      </c>
      <c r="AN15" s="1"/>
      <c r="AO15" s="71"/>
      <c r="AP15" s="191">
        <f t="shared" si="3"/>
        <v>0</v>
      </c>
      <c r="AQ15" s="1" t="s">
        <v>10080</v>
      </c>
      <c r="AR15" s="193" t="s">
        <v>10081</v>
      </c>
    </row>
    <row r="16" spans="1:54" ht="15.75" x14ac:dyDescent="0.25">
      <c r="A16" s="157">
        <v>15</v>
      </c>
      <c r="B16" s="157" t="s">
        <v>4207</v>
      </c>
      <c r="C16" s="157" t="s">
        <v>5385</v>
      </c>
      <c r="D16" s="157" t="str">
        <f t="shared" si="1"/>
        <v>T29</v>
      </c>
      <c r="E16" s="157" t="b">
        <f t="shared" si="0"/>
        <v>1</v>
      </c>
      <c r="F16" s="157" t="s">
        <v>4591</v>
      </c>
      <c r="G16" s="157" t="str">
        <f t="shared" si="2"/>
        <v>T29</v>
      </c>
      <c r="H16" s="157" t="s">
        <v>4592</v>
      </c>
      <c r="I16" s="157" t="s">
        <v>4593</v>
      </c>
      <c r="J16" s="157" t="s">
        <v>4582</v>
      </c>
      <c r="K16" s="157" t="s">
        <v>4550</v>
      </c>
      <c r="L16" s="157"/>
      <c r="M16" s="157"/>
      <c r="N16" s="157"/>
      <c r="O16" s="157"/>
      <c r="P16" s="157"/>
      <c r="Q16" s="157"/>
      <c r="R16" s="157"/>
      <c r="S16" s="157"/>
      <c r="U16" s="7"/>
      <c r="V16" s="38" t="s">
        <v>4289</v>
      </c>
      <c r="W16" s="1" t="s">
        <v>1374</v>
      </c>
      <c r="X16" s="1" t="s">
        <v>4290</v>
      </c>
      <c r="Y16" s="1" t="str">
        <f>INDEX('WATERDEEP STRUCTURES'!I$3:I$562,MATCH(GUILDS!$W16,'WATERDEEP STRUCTURES'!$F$3:$F$562,0),1)</f>
        <v>CASTLE WARD</v>
      </c>
      <c r="Z16" s="1" t="str">
        <f>INDEX('WATERDEEP STRUCTURES'!H$3:H$562,MATCH(GUILDS!$W16,'WATERDEEP STRUCTURES'!$F$3:$F$562,0),1)</f>
        <v>The Font of Knowledge</v>
      </c>
      <c r="AA16" s="1" t="str">
        <f>INDEX('WATERDEEP STRUCTURES'!J$3:J$562,MATCH(GUILDS!$W16,'WATERDEEP STRUCTURES'!$F$3:$F$562,0),1)</f>
        <v>temple</v>
      </c>
      <c r="AB16" s="1" t="str">
        <f>INDEX('WATERDEEP STRUCTURES'!K$3:K$562,MATCH(GUILDS!$W16,'WATERDEEP STRUCTURES'!$F$3:$F$562,0),1)</f>
        <v>B</v>
      </c>
      <c r="AC16" s="1">
        <f>INDEX('WATERDEEP STRUCTURES'!L$3:L$562,MATCH(GUILDS!$W16,'WATERDEEP STRUCTURES'!$F$3:$F$562,0),1)</f>
        <v>4</v>
      </c>
      <c r="AD16" s="1">
        <f>INDEX('WATERDEEP STRUCTURES'!M$3:M$562,MATCH(GUILDS!$W16,'WATERDEEP STRUCTURES'!$F$3:$F$562,0),1)</f>
        <v>0</v>
      </c>
      <c r="AE16" s="1">
        <f>INDEX('WATERDEEP STRUCTURES'!O$3:O$562,MATCH(GUILDS!$W16,'WATERDEEP STRUCTURES'!$F$3:$F$562,0),1)</f>
        <v>0</v>
      </c>
      <c r="AL16" s="1" t="s">
        <v>7427</v>
      </c>
      <c r="AM16" s="1">
        <v>0.1</v>
      </c>
      <c r="AN16" s="1"/>
      <c r="AO16" s="71"/>
      <c r="AP16" s="191">
        <f t="shared" si="3"/>
        <v>0</v>
      </c>
      <c r="AQ16" s="1" t="s">
        <v>10082</v>
      </c>
      <c r="AR16" s="193" t="s">
        <v>7433</v>
      </c>
    </row>
    <row r="17" spans="1:44" ht="15.75" x14ac:dyDescent="0.25">
      <c r="A17" s="157">
        <v>16</v>
      </c>
      <c r="B17" s="157" t="s">
        <v>4208</v>
      </c>
      <c r="C17" s="157" t="s">
        <v>5386</v>
      </c>
      <c r="D17" s="157" t="str">
        <f t="shared" si="1"/>
        <v>C21</v>
      </c>
      <c r="E17" s="157" t="b">
        <f t="shared" si="0"/>
        <v>1</v>
      </c>
      <c r="F17" s="157" t="s">
        <v>4594</v>
      </c>
      <c r="G17" s="157" t="str">
        <f t="shared" si="2"/>
        <v>C21</v>
      </c>
      <c r="H17" s="157" t="s">
        <v>4595</v>
      </c>
      <c r="I17" s="157" t="s">
        <v>4596</v>
      </c>
      <c r="J17" s="157" t="s">
        <v>4597</v>
      </c>
      <c r="K17" s="157"/>
      <c r="L17" s="157"/>
      <c r="M17" s="157"/>
      <c r="N17" s="157"/>
      <c r="O17" s="157"/>
      <c r="P17" s="157"/>
      <c r="Q17" s="157"/>
      <c r="R17" s="157"/>
      <c r="S17" s="157"/>
      <c r="U17" s="7"/>
      <c r="V17" s="1"/>
      <c r="W17" s="1"/>
      <c r="X17" s="1"/>
      <c r="Y17" s="1" t="e">
        <f>INDEX('WATERDEEP STRUCTURES'!I$3:I$562,MATCH(GUILDS!$W17,'WATERDEEP STRUCTURES'!$F$3:$F$562,0),1)</f>
        <v>#N/A</v>
      </c>
      <c r="Z17" s="1" t="e">
        <f>INDEX('WATERDEEP STRUCTURES'!H$3:H$562,MATCH(GUILDS!$W17,'WATERDEEP STRUCTURES'!$F$3:$F$562,0),1)</f>
        <v>#N/A</v>
      </c>
      <c r="AA17" s="1" t="e">
        <f>INDEX('WATERDEEP STRUCTURES'!J$3:J$562,MATCH(GUILDS!$W17,'WATERDEEP STRUCTURES'!$F$3:$F$562,0),1)</f>
        <v>#N/A</v>
      </c>
      <c r="AB17" s="1" t="e">
        <f>INDEX('WATERDEEP STRUCTURES'!K$3:K$562,MATCH(GUILDS!$W17,'WATERDEEP STRUCTURES'!$F$3:$F$562,0),1)</f>
        <v>#N/A</v>
      </c>
      <c r="AC17" s="1" t="e">
        <f>INDEX('WATERDEEP STRUCTURES'!L$3:L$562,MATCH(GUILDS!$W17,'WATERDEEP STRUCTURES'!$F$3:$F$562,0),1)</f>
        <v>#N/A</v>
      </c>
      <c r="AD17" s="1" t="e">
        <f>INDEX('WATERDEEP STRUCTURES'!M$3:M$562,MATCH(GUILDS!$W17,'WATERDEEP STRUCTURES'!$F$3:$F$562,0),1)</f>
        <v>#N/A</v>
      </c>
      <c r="AE17" s="1" t="e">
        <f>INDEX('WATERDEEP STRUCTURES'!O$3:O$562,MATCH(GUILDS!$W17,'WATERDEEP STRUCTURES'!$F$3:$F$562,0),1)</f>
        <v>#N/A</v>
      </c>
      <c r="AL17" s="1" t="s">
        <v>7428</v>
      </c>
      <c r="AM17" s="1">
        <v>5</v>
      </c>
      <c r="AN17" s="1"/>
      <c r="AO17" s="71"/>
      <c r="AP17" s="191">
        <f t="shared" si="3"/>
        <v>0</v>
      </c>
      <c r="AQ17" s="1" t="s">
        <v>10083</v>
      </c>
      <c r="AR17" s="193" t="s">
        <v>7413</v>
      </c>
    </row>
    <row r="18" spans="1:44" ht="15.75" x14ac:dyDescent="0.25">
      <c r="A18" s="157">
        <v>17</v>
      </c>
      <c r="B18" s="157" t="s">
        <v>4209</v>
      </c>
      <c r="C18" s="157" t="s">
        <v>5387</v>
      </c>
      <c r="D18" s="157" t="str">
        <f t="shared" si="1"/>
        <v>N46</v>
      </c>
      <c r="E18" s="157" t="b">
        <f t="shared" si="0"/>
        <v>1</v>
      </c>
      <c r="F18" s="157" t="s">
        <v>4598</v>
      </c>
      <c r="G18" s="157" t="str">
        <f t="shared" si="2"/>
        <v>N46</v>
      </c>
      <c r="H18" s="157" t="s">
        <v>4599</v>
      </c>
      <c r="I18" s="157" t="s">
        <v>4600</v>
      </c>
      <c r="J18" s="157" t="s">
        <v>4601</v>
      </c>
      <c r="K18" s="157" t="s">
        <v>4602</v>
      </c>
      <c r="L18" s="157"/>
      <c r="M18" s="157"/>
      <c r="N18" s="157"/>
      <c r="O18" s="157"/>
      <c r="P18" s="157"/>
      <c r="Q18" s="157"/>
      <c r="R18" s="157"/>
      <c r="S18" s="157" t="s">
        <v>5818</v>
      </c>
      <c r="U18" s="38" t="s">
        <v>3111</v>
      </c>
      <c r="V18" s="1" t="s">
        <v>4280</v>
      </c>
      <c r="W18" s="38" t="s">
        <v>1401</v>
      </c>
      <c r="X18" s="37" t="s">
        <v>4281</v>
      </c>
      <c r="Y18" s="1" t="str">
        <f>INDEX('WATERDEEP STRUCTURES'!I$3:I$562,MATCH(GUILDS!$W18,'WATERDEEP STRUCTURES'!$F$3:$F$562,0),1)</f>
        <v>CASTLE WARD</v>
      </c>
      <c r="Z18" s="1" t="str">
        <f>INDEX('WATERDEEP STRUCTURES'!H$3:H$562,MATCH(GUILDS!$W18,'WATERDEEP STRUCTURES'!$F$3:$F$562,0),1)</f>
        <v>The Elfstone Tavern</v>
      </c>
      <c r="AA18" s="1" t="str">
        <f>INDEX('WATERDEEP STRUCTURES'!J$3:J$562,MATCH(GUILDS!$W18,'WATERDEEP STRUCTURES'!$F$3:$F$562,0),1)</f>
        <v>tavern</v>
      </c>
      <c r="AB18" s="1" t="str">
        <f>INDEX('WATERDEEP STRUCTURES'!K$3:K$562,MATCH(GUILDS!$W18,'WATERDEEP STRUCTURES'!$F$3:$F$562,0),1)</f>
        <v>B</v>
      </c>
      <c r="AC18" s="1">
        <f>INDEX('WATERDEEP STRUCTURES'!L$3:L$562,MATCH(GUILDS!$W18,'WATERDEEP STRUCTURES'!$F$3:$F$562,0),1)</f>
        <v>2</v>
      </c>
      <c r="AD18" s="1">
        <f>INDEX('WATERDEEP STRUCTURES'!M$3:M$562,MATCH(GUILDS!$W18,'WATERDEEP STRUCTURES'!$F$3:$F$562,0),1)</f>
        <v>0</v>
      </c>
      <c r="AE18" s="1">
        <f>INDEX('WATERDEEP STRUCTURES'!O$3:O$562,MATCH(GUILDS!$W18,'WATERDEEP STRUCTURES'!$F$3:$F$562,0),1)</f>
        <v>0</v>
      </c>
      <c r="AL18" s="1" t="s">
        <v>7429</v>
      </c>
      <c r="AM18" s="1">
        <v>8</v>
      </c>
      <c r="AN18" s="1" t="s">
        <v>7424</v>
      </c>
      <c r="AO18" s="71"/>
      <c r="AP18" s="191">
        <f t="shared" si="3"/>
        <v>0</v>
      </c>
      <c r="AQ18" s="1" t="s">
        <v>10084</v>
      </c>
      <c r="AR18" s="193" t="s">
        <v>7415</v>
      </c>
    </row>
    <row r="19" spans="1:44" ht="15.75" x14ac:dyDescent="0.25">
      <c r="A19" s="157">
        <v>18</v>
      </c>
      <c r="B19" s="157" t="s">
        <v>4210</v>
      </c>
      <c r="C19" s="157" t="s">
        <v>5388</v>
      </c>
      <c r="D19" s="157" t="str">
        <f t="shared" si="1"/>
        <v>S11</v>
      </c>
      <c r="E19" s="157" t="b">
        <f t="shared" si="0"/>
        <v>1</v>
      </c>
      <c r="F19" s="157" t="s">
        <v>4603</v>
      </c>
      <c r="G19" s="157" t="str">
        <f t="shared" si="2"/>
        <v>S11</v>
      </c>
      <c r="H19" s="157" t="s">
        <v>4604</v>
      </c>
      <c r="I19" s="157" t="s">
        <v>4605</v>
      </c>
      <c r="J19" s="157" t="s">
        <v>4606</v>
      </c>
      <c r="K19" s="157" t="s">
        <v>4550</v>
      </c>
      <c r="L19" s="157"/>
      <c r="M19" s="157"/>
      <c r="N19" s="157"/>
      <c r="O19" s="157" t="s">
        <v>6643</v>
      </c>
      <c r="P19" s="157"/>
      <c r="Q19" s="157"/>
      <c r="R19" s="157"/>
      <c r="S19" s="157"/>
      <c r="U19" s="38" t="s">
        <v>3112</v>
      </c>
      <c r="V19" s="38" t="s">
        <v>4708</v>
      </c>
      <c r="W19" s="38" t="s">
        <v>1374</v>
      </c>
      <c r="X19" s="37" t="s">
        <v>4709</v>
      </c>
      <c r="Y19" s="1" t="str">
        <f>INDEX('WATERDEEP STRUCTURES'!I$3:I$562,MATCH(GUILDS!$W19,'WATERDEEP STRUCTURES'!$F$3:$F$562,0),1)</f>
        <v>CASTLE WARD</v>
      </c>
      <c r="Z19" s="1" t="str">
        <f>INDEX('WATERDEEP STRUCTURES'!H$3:H$562,MATCH(GUILDS!$W19,'WATERDEEP STRUCTURES'!$F$3:$F$562,0),1)</f>
        <v>The Font of Knowledge</v>
      </c>
      <c r="AA19" s="1" t="str">
        <f>INDEX('WATERDEEP STRUCTURES'!J$3:J$562,MATCH(GUILDS!$W19,'WATERDEEP STRUCTURES'!$F$3:$F$562,0),1)</f>
        <v>temple</v>
      </c>
      <c r="AB19" s="1" t="str">
        <f>INDEX('WATERDEEP STRUCTURES'!K$3:K$562,MATCH(GUILDS!$W19,'WATERDEEP STRUCTURES'!$F$3:$F$562,0),1)</f>
        <v>B</v>
      </c>
      <c r="AC19" s="1">
        <f>INDEX('WATERDEEP STRUCTURES'!L$3:L$562,MATCH(GUILDS!$W19,'WATERDEEP STRUCTURES'!$F$3:$F$562,0),1)</f>
        <v>4</v>
      </c>
      <c r="AD19" s="1">
        <f>INDEX('WATERDEEP STRUCTURES'!M$3:M$562,MATCH(GUILDS!$W19,'WATERDEEP STRUCTURES'!$F$3:$F$562,0),1)</f>
        <v>0</v>
      </c>
      <c r="AE19" s="1">
        <f>INDEX('WATERDEEP STRUCTURES'!O$3:O$562,MATCH(GUILDS!$W19,'WATERDEEP STRUCTURES'!$F$3:$F$562,0),1)</f>
        <v>0</v>
      </c>
      <c r="AL19" s="1" t="s">
        <v>7430</v>
      </c>
      <c r="AM19" s="1">
        <v>10</v>
      </c>
      <c r="AN19" s="1" t="s">
        <v>7431</v>
      </c>
      <c r="AO19" s="71"/>
      <c r="AP19" s="191">
        <f t="shared" si="3"/>
        <v>0</v>
      </c>
      <c r="AQ19" s="1" t="s">
        <v>10085</v>
      </c>
      <c r="AR19" s="193" t="s">
        <v>5509</v>
      </c>
    </row>
    <row r="20" spans="1:44" ht="15.75" x14ac:dyDescent="0.25">
      <c r="A20" s="157">
        <v>19</v>
      </c>
      <c r="B20" s="157" t="s">
        <v>4211</v>
      </c>
      <c r="C20" s="157" t="s">
        <v>5389</v>
      </c>
      <c r="D20" s="157" t="str">
        <f t="shared" si="1"/>
        <v>C34</v>
      </c>
      <c r="E20" s="157" t="b">
        <f t="shared" si="0"/>
        <v>1</v>
      </c>
      <c r="F20" s="157" t="s">
        <v>4607</v>
      </c>
      <c r="G20" s="157" t="str">
        <f t="shared" si="2"/>
        <v>C34</v>
      </c>
      <c r="H20" s="157" t="s">
        <v>4608</v>
      </c>
      <c r="I20" s="157" t="s">
        <v>4609</v>
      </c>
      <c r="J20" s="157" t="s">
        <v>4610</v>
      </c>
      <c r="K20" s="157" t="s">
        <v>4611</v>
      </c>
      <c r="L20" s="157"/>
      <c r="M20" s="157"/>
      <c r="N20" s="157"/>
      <c r="O20" s="157"/>
      <c r="P20" s="157"/>
      <c r="Q20" s="157"/>
      <c r="R20" s="157"/>
      <c r="S20" s="157"/>
      <c r="U20" s="38" t="s">
        <v>4272</v>
      </c>
      <c r="V20" s="1" t="s">
        <v>4256</v>
      </c>
      <c r="W20" s="38" t="s">
        <v>1416</v>
      </c>
      <c r="X20" s="37"/>
      <c r="Y20" s="1" t="str">
        <f>INDEX('WATERDEEP STRUCTURES'!I$3:I$562,MATCH(GUILDS!$W20,'WATERDEEP STRUCTURES'!$F$3:$F$562,0),1)</f>
        <v>CASTLE WARD</v>
      </c>
      <c r="Z20" s="1" t="str">
        <f>INDEX('WATERDEEP STRUCTURES'!H$3:H$562,MATCH(GUILDS!$W20,'WATERDEEP STRUCTURES'!$F$3:$F$562,0),1)</f>
        <v>The Yawning Portal</v>
      </c>
      <c r="AA20" s="1" t="str">
        <f>INDEX('WATERDEEP STRUCTURES'!J$3:J$562,MATCH(GUILDS!$W20,'WATERDEEP STRUCTURES'!$F$3:$F$562,0),1)</f>
        <v>inn</v>
      </c>
      <c r="AB20" s="1" t="str">
        <f>INDEX('WATERDEEP STRUCTURES'!K$3:K$562,MATCH(GUILDS!$W20,'WATERDEEP STRUCTURES'!$F$3:$F$562,0),1)</f>
        <v>C</v>
      </c>
      <c r="AC20" s="1">
        <f>INDEX('WATERDEEP STRUCTURES'!L$3:L$562,MATCH(GUILDS!$W20,'WATERDEEP STRUCTURES'!$F$3:$F$562,0),1)</f>
        <v>3</v>
      </c>
      <c r="AD20" s="1">
        <f>INDEX('WATERDEEP STRUCTURES'!M$3:M$562,MATCH(GUILDS!$W20,'WATERDEEP STRUCTURES'!$F$3:$F$562,0),1)</f>
        <v>0</v>
      </c>
      <c r="AE20" s="1">
        <f>INDEX('WATERDEEP STRUCTURES'!O$3:O$562,MATCH(GUILDS!$W20,'WATERDEEP STRUCTURES'!$F$3:$F$562,0),1)</f>
        <v>0</v>
      </c>
      <c r="AL20" s="1" t="s">
        <v>7432</v>
      </c>
      <c r="AM20" s="1">
        <v>0.2</v>
      </c>
      <c r="AN20" s="1"/>
      <c r="AO20" s="71"/>
      <c r="AP20" s="191">
        <f t="shared" si="3"/>
        <v>0</v>
      </c>
      <c r="AQ20" s="1" t="s">
        <v>2945</v>
      </c>
      <c r="AR20" s="193" t="s">
        <v>7448</v>
      </c>
    </row>
    <row r="21" spans="1:44" ht="15.75" x14ac:dyDescent="0.25">
      <c r="A21" s="157">
        <v>20</v>
      </c>
      <c r="B21" s="157" t="s">
        <v>4212</v>
      </c>
      <c r="C21" s="157" t="s">
        <v>5390</v>
      </c>
      <c r="D21" s="157" t="str">
        <f t="shared" si="1"/>
        <v>D43</v>
      </c>
      <c r="E21" s="157" t="b">
        <f t="shared" si="0"/>
        <v>1</v>
      </c>
      <c r="F21" s="157" t="s">
        <v>4612</v>
      </c>
      <c r="G21" s="157" t="str">
        <f t="shared" si="2"/>
        <v>D43</v>
      </c>
      <c r="H21" s="157" t="s">
        <v>4613</v>
      </c>
      <c r="I21" s="157" t="s">
        <v>4614</v>
      </c>
      <c r="J21" s="157" t="s">
        <v>4555</v>
      </c>
      <c r="K21" s="157" t="s">
        <v>4615</v>
      </c>
      <c r="L21" s="157"/>
      <c r="M21" s="157"/>
      <c r="N21" s="157"/>
      <c r="O21" s="157" t="s">
        <v>5823</v>
      </c>
      <c r="P21" s="157" t="s">
        <v>5824</v>
      </c>
      <c r="Q21" s="157"/>
      <c r="R21" s="157"/>
      <c r="S21" s="157"/>
      <c r="U21" s="38" t="s">
        <v>3113</v>
      </c>
      <c r="V21" s="1"/>
      <c r="W21" s="38"/>
      <c r="X21" s="37"/>
      <c r="Y21" s="1" t="e">
        <f>INDEX('WATERDEEP STRUCTURES'!I$3:I$562,MATCH(GUILDS!$W21,'WATERDEEP STRUCTURES'!$F$3:$F$562,0),1)</f>
        <v>#N/A</v>
      </c>
      <c r="Z21" s="1" t="e">
        <f>INDEX('WATERDEEP STRUCTURES'!H$3:H$562,MATCH(GUILDS!$W21,'WATERDEEP STRUCTURES'!$F$3:$F$562,0),1)</f>
        <v>#N/A</v>
      </c>
      <c r="AA21" s="1" t="e">
        <f>INDEX('WATERDEEP STRUCTURES'!J$3:J$562,MATCH(GUILDS!$W21,'WATERDEEP STRUCTURES'!$F$3:$F$562,0),1)</f>
        <v>#N/A</v>
      </c>
      <c r="AB21" s="1" t="e">
        <f>INDEX('WATERDEEP STRUCTURES'!K$3:K$562,MATCH(GUILDS!$W21,'WATERDEEP STRUCTURES'!$F$3:$F$562,0),1)</f>
        <v>#N/A</v>
      </c>
      <c r="AC21" s="1" t="e">
        <f>INDEX('WATERDEEP STRUCTURES'!L$3:L$562,MATCH(GUILDS!$W21,'WATERDEEP STRUCTURES'!$F$3:$F$562,0),1)</f>
        <v>#N/A</v>
      </c>
      <c r="AD21" s="1" t="e">
        <f>INDEX('WATERDEEP STRUCTURES'!M$3:M$562,MATCH(GUILDS!$W21,'WATERDEEP STRUCTURES'!$F$3:$F$562,0),1)</f>
        <v>#N/A</v>
      </c>
      <c r="AE21" s="1" t="e">
        <f>INDEX('WATERDEEP STRUCTURES'!O$3:O$562,MATCH(GUILDS!$W21,'WATERDEEP STRUCTURES'!$F$3:$F$562,0),1)</f>
        <v>#N/A</v>
      </c>
      <c r="AL21" s="1" t="s">
        <v>7434</v>
      </c>
      <c r="AM21" s="1">
        <v>4</v>
      </c>
      <c r="AN21" s="1" t="s">
        <v>7417</v>
      </c>
      <c r="AO21" s="71"/>
      <c r="AP21" s="191">
        <f t="shared" si="3"/>
        <v>0</v>
      </c>
      <c r="AQ21" s="1" t="s">
        <v>2946</v>
      </c>
      <c r="AR21" s="193" t="s">
        <v>7426</v>
      </c>
    </row>
    <row r="22" spans="1:44" ht="15.75" x14ac:dyDescent="0.25">
      <c r="A22" s="157">
        <v>21</v>
      </c>
      <c r="B22" s="157" t="s">
        <v>4213</v>
      </c>
      <c r="C22" s="157" t="s">
        <v>5391</v>
      </c>
      <c r="D22" s="157"/>
      <c r="E22" s="157" t="b">
        <f t="shared" si="0"/>
        <v>0</v>
      </c>
      <c r="F22" s="157" t="s">
        <v>4696</v>
      </c>
      <c r="G22" s="157" t="str">
        <f t="shared" si="2"/>
        <v>C44</v>
      </c>
      <c r="H22" s="157" t="s">
        <v>4697</v>
      </c>
      <c r="I22" s="157" t="s">
        <v>4698</v>
      </c>
      <c r="J22" s="157" t="s">
        <v>4699</v>
      </c>
      <c r="K22" s="157" t="s">
        <v>4700</v>
      </c>
      <c r="L22" s="157"/>
      <c r="M22" s="157"/>
      <c r="N22" s="157"/>
      <c r="O22" s="157"/>
      <c r="P22" s="157"/>
      <c r="Q22" s="157"/>
      <c r="R22" s="157"/>
      <c r="S22" s="158" t="s">
        <v>6640</v>
      </c>
      <c r="U22" s="38" t="s">
        <v>4245</v>
      </c>
      <c r="V22" s="38" t="s">
        <v>4258</v>
      </c>
      <c r="W22" s="38" t="s">
        <v>1868</v>
      </c>
      <c r="X22" s="37" t="s">
        <v>4291</v>
      </c>
      <c r="Y22" s="1" t="str">
        <f>INDEX('WATERDEEP STRUCTURES'!I$3:I$562,MATCH(GUILDS!$W22,'WATERDEEP STRUCTURES'!$F$3:$F$562,0),1)</f>
        <v>CASTLE WARD</v>
      </c>
      <c r="Z22" s="1" t="str">
        <f>INDEX('WATERDEEP STRUCTURES'!H$3:H$562,MATCH(GUILDS!$W22,'WATERDEEP STRUCTURES'!$F$3:$F$562,0),1)</f>
        <v>Ammathair Hawkfeather's residence</v>
      </c>
      <c r="AA22" s="1" t="str">
        <f>INDEX('WATERDEEP STRUCTURES'!J$3:J$562,MATCH(GUILDS!$W22,'WATERDEEP STRUCTURES'!$F$3:$F$562,0),1)</f>
        <v>house</v>
      </c>
      <c r="AB22" s="1" t="str">
        <f>INDEX('WATERDEEP STRUCTURES'!K$3:K$562,MATCH(GUILDS!$W22,'WATERDEEP STRUCTURES'!$F$3:$F$562,0),1)</f>
        <v>C</v>
      </c>
      <c r="AC22" s="1">
        <f>INDEX('WATERDEEP STRUCTURES'!L$3:L$562,MATCH(GUILDS!$W22,'WATERDEEP STRUCTURES'!$F$3:$F$562,0),1)</f>
        <v>2</v>
      </c>
      <c r="AD22" s="1">
        <f>INDEX('WATERDEEP STRUCTURES'!M$3:M$562,MATCH(GUILDS!$W22,'WATERDEEP STRUCTURES'!$F$3:$F$562,0),1)</f>
        <v>0</v>
      </c>
      <c r="AE22" s="1">
        <f>INDEX('WATERDEEP STRUCTURES'!O$3:O$562,MATCH(GUILDS!$W22,'WATERDEEP STRUCTURES'!$F$3:$F$562,0),1)</f>
        <v>0</v>
      </c>
      <c r="AL22" s="1" t="s">
        <v>7435</v>
      </c>
      <c r="AM22" s="1">
        <v>3</v>
      </c>
      <c r="AN22" s="1" t="s">
        <v>7436</v>
      </c>
      <c r="AO22" s="71"/>
      <c r="AP22" s="191">
        <f t="shared" si="3"/>
        <v>0</v>
      </c>
      <c r="AQ22" s="1" t="s">
        <v>2944</v>
      </c>
      <c r="AR22" s="193" t="s">
        <v>10086</v>
      </c>
    </row>
    <row r="23" spans="1:44" ht="15.75" x14ac:dyDescent="0.25">
      <c r="A23" s="157">
        <v>22</v>
      </c>
      <c r="B23" s="157" t="s">
        <v>4214</v>
      </c>
      <c r="C23" s="157" t="s">
        <v>5392</v>
      </c>
      <c r="D23" s="157"/>
      <c r="E23" s="157" t="b">
        <f t="shared" si="0"/>
        <v>0</v>
      </c>
      <c r="F23" s="157" t="s">
        <v>4616</v>
      </c>
      <c r="G23" s="157" t="str">
        <f t="shared" si="2"/>
        <v>T22</v>
      </c>
      <c r="H23" s="157" t="s">
        <v>4617</v>
      </c>
      <c r="I23" s="157" t="s">
        <v>4618</v>
      </c>
      <c r="J23" s="157" t="s">
        <v>4619</v>
      </c>
      <c r="K23" s="157" t="s">
        <v>4620</v>
      </c>
      <c r="L23" s="157"/>
      <c r="M23" s="157"/>
      <c r="N23" s="157"/>
      <c r="O23" s="157"/>
      <c r="P23" s="157"/>
      <c r="Q23" s="157"/>
      <c r="R23" s="157"/>
      <c r="S23" s="157"/>
      <c r="U23" s="38" t="s">
        <v>4245</v>
      </c>
      <c r="V23" s="1" t="s">
        <v>4268</v>
      </c>
      <c r="W23" s="38" t="s">
        <v>1401</v>
      </c>
      <c r="X23" s="37" t="s">
        <v>4292</v>
      </c>
      <c r="Y23" s="1" t="str">
        <f>INDEX('WATERDEEP STRUCTURES'!I$3:I$562,MATCH(GUILDS!$W23,'WATERDEEP STRUCTURES'!$F$3:$F$562,0),1)</f>
        <v>CASTLE WARD</v>
      </c>
      <c r="Z23" s="1" t="str">
        <f>INDEX('WATERDEEP STRUCTURES'!H$3:H$562,MATCH(GUILDS!$W23,'WATERDEEP STRUCTURES'!$F$3:$F$562,0),1)</f>
        <v>The Elfstone Tavern</v>
      </c>
      <c r="AA23" s="1" t="str">
        <f>INDEX('WATERDEEP STRUCTURES'!J$3:J$562,MATCH(GUILDS!$W23,'WATERDEEP STRUCTURES'!$F$3:$F$562,0),1)</f>
        <v>tavern</v>
      </c>
      <c r="AB23" s="1" t="str">
        <f>INDEX('WATERDEEP STRUCTURES'!K$3:K$562,MATCH(GUILDS!$W23,'WATERDEEP STRUCTURES'!$F$3:$F$562,0),1)</f>
        <v>B</v>
      </c>
      <c r="AC23" s="1">
        <f>INDEX('WATERDEEP STRUCTURES'!L$3:L$562,MATCH(GUILDS!$W23,'WATERDEEP STRUCTURES'!$F$3:$F$562,0),1)</f>
        <v>2</v>
      </c>
      <c r="AD23" s="1">
        <f>INDEX('WATERDEEP STRUCTURES'!M$3:M$562,MATCH(GUILDS!$W23,'WATERDEEP STRUCTURES'!$F$3:$F$562,0),1)</f>
        <v>0</v>
      </c>
      <c r="AE23" s="1">
        <f>INDEX('WATERDEEP STRUCTURES'!O$3:O$562,MATCH(GUILDS!$W23,'WATERDEEP STRUCTURES'!$F$3:$F$562,0),1)</f>
        <v>0</v>
      </c>
      <c r="AL23" s="1" t="s">
        <v>7437</v>
      </c>
      <c r="AM23" s="1">
        <v>10</v>
      </c>
      <c r="AN23" s="1" t="s">
        <v>7438</v>
      </c>
      <c r="AO23" s="71"/>
      <c r="AP23" s="191">
        <f t="shared" si="3"/>
        <v>0</v>
      </c>
      <c r="AQ23" s="1" t="s">
        <v>10087</v>
      </c>
      <c r="AR23" s="193" t="s">
        <v>7426</v>
      </c>
    </row>
    <row r="24" spans="1:44" ht="15.75" x14ac:dyDescent="0.25">
      <c r="A24" s="157">
        <v>23</v>
      </c>
      <c r="B24" s="157" t="s">
        <v>4215</v>
      </c>
      <c r="C24" s="157" t="s">
        <v>5393</v>
      </c>
      <c r="D24" s="157" t="str">
        <f t="shared" si="1"/>
        <v>T14</v>
      </c>
      <c r="E24" s="157" t="b">
        <f t="shared" si="0"/>
        <v>1</v>
      </c>
      <c r="F24" s="157" t="s">
        <v>4626</v>
      </c>
      <c r="G24" s="157" t="str">
        <f t="shared" si="2"/>
        <v>T14</v>
      </c>
      <c r="H24" s="157" t="s">
        <v>4627</v>
      </c>
      <c r="I24" s="157" t="s">
        <v>4628</v>
      </c>
      <c r="J24" s="157" t="s">
        <v>4582</v>
      </c>
      <c r="K24" s="157" t="s">
        <v>4550</v>
      </c>
      <c r="L24" s="157"/>
      <c r="M24" s="157"/>
      <c r="N24" s="157"/>
      <c r="O24" s="157"/>
      <c r="P24" s="157"/>
      <c r="Q24" s="157"/>
      <c r="R24" s="157"/>
      <c r="S24" s="157"/>
      <c r="U24" s="38" t="s">
        <v>4245</v>
      </c>
      <c r="V24" s="1" t="s">
        <v>4269</v>
      </c>
      <c r="W24" s="38" t="s">
        <v>1374</v>
      </c>
      <c r="X24" s="37" t="s">
        <v>4293</v>
      </c>
      <c r="Y24" s="1" t="str">
        <f>INDEX('WATERDEEP STRUCTURES'!I$3:I$562,MATCH(GUILDS!$W24,'WATERDEEP STRUCTURES'!$F$3:$F$562,0),1)</f>
        <v>CASTLE WARD</v>
      </c>
      <c r="Z24" s="1" t="str">
        <f>INDEX('WATERDEEP STRUCTURES'!H$3:H$562,MATCH(GUILDS!$W24,'WATERDEEP STRUCTURES'!$F$3:$F$562,0),1)</f>
        <v>The Font of Knowledge</v>
      </c>
      <c r="AA24" s="1" t="str">
        <f>INDEX('WATERDEEP STRUCTURES'!J$3:J$562,MATCH(GUILDS!$W24,'WATERDEEP STRUCTURES'!$F$3:$F$562,0),1)</f>
        <v>temple</v>
      </c>
      <c r="AB24" s="1" t="str">
        <f>INDEX('WATERDEEP STRUCTURES'!K$3:K$562,MATCH(GUILDS!$W24,'WATERDEEP STRUCTURES'!$F$3:$F$562,0),1)</f>
        <v>B</v>
      </c>
      <c r="AC24" s="1">
        <f>INDEX('WATERDEEP STRUCTURES'!L$3:L$562,MATCH(GUILDS!$W24,'WATERDEEP STRUCTURES'!$F$3:$F$562,0),1)</f>
        <v>4</v>
      </c>
      <c r="AD24" s="1">
        <f>INDEX('WATERDEEP STRUCTURES'!M$3:M$562,MATCH(GUILDS!$W24,'WATERDEEP STRUCTURES'!$F$3:$F$562,0),1)</f>
        <v>0</v>
      </c>
      <c r="AE24" s="1">
        <f>INDEX('WATERDEEP STRUCTURES'!O$3:O$562,MATCH(GUILDS!$W24,'WATERDEEP STRUCTURES'!$F$3:$F$562,0),1)</f>
        <v>0</v>
      </c>
      <c r="AL24" s="1" t="s">
        <v>7439</v>
      </c>
      <c r="AM24" s="1">
        <v>8</v>
      </c>
      <c r="AN24" s="1"/>
      <c r="AO24" s="71"/>
      <c r="AP24" s="191">
        <f t="shared" si="3"/>
        <v>0</v>
      </c>
      <c r="AQ24" s="1" t="s">
        <v>10088</v>
      </c>
      <c r="AR24" s="193" t="s">
        <v>7433</v>
      </c>
    </row>
    <row r="25" spans="1:44" ht="15.75" x14ac:dyDescent="0.25">
      <c r="A25" s="157">
        <v>24</v>
      </c>
      <c r="B25" s="157" t="s">
        <v>4216</v>
      </c>
      <c r="C25" s="157" t="s">
        <v>5394</v>
      </c>
      <c r="D25" s="157" t="str">
        <f t="shared" si="1"/>
        <v>D50</v>
      </c>
      <c r="E25" s="157" t="b">
        <f t="shared" si="0"/>
        <v>0</v>
      </c>
      <c r="F25" s="157" t="s">
        <v>4621</v>
      </c>
      <c r="G25" s="157" t="str">
        <f t="shared" si="2"/>
        <v>D46</v>
      </c>
      <c r="H25" s="157" t="s">
        <v>4622</v>
      </c>
      <c r="I25" s="157" t="s">
        <v>4623</v>
      </c>
      <c r="J25" s="157" t="s">
        <v>4624</v>
      </c>
      <c r="K25" s="157" t="s">
        <v>4625</v>
      </c>
      <c r="L25" s="157"/>
      <c r="M25" s="157"/>
      <c r="N25" s="157"/>
      <c r="O25" s="157"/>
      <c r="P25" s="157"/>
      <c r="Q25" s="157"/>
      <c r="R25" s="157"/>
      <c r="S25" s="157"/>
      <c r="U25" s="38" t="s">
        <v>4245</v>
      </c>
      <c r="V25" s="1" t="s">
        <v>4270</v>
      </c>
      <c r="W25" s="38" t="s">
        <v>1930</v>
      </c>
      <c r="X25" s="1" t="s">
        <v>4294</v>
      </c>
      <c r="Y25" s="1" t="str">
        <f>INDEX('WATERDEEP STRUCTURES'!I$3:I$562,MATCH(GUILDS!$W25,'WATERDEEP STRUCTURES'!$F$3:$F$562,0),1)</f>
        <v>TRADES WARD</v>
      </c>
      <c r="Z25" s="1" t="str">
        <f>INDEX('WATERDEEP STRUCTURES'!H$3:H$562,MATCH(GUILDS!$W25,'WATERDEEP STRUCTURES'!$F$3:$F$562,0),1)</f>
        <v>Zeltabbar Iliphar's residence</v>
      </c>
      <c r="AA25" s="1" t="str">
        <f>INDEX('WATERDEEP STRUCTURES'!J$3:J$562,MATCH(GUILDS!$W25,'WATERDEEP STRUCTURES'!$F$3:$F$562,0),1)</f>
        <v>row house</v>
      </c>
      <c r="AB25" s="1" t="str">
        <f>INDEX('WATERDEEP STRUCTURES'!K$3:K$562,MATCH(GUILDS!$W25,'WATERDEEP STRUCTURES'!$F$3:$F$562,0),1)</f>
        <v>B</v>
      </c>
      <c r="AC25" s="1">
        <f>INDEX('WATERDEEP STRUCTURES'!L$3:L$562,MATCH(GUILDS!$W25,'WATERDEEP STRUCTURES'!$F$3:$F$562,0),1)</f>
        <v>3</v>
      </c>
      <c r="AD25" s="1">
        <f>INDEX('WATERDEEP STRUCTURES'!M$3:M$562,MATCH(GUILDS!$W25,'WATERDEEP STRUCTURES'!$F$3:$F$562,0),1)</f>
        <v>0</v>
      </c>
      <c r="AE25" s="1">
        <f>INDEX('WATERDEEP STRUCTURES'!O$3:O$562,MATCH(GUILDS!$W25,'WATERDEEP STRUCTURES'!$F$3:$F$562,0),1)</f>
        <v>0</v>
      </c>
      <c r="AL25" s="1" t="s">
        <v>7440</v>
      </c>
      <c r="AM25" s="1">
        <v>12</v>
      </c>
      <c r="AN25" s="1"/>
      <c r="AO25" s="71"/>
      <c r="AP25" s="191">
        <f t="shared" si="3"/>
        <v>0</v>
      </c>
      <c r="AQ25" s="1" t="s">
        <v>10089</v>
      </c>
      <c r="AR25" s="1"/>
    </row>
    <row r="26" spans="1:44" ht="15.75" x14ac:dyDescent="0.25">
      <c r="A26" s="157">
        <v>25</v>
      </c>
      <c r="B26" s="157" t="s">
        <v>4217</v>
      </c>
      <c r="C26" s="157" t="s">
        <v>5395</v>
      </c>
      <c r="D26" s="157" t="str">
        <f t="shared" si="1"/>
        <v>D72</v>
      </c>
      <c r="E26" s="157" t="b">
        <f t="shared" si="0"/>
        <v>0</v>
      </c>
      <c r="F26" s="157" t="s">
        <v>4629</v>
      </c>
      <c r="G26" s="157"/>
      <c r="H26" s="157" t="s">
        <v>4630</v>
      </c>
      <c r="I26" s="157" t="s">
        <v>4631</v>
      </c>
      <c r="J26" s="157" t="s">
        <v>4632</v>
      </c>
      <c r="K26" s="157" t="s">
        <v>4633</v>
      </c>
      <c r="L26" s="157"/>
      <c r="M26" s="157"/>
      <c r="N26" s="157"/>
      <c r="O26" s="157"/>
      <c r="P26" s="157"/>
      <c r="Q26" s="157"/>
      <c r="R26" s="157"/>
      <c r="S26" s="157"/>
      <c r="U26" s="38" t="s">
        <v>4245</v>
      </c>
      <c r="V26" s="1" t="s">
        <v>4263</v>
      </c>
      <c r="W26" s="38" t="s">
        <v>1499</v>
      </c>
      <c r="X26" s="1" t="s">
        <v>4288</v>
      </c>
      <c r="Y26" s="1" t="str">
        <f>INDEX('WATERDEEP STRUCTURES'!I$3:I$562,MATCH(GUILDS!$W26,'WATERDEEP STRUCTURES'!$F$3:$F$562,0),1)</f>
        <v>DOCK WARD</v>
      </c>
      <c r="Z26" s="1" t="str">
        <f>INDEX('WATERDEEP STRUCTURES'!H$3:H$562,MATCH(GUILDS!$W26,'WATERDEEP STRUCTURES'!$F$3:$F$562,0),1)</f>
        <v>Selûne's Smile</v>
      </c>
      <c r="AA26" s="1" t="str">
        <f>INDEX('WATERDEEP STRUCTURES'!J$3:J$562,MATCH(GUILDS!$W26,'WATERDEEP STRUCTURES'!$F$3:$F$562,0),1)</f>
        <v>tavern</v>
      </c>
      <c r="AB26" s="1" t="str">
        <f>INDEX('WATERDEEP STRUCTURES'!K$3:K$562,MATCH(GUILDS!$W26,'WATERDEEP STRUCTURES'!$F$3:$F$562,0),1)</f>
        <v>C</v>
      </c>
      <c r="AC26" s="1">
        <f>INDEX('WATERDEEP STRUCTURES'!L$3:L$562,MATCH(GUILDS!$W26,'WATERDEEP STRUCTURES'!$F$3:$F$562,0),1)</f>
        <v>2</v>
      </c>
      <c r="AD26" s="1">
        <f>INDEX('WATERDEEP STRUCTURES'!M$3:M$562,MATCH(GUILDS!$W26,'WATERDEEP STRUCTURES'!$F$3:$F$562,0),1)</f>
        <v>0</v>
      </c>
      <c r="AE26" s="1">
        <f>INDEX('WATERDEEP STRUCTURES'!O$3:O$562,MATCH(GUILDS!$W26,'WATERDEEP STRUCTURES'!$F$3:$F$562,0),1)</f>
        <v>0</v>
      </c>
      <c r="AL26" s="1" t="s">
        <v>7441</v>
      </c>
      <c r="AM26" s="1">
        <v>4</v>
      </c>
      <c r="AN26" s="1" t="s">
        <v>7417</v>
      </c>
      <c r="AO26" s="71"/>
      <c r="AP26" s="189">
        <f t="shared" si="3"/>
        <v>0</v>
      </c>
    </row>
    <row r="27" spans="1:44" ht="15.75" x14ac:dyDescent="0.25">
      <c r="A27" s="157">
        <v>26</v>
      </c>
      <c r="B27" s="157" t="s">
        <v>4218</v>
      </c>
      <c r="C27" s="157" t="s">
        <v>5396</v>
      </c>
      <c r="D27" s="157" t="str">
        <f t="shared" si="1"/>
        <v>D44</v>
      </c>
      <c r="E27" s="157" t="b">
        <f t="shared" si="0"/>
        <v>1</v>
      </c>
      <c r="F27" s="157" t="s">
        <v>4634</v>
      </c>
      <c r="G27" s="157" t="str">
        <f t="shared" si="2"/>
        <v>D44</v>
      </c>
      <c r="H27" s="157" t="s">
        <v>4635</v>
      </c>
      <c r="I27" s="157" t="s">
        <v>4636</v>
      </c>
      <c r="J27" s="157" t="s">
        <v>4637</v>
      </c>
      <c r="K27" s="157" t="s">
        <v>4550</v>
      </c>
      <c r="L27" s="157"/>
      <c r="M27" s="157"/>
      <c r="N27" s="157"/>
      <c r="O27" s="157" t="s">
        <v>5825</v>
      </c>
      <c r="P27" s="157"/>
      <c r="Q27" s="157"/>
      <c r="R27" s="157"/>
      <c r="S27" s="157"/>
      <c r="U27" s="38" t="s">
        <v>4245</v>
      </c>
      <c r="V27" s="1" t="s">
        <v>4295</v>
      </c>
      <c r="W27" s="38" t="s">
        <v>504</v>
      </c>
      <c r="X27" s="1" t="s">
        <v>4710</v>
      </c>
      <c r="Y27" s="1" t="str">
        <f>INDEX('WATERDEEP STRUCTURES'!I$3:I$562,MATCH(GUILDS!$W27,'WATERDEEP STRUCTURES'!$F$3:$F$562,0),1)</f>
        <v>SEA WARD</v>
      </c>
      <c r="Z27" s="1" t="str">
        <f>INDEX('WATERDEEP STRUCTURES'!H$3:H$562,MATCH(GUILDS!$W27,'WATERDEEP STRUCTURES'!$F$3:$F$562,0),1)</f>
        <v>Melshimber' Villa</v>
      </c>
      <c r="AA27" s="1" t="str">
        <f>INDEX('WATERDEEP STRUCTURES'!J$3:J$562,MATCH(GUILDS!$W27,'WATERDEEP STRUCTURES'!$F$3:$F$562,0),1)</f>
        <v>noble villa</v>
      </c>
      <c r="AB27" s="1" t="str">
        <f>INDEX('WATERDEEP STRUCTURES'!K$3:K$562,MATCH(GUILDS!$W27,'WATERDEEP STRUCTURES'!$F$3:$F$562,0),1)</f>
        <v>A</v>
      </c>
      <c r="AC27" s="1" t="str">
        <f>INDEX('WATERDEEP STRUCTURES'!L$3:L$562,MATCH(GUILDS!$W27,'WATERDEEP STRUCTURES'!$F$3:$F$562,0),1)</f>
        <v>4s &amp; 5s</v>
      </c>
      <c r="AD27" s="1">
        <f>INDEX('WATERDEEP STRUCTURES'!M$3:M$562,MATCH(GUILDS!$W27,'WATERDEEP STRUCTURES'!$F$3:$F$562,0),1)</f>
        <v>0</v>
      </c>
      <c r="AE27" s="1">
        <f>INDEX('WATERDEEP STRUCTURES'!O$3:O$562,MATCH(GUILDS!$W27,'WATERDEEP STRUCTURES'!$F$3:$F$562,0),1)</f>
        <v>0</v>
      </c>
      <c r="AL27" s="1" t="s">
        <v>7442</v>
      </c>
      <c r="AM27" s="1">
        <v>3</v>
      </c>
      <c r="AN27" s="1" t="s">
        <v>7417</v>
      </c>
      <c r="AO27" s="71"/>
      <c r="AP27" s="189">
        <f t="shared" si="3"/>
        <v>0</v>
      </c>
    </row>
    <row r="28" spans="1:44" ht="15.75" x14ac:dyDescent="0.25">
      <c r="A28" s="157">
        <v>27</v>
      </c>
      <c r="B28" s="157" t="s">
        <v>4219</v>
      </c>
      <c r="C28" s="157" t="s">
        <v>5397</v>
      </c>
      <c r="D28" s="157" t="str">
        <f t="shared" si="1"/>
        <v>S20</v>
      </c>
      <c r="E28" s="157" t="b">
        <f t="shared" si="0"/>
        <v>1</v>
      </c>
      <c r="F28" s="157" t="s">
        <v>4638</v>
      </c>
      <c r="G28" s="157" t="str">
        <f t="shared" si="2"/>
        <v>S20</v>
      </c>
      <c r="H28" s="157" t="s">
        <v>4639</v>
      </c>
      <c r="I28" s="157" t="s">
        <v>4559</v>
      </c>
      <c r="J28" s="157" t="s">
        <v>4578</v>
      </c>
      <c r="K28" s="157" t="s">
        <v>4550</v>
      </c>
      <c r="L28" s="157"/>
      <c r="M28" s="157"/>
      <c r="N28" s="157"/>
      <c r="O28" s="157"/>
      <c r="P28" s="157"/>
      <c r="Q28" s="157"/>
      <c r="R28" s="157"/>
      <c r="S28" s="157"/>
      <c r="U28" s="38" t="s">
        <v>4245</v>
      </c>
      <c r="V28" s="1" t="s">
        <v>4271</v>
      </c>
      <c r="W28" s="38" t="s">
        <v>1622</v>
      </c>
      <c r="X28" s="1" t="s">
        <v>4296</v>
      </c>
      <c r="Y28" s="1" t="str">
        <f>INDEX('WATERDEEP STRUCTURES'!I$3:I$562,MATCH(GUILDS!$W28,'WATERDEEP STRUCTURES'!$F$3:$F$562,0),1)</f>
        <v>NORTH WARD</v>
      </c>
      <c r="Z28" s="1" t="str">
        <f>INDEX('WATERDEEP STRUCTURES'!H$3:H$562,MATCH(GUILDS!$W28,'WATERDEEP STRUCTURES'!$F$3:$F$562,0),1)</f>
        <v>Irbryth Authamaun's residence</v>
      </c>
      <c r="AA28" s="1" t="str">
        <f>INDEX('WATERDEEP STRUCTURES'!J$3:J$562,MATCH(GUILDS!$W28,'WATERDEEP STRUCTURES'!$F$3:$F$562,0),1)</f>
        <v>business/row house</v>
      </c>
      <c r="AB28" s="1" t="str">
        <f>INDEX('WATERDEEP STRUCTURES'!K$3:K$562,MATCH(GUILDS!$W28,'WATERDEEP STRUCTURES'!$F$3:$F$562,0),1)</f>
        <v>B</v>
      </c>
      <c r="AC28" s="1">
        <f>INDEX('WATERDEEP STRUCTURES'!L$3:L$562,MATCH(GUILDS!$W28,'WATERDEEP STRUCTURES'!$F$3:$F$562,0),1)</f>
        <v>2</v>
      </c>
      <c r="AD28" s="1">
        <f>INDEX('WATERDEEP STRUCTURES'!M$3:M$562,MATCH(GUILDS!$W28,'WATERDEEP STRUCTURES'!$F$3:$F$562,0),1)</f>
        <v>0</v>
      </c>
      <c r="AE28" s="1">
        <f>INDEX('WATERDEEP STRUCTURES'!O$3:O$562,MATCH(GUILDS!$W28,'WATERDEEP STRUCTURES'!$F$3:$F$562,0),1)</f>
        <v>0</v>
      </c>
      <c r="AL28" s="1" t="s">
        <v>7443</v>
      </c>
      <c r="AM28" s="1">
        <v>25</v>
      </c>
      <c r="AN28" s="1"/>
      <c r="AO28" s="71"/>
      <c r="AP28" s="189">
        <f t="shared" si="3"/>
        <v>0</v>
      </c>
    </row>
    <row r="29" spans="1:44" ht="15.75" x14ac:dyDescent="0.25">
      <c r="A29" s="157">
        <v>28</v>
      </c>
      <c r="B29" s="157" t="s">
        <v>4220</v>
      </c>
      <c r="C29" s="157" t="s">
        <v>5398</v>
      </c>
      <c r="D29" s="157" t="str">
        <f t="shared" si="1"/>
        <v>D35</v>
      </c>
      <c r="E29" s="157" t="b">
        <f t="shared" si="0"/>
        <v>1</v>
      </c>
      <c r="F29" s="157" t="s">
        <v>4640</v>
      </c>
      <c r="G29" s="157" t="str">
        <f t="shared" si="2"/>
        <v>D35</v>
      </c>
      <c r="H29" s="157" t="s">
        <v>4641</v>
      </c>
      <c r="I29" s="157" t="s">
        <v>4642</v>
      </c>
      <c r="J29" s="157" t="s">
        <v>4624</v>
      </c>
      <c r="K29" s="157" t="s">
        <v>4643</v>
      </c>
      <c r="L29" s="157"/>
      <c r="M29" s="157"/>
      <c r="N29" s="157"/>
      <c r="O29" s="157"/>
      <c r="P29" s="157"/>
      <c r="Q29" s="157"/>
      <c r="R29" s="157"/>
      <c r="S29" s="157"/>
      <c r="U29" s="38" t="s">
        <v>4245</v>
      </c>
      <c r="V29" s="1" t="s">
        <v>4257</v>
      </c>
      <c r="W29" s="38" t="s">
        <v>1327</v>
      </c>
      <c r="X29" s="1" t="s">
        <v>4297</v>
      </c>
      <c r="Y29" s="1" t="str">
        <f>INDEX('WATERDEEP STRUCTURES'!I$3:I$562,MATCH(GUILDS!$W29,'WATERDEEP STRUCTURES'!$F$3:$F$562,0),1)</f>
        <v>NORTH WARD</v>
      </c>
      <c r="Z29" s="1" t="str">
        <f>INDEX('WATERDEEP STRUCTURES'!H$3:H$562,MATCH(GUILDS!$W29,'WATERDEEP STRUCTURES'!$F$3:$F$562,0),1)</f>
        <v>The Grinning Lion</v>
      </c>
      <c r="AA29" s="1" t="str">
        <f>INDEX('WATERDEEP STRUCTURES'!J$3:J$562,MATCH(GUILDS!$W29,'WATERDEEP STRUCTURES'!$F$3:$F$562,0),1)</f>
        <v>tavern</v>
      </c>
      <c r="AB29" s="1" t="str">
        <f>INDEX('WATERDEEP STRUCTURES'!K$3:K$562,MATCH(GUILDS!$W29,'WATERDEEP STRUCTURES'!$F$3:$F$562,0),1)</f>
        <v>C</v>
      </c>
      <c r="AC29" s="1">
        <f>INDEX('WATERDEEP STRUCTURES'!L$3:L$562,MATCH(GUILDS!$W29,'WATERDEEP STRUCTURES'!$F$3:$F$562,0),1)</f>
        <v>1</v>
      </c>
      <c r="AD29" s="1">
        <f>INDEX('WATERDEEP STRUCTURES'!M$3:M$562,MATCH(GUILDS!$W29,'WATERDEEP STRUCTURES'!$F$3:$F$562,0),1)</f>
        <v>0</v>
      </c>
      <c r="AE29" s="1">
        <f>INDEX('WATERDEEP STRUCTURES'!O$3:O$562,MATCH(GUILDS!$W29,'WATERDEEP STRUCTURES'!$F$3:$F$562,0),1)</f>
        <v>0</v>
      </c>
      <c r="AL29" s="1" t="s">
        <v>7444</v>
      </c>
      <c r="AM29" s="1">
        <v>10</v>
      </c>
      <c r="AN29" s="1" t="s">
        <v>7438</v>
      </c>
      <c r="AO29" s="71"/>
      <c r="AP29" s="189">
        <f t="shared" si="3"/>
        <v>0</v>
      </c>
    </row>
    <row r="30" spans="1:44" ht="15.75" x14ac:dyDescent="0.25">
      <c r="A30" s="157">
        <v>29</v>
      </c>
      <c r="B30" s="157" t="s">
        <v>4221</v>
      </c>
      <c r="C30" s="157" t="s">
        <v>5399</v>
      </c>
      <c r="D30" s="157" t="str">
        <f t="shared" si="1"/>
        <v>T27</v>
      </c>
      <c r="E30" s="157" t="b">
        <f t="shared" si="0"/>
        <v>1</v>
      </c>
      <c r="F30" s="157" t="s">
        <v>4644</v>
      </c>
      <c r="G30" s="157" t="str">
        <f t="shared" si="2"/>
        <v>T27</v>
      </c>
      <c r="H30" s="157" t="s">
        <v>4645</v>
      </c>
      <c r="I30" s="157" t="s">
        <v>4559</v>
      </c>
      <c r="J30" s="157" t="s">
        <v>4637</v>
      </c>
      <c r="K30" s="157" t="s">
        <v>4646</v>
      </c>
      <c r="L30" s="157"/>
      <c r="M30" s="157"/>
      <c r="N30" s="157"/>
      <c r="O30" s="157"/>
      <c r="P30" s="157"/>
      <c r="Q30" s="157"/>
      <c r="R30" s="157"/>
      <c r="S30" s="157"/>
      <c r="U30" s="38" t="s">
        <v>4267</v>
      </c>
      <c r="V30" s="38" t="s">
        <v>4265</v>
      </c>
      <c r="W30" s="38" t="s">
        <v>1622</v>
      </c>
      <c r="X30" s="1" t="s">
        <v>4718</v>
      </c>
      <c r="Y30" s="1" t="str">
        <f>INDEX('WATERDEEP STRUCTURES'!I$3:I$562,MATCH(GUILDS!$W30,'WATERDEEP STRUCTURES'!$F$3:$F$562,0),1)</f>
        <v>NORTH WARD</v>
      </c>
      <c r="Z30" s="1" t="str">
        <f>INDEX('WATERDEEP STRUCTURES'!H$3:H$562,MATCH(GUILDS!$W30,'WATERDEEP STRUCTURES'!$F$3:$F$562,0),1)</f>
        <v>Irbryth Authamaun's residence</v>
      </c>
      <c r="AA30" s="1" t="str">
        <f>INDEX('WATERDEEP STRUCTURES'!J$3:J$562,MATCH(GUILDS!$W30,'WATERDEEP STRUCTURES'!$F$3:$F$562,0),1)</f>
        <v>business/row house</v>
      </c>
      <c r="AB30" s="1" t="str">
        <f>INDEX('WATERDEEP STRUCTURES'!K$3:K$562,MATCH(GUILDS!$W30,'WATERDEEP STRUCTURES'!$F$3:$F$562,0),1)</f>
        <v>B</v>
      </c>
      <c r="AC30" s="1">
        <f>INDEX('WATERDEEP STRUCTURES'!L$3:L$562,MATCH(GUILDS!$W30,'WATERDEEP STRUCTURES'!$F$3:$F$562,0),1)</f>
        <v>2</v>
      </c>
      <c r="AD30" s="1">
        <f>INDEX('WATERDEEP STRUCTURES'!M$3:M$562,MATCH(GUILDS!$W30,'WATERDEEP STRUCTURES'!$F$3:$F$562,0),1)</f>
        <v>0</v>
      </c>
      <c r="AE30" s="1">
        <f>INDEX('WATERDEEP STRUCTURES'!O$3:O$562,MATCH(GUILDS!$W30,'WATERDEEP STRUCTURES'!$F$3:$F$562,0),1)</f>
        <v>0</v>
      </c>
      <c r="AL30" s="1" t="s">
        <v>7445</v>
      </c>
      <c r="AM30" s="1">
        <v>3</v>
      </c>
      <c r="AN30" s="1"/>
      <c r="AO30" s="71"/>
      <c r="AP30" s="189">
        <f t="shared" si="3"/>
        <v>0</v>
      </c>
    </row>
    <row r="31" spans="1:44" ht="15.75" x14ac:dyDescent="0.25">
      <c r="A31" s="157">
        <v>30</v>
      </c>
      <c r="B31" s="157" t="s">
        <v>4222</v>
      </c>
      <c r="C31" s="157" t="s">
        <v>5400</v>
      </c>
      <c r="D31" s="157" t="str">
        <f t="shared" si="1"/>
        <v>T37</v>
      </c>
      <c r="E31" s="157" t="b">
        <f t="shared" si="0"/>
        <v>1</v>
      </c>
      <c r="F31" s="157" t="s">
        <v>4647</v>
      </c>
      <c r="G31" s="157" t="str">
        <f t="shared" si="2"/>
        <v>T37</v>
      </c>
      <c r="H31" s="157" t="s">
        <v>4648</v>
      </c>
      <c r="I31" s="157" t="s">
        <v>4649</v>
      </c>
      <c r="J31" s="157" t="s">
        <v>4650</v>
      </c>
      <c r="K31" s="157" t="s">
        <v>4651</v>
      </c>
      <c r="L31" s="157"/>
      <c r="M31" s="157"/>
      <c r="N31" s="157"/>
      <c r="O31" s="157"/>
      <c r="P31" s="157"/>
      <c r="Q31" s="157"/>
      <c r="R31" s="157"/>
      <c r="S31" s="157"/>
      <c r="U31" s="38" t="s">
        <v>4267</v>
      </c>
      <c r="V31" s="38" t="s">
        <v>4266</v>
      </c>
      <c r="W31" s="38" t="s">
        <v>1846</v>
      </c>
      <c r="X31" s="1"/>
      <c r="Y31" s="1" t="str">
        <f>INDEX('WATERDEEP STRUCTURES'!I$3:I$562,MATCH(GUILDS!$W31,'WATERDEEP STRUCTURES'!$F$3:$F$562,0),1)</f>
        <v>CASTLE WARD</v>
      </c>
      <c r="Z31" s="1" t="str">
        <f>INDEX('WATERDEEP STRUCTURES'!H$3:H$562,MATCH(GUILDS!$W31,'WATERDEEP STRUCTURES'!$F$3:$F$562,0),1)</f>
        <v>New Olamn</v>
      </c>
      <c r="AA31" s="1" t="str">
        <f>INDEX('WATERDEEP STRUCTURES'!J$3:J$562,MATCH(GUILDS!$W31,'WATERDEEP STRUCTURES'!$F$3:$F$562,0),1)</f>
        <v>school</v>
      </c>
      <c r="AB31" s="1" t="str">
        <f>INDEX('WATERDEEP STRUCTURES'!K$3:K$562,MATCH(GUILDS!$W31,'WATERDEEP STRUCTURES'!$F$3:$F$562,0),1)</f>
        <v>A</v>
      </c>
      <c r="AC31" s="1">
        <f>INDEX('WATERDEEP STRUCTURES'!L$3:L$562,MATCH(GUILDS!$W31,'WATERDEEP STRUCTURES'!$F$3:$F$562,0),1)</f>
        <v>4</v>
      </c>
      <c r="AD31" s="1">
        <f>INDEX('WATERDEEP STRUCTURES'!M$3:M$562,MATCH(GUILDS!$W31,'WATERDEEP STRUCTURES'!$F$3:$F$562,0),1)</f>
        <v>0</v>
      </c>
      <c r="AE31" s="1">
        <f>INDEX('WATERDEEP STRUCTURES'!O$3:O$562,MATCH(GUILDS!$W31,'WATERDEEP STRUCTURES'!$F$3:$F$562,0),1)</f>
        <v>0</v>
      </c>
      <c r="AL31" s="1" t="s">
        <v>7446</v>
      </c>
      <c r="AM31" s="1">
        <v>1</v>
      </c>
      <c r="AN31" s="1"/>
      <c r="AO31" s="71"/>
      <c r="AP31" s="189">
        <f t="shared" si="3"/>
        <v>0</v>
      </c>
    </row>
    <row r="32" spans="1:44" ht="15.75" x14ac:dyDescent="0.25">
      <c r="A32" s="157">
        <v>31</v>
      </c>
      <c r="B32" s="157" t="s">
        <v>4223</v>
      </c>
      <c r="C32" s="157" t="s">
        <v>5401</v>
      </c>
      <c r="D32" s="157" t="str">
        <f t="shared" si="1"/>
        <v>D19</v>
      </c>
      <c r="E32" s="157" t="b">
        <f t="shared" si="0"/>
        <v>1</v>
      </c>
      <c r="F32" s="157" t="s">
        <v>4652</v>
      </c>
      <c r="G32" s="157" t="str">
        <f t="shared" si="2"/>
        <v>D19</v>
      </c>
      <c r="H32" s="157" t="s">
        <v>4653</v>
      </c>
      <c r="I32" s="157" t="s">
        <v>4654</v>
      </c>
      <c r="J32" s="157" t="s">
        <v>4655</v>
      </c>
      <c r="K32" s="157" t="s">
        <v>4656</v>
      </c>
      <c r="L32" s="157"/>
      <c r="M32" s="157"/>
      <c r="N32" s="157"/>
      <c r="O32" s="157"/>
      <c r="P32" s="157"/>
      <c r="Q32" s="157"/>
      <c r="R32" s="157"/>
      <c r="S32" s="157"/>
      <c r="U32" s="38" t="s">
        <v>4264</v>
      </c>
      <c r="V32" s="1" t="s">
        <v>4289</v>
      </c>
      <c r="W32" s="1" t="s">
        <v>1374</v>
      </c>
      <c r="X32" s="37" t="s">
        <v>4717</v>
      </c>
      <c r="Y32" s="1" t="str">
        <f>INDEX('WATERDEEP STRUCTURES'!I$3:I$562,MATCH(GUILDS!$W32,'WATERDEEP STRUCTURES'!$F$3:$F$562,0),1)</f>
        <v>CASTLE WARD</v>
      </c>
      <c r="Z32" s="1" t="str">
        <f>INDEX('WATERDEEP STRUCTURES'!H$3:H$562,MATCH(GUILDS!$W32,'WATERDEEP STRUCTURES'!$F$3:$F$562,0),1)</f>
        <v>The Font of Knowledge</v>
      </c>
      <c r="AA32" s="1" t="str">
        <f>INDEX('WATERDEEP STRUCTURES'!J$3:J$562,MATCH(GUILDS!$W32,'WATERDEEP STRUCTURES'!$F$3:$F$562,0),1)</f>
        <v>temple</v>
      </c>
      <c r="AB32" s="1" t="str">
        <f>INDEX('WATERDEEP STRUCTURES'!K$3:K$562,MATCH(GUILDS!$W32,'WATERDEEP STRUCTURES'!$F$3:$F$562,0),1)</f>
        <v>B</v>
      </c>
      <c r="AC32" s="1">
        <f>INDEX('WATERDEEP STRUCTURES'!L$3:L$562,MATCH(GUILDS!$W32,'WATERDEEP STRUCTURES'!$F$3:$F$562,0),1)</f>
        <v>4</v>
      </c>
      <c r="AD32" s="1">
        <f>INDEX('WATERDEEP STRUCTURES'!M$3:M$562,MATCH(GUILDS!$W32,'WATERDEEP STRUCTURES'!$F$3:$F$562,0),1)</f>
        <v>0</v>
      </c>
      <c r="AE32" s="1">
        <f>INDEX('WATERDEEP STRUCTURES'!O$3:O$562,MATCH(GUILDS!$W32,'WATERDEEP STRUCTURES'!$F$3:$F$562,0),1)</f>
        <v>0</v>
      </c>
      <c r="AL32" s="1" t="s">
        <v>7447</v>
      </c>
      <c r="AM32" s="1">
        <v>2</v>
      </c>
      <c r="AN32" s="1" t="s">
        <v>7417</v>
      </c>
      <c r="AO32" s="71"/>
      <c r="AP32" s="189">
        <f t="shared" si="3"/>
        <v>0</v>
      </c>
    </row>
    <row r="33" spans="1:42" ht="15.75" x14ac:dyDescent="0.25">
      <c r="A33" s="157">
        <v>32</v>
      </c>
      <c r="B33" s="157" t="s">
        <v>4224</v>
      </c>
      <c r="C33" s="157" t="s">
        <v>5402</v>
      </c>
      <c r="D33" s="157" t="str">
        <f t="shared" si="1"/>
        <v>T11</v>
      </c>
      <c r="E33" s="157" t="b">
        <f t="shared" si="0"/>
        <v>1</v>
      </c>
      <c r="F33" s="157" t="s">
        <v>4657</v>
      </c>
      <c r="G33" s="157" t="str">
        <f t="shared" si="2"/>
        <v>T11</v>
      </c>
      <c r="H33" s="157" t="s">
        <v>4658</v>
      </c>
      <c r="I33" s="157" t="s">
        <v>4590</v>
      </c>
      <c r="J33" s="157" t="s">
        <v>4659</v>
      </c>
      <c r="K33" s="157" t="s">
        <v>4660</v>
      </c>
      <c r="L33" s="157"/>
      <c r="M33" s="157"/>
      <c r="N33" s="157"/>
      <c r="O33" s="157"/>
      <c r="P33" s="157"/>
      <c r="Q33" s="157"/>
      <c r="R33" s="157"/>
      <c r="S33" s="157"/>
      <c r="U33" s="38" t="s">
        <v>4264</v>
      </c>
      <c r="V33" s="1" t="s">
        <v>4716</v>
      </c>
      <c r="W33" s="1" t="s">
        <v>1499</v>
      </c>
      <c r="X33" s="37" t="s">
        <v>4288</v>
      </c>
      <c r="Y33" s="1" t="str">
        <f>INDEX('WATERDEEP STRUCTURES'!I$3:I$562,MATCH(GUILDS!$W33,'WATERDEEP STRUCTURES'!$F$3:$F$562,0),1)</f>
        <v>DOCK WARD</v>
      </c>
      <c r="Z33" s="1" t="str">
        <f>INDEX('WATERDEEP STRUCTURES'!H$3:H$562,MATCH(GUILDS!$W33,'WATERDEEP STRUCTURES'!$F$3:$F$562,0),1)</f>
        <v>Selûne's Smile</v>
      </c>
      <c r="AA33" s="1" t="str">
        <f>INDEX('WATERDEEP STRUCTURES'!J$3:J$562,MATCH(GUILDS!$W33,'WATERDEEP STRUCTURES'!$F$3:$F$562,0),1)</f>
        <v>tavern</v>
      </c>
      <c r="AB33" s="1" t="str">
        <f>INDEX('WATERDEEP STRUCTURES'!K$3:K$562,MATCH(GUILDS!$W33,'WATERDEEP STRUCTURES'!$F$3:$F$562,0),1)</f>
        <v>C</v>
      </c>
      <c r="AC33" s="1">
        <f>INDEX('WATERDEEP STRUCTURES'!L$3:L$562,MATCH(GUILDS!$W33,'WATERDEEP STRUCTURES'!$F$3:$F$562,0),1)</f>
        <v>2</v>
      </c>
      <c r="AD33" s="1">
        <f>INDEX('WATERDEEP STRUCTURES'!M$3:M$562,MATCH(GUILDS!$W33,'WATERDEEP STRUCTURES'!$F$3:$F$562,0),1)</f>
        <v>0</v>
      </c>
      <c r="AE33" s="1">
        <f>INDEX('WATERDEEP STRUCTURES'!O$3:O$562,MATCH(GUILDS!$W33,'WATERDEEP STRUCTURES'!$F$3:$F$562,0),1)</f>
        <v>0</v>
      </c>
      <c r="AL33" s="1" t="s">
        <v>7449</v>
      </c>
      <c r="AM33" s="1">
        <v>12</v>
      </c>
      <c r="AN33" s="1" t="s">
        <v>7438</v>
      </c>
      <c r="AO33" s="71"/>
      <c r="AP33" s="189">
        <f t="shared" si="3"/>
        <v>0</v>
      </c>
    </row>
    <row r="34" spans="1:42" ht="15.75" x14ac:dyDescent="0.25">
      <c r="A34" s="157">
        <v>33</v>
      </c>
      <c r="B34" s="157" t="s">
        <v>4225</v>
      </c>
      <c r="C34" s="157" t="s">
        <v>5403</v>
      </c>
      <c r="D34" s="157" t="s">
        <v>1472</v>
      </c>
      <c r="E34" s="157" t="b">
        <f t="shared" si="0"/>
        <v>1</v>
      </c>
      <c r="F34" s="157" t="s">
        <v>4661</v>
      </c>
      <c r="G34" s="157" t="s">
        <v>1472</v>
      </c>
      <c r="H34" s="157" t="s">
        <v>224</v>
      </c>
      <c r="I34" s="157" t="s">
        <v>4662</v>
      </c>
      <c r="J34" s="157" t="s">
        <v>4664</v>
      </c>
      <c r="K34" s="157" t="s">
        <v>4663</v>
      </c>
      <c r="L34" s="157"/>
      <c r="M34" s="157"/>
      <c r="N34" s="157"/>
      <c r="O34" s="157"/>
      <c r="P34" s="157"/>
      <c r="Q34" s="157"/>
      <c r="R34" s="157"/>
      <c r="S34" s="157"/>
      <c r="U34" s="38" t="s">
        <v>4264</v>
      </c>
      <c r="V34" s="1" t="s">
        <v>4714</v>
      </c>
      <c r="W34" s="38" t="s">
        <v>1336</v>
      </c>
      <c r="X34" s="1" t="s">
        <v>4715</v>
      </c>
      <c r="Y34" s="1" t="str">
        <f>INDEX('WATERDEEP STRUCTURES'!I$3:I$562,MATCH(GUILDS!$W34,'WATERDEEP STRUCTURES'!$F$3:$F$562,0),1)</f>
        <v>SEA WARD</v>
      </c>
      <c r="Z34" s="1" t="str">
        <f>INDEX('WATERDEEP STRUCTURES'!H$3:H$562,MATCH(GUILDS!$W34,'WATERDEEP STRUCTURES'!$F$3:$F$562,0),1)</f>
        <v>The Shrines of Nature</v>
      </c>
      <c r="AA34" s="1" t="str">
        <f>INDEX('WATERDEEP STRUCTURES'!J$3:J$562,MATCH(GUILDS!$W34,'WATERDEEP STRUCTURES'!$F$3:$F$562,0),1)</f>
        <v>temple</v>
      </c>
      <c r="AB34" s="1" t="str">
        <f>INDEX('WATERDEEP STRUCTURES'!K$3:K$562,MATCH(GUILDS!$W34,'WATERDEEP STRUCTURES'!$F$3:$F$562,0),1)</f>
        <v>B</v>
      </c>
      <c r="AC34" s="1" t="str">
        <f>INDEX('WATERDEEP STRUCTURES'!L$3:L$562,MATCH(GUILDS!$W34,'WATERDEEP STRUCTURES'!$F$3:$F$562,0),1)</f>
        <v>2s</v>
      </c>
      <c r="AD34" s="1">
        <f>INDEX('WATERDEEP STRUCTURES'!M$3:M$562,MATCH(GUILDS!$W34,'WATERDEEP STRUCTURES'!$F$3:$F$562,0),1)</f>
        <v>0</v>
      </c>
      <c r="AE34" s="1">
        <f>INDEX('WATERDEEP STRUCTURES'!O$3:O$562,MATCH(GUILDS!$W34,'WATERDEEP STRUCTURES'!$F$3:$F$562,0),1)</f>
        <v>0</v>
      </c>
      <c r="AL34" s="1" t="s">
        <v>7450</v>
      </c>
      <c r="AM34" s="1">
        <v>10</v>
      </c>
      <c r="AN34" s="1" t="s">
        <v>7451</v>
      </c>
      <c r="AO34" s="71"/>
      <c r="AP34" s="189">
        <f t="shared" si="3"/>
        <v>0</v>
      </c>
    </row>
    <row r="35" spans="1:42" ht="15.75" x14ac:dyDescent="0.25">
      <c r="A35" s="157">
        <v>34</v>
      </c>
      <c r="B35" s="157" t="s">
        <v>4226</v>
      </c>
      <c r="C35" s="157" t="s">
        <v>5404</v>
      </c>
      <c r="D35" s="157" t="str">
        <f t="shared" si="1"/>
        <v>T25</v>
      </c>
      <c r="E35" s="157" t="b">
        <f t="shared" si="0"/>
        <v>1</v>
      </c>
      <c r="F35" s="157" t="s">
        <v>4665</v>
      </c>
      <c r="G35" s="157" t="str">
        <f t="shared" si="2"/>
        <v>T25</v>
      </c>
      <c r="H35" s="157" t="s">
        <v>4669</v>
      </c>
      <c r="I35" s="157" t="s">
        <v>4670</v>
      </c>
      <c r="J35" s="157" t="s">
        <v>4671</v>
      </c>
      <c r="K35" s="157" t="s">
        <v>4672</v>
      </c>
      <c r="L35" s="157"/>
      <c r="M35" s="157"/>
      <c r="N35" s="157"/>
      <c r="O35" s="157"/>
      <c r="P35" s="157"/>
      <c r="Q35" s="157"/>
      <c r="R35" s="157"/>
      <c r="S35" s="157"/>
      <c r="U35" s="38" t="s">
        <v>4264</v>
      </c>
      <c r="V35" s="1" t="s">
        <v>4712</v>
      </c>
      <c r="W35" s="1" t="s">
        <v>1508</v>
      </c>
      <c r="X35" s="1" t="s">
        <v>4713</v>
      </c>
      <c r="Y35" s="1" t="str">
        <f>INDEX('WATERDEEP STRUCTURES'!I$3:I$562,MATCH(GUILDS!$W35,'WATERDEEP STRUCTURES'!$F$3:$F$562,0),1)</f>
        <v>DOCK WARD</v>
      </c>
      <c r="Z35" s="1" t="str">
        <f>INDEX('WATERDEEP STRUCTURES'!H$3:H$562,MATCH(GUILDS!$W35,'WATERDEEP STRUCTURES'!$F$3:$F$562,0),1)</f>
        <v>Warm Beds</v>
      </c>
      <c r="AA35" s="1" t="str">
        <f>INDEX('WATERDEEP STRUCTURES'!J$3:J$562,MATCH(GUILDS!$W35,'WATERDEEP STRUCTURES'!$F$3:$F$562,0),1)</f>
        <v>inn</v>
      </c>
      <c r="AB35" s="1" t="str">
        <f>INDEX('WATERDEEP STRUCTURES'!K$3:K$562,MATCH(GUILDS!$W35,'WATERDEEP STRUCTURES'!$F$3:$F$562,0),1)</f>
        <v>C</v>
      </c>
      <c r="AC35" s="1">
        <f>INDEX('WATERDEEP STRUCTURES'!L$3:L$562,MATCH(GUILDS!$W35,'WATERDEEP STRUCTURES'!$F$3:$F$562,0),1)</f>
        <v>3</v>
      </c>
      <c r="AD35" s="1">
        <f>INDEX('WATERDEEP STRUCTURES'!M$3:M$562,MATCH(GUILDS!$W35,'WATERDEEP STRUCTURES'!$F$3:$F$562,0),1)</f>
        <v>0</v>
      </c>
      <c r="AE35" s="1">
        <f>INDEX('WATERDEEP STRUCTURES'!O$3:O$562,MATCH(GUILDS!$W35,'WATERDEEP STRUCTURES'!$F$3:$F$562,0),1)</f>
        <v>0</v>
      </c>
      <c r="AL35" s="1" t="s">
        <v>7452</v>
      </c>
      <c r="AM35" s="1">
        <v>12</v>
      </c>
      <c r="AN35" s="1" t="s">
        <v>7451</v>
      </c>
      <c r="AO35" s="71"/>
      <c r="AP35" s="189">
        <f t="shared" si="3"/>
        <v>0</v>
      </c>
    </row>
    <row r="36" spans="1:42" ht="15.75" x14ac:dyDescent="0.25">
      <c r="A36" s="157">
        <v>35</v>
      </c>
      <c r="B36" s="157" t="s">
        <v>4227</v>
      </c>
      <c r="C36" s="157" t="s">
        <v>5405</v>
      </c>
      <c r="D36" s="157" t="str">
        <f t="shared" si="1"/>
        <v>C36</v>
      </c>
      <c r="E36" s="157" t="b">
        <f t="shared" si="0"/>
        <v>1</v>
      </c>
      <c r="F36" s="157" t="s">
        <v>4666</v>
      </c>
      <c r="G36" s="157" t="str">
        <f t="shared" si="2"/>
        <v>C36</v>
      </c>
      <c r="H36" s="157" t="s">
        <v>4667</v>
      </c>
      <c r="I36" s="157" t="s">
        <v>4668</v>
      </c>
      <c r="J36" s="157" t="s">
        <v>4610</v>
      </c>
      <c r="K36" s="157" t="s">
        <v>4550</v>
      </c>
      <c r="L36" s="157"/>
      <c r="M36" s="157"/>
      <c r="N36" s="157"/>
      <c r="O36" s="157"/>
      <c r="P36" s="157"/>
      <c r="Q36" s="157"/>
      <c r="R36" s="157"/>
      <c r="S36" s="158" t="s">
        <v>6641</v>
      </c>
      <c r="U36" s="38" t="s">
        <v>4282</v>
      </c>
      <c r="V36" s="38" t="s">
        <v>4261</v>
      </c>
      <c r="W36" s="1" t="s">
        <v>1374</v>
      </c>
      <c r="X36" s="37" t="s">
        <v>4711</v>
      </c>
      <c r="Y36" s="1" t="str">
        <f>INDEX('WATERDEEP STRUCTURES'!I$3:I$562,MATCH(GUILDS!$W36,'WATERDEEP STRUCTURES'!$F$3:$F$562,0),1)</f>
        <v>CASTLE WARD</v>
      </c>
      <c r="Z36" s="1" t="str">
        <f>INDEX('WATERDEEP STRUCTURES'!H$3:H$562,MATCH(GUILDS!$W36,'WATERDEEP STRUCTURES'!$F$3:$F$562,0),1)</f>
        <v>The Font of Knowledge</v>
      </c>
      <c r="AA36" s="1" t="str">
        <f>INDEX('WATERDEEP STRUCTURES'!J$3:J$562,MATCH(GUILDS!$W36,'WATERDEEP STRUCTURES'!$F$3:$F$562,0),1)</f>
        <v>temple</v>
      </c>
      <c r="AB36" s="1" t="str">
        <f>INDEX('WATERDEEP STRUCTURES'!K$3:K$562,MATCH(GUILDS!$W36,'WATERDEEP STRUCTURES'!$F$3:$F$562,0),1)</f>
        <v>B</v>
      </c>
      <c r="AC36" s="1">
        <f>INDEX('WATERDEEP STRUCTURES'!L$3:L$562,MATCH(GUILDS!$W36,'WATERDEEP STRUCTURES'!$F$3:$F$562,0),1)</f>
        <v>4</v>
      </c>
      <c r="AD36" s="1">
        <f>INDEX('WATERDEEP STRUCTURES'!M$3:M$562,MATCH(GUILDS!$W36,'WATERDEEP STRUCTURES'!$F$3:$F$562,0),1)</f>
        <v>0</v>
      </c>
      <c r="AE36" s="1">
        <f>INDEX('WATERDEEP STRUCTURES'!O$3:O$562,MATCH(GUILDS!$W36,'WATERDEEP STRUCTURES'!$F$3:$F$562,0),1)</f>
        <v>0</v>
      </c>
      <c r="AL36" s="1" t="s">
        <v>7453</v>
      </c>
      <c r="AM36" s="1">
        <v>7</v>
      </c>
      <c r="AN36" s="1" t="s">
        <v>7424</v>
      </c>
      <c r="AO36" s="71"/>
      <c r="AP36" s="189">
        <f t="shared" si="3"/>
        <v>0</v>
      </c>
    </row>
    <row r="37" spans="1:42" ht="15.75" x14ac:dyDescent="0.25">
      <c r="A37" s="157">
        <v>36</v>
      </c>
      <c r="B37" s="157" t="s">
        <v>4228</v>
      </c>
      <c r="C37" s="157" t="s">
        <v>5406</v>
      </c>
      <c r="D37" s="157" t="s">
        <v>1496</v>
      </c>
      <c r="E37" s="157" t="b">
        <f t="shared" si="0"/>
        <v>1</v>
      </c>
      <c r="F37" s="157" t="s">
        <v>4673</v>
      </c>
      <c r="G37" s="157" t="s">
        <v>1496</v>
      </c>
      <c r="H37" s="157" t="s">
        <v>4674</v>
      </c>
      <c r="I37" s="157" t="s">
        <v>4675</v>
      </c>
      <c r="J37" s="157" t="s">
        <v>4671</v>
      </c>
      <c r="K37" s="157" t="s">
        <v>4550</v>
      </c>
      <c r="L37" s="157"/>
      <c r="M37" s="157"/>
      <c r="N37" s="157"/>
      <c r="O37" s="157"/>
      <c r="P37" s="157"/>
      <c r="Q37" s="157"/>
      <c r="R37" s="157"/>
      <c r="S37" s="158" t="s">
        <v>6642</v>
      </c>
      <c r="U37" s="38" t="s">
        <v>4282</v>
      </c>
      <c r="V37" s="1" t="s">
        <v>4262</v>
      </c>
      <c r="W37" s="1" t="s">
        <v>504</v>
      </c>
      <c r="X37" s="1" t="s">
        <v>4710</v>
      </c>
      <c r="Y37" s="1" t="str">
        <f>INDEX('WATERDEEP STRUCTURES'!I$3:I$562,MATCH(GUILDS!$W37,'WATERDEEP STRUCTURES'!$F$3:$F$562,0),1)</f>
        <v>SEA WARD</v>
      </c>
      <c r="Z37" s="1" t="str">
        <f>INDEX('WATERDEEP STRUCTURES'!H$3:H$562,MATCH(GUILDS!$W37,'WATERDEEP STRUCTURES'!$F$3:$F$562,0),1)</f>
        <v>Melshimber' Villa</v>
      </c>
      <c r="AA37" s="1" t="str">
        <f>INDEX('WATERDEEP STRUCTURES'!J$3:J$562,MATCH(GUILDS!$W37,'WATERDEEP STRUCTURES'!$F$3:$F$562,0),1)</f>
        <v>noble villa</v>
      </c>
      <c r="AB37" s="1" t="str">
        <f>INDEX('WATERDEEP STRUCTURES'!K$3:K$562,MATCH(GUILDS!$W37,'WATERDEEP STRUCTURES'!$F$3:$F$562,0),1)</f>
        <v>A</v>
      </c>
      <c r="AC37" s="1" t="str">
        <f>INDEX('WATERDEEP STRUCTURES'!L$3:L$562,MATCH(GUILDS!$W37,'WATERDEEP STRUCTURES'!$F$3:$F$562,0),1)</f>
        <v>4s &amp; 5s</v>
      </c>
      <c r="AD37" s="1">
        <f>INDEX('WATERDEEP STRUCTURES'!M$3:M$562,MATCH(GUILDS!$W37,'WATERDEEP STRUCTURES'!$F$3:$F$562,0),1)</f>
        <v>0</v>
      </c>
      <c r="AE37" s="1">
        <f>INDEX('WATERDEEP STRUCTURES'!O$3:O$562,MATCH(GUILDS!$W37,'WATERDEEP STRUCTURES'!$F$3:$F$562,0),1)</f>
        <v>0</v>
      </c>
      <c r="AL37" s="1" t="s">
        <v>7454</v>
      </c>
      <c r="AM37" s="1">
        <v>15</v>
      </c>
      <c r="AN37" s="1"/>
      <c r="AO37" s="71"/>
      <c r="AP37" s="189">
        <f t="shared" si="3"/>
        <v>0</v>
      </c>
    </row>
    <row r="38" spans="1:42" ht="15.75" x14ac:dyDescent="0.25">
      <c r="A38" s="157">
        <v>37</v>
      </c>
      <c r="B38" s="157" t="s">
        <v>4229</v>
      </c>
      <c r="C38" s="157" t="s">
        <v>5407</v>
      </c>
      <c r="D38" s="157" t="str">
        <f t="shared" si="1"/>
        <v>T34</v>
      </c>
      <c r="E38" s="157" t="b">
        <f t="shared" si="0"/>
        <v>1</v>
      </c>
      <c r="F38" s="157" t="s">
        <v>4676</v>
      </c>
      <c r="G38" s="157" t="str">
        <f t="shared" si="2"/>
        <v>T34</v>
      </c>
      <c r="H38" s="157" t="s">
        <v>4677</v>
      </c>
      <c r="I38" s="157" t="s">
        <v>4623</v>
      </c>
      <c r="J38" s="157" t="s">
        <v>4582</v>
      </c>
      <c r="K38" s="157" t="s">
        <v>4550</v>
      </c>
      <c r="L38" s="157"/>
      <c r="M38" s="157"/>
      <c r="N38" s="157"/>
      <c r="O38" s="157"/>
      <c r="P38" s="157" t="s">
        <v>5816</v>
      </c>
      <c r="Q38" s="157"/>
      <c r="R38" s="157"/>
      <c r="S38" s="157"/>
      <c r="U38" s="38" t="s">
        <v>4282</v>
      </c>
      <c r="V38" s="1" t="s">
        <v>4260</v>
      </c>
      <c r="W38" s="1" t="s">
        <v>1846</v>
      </c>
      <c r="X38" s="1"/>
      <c r="Y38" s="1" t="str">
        <f>INDEX('WATERDEEP STRUCTURES'!I$3:I$562,MATCH(GUILDS!$W38,'WATERDEEP STRUCTURES'!$F$3:$F$562,0),1)</f>
        <v>CASTLE WARD</v>
      </c>
      <c r="Z38" s="1" t="str">
        <f>INDEX('WATERDEEP STRUCTURES'!H$3:H$562,MATCH(GUILDS!$W38,'WATERDEEP STRUCTURES'!$F$3:$F$562,0),1)</f>
        <v>New Olamn</v>
      </c>
      <c r="AA38" s="1" t="str">
        <f>INDEX('WATERDEEP STRUCTURES'!J$3:J$562,MATCH(GUILDS!$W38,'WATERDEEP STRUCTURES'!$F$3:$F$562,0),1)</f>
        <v>school</v>
      </c>
      <c r="AB38" s="1" t="str">
        <f>INDEX('WATERDEEP STRUCTURES'!K$3:K$562,MATCH(GUILDS!$W38,'WATERDEEP STRUCTURES'!$F$3:$F$562,0),1)</f>
        <v>A</v>
      </c>
      <c r="AC38" s="1">
        <f>INDEX('WATERDEEP STRUCTURES'!L$3:L$562,MATCH(GUILDS!$W38,'WATERDEEP STRUCTURES'!$F$3:$F$562,0),1)</f>
        <v>4</v>
      </c>
      <c r="AD38" s="1">
        <f>INDEX('WATERDEEP STRUCTURES'!M$3:M$562,MATCH(GUILDS!$W38,'WATERDEEP STRUCTURES'!$F$3:$F$562,0),1)</f>
        <v>0</v>
      </c>
      <c r="AE38" s="1">
        <f>INDEX('WATERDEEP STRUCTURES'!O$3:O$562,MATCH(GUILDS!$W38,'WATERDEEP STRUCTURES'!$F$3:$F$562,0),1)</f>
        <v>0</v>
      </c>
      <c r="AL38" s="1"/>
      <c r="AM38" s="1"/>
      <c r="AN38" s="1"/>
      <c r="AO38" s="71"/>
      <c r="AP38" s="189">
        <f t="shared" si="3"/>
        <v>0</v>
      </c>
    </row>
    <row r="39" spans="1:42" ht="15.75" x14ac:dyDescent="0.25">
      <c r="A39" s="157">
        <v>38</v>
      </c>
      <c r="B39" s="157" t="s">
        <v>4230</v>
      </c>
      <c r="C39" s="157" t="s">
        <v>5408</v>
      </c>
      <c r="D39" s="157" t="str">
        <f t="shared" si="1"/>
        <v>T31</v>
      </c>
      <c r="E39" s="157" t="b">
        <f t="shared" si="0"/>
        <v>1</v>
      </c>
      <c r="F39" s="157" t="s">
        <v>4678</v>
      </c>
      <c r="G39" s="157" t="str">
        <f t="shared" si="2"/>
        <v>T31</v>
      </c>
      <c r="H39" s="157" t="s">
        <v>4679</v>
      </c>
      <c r="I39" s="157" t="s">
        <v>4623</v>
      </c>
      <c r="J39" s="157" t="s">
        <v>4610</v>
      </c>
      <c r="K39" s="157" t="s">
        <v>4550</v>
      </c>
      <c r="L39" s="157"/>
      <c r="M39" s="157"/>
      <c r="N39" s="157"/>
      <c r="O39" s="157"/>
      <c r="P39" s="157"/>
      <c r="Q39" s="157"/>
      <c r="R39" s="157"/>
      <c r="S39" s="157"/>
      <c r="U39" s="38" t="s">
        <v>4246</v>
      </c>
      <c r="V39" s="38" t="s">
        <v>4300</v>
      </c>
      <c r="W39" s="1" t="s">
        <v>1830</v>
      </c>
      <c r="X39" s="1" t="s">
        <v>4301</v>
      </c>
      <c r="Y39" s="1" t="str">
        <f>INDEX('WATERDEEP STRUCTURES'!I$3:I$562,MATCH(GUILDS!$W39,'WATERDEEP STRUCTURES'!$F$3:$F$562,0),1)</f>
        <v>CASTLE WARD</v>
      </c>
      <c r="Z39" s="1" t="str">
        <f>INDEX('WATERDEEP STRUCTURES'!H$3:H$562,MATCH(GUILDS!$W39,'WATERDEEP STRUCTURES'!$F$3:$F$562,0),1)</f>
        <v>Syndra Wands' Tower</v>
      </c>
      <c r="AA39" s="1" t="str">
        <f>INDEX('WATERDEEP STRUCTURES'!J$3:J$562,MATCH(GUILDS!$W39,'WATERDEEP STRUCTURES'!$F$3:$F$562,0),1)</f>
        <v>wizard's domicile</v>
      </c>
      <c r="AB39" s="1" t="str">
        <f>INDEX('WATERDEEP STRUCTURES'!K$3:K$562,MATCH(GUILDS!$W39,'WATERDEEP STRUCTURES'!$F$3:$F$562,0),1)</f>
        <v>B</v>
      </c>
      <c r="AC39" s="1">
        <f>INDEX('WATERDEEP STRUCTURES'!L$3:L$562,MATCH(GUILDS!$W39,'WATERDEEP STRUCTURES'!$F$3:$F$562,0),1)</f>
        <v>3</v>
      </c>
      <c r="AD39" s="1">
        <f>INDEX('WATERDEEP STRUCTURES'!M$3:M$562,MATCH(GUILDS!$W39,'WATERDEEP STRUCTURES'!$F$3:$F$562,0),1)</f>
        <v>0</v>
      </c>
      <c r="AE39" s="1">
        <f>INDEX('WATERDEEP STRUCTURES'!O$3:O$562,MATCH(GUILDS!$W39,'WATERDEEP STRUCTURES'!$F$3:$F$562,0),1)</f>
        <v>0</v>
      </c>
      <c r="AL39" s="182" t="s">
        <v>7456</v>
      </c>
      <c r="AM39" s="182"/>
      <c r="AN39" s="182"/>
      <c r="AO39" s="187"/>
      <c r="AP39" s="189">
        <f t="shared" si="3"/>
        <v>0</v>
      </c>
    </row>
    <row r="40" spans="1:42" ht="15.75" x14ac:dyDescent="0.25">
      <c r="A40" s="157">
        <v>39</v>
      </c>
      <c r="B40" s="157" t="s">
        <v>4231</v>
      </c>
      <c r="C40" s="157" t="s">
        <v>5409</v>
      </c>
      <c r="D40" s="157" t="str">
        <f t="shared" si="1"/>
        <v>C40</v>
      </c>
      <c r="E40" s="157" t="b">
        <f t="shared" si="0"/>
        <v>1</v>
      </c>
      <c r="F40" s="157" t="s">
        <v>4680</v>
      </c>
      <c r="G40" s="157" t="str">
        <f t="shared" si="2"/>
        <v>C40</v>
      </c>
      <c r="H40" s="157" t="s">
        <v>4681</v>
      </c>
      <c r="I40" s="157" t="s">
        <v>4682</v>
      </c>
      <c r="J40" s="157" t="s">
        <v>4683</v>
      </c>
      <c r="K40" s="157" t="s">
        <v>4684</v>
      </c>
      <c r="L40" s="157"/>
      <c r="M40" s="157"/>
      <c r="N40" s="157"/>
      <c r="O40" s="157" t="s">
        <v>5819</v>
      </c>
      <c r="P40" s="157"/>
      <c r="Q40" s="157"/>
      <c r="R40" s="157"/>
      <c r="S40" s="157"/>
      <c r="U40" s="38" t="s">
        <v>4246</v>
      </c>
      <c r="V40" s="1" t="s">
        <v>4298</v>
      </c>
      <c r="W40" s="1" t="s">
        <v>1327</v>
      </c>
      <c r="X40" s="1" t="s">
        <v>4299</v>
      </c>
      <c r="Y40" s="1" t="str">
        <f>INDEX('WATERDEEP STRUCTURES'!I$3:I$562,MATCH(GUILDS!$W40,'WATERDEEP STRUCTURES'!$F$3:$F$562,0),1)</f>
        <v>NORTH WARD</v>
      </c>
      <c r="Z40" s="1" t="str">
        <f>INDEX('WATERDEEP STRUCTURES'!H$3:H$562,MATCH(GUILDS!$W40,'WATERDEEP STRUCTURES'!$F$3:$F$562,0),1)</f>
        <v>The Grinning Lion</v>
      </c>
      <c r="AA40" s="1" t="str">
        <f>INDEX('WATERDEEP STRUCTURES'!J$3:J$562,MATCH(GUILDS!$W40,'WATERDEEP STRUCTURES'!$F$3:$F$562,0),1)</f>
        <v>tavern</v>
      </c>
      <c r="AB40" s="1" t="str">
        <f>INDEX('WATERDEEP STRUCTURES'!K$3:K$562,MATCH(GUILDS!$W40,'WATERDEEP STRUCTURES'!$F$3:$F$562,0),1)</f>
        <v>C</v>
      </c>
      <c r="AC40" s="1">
        <f>INDEX('WATERDEEP STRUCTURES'!L$3:L$562,MATCH(GUILDS!$W40,'WATERDEEP STRUCTURES'!$F$3:$F$562,0),1)</f>
        <v>1</v>
      </c>
      <c r="AD40" s="1">
        <f>INDEX('WATERDEEP STRUCTURES'!M$3:M$562,MATCH(GUILDS!$W40,'WATERDEEP STRUCTURES'!$F$3:$F$562,0),1)</f>
        <v>0</v>
      </c>
      <c r="AE40" s="1">
        <f>INDEX('WATERDEEP STRUCTURES'!O$3:O$562,MATCH(GUILDS!$W40,'WATERDEEP STRUCTURES'!$F$3:$F$562,0),1)</f>
        <v>0</v>
      </c>
      <c r="AL40" s="1" t="s">
        <v>7457</v>
      </c>
      <c r="AM40" s="1">
        <v>3</v>
      </c>
      <c r="AN40" s="1"/>
      <c r="AO40" s="71"/>
      <c r="AP40" s="189">
        <f t="shared" si="3"/>
        <v>0</v>
      </c>
    </row>
    <row r="41" spans="1:42" ht="15.75" x14ac:dyDescent="0.25">
      <c r="A41" s="157">
        <v>40</v>
      </c>
      <c r="B41" s="157" t="s">
        <v>4232</v>
      </c>
      <c r="C41" s="157" t="s">
        <v>5410</v>
      </c>
      <c r="D41" s="157" t="s">
        <v>1469</v>
      </c>
      <c r="E41" s="157" t="b">
        <f t="shared" si="0"/>
        <v>1</v>
      </c>
      <c r="F41" s="157" t="s">
        <v>4685</v>
      </c>
      <c r="G41" s="157" t="s">
        <v>1469</v>
      </c>
      <c r="H41" s="157" t="s">
        <v>4686</v>
      </c>
      <c r="I41" s="157" t="s">
        <v>4687</v>
      </c>
      <c r="J41" s="157" t="s">
        <v>4619</v>
      </c>
      <c r="K41" s="157" t="s">
        <v>4550</v>
      </c>
      <c r="L41" s="157"/>
      <c r="M41" s="157"/>
      <c r="N41" s="157"/>
      <c r="O41" s="157"/>
      <c r="P41" s="157"/>
      <c r="Q41" s="157" t="s">
        <v>6798</v>
      </c>
      <c r="R41" s="157" t="s">
        <v>6799</v>
      </c>
      <c r="S41" s="157"/>
      <c r="U41" s="38" t="s">
        <v>4246</v>
      </c>
      <c r="V41" s="1" t="s">
        <v>4719</v>
      </c>
      <c r="W41" s="1" t="s">
        <v>616</v>
      </c>
      <c r="X41" s="1" t="s">
        <v>4720</v>
      </c>
      <c r="Y41" s="1" t="str">
        <f>INDEX('WATERDEEP STRUCTURES'!I$3:I$562,MATCH(GUILDS!$W41,'WATERDEEP STRUCTURES'!$F$3:$F$562,0),1)</f>
        <v>SEA WARD</v>
      </c>
      <c r="Z41" s="1" t="str">
        <f>INDEX('WATERDEEP STRUCTURES'!H$3:H$562,MATCH(GUILDS!$W41,'WATERDEEP STRUCTURES'!$F$3:$F$562,0),1)</f>
        <v>Thongolir Villa</v>
      </c>
      <c r="AA41" s="1" t="str">
        <f>INDEX('WATERDEEP STRUCTURES'!J$3:J$562,MATCH(GUILDS!$W41,'WATERDEEP STRUCTURES'!$F$3:$F$562,0),1)</f>
        <v>noble villa</v>
      </c>
      <c r="AB41" s="1" t="str">
        <f>INDEX('WATERDEEP STRUCTURES'!K$3:K$562,MATCH(GUILDS!$W41,'WATERDEEP STRUCTURES'!$F$3:$F$562,0),1)</f>
        <v>A</v>
      </c>
      <c r="AC41" s="1" t="str">
        <f>INDEX('WATERDEEP STRUCTURES'!L$3:L$562,MATCH(GUILDS!$W41,'WATERDEEP STRUCTURES'!$F$3:$F$562,0),1)</f>
        <v>1s &amp; 2s</v>
      </c>
      <c r="AD41" s="1">
        <f>INDEX('WATERDEEP STRUCTURES'!M$3:M$562,MATCH(GUILDS!$W41,'WATERDEEP STRUCTURES'!$F$3:$F$562,0),1)</f>
        <v>0</v>
      </c>
      <c r="AE41" s="1">
        <f>INDEX('WATERDEEP STRUCTURES'!O$3:O$562,MATCH(GUILDS!$W41,'WATERDEEP STRUCTURES'!$F$3:$F$562,0),1)</f>
        <v>0</v>
      </c>
      <c r="AL41" s="1" t="s">
        <v>7458</v>
      </c>
      <c r="AM41" s="1">
        <v>10</v>
      </c>
      <c r="AN41" s="1"/>
      <c r="AO41" s="71"/>
      <c r="AP41" s="189">
        <f t="shared" si="3"/>
        <v>0</v>
      </c>
    </row>
    <row r="42" spans="1:42" ht="15.75" x14ac:dyDescent="0.25">
      <c r="A42" s="157">
        <v>41</v>
      </c>
      <c r="B42" s="157" t="s">
        <v>4233</v>
      </c>
      <c r="C42" s="157" t="s">
        <v>5411</v>
      </c>
      <c r="D42" s="157" t="s">
        <v>1471</v>
      </c>
      <c r="E42" s="157" t="b">
        <f t="shared" si="0"/>
        <v>1</v>
      </c>
      <c r="F42" s="157" t="s">
        <v>4688</v>
      </c>
      <c r="G42" s="157" t="s">
        <v>1471</v>
      </c>
      <c r="H42" s="157" t="s">
        <v>4689</v>
      </c>
      <c r="I42" s="157" t="s">
        <v>4690</v>
      </c>
      <c r="J42" s="157" t="s">
        <v>4619</v>
      </c>
      <c r="K42" s="157" t="s">
        <v>4550</v>
      </c>
      <c r="L42" s="157"/>
      <c r="M42" s="157"/>
      <c r="N42" s="157"/>
      <c r="O42" s="157"/>
      <c r="P42" s="157"/>
      <c r="Q42" s="157"/>
      <c r="R42" s="157"/>
      <c r="S42" s="157"/>
      <c r="U42" s="38" t="s">
        <v>4246</v>
      </c>
      <c r="V42" s="1" t="s">
        <v>4259</v>
      </c>
      <c r="W42" s="1"/>
      <c r="X42" s="1"/>
      <c r="Y42" s="1" t="e">
        <f>INDEX('WATERDEEP STRUCTURES'!I$3:I$562,MATCH(GUILDS!$W42,'WATERDEEP STRUCTURES'!$F$3:$F$562,0),1)</f>
        <v>#N/A</v>
      </c>
      <c r="Z42" s="1" t="e">
        <f>INDEX('WATERDEEP STRUCTURES'!H$3:H$562,MATCH(GUILDS!$W42,'WATERDEEP STRUCTURES'!$F$3:$F$562,0),1)</f>
        <v>#N/A</v>
      </c>
      <c r="AA42" s="1" t="e">
        <f>INDEX('WATERDEEP STRUCTURES'!J$3:J$562,MATCH(GUILDS!$W42,'WATERDEEP STRUCTURES'!$F$3:$F$562,0),1)</f>
        <v>#N/A</v>
      </c>
      <c r="AB42" s="1" t="e">
        <f>INDEX('WATERDEEP STRUCTURES'!K$3:K$562,MATCH(GUILDS!$W42,'WATERDEEP STRUCTURES'!$F$3:$F$562,0),1)</f>
        <v>#N/A</v>
      </c>
      <c r="AC42" s="1" t="e">
        <f>INDEX('WATERDEEP STRUCTURES'!L$3:L$562,MATCH(GUILDS!$W42,'WATERDEEP STRUCTURES'!$F$3:$F$562,0),1)</f>
        <v>#N/A</v>
      </c>
      <c r="AD42" s="1" t="e">
        <f>INDEX('WATERDEEP STRUCTURES'!M$3:M$562,MATCH(GUILDS!$W42,'WATERDEEP STRUCTURES'!$F$3:$F$562,0),1)</f>
        <v>#N/A</v>
      </c>
      <c r="AE42" s="1" t="e">
        <f>INDEX('WATERDEEP STRUCTURES'!O$3:O$562,MATCH(GUILDS!$W42,'WATERDEEP STRUCTURES'!$F$3:$F$562,0),1)</f>
        <v>#N/A</v>
      </c>
      <c r="AL42" s="1" t="s">
        <v>7459</v>
      </c>
      <c r="AM42" s="1">
        <v>10</v>
      </c>
      <c r="AN42" s="1"/>
      <c r="AO42" s="71"/>
      <c r="AP42" s="189">
        <f t="shared" si="3"/>
        <v>0</v>
      </c>
    </row>
    <row r="43" spans="1:42" ht="15.75" x14ac:dyDescent="0.25">
      <c r="A43" s="157">
        <v>42</v>
      </c>
      <c r="B43" s="157" t="s">
        <v>4234</v>
      </c>
      <c r="C43" s="157" t="s">
        <v>5412</v>
      </c>
      <c r="D43" s="157" t="s">
        <v>1384</v>
      </c>
      <c r="E43" s="157" t="b">
        <f t="shared" si="0"/>
        <v>1</v>
      </c>
      <c r="F43" s="157" t="s">
        <v>4691</v>
      </c>
      <c r="G43" s="157" t="str">
        <f t="shared" si="2"/>
        <v>C15</v>
      </c>
      <c r="H43" s="157" t="s">
        <v>4692</v>
      </c>
      <c r="I43" s="157" t="s">
        <v>4693</v>
      </c>
      <c r="J43" s="157" t="s">
        <v>4694</v>
      </c>
      <c r="K43" s="157" t="s">
        <v>4695</v>
      </c>
      <c r="L43" s="157"/>
      <c r="M43" s="157"/>
      <c r="N43" s="157"/>
      <c r="O43" s="157" t="s">
        <v>5811</v>
      </c>
      <c r="P43" s="157" t="s">
        <v>10170</v>
      </c>
      <c r="Q43" s="157"/>
      <c r="R43" s="157" t="s">
        <v>6418</v>
      </c>
      <c r="S43" s="157"/>
      <c r="U43" s="38" t="s">
        <v>4247</v>
      </c>
      <c r="V43" s="38" t="s">
        <v>4722</v>
      </c>
      <c r="W43" s="1" t="s">
        <v>1374</v>
      </c>
      <c r="X43" s="1" t="s">
        <v>4723</v>
      </c>
      <c r="Y43" s="1" t="str">
        <f>INDEX('WATERDEEP STRUCTURES'!I$3:I$562,MATCH(GUILDS!$W43,'WATERDEEP STRUCTURES'!$F$3:$F$562,0),1)</f>
        <v>CASTLE WARD</v>
      </c>
      <c r="Z43" s="1" t="str">
        <f>INDEX('WATERDEEP STRUCTURES'!H$3:H$562,MATCH(GUILDS!$W43,'WATERDEEP STRUCTURES'!$F$3:$F$562,0),1)</f>
        <v>The Font of Knowledge</v>
      </c>
      <c r="AA43" s="1" t="str">
        <f>INDEX('WATERDEEP STRUCTURES'!J$3:J$562,MATCH(GUILDS!$W43,'WATERDEEP STRUCTURES'!$F$3:$F$562,0),1)</f>
        <v>temple</v>
      </c>
      <c r="AB43" s="1" t="str">
        <f>INDEX('WATERDEEP STRUCTURES'!K$3:K$562,MATCH(GUILDS!$W43,'WATERDEEP STRUCTURES'!$F$3:$F$562,0),1)</f>
        <v>B</v>
      </c>
      <c r="AC43" s="1">
        <f>INDEX('WATERDEEP STRUCTURES'!L$3:L$562,MATCH(GUILDS!$W43,'WATERDEEP STRUCTURES'!$F$3:$F$562,0),1)</f>
        <v>4</v>
      </c>
      <c r="AD43" s="1">
        <f>INDEX('WATERDEEP STRUCTURES'!M$3:M$562,MATCH(GUILDS!$W43,'WATERDEEP STRUCTURES'!$F$3:$F$562,0),1)</f>
        <v>0</v>
      </c>
      <c r="AE43" s="1">
        <f>INDEX('WATERDEEP STRUCTURES'!O$3:O$562,MATCH(GUILDS!$W43,'WATERDEEP STRUCTURES'!$F$3:$F$562,0),1)</f>
        <v>0</v>
      </c>
      <c r="AL43" s="1" t="s">
        <v>7460</v>
      </c>
      <c r="AM43" s="1">
        <v>0.1</v>
      </c>
      <c r="AN43" s="1"/>
      <c r="AO43" s="71"/>
      <c r="AP43" s="189">
        <f t="shared" si="3"/>
        <v>0</v>
      </c>
    </row>
    <row r="44" spans="1:42" ht="15.75" x14ac:dyDescent="0.25">
      <c r="A44" s="157"/>
      <c r="B44" s="157"/>
      <c r="C44" s="158" t="s">
        <v>6645</v>
      </c>
      <c r="D44" s="157"/>
      <c r="E44" s="157"/>
      <c r="F44" s="157"/>
      <c r="G44" s="157"/>
      <c r="H44" s="157"/>
      <c r="I44" s="157"/>
      <c r="J44" s="157"/>
      <c r="K44" s="157"/>
      <c r="L44" s="157"/>
      <c r="M44" s="157"/>
      <c r="N44" s="157"/>
      <c r="O44" s="157"/>
      <c r="P44" s="157"/>
      <c r="Q44" s="157"/>
      <c r="R44" s="157"/>
      <c r="S44" s="158" t="s">
        <v>6646</v>
      </c>
      <c r="U44" s="38" t="s">
        <v>4247</v>
      </c>
      <c r="V44" s="1" t="s">
        <v>4721</v>
      </c>
      <c r="W44" s="48" t="s">
        <v>1384</v>
      </c>
      <c r="X44" s="1"/>
      <c r="Y44" s="1" t="str">
        <f>INDEX('WATERDEEP STRUCTURES'!I$3:I$562,MATCH(GUILDS!$W44,'WATERDEEP STRUCTURES'!$F$3:$F$562,0),1)</f>
        <v>CASTLE WARD</v>
      </c>
      <c r="Z44" s="1" t="str">
        <f>INDEX('WATERDEEP STRUCTURES'!H$3:H$562,MATCH(GUILDS!$W44,'WATERDEEP STRUCTURES'!$F$3:$F$562,0),1)</f>
        <v>Tower of the Order</v>
      </c>
      <c r="AA44" s="1" t="str">
        <f>INDEX('WATERDEEP STRUCTURES'!J$3:J$562,MATCH(GUILDS!$W44,'WATERDEEP STRUCTURES'!$F$3:$F$562,0),1)</f>
        <v>guildhall</v>
      </c>
      <c r="AB44" s="1" t="str">
        <f>INDEX('WATERDEEP STRUCTURES'!K$3:K$562,MATCH(GUILDS!$W44,'WATERDEEP STRUCTURES'!$F$3:$F$562,0),1)</f>
        <v>B</v>
      </c>
      <c r="AC44" s="1">
        <f>INDEX('WATERDEEP STRUCTURES'!L$3:L$562,MATCH(GUILDS!$W44,'WATERDEEP STRUCTURES'!$F$3:$F$562,0),1)</f>
        <v>4</v>
      </c>
      <c r="AD44" s="1">
        <f>INDEX('WATERDEEP STRUCTURES'!M$3:M$562,MATCH(GUILDS!$W44,'WATERDEEP STRUCTURES'!$F$3:$F$562,0),1)</f>
        <v>0</v>
      </c>
      <c r="AE44" s="1">
        <f>INDEX('WATERDEEP STRUCTURES'!O$3:O$562,MATCH(GUILDS!$W44,'WATERDEEP STRUCTURES'!$F$3:$F$562,0),1)</f>
        <v>0</v>
      </c>
      <c r="AL44" s="1" t="s">
        <v>7461</v>
      </c>
      <c r="AM44" s="1">
        <v>40</v>
      </c>
      <c r="AN44" s="1" t="s">
        <v>7438</v>
      </c>
      <c r="AO44" s="71"/>
      <c r="AP44" s="189">
        <f t="shared" si="3"/>
        <v>0</v>
      </c>
    </row>
    <row r="45" spans="1:42" ht="15.75" x14ac:dyDescent="0.25">
      <c r="S45" s="94"/>
      <c r="U45" s="38" t="s">
        <v>4247</v>
      </c>
      <c r="V45" s="1" t="s">
        <v>4270</v>
      </c>
      <c r="W45" s="48" t="s">
        <v>1930</v>
      </c>
      <c r="X45" s="1" t="s">
        <v>4724</v>
      </c>
      <c r="Y45" s="1" t="str">
        <f>INDEX('WATERDEEP STRUCTURES'!I$3:I$562,MATCH(GUILDS!$W45,'WATERDEEP STRUCTURES'!$F$3:$F$562,0),1)</f>
        <v>TRADES WARD</v>
      </c>
      <c r="Z45" s="1" t="str">
        <f>INDEX('WATERDEEP STRUCTURES'!H$3:H$562,MATCH(GUILDS!$W45,'WATERDEEP STRUCTURES'!$F$3:$F$562,0),1)</f>
        <v>Zeltabbar Iliphar's residence</v>
      </c>
      <c r="AA45" s="1" t="str">
        <f>INDEX('WATERDEEP STRUCTURES'!J$3:J$562,MATCH(GUILDS!$W45,'WATERDEEP STRUCTURES'!$F$3:$F$562,0),1)</f>
        <v>row house</v>
      </c>
      <c r="AB45" s="1" t="str">
        <f>INDEX('WATERDEEP STRUCTURES'!K$3:K$562,MATCH(GUILDS!$W45,'WATERDEEP STRUCTURES'!$F$3:$F$562,0),1)</f>
        <v>B</v>
      </c>
      <c r="AC45" s="1">
        <f>INDEX('WATERDEEP STRUCTURES'!L$3:L$562,MATCH(GUILDS!$W45,'WATERDEEP STRUCTURES'!$F$3:$F$562,0),1)</f>
        <v>3</v>
      </c>
      <c r="AD45" s="1">
        <f>INDEX('WATERDEEP STRUCTURES'!M$3:M$562,MATCH(GUILDS!$W45,'WATERDEEP STRUCTURES'!$F$3:$F$562,0),1)</f>
        <v>0</v>
      </c>
      <c r="AE45" s="1">
        <f>INDEX('WATERDEEP STRUCTURES'!O$3:O$562,MATCH(GUILDS!$W45,'WATERDEEP STRUCTURES'!$F$3:$F$562,0),1)</f>
        <v>0</v>
      </c>
      <c r="AL45" s="1" t="s">
        <v>7462</v>
      </c>
      <c r="AM45" s="1">
        <v>0.7</v>
      </c>
      <c r="AN45" s="1"/>
      <c r="AO45" s="71"/>
      <c r="AP45" s="189">
        <f t="shared" si="3"/>
        <v>0</v>
      </c>
    </row>
    <row r="46" spans="1:42" x14ac:dyDescent="0.25">
      <c r="AL46" s="1" t="s">
        <v>7463</v>
      </c>
      <c r="AM46" s="1">
        <v>3</v>
      </c>
      <c r="AN46" s="1"/>
      <c r="AO46" s="71"/>
      <c r="AP46" s="189">
        <f t="shared" si="3"/>
        <v>0</v>
      </c>
    </row>
    <row r="47" spans="1:42" x14ac:dyDescent="0.25">
      <c r="AL47" s="1" t="s">
        <v>7464</v>
      </c>
      <c r="AM47" s="1">
        <v>0.1</v>
      </c>
      <c r="AN47" s="1"/>
      <c r="AO47" s="71"/>
      <c r="AP47" s="189">
        <f t="shared" si="3"/>
        <v>0</v>
      </c>
    </row>
    <row r="48" spans="1:42" x14ac:dyDescent="0.25">
      <c r="U48" s="39" t="s">
        <v>3299</v>
      </c>
      <c r="V48" s="39" t="s">
        <v>4707</v>
      </c>
      <c r="W48" s="39" t="s">
        <v>5427</v>
      </c>
      <c r="AL48" s="1" t="s">
        <v>7465</v>
      </c>
      <c r="AM48" s="1">
        <v>2</v>
      </c>
      <c r="AN48" s="1"/>
      <c r="AO48" s="71"/>
      <c r="AP48" s="189">
        <f t="shared" si="3"/>
        <v>0</v>
      </c>
    </row>
    <row r="49" spans="21:42" x14ac:dyDescent="0.25">
      <c r="U49" s="7" t="s">
        <v>4718</v>
      </c>
      <c r="V49" s="1" t="s">
        <v>5416</v>
      </c>
      <c r="W49" s="1" t="s">
        <v>1622</v>
      </c>
      <c r="AL49" s="1" t="s">
        <v>7466</v>
      </c>
      <c r="AM49" s="1">
        <v>0.8</v>
      </c>
      <c r="AN49" s="1"/>
      <c r="AO49" s="71"/>
      <c r="AP49" s="189">
        <f t="shared" si="3"/>
        <v>0</v>
      </c>
    </row>
    <row r="50" spans="21:42" x14ac:dyDescent="0.25">
      <c r="U50" s="7" t="s">
        <v>4723</v>
      </c>
      <c r="V50" s="1" t="s">
        <v>5417</v>
      </c>
      <c r="W50" s="1" t="s">
        <v>1384</v>
      </c>
      <c r="AL50" s="1" t="s">
        <v>7467</v>
      </c>
      <c r="AM50" s="1">
        <v>20</v>
      </c>
      <c r="AN50" s="1"/>
      <c r="AO50" s="71"/>
      <c r="AP50" s="189">
        <f t="shared" si="3"/>
        <v>0</v>
      </c>
    </row>
    <row r="51" spans="21:42" x14ac:dyDescent="0.25">
      <c r="U51" s="7" t="s">
        <v>5413</v>
      </c>
      <c r="V51" s="1" t="s">
        <v>5418</v>
      </c>
      <c r="W51" s="1" t="s">
        <v>1401</v>
      </c>
      <c r="AL51" s="1" t="s">
        <v>7468</v>
      </c>
      <c r="AM51" s="1">
        <v>10</v>
      </c>
      <c r="AN51" s="1"/>
      <c r="AO51" s="71"/>
      <c r="AP51" s="189">
        <f t="shared" si="3"/>
        <v>0</v>
      </c>
    </row>
    <row r="52" spans="21:42" x14ac:dyDescent="0.25">
      <c r="U52" s="7" t="s">
        <v>4288</v>
      </c>
      <c r="V52" s="1" t="s">
        <v>5419</v>
      </c>
      <c r="W52" s="1" t="s">
        <v>1499</v>
      </c>
      <c r="AL52" s="1" t="s">
        <v>7469</v>
      </c>
      <c r="AM52" s="1">
        <v>10</v>
      </c>
      <c r="AN52" s="1"/>
      <c r="AO52" s="71"/>
      <c r="AP52" s="189">
        <f t="shared" si="3"/>
        <v>0</v>
      </c>
    </row>
    <row r="53" spans="21:42" x14ac:dyDescent="0.25">
      <c r="U53" s="7" t="s">
        <v>4297</v>
      </c>
      <c r="V53" s="1" t="s">
        <v>5420</v>
      </c>
      <c r="W53" s="1" t="s">
        <v>1327</v>
      </c>
      <c r="AL53" s="1" t="s">
        <v>7470</v>
      </c>
      <c r="AM53" s="1">
        <v>5</v>
      </c>
      <c r="AN53" s="1"/>
      <c r="AO53" s="71"/>
      <c r="AP53" s="189">
        <f t="shared" si="3"/>
        <v>0</v>
      </c>
    </row>
    <row r="54" spans="21:42" x14ac:dyDescent="0.25">
      <c r="U54" s="7" t="s">
        <v>5414</v>
      </c>
      <c r="V54" s="1" t="s">
        <v>5421</v>
      </c>
      <c r="W54" s="1" t="s">
        <v>1374</v>
      </c>
      <c r="AL54" s="1" t="s">
        <v>7471</v>
      </c>
      <c r="AM54" s="1">
        <v>3</v>
      </c>
      <c r="AN54" s="1"/>
      <c r="AO54" s="71"/>
      <c r="AP54" s="189">
        <f t="shared" si="3"/>
        <v>0</v>
      </c>
    </row>
    <row r="55" spans="21:42" x14ac:dyDescent="0.25">
      <c r="U55" s="7" t="s">
        <v>4711</v>
      </c>
      <c r="V55" s="7" t="s">
        <v>5422</v>
      </c>
      <c r="W55" s="1" t="s">
        <v>1374</v>
      </c>
      <c r="AL55" s="1" t="s">
        <v>7472</v>
      </c>
      <c r="AM55" s="1">
        <v>10</v>
      </c>
      <c r="AN55" s="1"/>
      <c r="AO55" s="71"/>
      <c r="AP55" s="189">
        <f t="shared" si="3"/>
        <v>0</v>
      </c>
    </row>
    <row r="56" spans="21:42" x14ac:dyDescent="0.25">
      <c r="U56" s="7" t="s">
        <v>5415</v>
      </c>
      <c r="V56" s="1" t="s">
        <v>5423</v>
      </c>
      <c r="W56" s="1" t="s">
        <v>1401</v>
      </c>
      <c r="AL56" s="1" t="s">
        <v>7473</v>
      </c>
      <c r="AM56" s="1">
        <v>0.06</v>
      </c>
      <c r="AN56" s="1"/>
      <c r="AO56" s="71"/>
      <c r="AP56" s="189">
        <f t="shared" si="3"/>
        <v>0</v>
      </c>
    </row>
    <row r="57" spans="21:42" x14ac:dyDescent="0.25">
      <c r="U57" s="7"/>
      <c r="V57" s="1"/>
      <c r="W57" s="1" t="s">
        <v>1866</v>
      </c>
      <c r="AL57" s="1" t="s">
        <v>7474</v>
      </c>
      <c r="AM57" s="1">
        <v>3</v>
      </c>
      <c r="AN57" s="1"/>
      <c r="AO57" s="71"/>
      <c r="AP57" s="189">
        <f t="shared" si="3"/>
        <v>0</v>
      </c>
    </row>
    <row r="58" spans="21:42" x14ac:dyDescent="0.25">
      <c r="U58" s="7" t="s">
        <v>4713</v>
      </c>
      <c r="V58" s="1" t="s">
        <v>5424</v>
      </c>
      <c r="W58" s="1" t="s">
        <v>1508</v>
      </c>
      <c r="AL58" s="1" t="s">
        <v>7475</v>
      </c>
      <c r="AM58" s="1">
        <v>15</v>
      </c>
      <c r="AN58" s="1"/>
      <c r="AO58" s="71"/>
      <c r="AP58" s="189">
        <f t="shared" si="3"/>
        <v>0</v>
      </c>
    </row>
    <row r="59" spans="21:42" x14ac:dyDescent="0.25">
      <c r="U59" s="7" t="s">
        <v>4255</v>
      </c>
      <c r="V59" s="1" t="s">
        <v>5425</v>
      </c>
      <c r="W59" s="1" t="s">
        <v>1336</v>
      </c>
      <c r="AL59" s="1" t="s">
        <v>7476</v>
      </c>
      <c r="AM59" s="1">
        <v>5</v>
      </c>
      <c r="AN59" s="1"/>
      <c r="AO59" s="71"/>
      <c r="AP59" s="189">
        <f t="shared" si="3"/>
        <v>0</v>
      </c>
    </row>
    <row r="60" spans="21:42" x14ac:dyDescent="0.25">
      <c r="U60" s="7" t="s">
        <v>4290</v>
      </c>
      <c r="V60" s="1" t="s">
        <v>5426</v>
      </c>
      <c r="W60" s="1" t="s">
        <v>1374</v>
      </c>
      <c r="AL60" s="1" t="s">
        <v>7477</v>
      </c>
      <c r="AM60" s="1">
        <v>5</v>
      </c>
      <c r="AN60" s="1"/>
      <c r="AO60" s="71"/>
      <c r="AP60" s="189">
        <f t="shared" si="3"/>
        <v>0</v>
      </c>
    </row>
    <row r="61" spans="21:42" x14ac:dyDescent="0.25">
      <c r="AL61" s="1" t="s">
        <v>7478</v>
      </c>
      <c r="AM61" s="1">
        <v>45</v>
      </c>
      <c r="AN61" s="1"/>
      <c r="AO61" s="71"/>
      <c r="AP61" s="189">
        <f t="shared" si="3"/>
        <v>0</v>
      </c>
    </row>
    <row r="62" spans="21:42" x14ac:dyDescent="0.25">
      <c r="U62" s="8" t="s">
        <v>6917</v>
      </c>
      <c r="AL62" s="1" t="s">
        <v>7479</v>
      </c>
      <c r="AM62" s="1">
        <v>0.5</v>
      </c>
      <c r="AN62" s="1"/>
      <c r="AO62" s="71"/>
      <c r="AP62" s="189">
        <f t="shared" si="3"/>
        <v>0</v>
      </c>
    </row>
    <row r="63" spans="21:42" x14ac:dyDescent="0.25">
      <c r="AL63" s="1" t="s">
        <v>7480</v>
      </c>
      <c r="AM63" s="1">
        <v>40</v>
      </c>
      <c r="AN63" s="1"/>
      <c r="AO63" s="71"/>
      <c r="AP63" s="189">
        <f t="shared" si="3"/>
        <v>0</v>
      </c>
    </row>
    <row r="64" spans="21:42" x14ac:dyDescent="0.25">
      <c r="AL64" s="1" t="s">
        <v>7481</v>
      </c>
      <c r="AM64" s="1">
        <v>5</v>
      </c>
      <c r="AN64" s="1"/>
      <c r="AO64" s="71"/>
      <c r="AP64" s="189">
        <f t="shared" si="3"/>
        <v>0</v>
      </c>
    </row>
    <row r="65" spans="38:42" x14ac:dyDescent="0.25">
      <c r="AL65" s="1" t="s">
        <v>7482</v>
      </c>
      <c r="AM65" s="1">
        <v>5</v>
      </c>
      <c r="AN65" s="1"/>
      <c r="AO65" s="71"/>
      <c r="AP65" s="189">
        <f t="shared" si="3"/>
        <v>0</v>
      </c>
    </row>
    <row r="66" spans="38:42" x14ac:dyDescent="0.25">
      <c r="AL66" s="1" t="s">
        <v>7483</v>
      </c>
      <c r="AM66" s="1">
        <v>5</v>
      </c>
      <c r="AN66" s="1"/>
      <c r="AO66" s="71"/>
      <c r="AP66" s="189">
        <f t="shared" si="3"/>
        <v>0</v>
      </c>
    </row>
    <row r="67" spans="38:42" x14ac:dyDescent="0.25">
      <c r="AL67" s="1" t="s">
        <v>7484</v>
      </c>
      <c r="AM67" s="1">
        <v>20</v>
      </c>
      <c r="AN67" s="1"/>
      <c r="AO67" s="71"/>
      <c r="AP67" s="189">
        <f t="shared" si="3"/>
        <v>0</v>
      </c>
    </row>
    <row r="68" spans="38:42" x14ac:dyDescent="0.25">
      <c r="AL68" s="1" t="s">
        <v>7485</v>
      </c>
      <c r="AM68" s="1">
        <v>25</v>
      </c>
      <c r="AN68" s="1"/>
      <c r="AO68" s="71"/>
      <c r="AP68" s="189">
        <f t="shared" ref="AP68:AP131" si="4">AO68*AM68</f>
        <v>0</v>
      </c>
    </row>
    <row r="69" spans="38:42" x14ac:dyDescent="0.25">
      <c r="AL69" s="1" t="s">
        <v>7486</v>
      </c>
      <c r="AM69" s="1">
        <v>3</v>
      </c>
      <c r="AN69" s="1"/>
      <c r="AO69" s="71"/>
      <c r="AP69" s="189">
        <f t="shared" si="4"/>
        <v>0</v>
      </c>
    </row>
    <row r="70" spans="38:42" x14ac:dyDescent="0.25">
      <c r="AL70" s="1" t="s">
        <v>7487</v>
      </c>
      <c r="AM70" s="1">
        <v>2</v>
      </c>
      <c r="AN70" s="1"/>
      <c r="AO70" s="71"/>
      <c r="AP70" s="189">
        <f t="shared" si="4"/>
        <v>0</v>
      </c>
    </row>
    <row r="71" spans="38:42" x14ac:dyDescent="0.25">
      <c r="AL71" s="1" t="s">
        <v>7488</v>
      </c>
      <c r="AM71" s="1">
        <v>15</v>
      </c>
      <c r="AN71" s="1" t="s">
        <v>7489</v>
      </c>
      <c r="AO71" s="71"/>
      <c r="AP71" s="189">
        <f t="shared" si="4"/>
        <v>0</v>
      </c>
    </row>
    <row r="72" spans="38:42" x14ac:dyDescent="0.25">
      <c r="AL72" s="1" t="s">
        <v>7490</v>
      </c>
      <c r="AM72" s="1">
        <v>5</v>
      </c>
      <c r="AN72" s="1"/>
      <c r="AO72" s="71"/>
      <c r="AP72" s="189">
        <f t="shared" si="4"/>
        <v>0</v>
      </c>
    </row>
    <row r="73" spans="38:42" x14ac:dyDescent="0.25">
      <c r="AL73" s="1" t="s">
        <v>5304</v>
      </c>
      <c r="AM73" s="1">
        <v>20</v>
      </c>
      <c r="AN73" s="1"/>
      <c r="AO73" s="71"/>
      <c r="AP73" s="189">
        <f t="shared" si="4"/>
        <v>0</v>
      </c>
    </row>
    <row r="74" spans="38:42" x14ac:dyDescent="0.25">
      <c r="AL74" s="1" t="s">
        <v>7491</v>
      </c>
      <c r="AM74" s="1">
        <v>0.1</v>
      </c>
      <c r="AN74" s="1"/>
      <c r="AO74" s="71"/>
      <c r="AP74" s="189">
        <f t="shared" si="4"/>
        <v>0</v>
      </c>
    </row>
    <row r="75" spans="38:42" x14ac:dyDescent="0.25">
      <c r="AL75" s="1" t="s">
        <v>7492</v>
      </c>
      <c r="AM75" s="1">
        <v>30</v>
      </c>
      <c r="AN75" s="1"/>
      <c r="AO75" s="71"/>
      <c r="AP75" s="189">
        <f t="shared" si="4"/>
        <v>0</v>
      </c>
    </row>
    <row r="76" spans="38:42" x14ac:dyDescent="0.25">
      <c r="AL76" s="1" t="s">
        <v>7493</v>
      </c>
      <c r="AM76" s="1">
        <v>20</v>
      </c>
      <c r="AN76" s="1"/>
      <c r="AO76" s="71"/>
      <c r="AP76" s="189">
        <f t="shared" si="4"/>
        <v>0</v>
      </c>
    </row>
    <row r="77" spans="38:42" x14ac:dyDescent="0.25">
      <c r="AL77" s="1" t="s">
        <v>7494</v>
      </c>
      <c r="AM77" s="1">
        <v>5</v>
      </c>
      <c r="AN77" s="1"/>
      <c r="AO77" s="71"/>
      <c r="AP77" s="189">
        <f t="shared" si="4"/>
        <v>0</v>
      </c>
    </row>
    <row r="78" spans="38:42" x14ac:dyDescent="0.25">
      <c r="AL78" s="1" t="s">
        <v>7495</v>
      </c>
      <c r="AM78" s="1">
        <v>10</v>
      </c>
      <c r="AN78" s="1"/>
      <c r="AO78" s="71"/>
      <c r="AP78" s="189">
        <f t="shared" si="4"/>
        <v>0</v>
      </c>
    </row>
    <row r="79" spans="38:42" x14ac:dyDescent="0.25">
      <c r="AL79" s="1" t="s">
        <v>7496</v>
      </c>
      <c r="AM79" s="1">
        <v>12</v>
      </c>
      <c r="AN79" s="1"/>
      <c r="AO79" s="71"/>
      <c r="AP79" s="189">
        <f t="shared" si="4"/>
        <v>0</v>
      </c>
    </row>
    <row r="80" spans="38:42" x14ac:dyDescent="0.25">
      <c r="AL80" s="1" t="s">
        <v>7497</v>
      </c>
      <c r="AM80" s="1">
        <v>2</v>
      </c>
      <c r="AN80" s="1"/>
      <c r="AO80" s="71"/>
      <c r="AP80" s="189">
        <f t="shared" si="4"/>
        <v>0</v>
      </c>
    </row>
    <row r="81" spans="38:42" x14ac:dyDescent="0.25">
      <c r="AL81" s="1" t="s">
        <v>7498</v>
      </c>
      <c r="AM81" s="1">
        <v>3</v>
      </c>
      <c r="AN81" s="1"/>
      <c r="AO81" s="71"/>
      <c r="AP81" s="189">
        <f t="shared" si="4"/>
        <v>0</v>
      </c>
    </row>
    <row r="82" spans="38:42" x14ac:dyDescent="0.25">
      <c r="AL82" s="1" t="s">
        <v>7499</v>
      </c>
      <c r="AM82" s="1">
        <v>0.3</v>
      </c>
      <c r="AN82" s="1"/>
      <c r="AO82" s="71"/>
      <c r="AP82" s="189">
        <f t="shared" si="4"/>
        <v>0</v>
      </c>
    </row>
    <row r="83" spans="38:42" x14ac:dyDescent="0.25">
      <c r="AL83" s="1" t="s">
        <v>7500</v>
      </c>
      <c r="AM83" s="1">
        <v>10</v>
      </c>
      <c r="AN83" s="1"/>
      <c r="AO83" s="71"/>
      <c r="AP83" s="189">
        <f t="shared" si="4"/>
        <v>0</v>
      </c>
    </row>
    <row r="84" spans="38:42" x14ac:dyDescent="0.25">
      <c r="AL84" s="1" t="s">
        <v>7501</v>
      </c>
      <c r="AM84" s="1">
        <v>1</v>
      </c>
      <c r="AN84" s="1"/>
      <c r="AO84" s="71"/>
      <c r="AP84" s="189">
        <f t="shared" si="4"/>
        <v>0</v>
      </c>
    </row>
    <row r="85" spans="38:42" x14ac:dyDescent="0.25">
      <c r="AL85" s="1" t="s">
        <v>7455</v>
      </c>
      <c r="AM85" s="1"/>
      <c r="AN85" s="1"/>
      <c r="AO85" s="71"/>
      <c r="AP85" s="189">
        <f t="shared" si="4"/>
        <v>0</v>
      </c>
    </row>
    <row r="86" spans="38:42" x14ac:dyDescent="0.25">
      <c r="AL86" s="182" t="s">
        <v>7502</v>
      </c>
      <c r="AM86" s="1"/>
      <c r="AN86" s="1"/>
      <c r="AO86" s="71"/>
      <c r="AP86" s="189">
        <f t="shared" si="4"/>
        <v>0</v>
      </c>
    </row>
    <row r="87" spans="38:42" x14ac:dyDescent="0.25">
      <c r="AL87" s="1" t="s">
        <v>7490</v>
      </c>
      <c r="AM87" s="1">
        <v>5</v>
      </c>
      <c r="AN87" s="1"/>
      <c r="AO87" s="71"/>
      <c r="AP87" s="189">
        <f t="shared" si="4"/>
        <v>0</v>
      </c>
    </row>
    <row r="88" spans="38:42" x14ac:dyDescent="0.25">
      <c r="AL88" s="1" t="s">
        <v>7503</v>
      </c>
      <c r="AM88" s="1">
        <v>1</v>
      </c>
      <c r="AN88" s="1"/>
      <c r="AO88" s="71"/>
      <c r="AP88" s="189">
        <f t="shared" si="4"/>
        <v>0</v>
      </c>
    </row>
    <row r="89" spans="38:42" x14ac:dyDescent="0.25">
      <c r="AL89" s="1" t="s">
        <v>7504</v>
      </c>
      <c r="AM89" s="1">
        <v>65</v>
      </c>
      <c r="AN89" s="1"/>
      <c r="AO89" s="71"/>
      <c r="AP89" s="189">
        <f t="shared" si="4"/>
        <v>0</v>
      </c>
    </row>
    <row r="90" spans="38:42" x14ac:dyDescent="0.25">
      <c r="AL90" s="1" t="s">
        <v>7505</v>
      </c>
      <c r="AM90" s="1">
        <v>65</v>
      </c>
      <c r="AN90" s="1"/>
      <c r="AO90" s="71"/>
      <c r="AP90" s="189">
        <f t="shared" si="4"/>
        <v>0</v>
      </c>
    </row>
    <row r="91" spans="38:42" x14ac:dyDescent="0.25">
      <c r="AL91" s="1" t="s">
        <v>7506</v>
      </c>
      <c r="AM91" s="1">
        <v>60</v>
      </c>
      <c r="AN91" s="1"/>
      <c r="AO91" s="71"/>
      <c r="AP91" s="189">
        <f t="shared" si="4"/>
        <v>0</v>
      </c>
    </row>
    <row r="92" spans="38:42" x14ac:dyDescent="0.25">
      <c r="AL92" s="1" t="s">
        <v>7507</v>
      </c>
      <c r="AM92" s="1">
        <v>45</v>
      </c>
      <c r="AN92" s="1"/>
      <c r="AO92" s="71"/>
      <c r="AP92" s="189">
        <f t="shared" si="4"/>
        <v>0</v>
      </c>
    </row>
    <row r="93" spans="38:42" x14ac:dyDescent="0.25">
      <c r="AL93" s="1" t="s">
        <v>7508</v>
      </c>
      <c r="AM93" s="1">
        <v>50</v>
      </c>
      <c r="AN93" s="1"/>
      <c r="AO93" s="71"/>
      <c r="AP93" s="189">
        <f t="shared" si="4"/>
        <v>0</v>
      </c>
    </row>
    <row r="94" spans="38:42" x14ac:dyDescent="0.25">
      <c r="AL94" s="1" t="s">
        <v>7509</v>
      </c>
      <c r="AM94" s="1">
        <v>35</v>
      </c>
      <c r="AN94" s="1"/>
      <c r="AO94" s="71"/>
      <c r="AP94" s="189">
        <f t="shared" si="4"/>
        <v>0</v>
      </c>
    </row>
    <row r="95" spans="38:42" x14ac:dyDescent="0.25">
      <c r="AL95" s="1" t="s">
        <v>7510</v>
      </c>
      <c r="AM95" s="1">
        <v>40</v>
      </c>
      <c r="AN95" s="1"/>
      <c r="AO95" s="71"/>
      <c r="AP95" s="189">
        <f t="shared" si="4"/>
        <v>0</v>
      </c>
    </row>
    <row r="96" spans="38:42" x14ac:dyDescent="0.25">
      <c r="AL96" s="1" t="s">
        <v>7511</v>
      </c>
      <c r="AM96" s="1">
        <v>45</v>
      </c>
      <c r="AN96" s="1"/>
      <c r="AO96" s="71"/>
      <c r="AP96" s="189">
        <f t="shared" si="4"/>
        <v>0</v>
      </c>
    </row>
    <row r="97" spans="38:42" x14ac:dyDescent="0.25">
      <c r="AL97" s="1" t="s">
        <v>7512</v>
      </c>
      <c r="AM97" s="1">
        <v>40</v>
      </c>
      <c r="AN97" s="1"/>
      <c r="AO97" s="71"/>
      <c r="AP97" s="189">
        <f t="shared" si="4"/>
        <v>0</v>
      </c>
    </row>
    <row r="98" spans="38:42" x14ac:dyDescent="0.25">
      <c r="AL98" s="1" t="s">
        <v>7513</v>
      </c>
      <c r="AM98" s="1">
        <v>60</v>
      </c>
      <c r="AN98" s="1"/>
      <c r="AO98" s="71"/>
      <c r="AP98" s="189">
        <f t="shared" si="4"/>
        <v>0</v>
      </c>
    </row>
    <row r="99" spans="38:42" x14ac:dyDescent="0.25">
      <c r="AL99" s="1" t="s">
        <v>7514</v>
      </c>
      <c r="AM99" s="1">
        <v>65</v>
      </c>
      <c r="AN99" s="1"/>
      <c r="AO99" s="71"/>
      <c r="AP99" s="189">
        <f t="shared" si="4"/>
        <v>0</v>
      </c>
    </row>
    <row r="100" spans="38:42" x14ac:dyDescent="0.25">
      <c r="AL100" s="1" t="s">
        <v>7515</v>
      </c>
      <c r="AM100" s="1">
        <v>40</v>
      </c>
      <c r="AN100" s="1"/>
      <c r="AO100" s="71"/>
      <c r="AP100" s="189">
        <f t="shared" si="4"/>
        <v>0</v>
      </c>
    </row>
    <row r="101" spans="38:42" x14ac:dyDescent="0.25">
      <c r="AL101" s="1" t="s">
        <v>7516</v>
      </c>
      <c r="AM101" s="1">
        <v>65</v>
      </c>
      <c r="AN101" s="1"/>
      <c r="AO101" s="71"/>
      <c r="AP101" s="189">
        <f t="shared" si="4"/>
        <v>0</v>
      </c>
    </row>
    <row r="102" spans="38:42" x14ac:dyDescent="0.25">
      <c r="AL102" s="1" t="s">
        <v>7517</v>
      </c>
      <c r="AM102" s="1">
        <v>75</v>
      </c>
      <c r="AN102" s="1"/>
      <c r="AO102" s="71"/>
      <c r="AP102" s="189">
        <f t="shared" si="4"/>
        <v>0</v>
      </c>
    </row>
    <row r="103" spans="38:42" x14ac:dyDescent="0.25">
      <c r="AL103" s="1" t="s">
        <v>7518</v>
      </c>
      <c r="AM103" s="1">
        <v>120</v>
      </c>
      <c r="AN103" s="1"/>
      <c r="AO103" s="71"/>
      <c r="AP103" s="189">
        <f t="shared" si="4"/>
        <v>0</v>
      </c>
    </row>
    <row r="104" spans="38:42" x14ac:dyDescent="0.25">
      <c r="AL104" s="1" t="s">
        <v>7519</v>
      </c>
      <c r="AM104" s="1">
        <v>50</v>
      </c>
      <c r="AN104" s="1"/>
      <c r="AO104" s="71"/>
      <c r="AP104" s="189">
        <f t="shared" si="4"/>
        <v>0</v>
      </c>
    </row>
    <row r="105" spans="38:42" x14ac:dyDescent="0.25">
      <c r="AL105" s="1" t="s">
        <v>7520</v>
      </c>
      <c r="AM105" s="1">
        <v>75</v>
      </c>
      <c r="AN105" s="1"/>
      <c r="AO105" s="71"/>
      <c r="AP105" s="189">
        <f t="shared" si="4"/>
        <v>0</v>
      </c>
    </row>
    <row r="106" spans="38:42" x14ac:dyDescent="0.25">
      <c r="AL106" s="1" t="s">
        <v>7521</v>
      </c>
      <c r="AM106" s="1">
        <v>30</v>
      </c>
      <c r="AN106" s="1"/>
      <c r="AO106" s="71"/>
      <c r="AP106" s="189">
        <f t="shared" si="4"/>
        <v>0</v>
      </c>
    </row>
    <row r="107" spans="38:42" x14ac:dyDescent="0.25">
      <c r="AL107" s="1" t="s">
        <v>7522</v>
      </c>
      <c r="AM107" s="1" t="e">
        <v>#VALUE!</v>
      </c>
      <c r="AN107" s="1"/>
      <c r="AO107" s="71"/>
      <c r="AP107" s="189" t="e">
        <f t="shared" si="4"/>
        <v>#VALUE!</v>
      </c>
    </row>
    <row r="108" spans="38:42" x14ac:dyDescent="0.25">
      <c r="AL108" s="1" t="s">
        <v>7523</v>
      </c>
      <c r="AM108" s="1">
        <v>40</v>
      </c>
      <c r="AN108" s="1"/>
      <c r="AO108" s="71"/>
      <c r="AP108" s="189">
        <f t="shared" si="4"/>
        <v>0</v>
      </c>
    </row>
    <row r="109" spans="38:42" x14ac:dyDescent="0.25">
      <c r="AL109" s="1" t="s">
        <v>7524</v>
      </c>
      <c r="AM109" s="1">
        <v>55</v>
      </c>
      <c r="AN109" s="1"/>
      <c r="AO109" s="71"/>
      <c r="AP109" s="189">
        <f t="shared" si="4"/>
        <v>0</v>
      </c>
    </row>
    <row r="110" spans="38:42" x14ac:dyDescent="0.25">
      <c r="AL110" s="1" t="s">
        <v>7525</v>
      </c>
      <c r="AM110" s="1">
        <v>70</v>
      </c>
      <c r="AN110" s="1"/>
      <c r="AO110" s="71"/>
      <c r="AP110" s="189">
        <f t="shared" si="4"/>
        <v>0</v>
      </c>
    </row>
    <row r="111" spans="38:42" x14ac:dyDescent="0.25">
      <c r="AL111" s="1" t="s">
        <v>7526</v>
      </c>
      <c r="AM111" s="1">
        <v>65</v>
      </c>
      <c r="AN111" s="1"/>
      <c r="AO111" s="71"/>
      <c r="AP111" s="189">
        <f t="shared" si="4"/>
        <v>0</v>
      </c>
    </row>
    <row r="112" spans="38:42" x14ac:dyDescent="0.25">
      <c r="AL112" s="1" t="s">
        <v>7527</v>
      </c>
      <c r="AM112" s="1" t="e">
        <v>#VALUE!</v>
      </c>
      <c r="AN112" s="1"/>
      <c r="AO112" s="71"/>
      <c r="AP112" s="189" t="e">
        <f t="shared" si="4"/>
        <v>#VALUE!</v>
      </c>
    </row>
    <row r="113" spans="38:42" x14ac:dyDescent="0.25">
      <c r="AL113" s="1" t="s">
        <v>7528</v>
      </c>
      <c r="AM113" s="1">
        <v>1</v>
      </c>
      <c r="AN113" s="1"/>
      <c r="AO113" s="71"/>
      <c r="AP113" s="189">
        <f t="shared" si="4"/>
        <v>0</v>
      </c>
    </row>
    <row r="114" spans="38:42" x14ac:dyDescent="0.25">
      <c r="AL114" s="1" t="s">
        <v>7529</v>
      </c>
      <c r="AM114" s="1">
        <v>3</v>
      </c>
      <c r="AN114" s="1"/>
      <c r="AO114" s="71"/>
      <c r="AP114" s="189">
        <f t="shared" si="4"/>
        <v>0</v>
      </c>
    </row>
    <row r="115" spans="38:42" x14ac:dyDescent="0.25">
      <c r="AL115" s="1" t="s">
        <v>7530</v>
      </c>
      <c r="AM115" s="1">
        <v>0.8</v>
      </c>
      <c r="AN115" s="1"/>
      <c r="AO115" s="71"/>
      <c r="AP115" s="189">
        <f t="shared" si="4"/>
        <v>0</v>
      </c>
    </row>
    <row r="116" spans="38:42" x14ac:dyDescent="0.25">
      <c r="AL116" s="1" t="s">
        <v>7531</v>
      </c>
      <c r="AM116" s="1">
        <v>12</v>
      </c>
      <c r="AN116" s="1"/>
      <c r="AO116" s="71"/>
      <c r="AP116" s="189">
        <f t="shared" si="4"/>
        <v>0</v>
      </c>
    </row>
    <row r="117" spans="38:42" x14ac:dyDescent="0.25">
      <c r="AL117" s="1" t="s">
        <v>7532</v>
      </c>
      <c r="AM117" s="1">
        <v>8</v>
      </c>
      <c r="AN117" s="1"/>
      <c r="AO117" s="71"/>
      <c r="AP117" s="189">
        <f t="shared" si="4"/>
        <v>0</v>
      </c>
    </row>
    <row r="118" spans="38:42" x14ac:dyDescent="0.25">
      <c r="AL118" s="1" t="s">
        <v>7533</v>
      </c>
      <c r="AM118" s="1">
        <v>10</v>
      </c>
      <c r="AN118" s="1"/>
      <c r="AO118" s="71"/>
      <c r="AP118" s="189">
        <f t="shared" si="4"/>
        <v>0</v>
      </c>
    </row>
    <row r="119" spans="38:42" x14ac:dyDescent="0.25">
      <c r="AL119" s="1" t="s">
        <v>7534</v>
      </c>
      <c r="AM119" s="1">
        <v>25</v>
      </c>
      <c r="AN119" s="1"/>
      <c r="AO119" s="71"/>
      <c r="AP119" s="189">
        <f t="shared" si="4"/>
        <v>0</v>
      </c>
    </row>
    <row r="120" spans="38:42" x14ac:dyDescent="0.25">
      <c r="AL120" s="1" t="s">
        <v>7535</v>
      </c>
      <c r="AM120" s="1">
        <v>0.7</v>
      </c>
      <c r="AN120" s="1"/>
      <c r="AO120" s="71"/>
      <c r="AP120" s="189">
        <f t="shared" si="4"/>
        <v>0</v>
      </c>
    </row>
    <row r="121" spans="38:42" x14ac:dyDescent="0.25">
      <c r="AL121" s="1" t="s">
        <v>7536</v>
      </c>
      <c r="AM121" s="1">
        <v>0.08</v>
      </c>
      <c r="AN121" s="1"/>
      <c r="AO121" s="71"/>
      <c r="AP121" s="189">
        <f t="shared" si="4"/>
        <v>0</v>
      </c>
    </row>
    <row r="122" spans="38:42" x14ac:dyDescent="0.25">
      <c r="AL122" s="1" t="s">
        <v>7537</v>
      </c>
      <c r="AM122" s="1">
        <v>2</v>
      </c>
      <c r="AN122" s="1"/>
      <c r="AO122" s="71"/>
      <c r="AP122" s="189">
        <f t="shared" si="4"/>
        <v>0</v>
      </c>
    </row>
    <row r="123" spans="38:42" x14ac:dyDescent="0.25">
      <c r="AL123" s="1" t="s">
        <v>7538</v>
      </c>
      <c r="AM123" s="1">
        <v>1</v>
      </c>
      <c r="AN123" s="1"/>
      <c r="AO123" s="71"/>
      <c r="AP123" s="189">
        <f t="shared" si="4"/>
        <v>0</v>
      </c>
    </row>
    <row r="124" spans="38:42" x14ac:dyDescent="0.25">
      <c r="AL124" s="1" t="s">
        <v>7539</v>
      </c>
      <c r="AM124" s="1">
        <v>0.08</v>
      </c>
      <c r="AN124" s="1"/>
      <c r="AO124" s="71"/>
      <c r="AP124" s="189">
        <f t="shared" si="4"/>
        <v>0</v>
      </c>
    </row>
    <row r="125" spans="38:42" x14ac:dyDescent="0.25">
      <c r="AL125" s="1" t="s">
        <v>7540</v>
      </c>
      <c r="AM125" s="1">
        <v>0.5</v>
      </c>
      <c r="AN125" s="1"/>
      <c r="AO125" s="71"/>
      <c r="AP125" s="189">
        <f t="shared" si="4"/>
        <v>0</v>
      </c>
    </row>
    <row r="126" spans="38:42" x14ac:dyDescent="0.25">
      <c r="AL126" s="1" t="s">
        <v>7541</v>
      </c>
      <c r="AM126" s="1">
        <v>0.4</v>
      </c>
      <c r="AN126" s="1"/>
      <c r="AO126" s="71"/>
      <c r="AP126" s="189">
        <f t="shared" si="4"/>
        <v>0</v>
      </c>
    </row>
    <row r="127" spans="38:42" x14ac:dyDescent="0.25">
      <c r="AL127" s="1" t="s">
        <v>7542</v>
      </c>
      <c r="AM127" s="1">
        <v>8</v>
      </c>
      <c r="AN127" s="1"/>
      <c r="AO127" s="71"/>
      <c r="AP127" s="189">
        <f t="shared" si="4"/>
        <v>0</v>
      </c>
    </row>
    <row r="128" spans="38:42" x14ac:dyDescent="0.25">
      <c r="AL128" s="1" t="s">
        <v>7543</v>
      </c>
      <c r="AM128" s="1">
        <v>5</v>
      </c>
      <c r="AN128" s="1"/>
      <c r="AO128" s="71"/>
      <c r="AP128" s="189">
        <f t="shared" si="4"/>
        <v>0</v>
      </c>
    </row>
    <row r="129" spans="38:42" x14ac:dyDescent="0.25">
      <c r="AL129" s="1" t="s">
        <v>7544</v>
      </c>
      <c r="AM129" s="1">
        <v>7</v>
      </c>
      <c r="AN129" s="1"/>
      <c r="AO129" s="71"/>
      <c r="AP129" s="189">
        <f t="shared" si="4"/>
        <v>0</v>
      </c>
    </row>
    <row r="130" spans="38:42" x14ac:dyDescent="0.25">
      <c r="AL130" s="1" t="s">
        <v>7545</v>
      </c>
      <c r="AM130" s="1">
        <v>2</v>
      </c>
      <c r="AN130" s="1"/>
      <c r="AO130" s="71"/>
      <c r="AP130" s="189">
        <f t="shared" si="4"/>
        <v>0</v>
      </c>
    </row>
    <row r="131" spans="38:42" x14ac:dyDescent="0.25">
      <c r="AL131" s="1" t="s">
        <v>7546</v>
      </c>
      <c r="AM131" s="1">
        <v>30</v>
      </c>
      <c r="AN131" s="1"/>
      <c r="AO131" s="71"/>
      <c r="AP131" s="189">
        <f t="shared" si="4"/>
        <v>0</v>
      </c>
    </row>
    <row r="132" spans="38:42" x14ac:dyDescent="0.25">
      <c r="AL132" s="1" t="s">
        <v>7547</v>
      </c>
      <c r="AM132" s="1">
        <v>7</v>
      </c>
      <c r="AN132" s="1"/>
      <c r="AO132" s="71"/>
      <c r="AP132" s="189">
        <f t="shared" ref="AP132:AP195" si="5">AO132*AM132</f>
        <v>0</v>
      </c>
    </row>
    <row r="133" spans="38:42" x14ac:dyDescent="0.25">
      <c r="AL133" s="1" t="s">
        <v>7548</v>
      </c>
      <c r="AM133" s="1">
        <v>7</v>
      </c>
      <c r="AN133" s="1"/>
      <c r="AO133" s="71"/>
      <c r="AP133" s="189">
        <f t="shared" si="5"/>
        <v>0</v>
      </c>
    </row>
    <row r="134" spans="38:42" x14ac:dyDescent="0.25">
      <c r="AL134" s="1" t="s">
        <v>7549</v>
      </c>
      <c r="AM134" s="1">
        <v>7</v>
      </c>
      <c r="AN134" s="1"/>
      <c r="AO134" s="71"/>
      <c r="AP134" s="189">
        <f t="shared" si="5"/>
        <v>0</v>
      </c>
    </row>
    <row r="135" spans="38:42" x14ac:dyDescent="0.25">
      <c r="AL135" s="1" t="s">
        <v>7550</v>
      </c>
      <c r="AM135" s="1">
        <v>7</v>
      </c>
      <c r="AN135" s="1"/>
      <c r="AO135" s="71"/>
      <c r="AP135" s="189">
        <f t="shared" si="5"/>
        <v>0</v>
      </c>
    </row>
    <row r="136" spans="38:42" x14ac:dyDescent="0.25">
      <c r="AL136" s="1" t="s">
        <v>7551</v>
      </c>
      <c r="AM136" s="1">
        <v>7</v>
      </c>
      <c r="AN136" s="1"/>
      <c r="AO136" s="71"/>
      <c r="AP136" s="189">
        <f t="shared" si="5"/>
        <v>0</v>
      </c>
    </row>
    <row r="137" spans="38:42" x14ac:dyDescent="0.25">
      <c r="AL137" s="1" t="s">
        <v>7552</v>
      </c>
      <c r="AM137" s="1">
        <v>7</v>
      </c>
      <c r="AN137" s="1"/>
      <c r="AO137" s="71"/>
      <c r="AP137" s="189">
        <f t="shared" si="5"/>
        <v>0</v>
      </c>
    </row>
    <row r="138" spans="38:42" x14ac:dyDescent="0.25">
      <c r="AL138" s="1" t="s">
        <v>7553</v>
      </c>
      <c r="AM138" s="1">
        <v>7</v>
      </c>
      <c r="AN138" s="1"/>
      <c r="AO138" s="71"/>
      <c r="AP138" s="189">
        <f t="shared" si="5"/>
        <v>0</v>
      </c>
    </row>
    <row r="139" spans="38:42" x14ac:dyDescent="0.25">
      <c r="AL139" s="1" t="s">
        <v>7554</v>
      </c>
      <c r="AM139" s="1">
        <v>7</v>
      </c>
      <c r="AN139" s="1"/>
      <c r="AO139" s="71"/>
      <c r="AP139" s="189">
        <f t="shared" si="5"/>
        <v>0</v>
      </c>
    </row>
    <row r="140" spans="38:42" x14ac:dyDescent="0.25">
      <c r="AL140" s="1" t="s">
        <v>7555</v>
      </c>
      <c r="AM140" s="1">
        <v>7</v>
      </c>
      <c r="AN140" s="1"/>
      <c r="AO140" s="71"/>
      <c r="AP140" s="189">
        <f t="shared" si="5"/>
        <v>0</v>
      </c>
    </row>
    <row r="141" spans="38:42" x14ac:dyDescent="0.25">
      <c r="AL141" s="1" t="s">
        <v>7556</v>
      </c>
      <c r="AM141" s="1">
        <v>7</v>
      </c>
      <c r="AN141" s="1"/>
      <c r="AO141" s="71"/>
      <c r="AP141" s="189">
        <f t="shared" si="5"/>
        <v>0</v>
      </c>
    </row>
    <row r="142" spans="38:42" x14ac:dyDescent="0.25">
      <c r="AL142" s="1" t="s">
        <v>7557</v>
      </c>
      <c r="AM142" s="1">
        <v>7</v>
      </c>
      <c r="AN142" s="1"/>
      <c r="AO142" s="71"/>
      <c r="AP142" s="189">
        <f t="shared" si="5"/>
        <v>0</v>
      </c>
    </row>
    <row r="143" spans="38:42" x14ac:dyDescent="0.25">
      <c r="AL143" s="1" t="s">
        <v>7558</v>
      </c>
      <c r="AM143" s="1">
        <v>7</v>
      </c>
      <c r="AN143" s="1"/>
      <c r="AO143" s="71"/>
      <c r="AP143" s="189">
        <f t="shared" si="5"/>
        <v>0</v>
      </c>
    </row>
    <row r="144" spans="38:42" x14ac:dyDescent="0.25">
      <c r="AL144" s="1" t="s">
        <v>7559</v>
      </c>
      <c r="AM144" s="1">
        <v>7</v>
      </c>
      <c r="AN144" s="1"/>
      <c r="AO144" s="71"/>
      <c r="AP144" s="189">
        <f t="shared" si="5"/>
        <v>0</v>
      </c>
    </row>
    <row r="145" spans="38:42" x14ac:dyDescent="0.25">
      <c r="AL145" s="1" t="s">
        <v>7560</v>
      </c>
      <c r="AM145" s="1">
        <v>7</v>
      </c>
      <c r="AN145" s="1"/>
      <c r="AO145" s="71"/>
      <c r="AP145" s="189">
        <f t="shared" si="5"/>
        <v>0</v>
      </c>
    </row>
    <row r="146" spans="38:42" x14ac:dyDescent="0.25">
      <c r="AL146" s="1" t="s">
        <v>7561</v>
      </c>
      <c r="AM146" s="1">
        <v>7</v>
      </c>
      <c r="AN146" s="1"/>
      <c r="AO146" s="71"/>
      <c r="AP146" s="189">
        <f t="shared" si="5"/>
        <v>0</v>
      </c>
    </row>
    <row r="147" spans="38:42" x14ac:dyDescent="0.25">
      <c r="AL147" s="1" t="s">
        <v>7562</v>
      </c>
      <c r="AM147" s="1">
        <v>7</v>
      </c>
      <c r="AN147" s="1"/>
      <c r="AO147" s="71"/>
      <c r="AP147" s="189">
        <f t="shared" si="5"/>
        <v>0</v>
      </c>
    </row>
    <row r="148" spans="38:42" x14ac:dyDescent="0.25">
      <c r="AL148" s="1" t="s">
        <v>7563</v>
      </c>
      <c r="AM148" s="1">
        <v>7</v>
      </c>
      <c r="AN148" s="1"/>
      <c r="AO148" s="71"/>
      <c r="AP148" s="189">
        <f t="shared" si="5"/>
        <v>0</v>
      </c>
    </row>
    <row r="149" spans="38:42" x14ac:dyDescent="0.25">
      <c r="AL149" s="1" t="s">
        <v>7564</v>
      </c>
      <c r="AM149" s="1">
        <v>7</v>
      </c>
      <c r="AN149" s="1"/>
      <c r="AO149" s="71"/>
      <c r="AP149" s="189">
        <f t="shared" si="5"/>
        <v>0</v>
      </c>
    </row>
    <row r="150" spans="38:42" x14ac:dyDescent="0.25">
      <c r="AL150" s="1" t="s">
        <v>7565</v>
      </c>
      <c r="AM150" s="1">
        <v>7</v>
      </c>
      <c r="AN150" s="1"/>
      <c r="AO150" s="71"/>
      <c r="AP150" s="189">
        <f t="shared" si="5"/>
        <v>0</v>
      </c>
    </row>
    <row r="151" spans="38:42" x14ac:dyDescent="0.25">
      <c r="AL151" s="1" t="s">
        <v>7566</v>
      </c>
      <c r="AM151" s="1">
        <v>7</v>
      </c>
      <c r="AN151" s="1"/>
      <c r="AO151" s="71"/>
      <c r="AP151" s="189">
        <f t="shared" si="5"/>
        <v>0</v>
      </c>
    </row>
    <row r="152" spans="38:42" x14ac:dyDescent="0.25">
      <c r="AL152" s="1" t="s">
        <v>7567</v>
      </c>
      <c r="AM152" s="1">
        <v>8</v>
      </c>
      <c r="AN152" s="1"/>
      <c r="AO152" s="71"/>
      <c r="AP152" s="189">
        <f t="shared" si="5"/>
        <v>0</v>
      </c>
    </row>
    <row r="153" spans="38:42" x14ac:dyDescent="0.25">
      <c r="AL153" s="1" t="s">
        <v>7568</v>
      </c>
      <c r="AM153" s="1">
        <v>8</v>
      </c>
      <c r="AN153" s="1"/>
      <c r="AO153" s="71"/>
      <c r="AP153" s="189">
        <f t="shared" si="5"/>
        <v>0</v>
      </c>
    </row>
    <row r="154" spans="38:42" x14ac:dyDescent="0.25">
      <c r="AL154" s="1" t="s">
        <v>7569</v>
      </c>
      <c r="AM154" s="1">
        <v>1</v>
      </c>
      <c r="AN154" s="1"/>
      <c r="AO154" s="71"/>
      <c r="AP154" s="189">
        <f t="shared" si="5"/>
        <v>0</v>
      </c>
    </row>
    <row r="155" spans="38:42" x14ac:dyDescent="0.25">
      <c r="AL155" s="1" t="s">
        <v>7570</v>
      </c>
      <c r="AM155" s="1">
        <v>8</v>
      </c>
      <c r="AN155" s="1"/>
      <c r="AO155" s="71"/>
      <c r="AP155" s="189">
        <f t="shared" si="5"/>
        <v>0</v>
      </c>
    </row>
    <row r="156" spans="38:42" x14ac:dyDescent="0.25">
      <c r="AL156" s="1" t="s">
        <v>7571</v>
      </c>
      <c r="AM156" s="1">
        <v>8</v>
      </c>
      <c r="AN156" s="1"/>
      <c r="AO156" s="71"/>
      <c r="AP156" s="189">
        <f t="shared" si="5"/>
        <v>0</v>
      </c>
    </row>
    <row r="157" spans="38:42" x14ac:dyDescent="0.25">
      <c r="AL157" s="1" t="s">
        <v>7572</v>
      </c>
      <c r="AM157" s="1">
        <v>8</v>
      </c>
      <c r="AN157" s="1"/>
      <c r="AO157" s="71"/>
      <c r="AP157" s="189">
        <f t="shared" si="5"/>
        <v>0</v>
      </c>
    </row>
    <row r="158" spans="38:42" x14ac:dyDescent="0.25">
      <c r="AL158" s="1" t="s">
        <v>7573</v>
      </c>
      <c r="AM158" s="1">
        <v>8</v>
      </c>
      <c r="AN158" s="1"/>
      <c r="AO158" s="71"/>
      <c r="AP158" s="189">
        <f t="shared" si="5"/>
        <v>0</v>
      </c>
    </row>
    <row r="159" spans="38:42" x14ac:dyDescent="0.25">
      <c r="AL159" s="1" t="s">
        <v>7574</v>
      </c>
      <c r="AM159" s="1">
        <v>8</v>
      </c>
      <c r="AN159" s="1"/>
      <c r="AO159" s="71"/>
      <c r="AP159" s="189">
        <f t="shared" si="5"/>
        <v>0</v>
      </c>
    </row>
    <row r="160" spans="38:42" x14ac:dyDescent="0.25">
      <c r="AL160" s="1" t="s">
        <v>7575</v>
      </c>
      <c r="AM160" s="1">
        <v>8</v>
      </c>
      <c r="AN160" s="1"/>
      <c r="AO160" s="71"/>
      <c r="AP160" s="189">
        <f t="shared" si="5"/>
        <v>0</v>
      </c>
    </row>
    <row r="161" spans="38:42" x14ac:dyDescent="0.25">
      <c r="AL161" s="1" t="s">
        <v>7576</v>
      </c>
      <c r="AM161" s="1">
        <v>8</v>
      </c>
      <c r="AN161" s="1"/>
      <c r="AO161" s="71"/>
      <c r="AP161" s="189">
        <f t="shared" si="5"/>
        <v>0</v>
      </c>
    </row>
    <row r="162" spans="38:42" x14ac:dyDescent="0.25">
      <c r="AL162" s="1" t="s">
        <v>7577</v>
      </c>
      <c r="AM162" s="1">
        <v>8</v>
      </c>
      <c r="AN162" s="1"/>
      <c r="AO162" s="71"/>
      <c r="AP162" s="189">
        <f t="shared" si="5"/>
        <v>0</v>
      </c>
    </row>
    <row r="163" spans="38:42" x14ac:dyDescent="0.25">
      <c r="AL163" s="1" t="s">
        <v>7578</v>
      </c>
      <c r="AM163" s="1">
        <v>8</v>
      </c>
      <c r="AN163" s="1"/>
      <c r="AO163" s="71"/>
      <c r="AP163" s="189">
        <f t="shared" si="5"/>
        <v>0</v>
      </c>
    </row>
    <row r="164" spans="38:42" x14ac:dyDescent="0.25">
      <c r="AL164" s="1" t="s">
        <v>7579</v>
      </c>
      <c r="AM164" s="1">
        <v>8</v>
      </c>
      <c r="AN164" s="1"/>
      <c r="AO164" s="71"/>
      <c r="AP164" s="189">
        <f t="shared" si="5"/>
        <v>0</v>
      </c>
    </row>
    <row r="165" spans="38:42" x14ac:dyDescent="0.25">
      <c r="AL165" s="1" t="s">
        <v>7580</v>
      </c>
      <c r="AM165" s="1">
        <v>8</v>
      </c>
      <c r="AN165" s="1"/>
      <c r="AO165" s="71"/>
      <c r="AP165" s="189">
        <f t="shared" si="5"/>
        <v>0</v>
      </c>
    </row>
    <row r="166" spans="38:42" x14ac:dyDescent="0.25">
      <c r="AL166" s="1" t="s">
        <v>7581</v>
      </c>
      <c r="AM166" s="1">
        <v>8</v>
      </c>
      <c r="AN166" s="1"/>
      <c r="AO166" s="71"/>
      <c r="AP166" s="189">
        <f t="shared" si="5"/>
        <v>0</v>
      </c>
    </row>
    <row r="167" spans="38:42" x14ac:dyDescent="0.25">
      <c r="AL167" s="1" t="s">
        <v>7582</v>
      </c>
      <c r="AM167" s="1">
        <v>8</v>
      </c>
      <c r="AN167" s="1"/>
      <c r="AO167" s="71"/>
      <c r="AP167" s="189">
        <f t="shared" si="5"/>
        <v>0</v>
      </c>
    </row>
    <row r="168" spans="38:42" x14ac:dyDescent="0.25">
      <c r="AL168" s="1" t="s">
        <v>7583</v>
      </c>
      <c r="AM168" s="1">
        <v>8</v>
      </c>
      <c r="AN168" s="1"/>
      <c r="AO168" s="71"/>
      <c r="AP168" s="189">
        <f t="shared" si="5"/>
        <v>0</v>
      </c>
    </row>
    <row r="169" spans="38:42" x14ac:dyDescent="0.25">
      <c r="AL169" s="1" t="s">
        <v>7584</v>
      </c>
      <c r="AM169" s="1">
        <v>8</v>
      </c>
      <c r="AN169" s="1"/>
      <c r="AO169" s="71"/>
      <c r="AP169" s="189">
        <f t="shared" si="5"/>
        <v>0</v>
      </c>
    </row>
    <row r="170" spans="38:42" x14ac:dyDescent="0.25">
      <c r="AL170" s="1" t="s">
        <v>7585</v>
      </c>
      <c r="AM170" s="1">
        <v>8</v>
      </c>
      <c r="AN170" s="1"/>
      <c r="AO170" s="71"/>
      <c r="AP170" s="189">
        <f t="shared" si="5"/>
        <v>0</v>
      </c>
    </row>
    <row r="171" spans="38:42" x14ac:dyDescent="0.25">
      <c r="AL171" s="1" t="s">
        <v>7586</v>
      </c>
      <c r="AM171" s="1">
        <v>8</v>
      </c>
      <c r="AN171" s="1"/>
      <c r="AO171" s="71"/>
      <c r="AP171" s="189">
        <f t="shared" si="5"/>
        <v>0</v>
      </c>
    </row>
    <row r="172" spans="38:42" x14ac:dyDescent="0.25">
      <c r="AL172" s="1" t="s">
        <v>7587</v>
      </c>
      <c r="AM172" s="1">
        <v>8</v>
      </c>
      <c r="AN172" s="1"/>
      <c r="AO172" s="71"/>
      <c r="AP172" s="189">
        <f t="shared" si="5"/>
        <v>0</v>
      </c>
    </row>
    <row r="173" spans="38:42" x14ac:dyDescent="0.25">
      <c r="AL173" s="1" t="s">
        <v>7588</v>
      </c>
      <c r="AM173" s="1">
        <v>5</v>
      </c>
      <c r="AN173" s="1"/>
      <c r="AO173" s="71"/>
      <c r="AP173" s="189">
        <f t="shared" si="5"/>
        <v>0</v>
      </c>
    </row>
    <row r="174" spans="38:42" x14ac:dyDescent="0.25">
      <c r="AL174" s="1" t="s">
        <v>7589</v>
      </c>
      <c r="AM174" s="1">
        <v>5</v>
      </c>
      <c r="AN174" s="1"/>
      <c r="AO174" s="71"/>
      <c r="AP174" s="189">
        <f t="shared" si="5"/>
        <v>0</v>
      </c>
    </row>
    <row r="175" spans="38:42" x14ac:dyDescent="0.25">
      <c r="AL175" s="1" t="s">
        <v>7590</v>
      </c>
      <c r="AM175" s="1">
        <v>8</v>
      </c>
      <c r="AN175" s="1"/>
      <c r="AO175" s="71"/>
      <c r="AP175" s="189">
        <f t="shared" si="5"/>
        <v>0</v>
      </c>
    </row>
    <row r="176" spans="38:42" x14ac:dyDescent="0.25">
      <c r="AL176" s="1" t="s">
        <v>7591</v>
      </c>
      <c r="AM176" s="1">
        <v>75</v>
      </c>
      <c r="AN176" s="1"/>
      <c r="AO176" s="71"/>
      <c r="AP176" s="189">
        <f t="shared" si="5"/>
        <v>0</v>
      </c>
    </row>
    <row r="177" spans="38:42" x14ac:dyDescent="0.25">
      <c r="AL177" s="1" t="s">
        <v>7592</v>
      </c>
      <c r="AM177" s="1">
        <v>5</v>
      </c>
      <c r="AN177" s="1"/>
      <c r="AO177" s="71"/>
      <c r="AP177" s="189">
        <f t="shared" si="5"/>
        <v>0</v>
      </c>
    </row>
    <row r="178" spans="38:42" x14ac:dyDescent="0.25">
      <c r="AL178" s="1" t="s">
        <v>7593</v>
      </c>
      <c r="AM178" s="1">
        <v>20</v>
      </c>
      <c r="AN178" s="1"/>
      <c r="AO178" s="71"/>
      <c r="AP178" s="189">
        <f t="shared" si="5"/>
        <v>0</v>
      </c>
    </row>
    <row r="179" spans="38:42" x14ac:dyDescent="0.25">
      <c r="AL179" s="1" t="s">
        <v>7594</v>
      </c>
      <c r="AM179" s="1">
        <v>10</v>
      </c>
      <c r="AN179" s="1"/>
      <c r="AO179" s="71"/>
      <c r="AP179" s="189">
        <f t="shared" si="5"/>
        <v>0</v>
      </c>
    </row>
    <row r="180" spans="38:42" x14ac:dyDescent="0.25">
      <c r="AL180" s="1" t="s">
        <v>7595</v>
      </c>
      <c r="AM180" s="1">
        <v>7</v>
      </c>
      <c r="AN180" s="1"/>
      <c r="AO180" s="71"/>
      <c r="AP180" s="189">
        <f t="shared" si="5"/>
        <v>0</v>
      </c>
    </row>
    <row r="181" spans="38:42" x14ac:dyDescent="0.25">
      <c r="AL181" s="1" t="s">
        <v>7596</v>
      </c>
      <c r="AM181" s="1">
        <v>5</v>
      </c>
      <c r="AN181" s="1"/>
      <c r="AO181" s="71"/>
      <c r="AP181" s="189">
        <f t="shared" si="5"/>
        <v>0</v>
      </c>
    </row>
    <row r="182" spans="38:42" x14ac:dyDescent="0.25">
      <c r="AL182" s="1" t="s">
        <v>7597</v>
      </c>
      <c r="AM182" s="1">
        <v>12</v>
      </c>
      <c r="AN182" s="1"/>
      <c r="AO182" s="71"/>
      <c r="AP182" s="189">
        <f t="shared" si="5"/>
        <v>0</v>
      </c>
    </row>
    <row r="183" spans="38:42" x14ac:dyDescent="0.25">
      <c r="AL183" s="1" t="s">
        <v>7598</v>
      </c>
      <c r="AM183" s="1">
        <v>25</v>
      </c>
      <c r="AN183" s="1"/>
      <c r="AO183" s="71"/>
      <c r="AP183" s="189">
        <f t="shared" si="5"/>
        <v>0</v>
      </c>
    </row>
    <row r="184" spans="38:42" x14ac:dyDescent="0.25">
      <c r="AL184" s="1" t="s">
        <v>7599</v>
      </c>
      <c r="AM184" s="1" t="e">
        <v>#VALUE!</v>
      </c>
      <c r="AN184" s="1"/>
      <c r="AO184" s="71"/>
      <c r="AP184" s="189" t="e">
        <f t="shared" si="5"/>
        <v>#VALUE!</v>
      </c>
    </row>
    <row r="185" spans="38:42" x14ac:dyDescent="0.25">
      <c r="AL185" s="1" t="s">
        <v>7600</v>
      </c>
      <c r="AM185" s="1">
        <v>0.04</v>
      </c>
      <c r="AN185" s="1"/>
      <c r="AO185" s="71"/>
      <c r="AP185" s="189">
        <f t="shared" si="5"/>
        <v>0</v>
      </c>
    </row>
    <row r="186" spans="38:42" x14ac:dyDescent="0.25">
      <c r="AL186" s="1" t="s">
        <v>7601</v>
      </c>
      <c r="AM186" s="1">
        <v>0.2</v>
      </c>
      <c r="AN186" s="1"/>
      <c r="AO186" s="71"/>
      <c r="AP186" s="189">
        <f t="shared" si="5"/>
        <v>0</v>
      </c>
    </row>
    <row r="187" spans="38:42" x14ac:dyDescent="0.25">
      <c r="AL187" s="1" t="s">
        <v>7602</v>
      </c>
      <c r="AM187" s="1">
        <v>0.1</v>
      </c>
      <c r="AN187" s="1"/>
      <c r="AO187" s="71"/>
      <c r="AP187" s="189">
        <f t="shared" si="5"/>
        <v>0</v>
      </c>
    </row>
    <row r="188" spans="38:42" x14ac:dyDescent="0.25">
      <c r="AL188" s="1" t="s">
        <v>7603</v>
      </c>
      <c r="AM188" s="1">
        <v>4</v>
      </c>
      <c r="AN188" s="1"/>
      <c r="AO188" s="71"/>
      <c r="AP188" s="189">
        <f t="shared" si="5"/>
        <v>0</v>
      </c>
    </row>
    <row r="189" spans="38:42" x14ac:dyDescent="0.25">
      <c r="AL189" s="1" t="s">
        <v>7604</v>
      </c>
      <c r="AM189" s="1">
        <v>4</v>
      </c>
      <c r="AN189" s="1"/>
      <c r="AO189" s="71"/>
      <c r="AP189" s="189">
        <f t="shared" si="5"/>
        <v>0</v>
      </c>
    </row>
    <row r="190" spans="38:42" x14ac:dyDescent="0.25">
      <c r="AL190" s="1" t="s">
        <v>7605</v>
      </c>
      <c r="AM190" s="1">
        <v>3</v>
      </c>
      <c r="AN190" s="1"/>
      <c r="AO190" s="71"/>
      <c r="AP190" s="189">
        <f t="shared" si="5"/>
        <v>0</v>
      </c>
    </row>
    <row r="191" spans="38:42" x14ac:dyDescent="0.25">
      <c r="AL191" s="1" t="s">
        <v>7606</v>
      </c>
      <c r="AM191" s="1">
        <v>3</v>
      </c>
      <c r="AN191" s="1"/>
      <c r="AO191" s="71"/>
      <c r="AP191" s="189">
        <f t="shared" si="5"/>
        <v>0</v>
      </c>
    </row>
    <row r="192" spans="38:42" x14ac:dyDescent="0.25">
      <c r="AL192" s="1" t="s">
        <v>7607</v>
      </c>
      <c r="AM192" s="1">
        <v>1</v>
      </c>
      <c r="AN192" s="1"/>
      <c r="AO192" s="71"/>
      <c r="AP192" s="189">
        <f t="shared" si="5"/>
        <v>0</v>
      </c>
    </row>
    <row r="193" spans="38:42" x14ac:dyDescent="0.25">
      <c r="AL193" s="1" t="s">
        <v>7608</v>
      </c>
      <c r="AM193" s="1">
        <v>3</v>
      </c>
      <c r="AN193" s="1"/>
      <c r="AO193" s="71"/>
      <c r="AP193" s="189">
        <f t="shared" si="5"/>
        <v>0</v>
      </c>
    </row>
    <row r="194" spans="38:42" x14ac:dyDescent="0.25">
      <c r="AL194" s="1" t="s">
        <v>7609</v>
      </c>
      <c r="AM194" s="1">
        <v>4</v>
      </c>
      <c r="AN194" s="1"/>
      <c r="AO194" s="71"/>
      <c r="AP194" s="189">
        <f t="shared" si="5"/>
        <v>0</v>
      </c>
    </row>
    <row r="195" spans="38:42" x14ac:dyDescent="0.25">
      <c r="AL195" s="1" t="s">
        <v>7610</v>
      </c>
      <c r="AM195" s="1">
        <v>7</v>
      </c>
      <c r="AN195" s="1"/>
      <c r="AO195" s="71"/>
      <c r="AP195" s="189">
        <f t="shared" si="5"/>
        <v>0</v>
      </c>
    </row>
    <row r="196" spans="38:42" x14ac:dyDescent="0.25">
      <c r="AL196" s="1" t="s">
        <v>7611</v>
      </c>
      <c r="AM196" s="1">
        <v>7</v>
      </c>
      <c r="AN196" s="1"/>
      <c r="AO196" s="71"/>
      <c r="AP196" s="189">
        <f t="shared" ref="AP196:AP259" si="6">AO196*AM196</f>
        <v>0</v>
      </c>
    </row>
    <row r="197" spans="38:42" x14ac:dyDescent="0.25">
      <c r="AL197" s="1" t="s">
        <v>7612</v>
      </c>
      <c r="AM197" s="1">
        <v>7</v>
      </c>
      <c r="AN197" s="1"/>
      <c r="AO197" s="71"/>
      <c r="AP197" s="189">
        <f t="shared" si="6"/>
        <v>0</v>
      </c>
    </row>
    <row r="198" spans="38:42" x14ac:dyDescent="0.25">
      <c r="AL198" s="1" t="s">
        <v>7613</v>
      </c>
      <c r="AM198" s="1">
        <v>7</v>
      </c>
      <c r="AN198" s="1"/>
      <c r="AO198" s="71"/>
      <c r="AP198" s="189">
        <f t="shared" si="6"/>
        <v>0</v>
      </c>
    </row>
    <row r="199" spans="38:42" x14ac:dyDescent="0.25">
      <c r="AL199" s="1" t="s">
        <v>7614</v>
      </c>
      <c r="AM199" s="1">
        <v>7</v>
      </c>
      <c r="AN199" s="1"/>
      <c r="AO199" s="71"/>
      <c r="AP199" s="189">
        <f t="shared" si="6"/>
        <v>0</v>
      </c>
    </row>
    <row r="200" spans="38:42" x14ac:dyDescent="0.25">
      <c r="AL200" s="1" t="s">
        <v>7615</v>
      </c>
      <c r="AM200" s="1">
        <v>7</v>
      </c>
      <c r="AN200" s="1"/>
      <c r="AO200" s="71"/>
      <c r="AP200" s="189">
        <f t="shared" si="6"/>
        <v>0</v>
      </c>
    </row>
    <row r="201" spans="38:42" x14ac:dyDescent="0.25">
      <c r="AL201" s="1" t="s">
        <v>7616</v>
      </c>
      <c r="AM201" s="1">
        <v>7</v>
      </c>
      <c r="AN201" s="1"/>
      <c r="AO201" s="71"/>
      <c r="AP201" s="189">
        <f t="shared" si="6"/>
        <v>0</v>
      </c>
    </row>
    <row r="202" spans="38:42" x14ac:dyDescent="0.25">
      <c r="AL202" s="1" t="s">
        <v>7617</v>
      </c>
      <c r="AM202" s="1">
        <v>7</v>
      </c>
      <c r="AN202" s="1"/>
      <c r="AO202" s="71"/>
      <c r="AP202" s="189">
        <f t="shared" si="6"/>
        <v>0</v>
      </c>
    </row>
    <row r="203" spans="38:42" x14ac:dyDescent="0.25">
      <c r="AL203" s="1" t="s">
        <v>7618</v>
      </c>
      <c r="AM203" s="1">
        <v>7</v>
      </c>
      <c r="AN203" s="1"/>
      <c r="AO203" s="71"/>
      <c r="AP203" s="189">
        <f t="shared" si="6"/>
        <v>0</v>
      </c>
    </row>
    <row r="204" spans="38:42" x14ac:dyDescent="0.25">
      <c r="AL204" s="1" t="s">
        <v>7619</v>
      </c>
      <c r="AM204" s="1">
        <v>7</v>
      </c>
      <c r="AN204" s="1"/>
      <c r="AO204" s="71"/>
      <c r="AP204" s="189">
        <f t="shared" si="6"/>
        <v>0</v>
      </c>
    </row>
    <row r="205" spans="38:42" x14ac:dyDescent="0.25">
      <c r="AL205" s="1" t="s">
        <v>7620</v>
      </c>
      <c r="AM205" s="1">
        <v>7</v>
      </c>
      <c r="AN205" s="1"/>
      <c r="AO205" s="71"/>
      <c r="AP205" s="189">
        <f t="shared" si="6"/>
        <v>0</v>
      </c>
    </row>
    <row r="206" spans="38:42" x14ac:dyDescent="0.25">
      <c r="AL206" s="1" t="s">
        <v>7621</v>
      </c>
      <c r="AM206" s="1">
        <v>7</v>
      </c>
      <c r="AN206" s="1"/>
      <c r="AO206" s="71"/>
      <c r="AP206" s="189">
        <f t="shared" si="6"/>
        <v>0</v>
      </c>
    </row>
    <row r="207" spans="38:42" x14ac:dyDescent="0.25">
      <c r="AL207" s="1" t="s">
        <v>7622</v>
      </c>
      <c r="AM207" s="1">
        <v>7</v>
      </c>
      <c r="AN207" s="1"/>
      <c r="AO207" s="71"/>
      <c r="AP207" s="189">
        <f t="shared" si="6"/>
        <v>0</v>
      </c>
    </row>
    <row r="208" spans="38:42" x14ac:dyDescent="0.25">
      <c r="AL208" s="1" t="s">
        <v>7623</v>
      </c>
      <c r="AM208" s="1">
        <v>7</v>
      </c>
      <c r="AN208" s="1"/>
      <c r="AO208" s="71"/>
      <c r="AP208" s="189">
        <f t="shared" si="6"/>
        <v>0</v>
      </c>
    </row>
    <row r="209" spans="38:42" x14ac:dyDescent="0.25">
      <c r="AL209" s="1" t="s">
        <v>7624</v>
      </c>
      <c r="AM209" s="1">
        <v>7</v>
      </c>
      <c r="AN209" s="1"/>
      <c r="AO209" s="71"/>
      <c r="AP209" s="189">
        <f t="shared" si="6"/>
        <v>0</v>
      </c>
    </row>
    <row r="210" spans="38:42" x14ac:dyDescent="0.25">
      <c r="AL210" s="1" t="s">
        <v>7625</v>
      </c>
      <c r="AM210" s="1">
        <v>7</v>
      </c>
      <c r="AN210" s="1"/>
      <c r="AO210" s="71"/>
      <c r="AP210" s="189">
        <f t="shared" si="6"/>
        <v>0</v>
      </c>
    </row>
    <row r="211" spans="38:42" x14ac:dyDescent="0.25">
      <c r="AL211" s="1" t="s">
        <v>7626</v>
      </c>
      <c r="AM211" s="1">
        <v>7</v>
      </c>
      <c r="AN211" s="1"/>
      <c r="AO211" s="71"/>
      <c r="AP211" s="189">
        <f t="shared" si="6"/>
        <v>0</v>
      </c>
    </row>
    <row r="212" spans="38:42" x14ac:dyDescent="0.25">
      <c r="AL212" s="1" t="s">
        <v>7627</v>
      </c>
      <c r="AM212" s="1">
        <v>7</v>
      </c>
      <c r="AN212" s="1"/>
      <c r="AO212" s="71"/>
      <c r="AP212" s="189">
        <f t="shared" si="6"/>
        <v>0</v>
      </c>
    </row>
    <row r="213" spans="38:42" x14ac:dyDescent="0.25">
      <c r="AL213" s="1" t="s">
        <v>7628</v>
      </c>
      <c r="AM213" s="1">
        <v>7</v>
      </c>
      <c r="AN213" s="1"/>
      <c r="AO213" s="71"/>
      <c r="AP213" s="189">
        <f t="shared" si="6"/>
        <v>0</v>
      </c>
    </row>
    <row r="214" spans="38:42" x14ac:dyDescent="0.25">
      <c r="AL214" s="1" t="s">
        <v>7629</v>
      </c>
      <c r="AM214" s="1">
        <v>7</v>
      </c>
      <c r="AN214" s="1"/>
      <c r="AO214" s="71"/>
      <c r="AP214" s="189">
        <f t="shared" si="6"/>
        <v>0</v>
      </c>
    </row>
    <row r="215" spans="38:42" x14ac:dyDescent="0.25">
      <c r="AL215" s="1" t="s">
        <v>7630</v>
      </c>
      <c r="AM215" s="1">
        <v>15</v>
      </c>
      <c r="AN215" s="1"/>
      <c r="AO215" s="71"/>
      <c r="AP215" s="189">
        <f t="shared" si="6"/>
        <v>0</v>
      </c>
    </row>
    <row r="216" spans="38:42" x14ac:dyDescent="0.25">
      <c r="AL216" s="1" t="s">
        <v>7631</v>
      </c>
      <c r="AM216" s="1">
        <v>3</v>
      </c>
      <c r="AN216" s="1"/>
      <c r="AO216" s="71"/>
      <c r="AP216" s="189">
        <f t="shared" si="6"/>
        <v>0</v>
      </c>
    </row>
    <row r="217" spans="38:42" x14ac:dyDescent="0.25">
      <c r="AL217" s="1" t="s">
        <v>7632</v>
      </c>
      <c r="AM217" s="1">
        <v>5</v>
      </c>
      <c r="AN217" s="1"/>
      <c r="AO217" s="71"/>
      <c r="AP217" s="189">
        <f t="shared" si="6"/>
        <v>0</v>
      </c>
    </row>
    <row r="218" spans="38:42" x14ac:dyDescent="0.25">
      <c r="AL218" s="1" t="s">
        <v>7633</v>
      </c>
      <c r="AM218" s="1">
        <v>3</v>
      </c>
      <c r="AN218" s="1"/>
      <c r="AO218" s="71"/>
      <c r="AP218" s="189">
        <f t="shared" si="6"/>
        <v>0</v>
      </c>
    </row>
    <row r="219" spans="38:42" x14ac:dyDescent="0.25">
      <c r="AL219" s="1" t="s">
        <v>7634</v>
      </c>
      <c r="AM219" s="1">
        <v>2</v>
      </c>
      <c r="AN219" s="1"/>
      <c r="AO219" s="71"/>
      <c r="AP219" s="189">
        <f t="shared" si="6"/>
        <v>0</v>
      </c>
    </row>
    <row r="220" spans="38:42" x14ac:dyDescent="0.25">
      <c r="AL220" s="1" t="s">
        <v>7635</v>
      </c>
      <c r="AM220" s="1">
        <v>8</v>
      </c>
      <c r="AN220" s="1"/>
      <c r="AO220" s="71"/>
      <c r="AP220" s="189">
        <f t="shared" si="6"/>
        <v>0</v>
      </c>
    </row>
    <row r="221" spans="38:42" x14ac:dyDescent="0.25">
      <c r="AL221" s="1" t="s">
        <v>7636</v>
      </c>
      <c r="AM221" s="1">
        <v>3</v>
      </c>
      <c r="AN221" s="1"/>
      <c r="AO221" s="71"/>
      <c r="AP221" s="189">
        <f t="shared" si="6"/>
        <v>0</v>
      </c>
    </row>
    <row r="222" spans="38:42" x14ac:dyDescent="0.25">
      <c r="AL222" s="1" t="s">
        <v>7637</v>
      </c>
      <c r="AM222" s="1">
        <v>12</v>
      </c>
      <c r="AN222" s="1"/>
      <c r="AO222" s="71"/>
      <c r="AP222" s="189">
        <f t="shared" si="6"/>
        <v>0</v>
      </c>
    </row>
    <row r="223" spans="38:42" x14ac:dyDescent="0.25">
      <c r="AL223" s="1" t="s">
        <v>7638</v>
      </c>
      <c r="AM223" s="1">
        <v>4</v>
      </c>
      <c r="AN223" s="1"/>
      <c r="AO223" s="71"/>
      <c r="AP223" s="189">
        <f t="shared" si="6"/>
        <v>0</v>
      </c>
    </row>
    <row r="224" spans="38:42" x14ac:dyDescent="0.25">
      <c r="AL224" s="1" t="s">
        <v>7639</v>
      </c>
      <c r="AM224" s="1">
        <v>6</v>
      </c>
      <c r="AN224" s="1"/>
      <c r="AO224" s="71"/>
      <c r="AP224" s="189">
        <f t="shared" si="6"/>
        <v>0</v>
      </c>
    </row>
    <row r="225" spans="38:42" x14ac:dyDescent="0.25">
      <c r="AL225" s="1" t="s">
        <v>7640</v>
      </c>
      <c r="AM225" s="1">
        <v>2</v>
      </c>
      <c r="AN225" s="1"/>
      <c r="AO225" s="71"/>
      <c r="AP225" s="189">
        <f t="shared" si="6"/>
        <v>0</v>
      </c>
    </row>
    <row r="226" spans="38:42" x14ac:dyDescent="0.25">
      <c r="AL226" s="1" t="s">
        <v>7641</v>
      </c>
      <c r="AM226" s="1">
        <v>8</v>
      </c>
      <c r="AN226" s="1"/>
      <c r="AO226" s="71"/>
      <c r="AP226" s="189">
        <f t="shared" si="6"/>
        <v>0</v>
      </c>
    </row>
    <row r="227" spans="38:42" x14ac:dyDescent="0.25">
      <c r="AL227" s="1" t="s">
        <v>7642</v>
      </c>
      <c r="AM227" s="1">
        <v>3</v>
      </c>
      <c r="AN227" s="1"/>
      <c r="AO227" s="71"/>
      <c r="AP227" s="189">
        <f t="shared" si="6"/>
        <v>0</v>
      </c>
    </row>
    <row r="228" spans="38:42" x14ac:dyDescent="0.25">
      <c r="AL228" s="1" t="s">
        <v>7643</v>
      </c>
      <c r="AM228" s="1">
        <v>12</v>
      </c>
      <c r="AN228" s="1"/>
      <c r="AO228" s="71"/>
      <c r="AP228" s="189">
        <f t="shared" si="6"/>
        <v>0</v>
      </c>
    </row>
    <row r="229" spans="38:42" x14ac:dyDescent="0.25">
      <c r="AL229" s="1" t="s">
        <v>7644</v>
      </c>
      <c r="AM229" s="1">
        <v>4</v>
      </c>
      <c r="AN229" s="1"/>
      <c r="AO229" s="71"/>
      <c r="AP229" s="189">
        <f t="shared" si="6"/>
        <v>0</v>
      </c>
    </row>
    <row r="230" spans="38:42" x14ac:dyDescent="0.25">
      <c r="AL230" s="1" t="s">
        <v>7645</v>
      </c>
      <c r="AM230" s="1">
        <v>6</v>
      </c>
      <c r="AN230" s="1"/>
      <c r="AO230" s="71"/>
      <c r="AP230" s="189">
        <f t="shared" si="6"/>
        <v>0</v>
      </c>
    </row>
    <row r="231" spans="38:42" x14ac:dyDescent="0.25">
      <c r="AL231" s="1" t="s">
        <v>7646</v>
      </c>
      <c r="AM231" s="1">
        <v>6</v>
      </c>
      <c r="AN231" s="1"/>
      <c r="AO231" s="71"/>
      <c r="AP231" s="189">
        <f t="shared" si="6"/>
        <v>0</v>
      </c>
    </row>
    <row r="232" spans="38:42" x14ac:dyDescent="0.25">
      <c r="AL232" s="1" t="s">
        <v>7647</v>
      </c>
      <c r="AM232" s="1">
        <v>7</v>
      </c>
      <c r="AN232" s="1"/>
      <c r="AO232" s="71"/>
      <c r="AP232" s="189">
        <f t="shared" si="6"/>
        <v>0</v>
      </c>
    </row>
    <row r="233" spans="38:42" x14ac:dyDescent="0.25">
      <c r="AL233" s="1" t="s">
        <v>7648</v>
      </c>
      <c r="AM233" s="1">
        <v>20</v>
      </c>
      <c r="AN233" s="1"/>
      <c r="AO233" s="71"/>
      <c r="AP233" s="189">
        <f t="shared" si="6"/>
        <v>0</v>
      </c>
    </row>
    <row r="234" spans="38:42" x14ac:dyDescent="0.25">
      <c r="AL234" s="1" t="s">
        <v>7649</v>
      </c>
      <c r="AM234" s="1">
        <v>35</v>
      </c>
      <c r="AN234" s="1"/>
      <c r="AO234" s="71"/>
      <c r="AP234" s="189">
        <f t="shared" si="6"/>
        <v>0</v>
      </c>
    </row>
    <row r="235" spans="38:42" x14ac:dyDescent="0.25">
      <c r="AL235" s="1" t="s">
        <v>7650</v>
      </c>
      <c r="AM235" s="1">
        <v>75</v>
      </c>
      <c r="AN235" s="1"/>
      <c r="AO235" s="71"/>
      <c r="AP235" s="189">
        <f t="shared" si="6"/>
        <v>0</v>
      </c>
    </row>
    <row r="236" spans="38:42" x14ac:dyDescent="0.25">
      <c r="AL236" s="1" t="s">
        <v>7651</v>
      </c>
      <c r="AM236" s="1">
        <v>250</v>
      </c>
      <c r="AN236" s="1"/>
      <c r="AO236" s="71"/>
      <c r="AP236" s="189">
        <f t="shared" si="6"/>
        <v>0</v>
      </c>
    </row>
    <row r="237" spans="38:42" x14ac:dyDescent="0.25">
      <c r="AL237" s="1" t="s">
        <v>7652</v>
      </c>
      <c r="AM237" s="1">
        <v>120</v>
      </c>
      <c r="AN237" s="1"/>
      <c r="AO237" s="71"/>
      <c r="AP237" s="189">
        <f t="shared" si="6"/>
        <v>0</v>
      </c>
    </row>
    <row r="238" spans="38:42" x14ac:dyDescent="0.25">
      <c r="AL238" s="1" t="s">
        <v>7653</v>
      </c>
      <c r="AM238" s="1">
        <v>22</v>
      </c>
      <c r="AN238" s="1"/>
      <c r="AO238" s="71"/>
      <c r="AP238" s="189">
        <f t="shared" si="6"/>
        <v>0</v>
      </c>
    </row>
    <row r="239" spans="38:42" x14ac:dyDescent="0.25">
      <c r="AL239" s="1" t="s">
        <v>7654</v>
      </c>
      <c r="AM239" s="1">
        <v>15</v>
      </c>
      <c r="AN239" s="1"/>
      <c r="AO239" s="71"/>
      <c r="AP239" s="189">
        <f t="shared" si="6"/>
        <v>0</v>
      </c>
    </row>
    <row r="240" spans="38:42" x14ac:dyDescent="0.25">
      <c r="AL240" s="1" t="s">
        <v>7655</v>
      </c>
      <c r="AM240" s="1">
        <v>15</v>
      </c>
      <c r="AN240" s="1"/>
      <c r="AO240" s="71"/>
      <c r="AP240" s="189">
        <f t="shared" si="6"/>
        <v>0</v>
      </c>
    </row>
    <row r="241" spans="38:42" x14ac:dyDescent="0.25">
      <c r="AL241" s="1" t="s">
        <v>7656</v>
      </c>
      <c r="AM241" s="1">
        <v>6</v>
      </c>
      <c r="AN241" s="1"/>
      <c r="AO241" s="71"/>
      <c r="AP241" s="189">
        <f t="shared" si="6"/>
        <v>0</v>
      </c>
    </row>
    <row r="242" spans="38:42" x14ac:dyDescent="0.25">
      <c r="AL242" s="1" t="s">
        <v>7657</v>
      </c>
      <c r="AM242" s="1">
        <v>25</v>
      </c>
      <c r="AN242" s="1"/>
      <c r="AO242" s="71"/>
      <c r="AP242" s="189">
        <f t="shared" si="6"/>
        <v>0</v>
      </c>
    </row>
    <row r="243" spans="38:42" x14ac:dyDescent="0.25">
      <c r="AL243" s="1" t="s">
        <v>7658</v>
      </c>
      <c r="AM243" s="1">
        <v>40</v>
      </c>
      <c r="AN243" s="1"/>
      <c r="AO243" s="71"/>
      <c r="AP243" s="189">
        <f t="shared" si="6"/>
        <v>0</v>
      </c>
    </row>
    <row r="244" spans="38:42" x14ac:dyDescent="0.25">
      <c r="AL244" s="1" t="s">
        <v>7659</v>
      </c>
      <c r="AM244" s="1">
        <v>95</v>
      </c>
      <c r="AN244" s="1"/>
      <c r="AO244" s="71"/>
      <c r="AP244" s="189">
        <f t="shared" si="6"/>
        <v>0</v>
      </c>
    </row>
    <row r="245" spans="38:42" x14ac:dyDescent="0.25">
      <c r="AL245" s="1" t="s">
        <v>7455</v>
      </c>
      <c r="AM245" s="1"/>
      <c r="AN245" s="1"/>
      <c r="AO245" s="71"/>
      <c r="AP245" s="189">
        <f t="shared" si="6"/>
        <v>0</v>
      </c>
    </row>
    <row r="246" spans="38:42" x14ac:dyDescent="0.25">
      <c r="AL246" s="182" t="s">
        <v>7660</v>
      </c>
      <c r="AM246" s="182"/>
      <c r="AN246" s="182"/>
      <c r="AO246" s="187"/>
      <c r="AP246" s="189">
        <f t="shared" si="6"/>
        <v>0</v>
      </c>
    </row>
    <row r="247" spans="38:42" x14ac:dyDescent="0.25">
      <c r="AL247" s="1" t="s">
        <v>7661</v>
      </c>
      <c r="AM247" s="1">
        <v>4</v>
      </c>
      <c r="AN247" s="1"/>
      <c r="AO247" s="71"/>
      <c r="AP247" s="189">
        <f t="shared" si="6"/>
        <v>0</v>
      </c>
    </row>
    <row r="248" spans="38:42" x14ac:dyDescent="0.25">
      <c r="AL248" s="1" t="s">
        <v>7662</v>
      </c>
      <c r="AM248" s="1">
        <v>0.4</v>
      </c>
      <c r="AN248" s="1"/>
      <c r="AO248" s="71"/>
      <c r="AP248" s="189">
        <f t="shared" si="6"/>
        <v>0</v>
      </c>
    </row>
    <row r="249" spans="38:42" x14ac:dyDescent="0.25">
      <c r="AL249" s="1" t="s">
        <v>7663</v>
      </c>
      <c r="AM249" s="1">
        <v>1.4</v>
      </c>
      <c r="AN249" s="1"/>
      <c r="AO249" s="71"/>
      <c r="AP249" s="189">
        <f t="shared" si="6"/>
        <v>0</v>
      </c>
    </row>
    <row r="250" spans="38:42" x14ac:dyDescent="0.25">
      <c r="AL250" s="1" t="s">
        <v>7664</v>
      </c>
      <c r="AM250" s="1">
        <v>8</v>
      </c>
      <c r="AN250" s="1"/>
      <c r="AO250" s="71"/>
      <c r="AP250" s="189">
        <f t="shared" si="6"/>
        <v>0</v>
      </c>
    </row>
    <row r="251" spans="38:42" x14ac:dyDescent="0.25">
      <c r="AL251" s="1" t="s">
        <v>7665</v>
      </c>
      <c r="AM251" s="1">
        <v>12</v>
      </c>
      <c r="AN251" s="1"/>
      <c r="AO251" s="71"/>
      <c r="AP251" s="189">
        <f t="shared" si="6"/>
        <v>0</v>
      </c>
    </row>
    <row r="252" spans="38:42" x14ac:dyDescent="0.25">
      <c r="AL252" s="1" t="s">
        <v>7666</v>
      </c>
      <c r="AM252" s="1">
        <v>16</v>
      </c>
      <c r="AN252" s="1"/>
      <c r="AO252" s="71"/>
      <c r="AP252" s="189">
        <f t="shared" si="6"/>
        <v>0</v>
      </c>
    </row>
    <row r="253" spans="38:42" x14ac:dyDescent="0.25">
      <c r="AL253" s="1" t="s">
        <v>7667</v>
      </c>
      <c r="AM253" s="1">
        <v>20</v>
      </c>
      <c r="AN253" s="1"/>
      <c r="AO253" s="71"/>
      <c r="AP253" s="189">
        <f t="shared" si="6"/>
        <v>0</v>
      </c>
    </row>
    <row r="254" spans="38:42" x14ac:dyDescent="0.25">
      <c r="AL254" s="1" t="s">
        <v>7668</v>
      </c>
      <c r="AM254" s="1">
        <v>24</v>
      </c>
      <c r="AN254" s="1"/>
      <c r="AO254" s="71"/>
      <c r="AP254" s="189">
        <f t="shared" si="6"/>
        <v>0</v>
      </c>
    </row>
    <row r="255" spans="38:42" x14ac:dyDescent="0.25">
      <c r="AL255" s="1" t="s">
        <v>7669</v>
      </c>
      <c r="AM255" s="1">
        <v>10</v>
      </c>
      <c r="AN255" s="1"/>
      <c r="AO255" s="71"/>
      <c r="AP255" s="189">
        <f t="shared" si="6"/>
        <v>0</v>
      </c>
    </row>
    <row r="256" spans="38:42" x14ac:dyDescent="0.25">
      <c r="AL256" s="1" t="s">
        <v>7670</v>
      </c>
      <c r="AM256" s="1">
        <v>40</v>
      </c>
      <c r="AN256" s="1" t="s">
        <v>7671</v>
      </c>
      <c r="AO256" s="71"/>
      <c r="AP256" s="189">
        <f t="shared" si="6"/>
        <v>0</v>
      </c>
    </row>
    <row r="257" spans="38:42" x14ac:dyDescent="0.25">
      <c r="AL257" s="1" t="s">
        <v>7672</v>
      </c>
      <c r="AM257" s="1">
        <v>15</v>
      </c>
      <c r="AN257" s="1" t="s">
        <v>7438</v>
      </c>
      <c r="AO257" s="71"/>
      <c r="AP257" s="189">
        <f t="shared" si="6"/>
        <v>0</v>
      </c>
    </row>
    <row r="258" spans="38:42" x14ac:dyDescent="0.25">
      <c r="AL258" s="1" t="s">
        <v>7673</v>
      </c>
      <c r="AM258" s="1">
        <v>5</v>
      </c>
      <c r="AN258" s="1"/>
      <c r="AO258" s="71"/>
      <c r="AP258" s="189">
        <f t="shared" si="6"/>
        <v>0</v>
      </c>
    </row>
    <row r="259" spans="38:42" x14ac:dyDescent="0.25">
      <c r="AL259" s="1" t="s">
        <v>7674</v>
      </c>
      <c r="AM259" s="1">
        <v>40</v>
      </c>
      <c r="AN259" s="1"/>
      <c r="AO259" s="71"/>
      <c r="AP259" s="189">
        <f t="shared" si="6"/>
        <v>0</v>
      </c>
    </row>
    <row r="260" spans="38:42" x14ac:dyDescent="0.25">
      <c r="AL260" s="1" t="s">
        <v>7675</v>
      </c>
      <c r="AM260" s="1">
        <v>15</v>
      </c>
      <c r="AN260" s="1"/>
      <c r="AO260" s="71"/>
      <c r="AP260" s="189">
        <f t="shared" ref="AP260:AP323" si="7">AO260*AM260</f>
        <v>0</v>
      </c>
    </row>
    <row r="261" spans="38:42" x14ac:dyDescent="0.25">
      <c r="AL261" s="1" t="s">
        <v>7676</v>
      </c>
      <c r="AM261" s="1">
        <v>35</v>
      </c>
      <c r="AN261" s="1"/>
      <c r="AO261" s="71"/>
      <c r="AP261" s="189">
        <f t="shared" si="7"/>
        <v>0</v>
      </c>
    </row>
    <row r="262" spans="38:42" x14ac:dyDescent="0.25">
      <c r="AL262" s="1" t="s">
        <v>7677</v>
      </c>
      <c r="AM262" s="1">
        <v>3</v>
      </c>
      <c r="AN262" s="1"/>
      <c r="AO262" s="71"/>
      <c r="AP262" s="189">
        <f t="shared" si="7"/>
        <v>0</v>
      </c>
    </row>
    <row r="263" spans="38:42" x14ac:dyDescent="0.25">
      <c r="AL263" s="1" t="s">
        <v>7678</v>
      </c>
      <c r="AM263" s="1">
        <v>30</v>
      </c>
      <c r="AN263" s="1"/>
      <c r="AO263" s="71"/>
      <c r="AP263" s="189">
        <f t="shared" si="7"/>
        <v>0</v>
      </c>
    </row>
    <row r="264" spans="38:42" x14ac:dyDescent="0.25">
      <c r="AL264" s="1" t="s">
        <v>7679</v>
      </c>
      <c r="AM264" s="1">
        <v>45</v>
      </c>
      <c r="AN264" s="1"/>
      <c r="AO264" s="71"/>
      <c r="AP264" s="189">
        <f t="shared" si="7"/>
        <v>0</v>
      </c>
    </row>
    <row r="265" spans="38:42" x14ac:dyDescent="0.25">
      <c r="AL265" s="1" t="s">
        <v>7680</v>
      </c>
      <c r="AM265" s="1">
        <v>20</v>
      </c>
      <c r="AN265" s="1"/>
      <c r="AO265" s="71"/>
      <c r="AP265" s="189">
        <f t="shared" si="7"/>
        <v>0</v>
      </c>
    </row>
    <row r="266" spans="38:42" x14ac:dyDescent="0.25">
      <c r="AL266" s="1" t="s">
        <v>7681</v>
      </c>
      <c r="AM266" s="1">
        <v>4</v>
      </c>
      <c r="AN266" s="1"/>
      <c r="AO266" s="71"/>
      <c r="AP266" s="189">
        <f t="shared" si="7"/>
        <v>0</v>
      </c>
    </row>
    <row r="267" spans="38:42" x14ac:dyDescent="0.25">
      <c r="AL267" s="1" t="s">
        <v>7682</v>
      </c>
      <c r="AM267" s="1">
        <v>15</v>
      </c>
      <c r="AN267" s="1"/>
      <c r="AO267" s="71"/>
      <c r="AP267" s="189">
        <f t="shared" si="7"/>
        <v>0</v>
      </c>
    </row>
    <row r="268" spans="38:42" x14ac:dyDescent="0.25">
      <c r="AL268" s="1" t="s">
        <v>7683</v>
      </c>
      <c r="AM268" s="1">
        <v>30</v>
      </c>
      <c r="AN268" s="1"/>
      <c r="AO268" s="71"/>
      <c r="AP268" s="189">
        <f t="shared" si="7"/>
        <v>0</v>
      </c>
    </row>
    <row r="269" spans="38:42" x14ac:dyDescent="0.25">
      <c r="AL269" s="1" t="s">
        <v>7684</v>
      </c>
      <c r="AM269" s="1">
        <v>110</v>
      </c>
      <c r="AN269" s="1"/>
      <c r="AO269" s="71"/>
      <c r="AP269" s="189">
        <f t="shared" si="7"/>
        <v>0</v>
      </c>
    </row>
    <row r="270" spans="38:42" x14ac:dyDescent="0.25">
      <c r="AL270" s="1" t="s">
        <v>7685</v>
      </c>
      <c r="AM270" s="1">
        <v>70</v>
      </c>
      <c r="AN270" s="1"/>
      <c r="AO270" s="71"/>
      <c r="AP270" s="189">
        <f t="shared" si="7"/>
        <v>0</v>
      </c>
    </row>
    <row r="271" spans="38:42" x14ac:dyDescent="0.25">
      <c r="AL271" s="1" t="s">
        <v>7686</v>
      </c>
      <c r="AM271" s="1">
        <v>17</v>
      </c>
      <c r="AN271" s="1"/>
      <c r="AO271" s="71"/>
      <c r="AP271" s="189">
        <f t="shared" si="7"/>
        <v>0</v>
      </c>
    </row>
    <row r="272" spans="38:42" x14ac:dyDescent="0.25">
      <c r="AL272" s="1" t="s">
        <v>7687</v>
      </c>
      <c r="AM272" s="1">
        <v>70</v>
      </c>
      <c r="AN272" s="1"/>
      <c r="AO272" s="71"/>
      <c r="AP272" s="189">
        <f t="shared" si="7"/>
        <v>0</v>
      </c>
    </row>
    <row r="273" spans="38:42" x14ac:dyDescent="0.25">
      <c r="AL273" s="1" t="s">
        <v>7688</v>
      </c>
      <c r="AM273" s="1">
        <v>30</v>
      </c>
      <c r="AN273" s="1"/>
      <c r="AO273" s="71"/>
      <c r="AP273" s="189">
        <f t="shared" si="7"/>
        <v>0</v>
      </c>
    </row>
    <row r="274" spans="38:42" x14ac:dyDescent="0.25">
      <c r="AL274" s="1" t="s">
        <v>7689</v>
      </c>
      <c r="AM274" s="1">
        <v>25</v>
      </c>
      <c r="AN274" s="1"/>
      <c r="AO274" s="71"/>
      <c r="AP274" s="189">
        <f t="shared" si="7"/>
        <v>0</v>
      </c>
    </row>
    <row r="275" spans="38:42" x14ac:dyDescent="0.25">
      <c r="AL275" s="1" t="s">
        <v>7690</v>
      </c>
      <c r="AM275" s="1">
        <v>35</v>
      </c>
      <c r="AN275" s="1"/>
      <c r="AO275" s="71"/>
      <c r="AP275" s="189">
        <f t="shared" si="7"/>
        <v>0</v>
      </c>
    </row>
    <row r="276" spans="38:42" x14ac:dyDescent="0.25">
      <c r="AL276" s="1" t="s">
        <v>7691</v>
      </c>
      <c r="AM276" s="1">
        <v>20</v>
      </c>
      <c r="AN276" s="1"/>
      <c r="AO276" s="71"/>
      <c r="AP276" s="189">
        <f t="shared" si="7"/>
        <v>0</v>
      </c>
    </row>
    <row r="277" spans="38:42" x14ac:dyDescent="0.25">
      <c r="AL277" s="1" t="s">
        <v>7692</v>
      </c>
      <c r="AM277" s="1">
        <v>45</v>
      </c>
      <c r="AN277" s="1"/>
      <c r="AO277" s="71"/>
      <c r="AP277" s="189">
        <f t="shared" si="7"/>
        <v>0</v>
      </c>
    </row>
    <row r="278" spans="38:42" x14ac:dyDescent="0.25">
      <c r="AL278" s="1" t="s">
        <v>7693</v>
      </c>
      <c r="AM278" s="1">
        <v>20</v>
      </c>
      <c r="AN278" s="1"/>
      <c r="AO278" s="71"/>
      <c r="AP278" s="189">
        <f t="shared" si="7"/>
        <v>0</v>
      </c>
    </row>
    <row r="279" spans="38:42" x14ac:dyDescent="0.25">
      <c r="AL279" s="1" t="s">
        <v>7694</v>
      </c>
      <c r="AM279" s="1">
        <v>7</v>
      </c>
      <c r="AN279" s="1"/>
      <c r="AO279" s="71"/>
      <c r="AP279" s="189">
        <f t="shared" si="7"/>
        <v>0</v>
      </c>
    </row>
    <row r="280" spans="38:42" x14ac:dyDescent="0.25">
      <c r="AL280" s="1" t="s">
        <v>7695</v>
      </c>
      <c r="AM280" s="1">
        <v>1</v>
      </c>
      <c r="AN280" s="1"/>
      <c r="AO280" s="71"/>
      <c r="AP280" s="189">
        <f t="shared" si="7"/>
        <v>0</v>
      </c>
    </row>
    <row r="281" spans="38:42" x14ac:dyDescent="0.25">
      <c r="AL281" s="1" t="s">
        <v>7696</v>
      </c>
      <c r="AM281" s="1">
        <v>3</v>
      </c>
      <c r="AN281" s="1"/>
      <c r="AO281" s="71"/>
      <c r="AP281" s="189">
        <f t="shared" si="7"/>
        <v>0</v>
      </c>
    </row>
    <row r="282" spans="38:42" x14ac:dyDescent="0.25">
      <c r="AL282" s="1" t="s">
        <v>7697</v>
      </c>
      <c r="AM282" s="1">
        <v>3</v>
      </c>
      <c r="AN282" s="1"/>
      <c r="AO282" s="71"/>
      <c r="AP282" s="189">
        <f t="shared" si="7"/>
        <v>0</v>
      </c>
    </row>
    <row r="283" spans="38:42" x14ac:dyDescent="0.25">
      <c r="AL283" s="1" t="s">
        <v>7698</v>
      </c>
      <c r="AM283" s="1">
        <v>1</v>
      </c>
      <c r="AN283" s="1"/>
      <c r="AO283" s="71"/>
      <c r="AP283" s="189">
        <f t="shared" si="7"/>
        <v>0</v>
      </c>
    </row>
    <row r="284" spans="38:42" x14ac:dyDescent="0.25">
      <c r="AL284" s="1" t="s">
        <v>7699</v>
      </c>
      <c r="AM284" s="1">
        <v>5</v>
      </c>
      <c r="AN284" s="1"/>
      <c r="AO284" s="71"/>
      <c r="AP284" s="189">
        <f t="shared" si="7"/>
        <v>0</v>
      </c>
    </row>
    <row r="285" spans="38:42" x14ac:dyDescent="0.25">
      <c r="AL285" s="1" t="s">
        <v>7700</v>
      </c>
      <c r="AM285" s="1">
        <v>3</v>
      </c>
      <c r="AN285" s="1"/>
      <c r="AO285" s="71"/>
      <c r="AP285" s="189">
        <f t="shared" si="7"/>
        <v>0</v>
      </c>
    </row>
    <row r="286" spans="38:42" x14ac:dyDescent="0.25">
      <c r="AL286" s="1" t="s">
        <v>7701</v>
      </c>
      <c r="AM286" s="1">
        <v>1</v>
      </c>
      <c r="AN286" s="1"/>
      <c r="AO286" s="71"/>
      <c r="AP286" s="189">
        <f t="shared" si="7"/>
        <v>0</v>
      </c>
    </row>
    <row r="287" spans="38:42" x14ac:dyDescent="0.25">
      <c r="AL287" s="1" t="s">
        <v>7702</v>
      </c>
      <c r="AM287" s="1">
        <v>10</v>
      </c>
      <c r="AN287" s="1"/>
      <c r="AO287" s="71"/>
      <c r="AP287" s="189">
        <f t="shared" si="7"/>
        <v>0</v>
      </c>
    </row>
    <row r="288" spans="38:42" x14ac:dyDescent="0.25">
      <c r="AL288" s="1" t="s">
        <v>7703</v>
      </c>
      <c r="AM288" s="1">
        <v>4</v>
      </c>
      <c r="AN288" s="1"/>
      <c r="AO288" s="71"/>
      <c r="AP288" s="189">
        <f t="shared" si="7"/>
        <v>0</v>
      </c>
    </row>
    <row r="289" spans="38:42" x14ac:dyDescent="0.25">
      <c r="AL289" s="1" t="s">
        <v>7704</v>
      </c>
      <c r="AM289" s="1">
        <v>5</v>
      </c>
      <c r="AN289" s="1"/>
      <c r="AO289" s="71"/>
      <c r="AP289" s="189">
        <f t="shared" si="7"/>
        <v>0</v>
      </c>
    </row>
    <row r="290" spans="38:42" x14ac:dyDescent="0.25">
      <c r="AL290" s="1" t="s">
        <v>7705</v>
      </c>
      <c r="AM290" s="1">
        <v>9</v>
      </c>
      <c r="AN290" s="1"/>
      <c r="AO290" s="71"/>
      <c r="AP290" s="189">
        <f t="shared" si="7"/>
        <v>0</v>
      </c>
    </row>
    <row r="291" spans="38:42" x14ac:dyDescent="0.25">
      <c r="AL291" s="1" t="s">
        <v>7706</v>
      </c>
      <c r="AM291" s="1">
        <v>10</v>
      </c>
      <c r="AN291" s="1"/>
      <c r="AO291" s="71"/>
      <c r="AP291" s="189">
        <f t="shared" si="7"/>
        <v>0</v>
      </c>
    </row>
    <row r="292" spans="38:42" x14ac:dyDescent="0.25">
      <c r="AL292" s="1" t="s">
        <v>7707</v>
      </c>
      <c r="AM292" s="1">
        <v>10</v>
      </c>
      <c r="AN292" s="1"/>
      <c r="AO292" s="71"/>
      <c r="AP292" s="189">
        <f t="shared" si="7"/>
        <v>0</v>
      </c>
    </row>
    <row r="293" spans="38:42" x14ac:dyDescent="0.25">
      <c r="AL293" s="1" t="s">
        <v>7708</v>
      </c>
      <c r="AM293" s="1">
        <v>10</v>
      </c>
      <c r="AN293" s="1"/>
      <c r="AO293" s="71"/>
      <c r="AP293" s="189">
        <f t="shared" si="7"/>
        <v>0</v>
      </c>
    </row>
    <row r="294" spans="38:42" x14ac:dyDescent="0.25">
      <c r="AL294" s="1" t="s">
        <v>7709</v>
      </c>
      <c r="AM294" s="1">
        <v>5</v>
      </c>
      <c r="AN294" s="1"/>
      <c r="AO294" s="71"/>
      <c r="AP294" s="189">
        <f t="shared" si="7"/>
        <v>0</v>
      </c>
    </row>
    <row r="295" spans="38:42" x14ac:dyDescent="0.25">
      <c r="AL295" s="1" t="s">
        <v>7710</v>
      </c>
      <c r="AM295" s="1">
        <v>12</v>
      </c>
      <c r="AN295" s="1"/>
      <c r="AO295" s="71"/>
      <c r="AP295" s="189">
        <f t="shared" si="7"/>
        <v>0</v>
      </c>
    </row>
    <row r="296" spans="38:42" x14ac:dyDescent="0.25">
      <c r="AL296" s="1" t="s">
        <v>7711</v>
      </c>
      <c r="AM296" s="1">
        <v>12</v>
      </c>
      <c r="AN296" s="1"/>
      <c r="AO296" s="71"/>
      <c r="AP296" s="189">
        <f t="shared" si="7"/>
        <v>0</v>
      </c>
    </row>
    <row r="297" spans="38:42" x14ac:dyDescent="0.25">
      <c r="AL297" s="1" t="s">
        <v>7712</v>
      </c>
      <c r="AM297" s="1">
        <v>12</v>
      </c>
      <c r="AN297" s="1"/>
      <c r="AO297" s="71"/>
      <c r="AP297" s="189">
        <f t="shared" si="7"/>
        <v>0</v>
      </c>
    </row>
    <row r="298" spans="38:42" x14ac:dyDescent="0.25">
      <c r="AL298" s="1" t="s">
        <v>7713</v>
      </c>
      <c r="AM298" s="1">
        <v>5</v>
      </c>
      <c r="AN298" s="1"/>
      <c r="AO298" s="71"/>
      <c r="AP298" s="189">
        <f t="shared" si="7"/>
        <v>0</v>
      </c>
    </row>
    <row r="299" spans="38:42" x14ac:dyDescent="0.25">
      <c r="AL299" s="1" t="s">
        <v>7714</v>
      </c>
      <c r="AM299" s="1">
        <v>8</v>
      </c>
      <c r="AN299" s="1"/>
      <c r="AO299" s="71"/>
      <c r="AP299" s="189">
        <f t="shared" si="7"/>
        <v>0</v>
      </c>
    </row>
    <row r="300" spans="38:42" x14ac:dyDescent="0.25">
      <c r="AL300" s="1" t="s">
        <v>7715</v>
      </c>
      <c r="AM300" s="1">
        <v>2</v>
      </c>
      <c r="AN300" s="1"/>
      <c r="AO300" s="71"/>
      <c r="AP300" s="189">
        <f t="shared" si="7"/>
        <v>0</v>
      </c>
    </row>
    <row r="301" spans="38:42" x14ac:dyDescent="0.25">
      <c r="AL301" s="1" t="s">
        <v>7716</v>
      </c>
      <c r="AM301" s="1">
        <v>5</v>
      </c>
      <c r="AN301" s="1"/>
      <c r="AO301" s="71"/>
      <c r="AP301" s="189">
        <f t="shared" si="7"/>
        <v>0</v>
      </c>
    </row>
    <row r="302" spans="38:42" x14ac:dyDescent="0.25">
      <c r="AL302" s="1" t="s">
        <v>7717</v>
      </c>
      <c r="AM302" s="1">
        <v>5</v>
      </c>
      <c r="AN302" s="1"/>
      <c r="AO302" s="71"/>
      <c r="AP302" s="189">
        <f t="shared" si="7"/>
        <v>0</v>
      </c>
    </row>
    <row r="303" spans="38:42" x14ac:dyDescent="0.25">
      <c r="AL303" s="1" t="s">
        <v>7718</v>
      </c>
      <c r="AM303" s="1">
        <v>8</v>
      </c>
      <c r="AN303" s="1"/>
      <c r="AO303" s="71"/>
      <c r="AP303" s="189">
        <f t="shared" si="7"/>
        <v>0</v>
      </c>
    </row>
    <row r="304" spans="38:42" x14ac:dyDescent="0.25">
      <c r="AL304" s="1" t="s">
        <v>7719</v>
      </c>
      <c r="AM304" s="1">
        <v>15</v>
      </c>
      <c r="AN304" s="1"/>
      <c r="AO304" s="71"/>
      <c r="AP304" s="189">
        <f t="shared" si="7"/>
        <v>0</v>
      </c>
    </row>
    <row r="305" spans="38:42" x14ac:dyDescent="0.25">
      <c r="AL305" s="1" t="s">
        <v>7720</v>
      </c>
      <c r="AM305" s="1">
        <v>10</v>
      </c>
      <c r="AN305" s="1"/>
      <c r="AO305" s="71"/>
      <c r="AP305" s="189">
        <f t="shared" si="7"/>
        <v>0</v>
      </c>
    </row>
    <row r="306" spans="38:42" x14ac:dyDescent="0.25">
      <c r="AL306" s="1" t="s">
        <v>7721</v>
      </c>
      <c r="AM306" s="1">
        <v>10</v>
      </c>
      <c r="AN306" s="1"/>
      <c r="AO306" s="71"/>
      <c r="AP306" s="189">
        <f t="shared" si="7"/>
        <v>0</v>
      </c>
    </row>
    <row r="307" spans="38:42" x14ac:dyDescent="0.25">
      <c r="AL307" s="1" t="s">
        <v>7722</v>
      </c>
      <c r="AM307" s="1">
        <v>10</v>
      </c>
      <c r="AN307" s="1"/>
      <c r="AO307" s="71"/>
      <c r="AP307" s="189">
        <f t="shared" si="7"/>
        <v>0</v>
      </c>
    </row>
    <row r="308" spans="38:42" x14ac:dyDescent="0.25">
      <c r="AL308" s="1" t="s">
        <v>7723</v>
      </c>
      <c r="AM308" s="1">
        <v>10</v>
      </c>
      <c r="AN308" s="1"/>
      <c r="AO308" s="71"/>
      <c r="AP308" s="189">
        <f t="shared" si="7"/>
        <v>0</v>
      </c>
    </row>
    <row r="309" spans="38:42" x14ac:dyDescent="0.25">
      <c r="AL309" s="1" t="s">
        <v>7724</v>
      </c>
      <c r="AM309" s="1">
        <v>12</v>
      </c>
      <c r="AN309" s="1"/>
      <c r="AO309" s="71"/>
      <c r="AP309" s="189">
        <f t="shared" si="7"/>
        <v>0</v>
      </c>
    </row>
    <row r="310" spans="38:42" x14ac:dyDescent="0.25">
      <c r="AL310" s="1" t="s">
        <v>7725</v>
      </c>
      <c r="AM310" s="1">
        <v>5</v>
      </c>
      <c r="AN310" s="1"/>
      <c r="AO310" s="71"/>
      <c r="AP310" s="189">
        <f t="shared" si="7"/>
        <v>0</v>
      </c>
    </row>
    <row r="311" spans="38:42" x14ac:dyDescent="0.25">
      <c r="AL311" s="1" t="s">
        <v>7726</v>
      </c>
      <c r="AM311" s="1">
        <v>10</v>
      </c>
      <c r="AN311" s="1"/>
      <c r="AO311" s="71"/>
      <c r="AP311" s="189">
        <f t="shared" si="7"/>
        <v>0</v>
      </c>
    </row>
    <row r="312" spans="38:42" x14ac:dyDescent="0.25">
      <c r="AL312" s="1" t="s">
        <v>7727</v>
      </c>
      <c r="AM312" s="1">
        <v>5</v>
      </c>
      <c r="AN312" s="1"/>
      <c r="AO312" s="71"/>
      <c r="AP312" s="189">
        <f t="shared" si="7"/>
        <v>0</v>
      </c>
    </row>
    <row r="313" spans="38:42" x14ac:dyDescent="0.25">
      <c r="AL313" s="1" t="s">
        <v>7728</v>
      </c>
      <c r="AM313" s="1">
        <v>5</v>
      </c>
      <c r="AN313" s="1"/>
      <c r="AO313" s="71"/>
      <c r="AP313" s="189">
        <f t="shared" si="7"/>
        <v>0</v>
      </c>
    </row>
    <row r="314" spans="38:42" x14ac:dyDescent="0.25">
      <c r="AL314" s="1" t="s">
        <v>7729</v>
      </c>
      <c r="AM314" s="1">
        <v>4</v>
      </c>
      <c r="AN314" s="1"/>
      <c r="AO314" s="71"/>
      <c r="AP314" s="189">
        <f t="shared" si="7"/>
        <v>0</v>
      </c>
    </row>
    <row r="315" spans="38:42" x14ac:dyDescent="0.25">
      <c r="AL315" s="182" t="s">
        <v>7730</v>
      </c>
      <c r="AM315" s="182"/>
      <c r="AN315" s="182"/>
      <c r="AO315" s="187"/>
      <c r="AP315" s="189">
        <f t="shared" si="7"/>
        <v>0</v>
      </c>
    </row>
    <row r="316" spans="38:42" x14ac:dyDescent="0.25">
      <c r="AL316" s="182" t="s">
        <v>7731</v>
      </c>
      <c r="AM316" s="182"/>
      <c r="AN316" s="182"/>
      <c r="AO316" s="187"/>
      <c r="AP316" s="189">
        <f t="shared" si="7"/>
        <v>0</v>
      </c>
    </row>
    <row r="317" spans="38:42" x14ac:dyDescent="0.25">
      <c r="AL317" s="1" t="s">
        <v>7732</v>
      </c>
      <c r="AM317" s="1">
        <v>0.5</v>
      </c>
      <c r="AN317" s="1" t="s">
        <v>7733</v>
      </c>
      <c r="AO317" s="71"/>
      <c r="AP317" s="189">
        <f t="shared" si="7"/>
        <v>0</v>
      </c>
    </row>
    <row r="318" spans="38:42" x14ac:dyDescent="0.25">
      <c r="AL318" s="1" t="s">
        <v>7734</v>
      </c>
      <c r="AM318" s="1">
        <v>0.3</v>
      </c>
      <c r="AN318" s="1" t="s">
        <v>7735</v>
      </c>
      <c r="AO318" s="71"/>
      <c r="AP318" s="189">
        <f t="shared" si="7"/>
        <v>0</v>
      </c>
    </row>
    <row r="319" spans="38:42" x14ac:dyDescent="0.25">
      <c r="AL319" s="1" t="s">
        <v>7736</v>
      </c>
      <c r="AM319" s="1">
        <v>0.6</v>
      </c>
      <c r="AN319" s="1" t="s">
        <v>7737</v>
      </c>
      <c r="AO319" s="71"/>
      <c r="AP319" s="189">
        <f t="shared" si="7"/>
        <v>0</v>
      </c>
    </row>
    <row r="320" spans="38:42" x14ac:dyDescent="0.25">
      <c r="AL320" s="1" t="s">
        <v>7738</v>
      </c>
      <c r="AM320" s="1">
        <v>5</v>
      </c>
      <c r="AN320" s="1" t="s">
        <v>7737</v>
      </c>
      <c r="AO320" s="71"/>
      <c r="AP320" s="189">
        <f t="shared" si="7"/>
        <v>0</v>
      </c>
    </row>
    <row r="321" spans="38:42" x14ac:dyDescent="0.25">
      <c r="AL321" s="1" t="s">
        <v>7739</v>
      </c>
      <c r="AM321" s="1">
        <v>3</v>
      </c>
      <c r="AN321" s="1" t="s">
        <v>7740</v>
      </c>
      <c r="AO321" s="71"/>
      <c r="AP321" s="189">
        <f t="shared" si="7"/>
        <v>0</v>
      </c>
    </row>
    <row r="322" spans="38:42" x14ac:dyDescent="0.25">
      <c r="AL322" s="1" t="s">
        <v>7741</v>
      </c>
      <c r="AM322" s="1">
        <v>5</v>
      </c>
      <c r="AN322" s="1" t="s">
        <v>7742</v>
      </c>
      <c r="AO322" s="71"/>
      <c r="AP322" s="189">
        <f t="shared" si="7"/>
        <v>0</v>
      </c>
    </row>
    <row r="323" spans="38:42" x14ac:dyDescent="0.25">
      <c r="AL323" s="1" t="s">
        <v>7743</v>
      </c>
      <c r="AM323" s="1">
        <v>0.2</v>
      </c>
      <c r="AN323" s="1" t="s">
        <v>7740</v>
      </c>
      <c r="AO323" s="71"/>
      <c r="AP323" s="189">
        <f t="shared" si="7"/>
        <v>0</v>
      </c>
    </row>
    <row r="324" spans="38:42" x14ac:dyDescent="0.25">
      <c r="AL324" s="1" t="s">
        <v>7744</v>
      </c>
      <c r="AM324" s="1">
        <v>10</v>
      </c>
      <c r="AN324" s="1" t="s">
        <v>7745</v>
      </c>
      <c r="AO324" s="71"/>
      <c r="AP324" s="189">
        <f t="shared" ref="AP324:AP387" si="8">AO324*AM324</f>
        <v>0</v>
      </c>
    </row>
    <row r="325" spans="38:42" x14ac:dyDescent="0.25">
      <c r="AL325" s="1" t="s">
        <v>7746</v>
      </c>
      <c r="AM325" s="1">
        <v>3</v>
      </c>
      <c r="AN325" s="1" t="s">
        <v>7747</v>
      </c>
      <c r="AO325" s="71"/>
      <c r="AP325" s="189">
        <f t="shared" si="8"/>
        <v>0</v>
      </c>
    </row>
    <row r="326" spans="38:42" x14ac:dyDescent="0.25">
      <c r="AL326" s="1" t="s">
        <v>7748</v>
      </c>
      <c r="AM326" s="1">
        <v>0.04</v>
      </c>
      <c r="AN326" s="1" t="s">
        <v>7737</v>
      </c>
      <c r="AO326" s="71"/>
      <c r="AP326" s="189">
        <f t="shared" si="8"/>
        <v>0</v>
      </c>
    </row>
    <row r="327" spans="38:42" x14ac:dyDescent="0.25">
      <c r="AL327" s="1" t="s">
        <v>7749</v>
      </c>
      <c r="AM327" s="1">
        <v>0.03</v>
      </c>
      <c r="AN327" s="1" t="s">
        <v>7737</v>
      </c>
      <c r="AO327" s="71"/>
      <c r="AP327" s="189">
        <f t="shared" si="8"/>
        <v>0</v>
      </c>
    </row>
    <row r="328" spans="38:42" x14ac:dyDescent="0.25">
      <c r="AL328" s="1" t="s">
        <v>7750</v>
      </c>
      <c r="AM328" s="1">
        <v>0.06</v>
      </c>
      <c r="AN328" s="1" t="s">
        <v>7751</v>
      </c>
      <c r="AO328" s="71"/>
      <c r="AP328" s="189">
        <f t="shared" si="8"/>
        <v>0</v>
      </c>
    </row>
    <row r="329" spans="38:42" x14ac:dyDescent="0.25">
      <c r="AL329" s="1" t="s">
        <v>7752</v>
      </c>
      <c r="AM329" s="1">
        <v>0.06</v>
      </c>
      <c r="AN329" s="1">
        <v>1</v>
      </c>
      <c r="AO329" s="71"/>
      <c r="AP329" s="189">
        <f t="shared" si="8"/>
        <v>0</v>
      </c>
    </row>
    <row r="330" spans="38:42" x14ac:dyDescent="0.25">
      <c r="AL330" s="1" t="s">
        <v>7753</v>
      </c>
      <c r="AM330" s="1">
        <v>0.06</v>
      </c>
      <c r="AN330" s="1" t="s">
        <v>7754</v>
      </c>
      <c r="AO330" s="71"/>
      <c r="AP330" s="189">
        <f t="shared" si="8"/>
        <v>0</v>
      </c>
    </row>
    <row r="331" spans="38:42" x14ac:dyDescent="0.25">
      <c r="AL331" s="1" t="s">
        <v>7755</v>
      </c>
      <c r="AM331" s="1">
        <v>0.04</v>
      </c>
      <c r="AN331" s="1" t="s">
        <v>7756</v>
      </c>
      <c r="AO331" s="71"/>
      <c r="AP331" s="189">
        <f t="shared" si="8"/>
        <v>0</v>
      </c>
    </row>
    <row r="332" spans="38:42" x14ac:dyDescent="0.25">
      <c r="AL332" s="1" t="s">
        <v>7757</v>
      </c>
      <c r="AM332" s="1">
        <v>7.0000000000000007E-2</v>
      </c>
      <c r="AN332" s="1" t="s">
        <v>7754</v>
      </c>
      <c r="AO332" s="71"/>
      <c r="AP332" s="189">
        <f t="shared" si="8"/>
        <v>0</v>
      </c>
    </row>
    <row r="333" spans="38:42" x14ac:dyDescent="0.25">
      <c r="AL333" s="1" t="s">
        <v>7758</v>
      </c>
      <c r="AM333" s="1">
        <v>0.09</v>
      </c>
      <c r="AN333" s="1" t="s">
        <v>7751</v>
      </c>
      <c r="AO333" s="71"/>
      <c r="AP333" s="189">
        <f t="shared" si="8"/>
        <v>0</v>
      </c>
    </row>
    <row r="334" spans="38:42" x14ac:dyDescent="0.25">
      <c r="AL334" s="1" t="s">
        <v>7759</v>
      </c>
      <c r="AM334" s="1">
        <v>0.1</v>
      </c>
      <c r="AN334" s="1" t="s">
        <v>7742</v>
      </c>
      <c r="AO334" s="71"/>
      <c r="AP334" s="189">
        <f t="shared" si="8"/>
        <v>0</v>
      </c>
    </row>
    <row r="335" spans="38:42" x14ac:dyDescent="0.25">
      <c r="AL335" s="1" t="s">
        <v>7760</v>
      </c>
      <c r="AM335" s="1">
        <v>15</v>
      </c>
      <c r="AN335" s="1" t="s">
        <v>7742</v>
      </c>
      <c r="AO335" s="71"/>
      <c r="AP335" s="189">
        <f t="shared" si="8"/>
        <v>0</v>
      </c>
    </row>
    <row r="336" spans="38:42" x14ac:dyDescent="0.25">
      <c r="AL336" s="1" t="s">
        <v>7761</v>
      </c>
      <c r="AM336" s="1">
        <v>5</v>
      </c>
      <c r="AN336" s="1">
        <v>1</v>
      </c>
      <c r="AO336" s="71"/>
      <c r="AP336" s="189">
        <f t="shared" si="8"/>
        <v>0</v>
      </c>
    </row>
    <row r="337" spans="38:42" x14ac:dyDescent="0.25">
      <c r="AL337" s="1" t="s">
        <v>7762</v>
      </c>
      <c r="AM337" s="1">
        <v>35</v>
      </c>
      <c r="AN337" s="1" t="s">
        <v>7763</v>
      </c>
      <c r="AO337" s="71"/>
      <c r="AP337" s="189">
        <f t="shared" si="8"/>
        <v>0</v>
      </c>
    </row>
    <row r="338" spans="38:42" x14ac:dyDescent="0.25">
      <c r="AL338" s="1" t="s">
        <v>7764</v>
      </c>
      <c r="AM338" s="1">
        <v>40</v>
      </c>
      <c r="AN338" s="1" t="s">
        <v>7765</v>
      </c>
      <c r="AO338" s="71"/>
      <c r="AP338" s="189">
        <f t="shared" si="8"/>
        <v>0</v>
      </c>
    </row>
    <row r="339" spans="38:42" x14ac:dyDescent="0.25">
      <c r="AL339" s="1" t="s">
        <v>7766</v>
      </c>
      <c r="AM339" s="1">
        <v>10</v>
      </c>
      <c r="AN339" s="1" t="s">
        <v>7767</v>
      </c>
      <c r="AO339" s="71"/>
      <c r="AP339" s="189">
        <f t="shared" si="8"/>
        <v>0</v>
      </c>
    </row>
    <row r="340" spans="38:42" x14ac:dyDescent="0.25">
      <c r="AL340" s="1" t="s">
        <v>7768</v>
      </c>
      <c r="AM340" s="1">
        <v>8</v>
      </c>
      <c r="AN340" s="1" t="s">
        <v>7769</v>
      </c>
      <c r="AO340" s="71"/>
      <c r="AP340" s="189">
        <f t="shared" si="8"/>
        <v>0</v>
      </c>
    </row>
    <row r="341" spans="38:42" x14ac:dyDescent="0.25">
      <c r="AL341" s="1" t="s">
        <v>7770</v>
      </c>
      <c r="AM341" s="1">
        <v>0.3</v>
      </c>
      <c r="AN341" s="1" t="s">
        <v>7742</v>
      </c>
      <c r="AO341" s="71"/>
      <c r="AP341" s="189">
        <f t="shared" si="8"/>
        <v>0</v>
      </c>
    </row>
    <row r="342" spans="38:42" x14ac:dyDescent="0.25">
      <c r="AL342" s="1" t="s">
        <v>7771</v>
      </c>
      <c r="AM342" s="1">
        <v>0.6</v>
      </c>
      <c r="AN342" s="1" t="s">
        <v>7763</v>
      </c>
      <c r="AO342" s="71"/>
      <c r="AP342" s="189">
        <f t="shared" si="8"/>
        <v>0</v>
      </c>
    </row>
    <row r="343" spans="38:42" x14ac:dyDescent="0.25">
      <c r="AL343" s="1" t="s">
        <v>7772</v>
      </c>
      <c r="AM343" s="1">
        <v>3</v>
      </c>
      <c r="AN343" s="1" t="s">
        <v>7773</v>
      </c>
      <c r="AO343" s="71"/>
      <c r="AP343" s="189">
        <f t="shared" si="8"/>
        <v>0</v>
      </c>
    </row>
    <row r="344" spans="38:42" x14ac:dyDescent="0.25">
      <c r="AL344" s="1" t="s">
        <v>7774</v>
      </c>
      <c r="AM344" s="1">
        <v>0.4</v>
      </c>
      <c r="AN344" s="1" t="s">
        <v>7769</v>
      </c>
      <c r="AO344" s="71"/>
      <c r="AP344" s="189">
        <f t="shared" si="8"/>
        <v>0</v>
      </c>
    </row>
    <row r="345" spans="38:42" x14ac:dyDescent="0.25">
      <c r="AL345" s="1" t="s">
        <v>7775</v>
      </c>
      <c r="AM345" s="1">
        <v>0.1</v>
      </c>
      <c r="AN345" s="1" t="s">
        <v>7742</v>
      </c>
      <c r="AO345" s="71"/>
      <c r="AP345" s="189">
        <f t="shared" si="8"/>
        <v>0</v>
      </c>
    </row>
    <row r="346" spans="38:42" x14ac:dyDescent="0.25">
      <c r="AL346" s="1" t="s">
        <v>7776</v>
      </c>
      <c r="AM346" s="1">
        <v>0.3</v>
      </c>
      <c r="AN346" s="1" t="s">
        <v>7754</v>
      </c>
      <c r="AO346" s="71"/>
      <c r="AP346" s="189">
        <f t="shared" si="8"/>
        <v>0</v>
      </c>
    </row>
    <row r="347" spans="38:42" x14ac:dyDescent="0.25">
      <c r="AL347" s="1" t="s">
        <v>7777</v>
      </c>
      <c r="AM347" s="1">
        <v>1</v>
      </c>
      <c r="AN347" s="1" t="s">
        <v>7778</v>
      </c>
      <c r="AO347" s="71"/>
      <c r="AP347" s="189">
        <f t="shared" si="8"/>
        <v>0</v>
      </c>
    </row>
    <row r="348" spans="38:42" x14ac:dyDescent="0.25">
      <c r="AL348" s="1" t="s">
        <v>7779</v>
      </c>
      <c r="AM348" s="1"/>
      <c r="AN348" s="1"/>
      <c r="AO348" s="71"/>
      <c r="AP348" s="189">
        <f t="shared" si="8"/>
        <v>0</v>
      </c>
    </row>
    <row r="349" spans="38:42" x14ac:dyDescent="0.25">
      <c r="AL349" s="1" t="s">
        <v>7780</v>
      </c>
      <c r="AM349" s="1">
        <v>1</v>
      </c>
      <c r="AN349" s="1" t="s">
        <v>7733</v>
      </c>
      <c r="AO349" s="71"/>
      <c r="AP349" s="189">
        <f t="shared" si="8"/>
        <v>0</v>
      </c>
    </row>
    <row r="350" spans="38:42" x14ac:dyDescent="0.25">
      <c r="AL350" s="1" t="s">
        <v>7781</v>
      </c>
      <c r="AM350" s="1">
        <v>1</v>
      </c>
      <c r="AN350" s="1" t="s">
        <v>7782</v>
      </c>
      <c r="AO350" s="71"/>
      <c r="AP350" s="189">
        <f t="shared" si="8"/>
        <v>0</v>
      </c>
    </row>
    <row r="351" spans="38:42" x14ac:dyDescent="0.25">
      <c r="AL351" s="1" t="s">
        <v>7783</v>
      </c>
      <c r="AM351" s="1">
        <v>0.5</v>
      </c>
      <c r="AN351" s="1" t="s">
        <v>7735</v>
      </c>
      <c r="AO351" s="71"/>
      <c r="AP351" s="189">
        <f t="shared" si="8"/>
        <v>0</v>
      </c>
    </row>
    <row r="352" spans="38:42" x14ac:dyDescent="0.25">
      <c r="AL352" s="1" t="s">
        <v>7784</v>
      </c>
      <c r="AM352" s="1">
        <v>0.1</v>
      </c>
      <c r="AN352" s="1" t="s">
        <v>7785</v>
      </c>
      <c r="AO352" s="71"/>
      <c r="AP352" s="189">
        <f t="shared" si="8"/>
        <v>0</v>
      </c>
    </row>
    <row r="353" spans="38:42" x14ac:dyDescent="0.25">
      <c r="AL353" s="1" t="s">
        <v>7786</v>
      </c>
      <c r="AM353" s="1">
        <v>0.04</v>
      </c>
      <c r="AN353" s="1" t="s">
        <v>7785</v>
      </c>
      <c r="AO353" s="71"/>
      <c r="AP353" s="189">
        <f t="shared" si="8"/>
        <v>0</v>
      </c>
    </row>
    <row r="354" spans="38:42" x14ac:dyDescent="0.25">
      <c r="AL354" s="1" t="s">
        <v>7787</v>
      </c>
      <c r="AM354" s="1">
        <v>1</v>
      </c>
      <c r="AN354" s="1" t="s">
        <v>7782</v>
      </c>
      <c r="AO354" s="71"/>
      <c r="AP354" s="189">
        <f t="shared" si="8"/>
        <v>0</v>
      </c>
    </row>
    <row r="355" spans="38:42" x14ac:dyDescent="0.25">
      <c r="AL355" s="1" t="s">
        <v>7788</v>
      </c>
      <c r="AM355" s="1"/>
      <c r="AN355" s="1"/>
      <c r="AO355" s="71"/>
      <c r="AP355" s="189">
        <f t="shared" si="8"/>
        <v>0</v>
      </c>
    </row>
    <row r="356" spans="38:42" x14ac:dyDescent="0.25">
      <c r="AL356" s="1" t="s">
        <v>7789</v>
      </c>
      <c r="AM356" s="1">
        <v>1</v>
      </c>
      <c r="AN356" s="1" t="s">
        <v>7790</v>
      </c>
      <c r="AO356" s="71"/>
      <c r="AP356" s="189">
        <f t="shared" si="8"/>
        <v>0</v>
      </c>
    </row>
    <row r="357" spans="38:42" x14ac:dyDescent="0.25">
      <c r="AL357" s="1" t="s">
        <v>7791</v>
      </c>
      <c r="AM357" s="1">
        <v>0.1</v>
      </c>
      <c r="AN357" s="1" t="s">
        <v>7790</v>
      </c>
      <c r="AO357" s="71"/>
      <c r="AP357" s="189">
        <f t="shared" si="8"/>
        <v>0</v>
      </c>
    </row>
    <row r="358" spans="38:42" x14ac:dyDescent="0.25">
      <c r="AL358" s="1" t="s">
        <v>7792</v>
      </c>
      <c r="AM358" s="1">
        <v>150</v>
      </c>
      <c r="AN358" s="1" t="s">
        <v>7793</v>
      </c>
      <c r="AO358" s="71"/>
      <c r="AP358" s="189">
        <f t="shared" si="8"/>
        <v>0</v>
      </c>
    </row>
    <row r="359" spans="38:42" x14ac:dyDescent="0.25">
      <c r="AL359" s="1" t="s">
        <v>7794</v>
      </c>
      <c r="AM359" s="1">
        <v>140</v>
      </c>
      <c r="AN359" s="1" t="s">
        <v>7793</v>
      </c>
      <c r="AO359" s="71"/>
      <c r="AP359" s="189">
        <f t="shared" si="8"/>
        <v>0</v>
      </c>
    </row>
    <row r="360" spans="38:42" x14ac:dyDescent="0.25">
      <c r="AL360" s="1" t="s">
        <v>7795</v>
      </c>
      <c r="AM360" s="1">
        <v>1</v>
      </c>
      <c r="AN360" s="1" t="s">
        <v>7742</v>
      </c>
      <c r="AO360" s="71"/>
      <c r="AP360" s="189">
        <f t="shared" si="8"/>
        <v>0</v>
      </c>
    </row>
    <row r="361" spans="38:42" x14ac:dyDescent="0.25">
      <c r="AL361" s="1" t="s">
        <v>7796</v>
      </c>
      <c r="AM361" s="1">
        <v>0.2</v>
      </c>
      <c r="AN361" s="1" t="s">
        <v>7742</v>
      </c>
      <c r="AO361" s="71"/>
      <c r="AP361" s="189">
        <f t="shared" si="8"/>
        <v>0</v>
      </c>
    </row>
    <row r="362" spans="38:42" x14ac:dyDescent="0.25">
      <c r="AL362" s="1" t="s">
        <v>7797</v>
      </c>
      <c r="AM362" s="1">
        <v>0.03</v>
      </c>
      <c r="AN362" s="1" t="s">
        <v>7742</v>
      </c>
      <c r="AO362" s="71"/>
      <c r="AP362" s="189">
        <f t="shared" si="8"/>
        <v>0</v>
      </c>
    </row>
    <row r="363" spans="38:42" x14ac:dyDescent="0.25">
      <c r="AL363" s="1" t="s">
        <v>7798</v>
      </c>
      <c r="AM363" s="1">
        <v>0.03</v>
      </c>
      <c r="AN363" s="1" t="s">
        <v>7763</v>
      </c>
      <c r="AO363" s="71"/>
      <c r="AP363" s="189">
        <f t="shared" si="8"/>
        <v>0</v>
      </c>
    </row>
    <row r="364" spans="38:42" x14ac:dyDescent="0.25">
      <c r="AL364" s="1" t="s">
        <v>7799</v>
      </c>
      <c r="AM364" s="1">
        <v>0.5</v>
      </c>
      <c r="AN364" s="1" t="s">
        <v>7742</v>
      </c>
      <c r="AO364" s="71"/>
      <c r="AP364" s="189">
        <f t="shared" si="8"/>
        <v>0</v>
      </c>
    </row>
    <row r="365" spans="38:42" x14ac:dyDescent="0.25">
      <c r="AL365" s="1" t="s">
        <v>7800</v>
      </c>
      <c r="AM365" s="1">
        <v>0.5</v>
      </c>
      <c r="AN365" s="1" t="s">
        <v>7742</v>
      </c>
      <c r="AO365" s="71"/>
      <c r="AP365" s="189">
        <f t="shared" si="8"/>
        <v>0</v>
      </c>
    </row>
    <row r="366" spans="38:42" x14ac:dyDescent="0.25">
      <c r="AL366" s="1" t="s">
        <v>7801</v>
      </c>
      <c r="AM366" s="1">
        <v>0.8</v>
      </c>
      <c r="AN366" s="1" t="s">
        <v>7742</v>
      </c>
      <c r="AO366" s="71"/>
      <c r="AP366" s="189">
        <f t="shared" si="8"/>
        <v>0</v>
      </c>
    </row>
    <row r="367" spans="38:42" x14ac:dyDescent="0.25">
      <c r="AL367" s="1" t="s">
        <v>7802</v>
      </c>
      <c r="AM367" s="1">
        <v>0.5</v>
      </c>
      <c r="AN367" s="1" t="s">
        <v>7790</v>
      </c>
      <c r="AO367" s="71"/>
      <c r="AP367" s="189">
        <f t="shared" si="8"/>
        <v>0</v>
      </c>
    </row>
    <row r="368" spans="38:42" x14ac:dyDescent="0.25">
      <c r="AL368" s="1" t="s">
        <v>7803</v>
      </c>
      <c r="AM368" s="1">
        <v>0.3</v>
      </c>
      <c r="AN368" s="1" t="s">
        <v>7742</v>
      </c>
      <c r="AO368" s="71"/>
      <c r="AP368" s="189">
        <f t="shared" si="8"/>
        <v>0</v>
      </c>
    </row>
    <row r="369" spans="38:42" x14ac:dyDescent="0.25">
      <c r="AL369" s="1" t="s">
        <v>7804</v>
      </c>
      <c r="AM369" s="1">
        <v>0.5</v>
      </c>
      <c r="AN369" s="1" t="s">
        <v>7805</v>
      </c>
      <c r="AO369" s="71"/>
      <c r="AP369" s="189">
        <f t="shared" si="8"/>
        <v>0</v>
      </c>
    </row>
    <row r="370" spans="38:42" x14ac:dyDescent="0.25">
      <c r="AL370" s="1" t="s">
        <v>7806</v>
      </c>
      <c r="AM370" s="1">
        <v>0.5</v>
      </c>
      <c r="AN370" s="1" t="s">
        <v>7754</v>
      </c>
      <c r="AO370" s="71"/>
      <c r="AP370" s="189">
        <f t="shared" si="8"/>
        <v>0</v>
      </c>
    </row>
    <row r="371" spans="38:42" x14ac:dyDescent="0.25">
      <c r="AL371" s="1" t="s">
        <v>7807</v>
      </c>
      <c r="AM371" s="1">
        <v>1</v>
      </c>
      <c r="AN371" s="1" t="s">
        <v>7737</v>
      </c>
      <c r="AO371" s="71"/>
      <c r="AP371" s="189">
        <f t="shared" si="8"/>
        <v>0</v>
      </c>
    </row>
    <row r="372" spans="38:42" x14ac:dyDescent="0.25">
      <c r="AL372" s="1" t="s">
        <v>7808</v>
      </c>
      <c r="AM372" s="1">
        <v>0.1</v>
      </c>
      <c r="AN372" s="1" t="s">
        <v>7809</v>
      </c>
      <c r="AO372" s="71"/>
      <c r="AP372" s="189">
        <f t="shared" si="8"/>
        <v>0</v>
      </c>
    </row>
    <row r="373" spans="38:42" x14ac:dyDescent="0.25">
      <c r="AL373" s="1" t="s">
        <v>7810</v>
      </c>
      <c r="AM373" s="1">
        <v>0.06</v>
      </c>
      <c r="AN373" s="1" t="s">
        <v>7809</v>
      </c>
      <c r="AO373" s="71"/>
      <c r="AP373" s="189">
        <f t="shared" si="8"/>
        <v>0</v>
      </c>
    </row>
    <row r="374" spans="38:42" x14ac:dyDescent="0.25">
      <c r="AL374" s="1" t="s">
        <v>7811</v>
      </c>
      <c r="AM374" s="1">
        <v>0.04</v>
      </c>
      <c r="AN374" s="1" t="s">
        <v>7742</v>
      </c>
      <c r="AO374" s="71"/>
      <c r="AP374" s="189">
        <f t="shared" si="8"/>
        <v>0</v>
      </c>
    </row>
    <row r="375" spans="38:42" x14ac:dyDescent="0.25">
      <c r="AL375" s="1" t="s">
        <v>7812</v>
      </c>
      <c r="AM375" s="1">
        <v>150</v>
      </c>
      <c r="AN375" s="1" t="s">
        <v>7793</v>
      </c>
      <c r="AO375" s="71"/>
      <c r="AP375" s="189">
        <f t="shared" si="8"/>
        <v>0</v>
      </c>
    </row>
    <row r="376" spans="38:42" x14ac:dyDescent="0.25">
      <c r="AL376" s="1" t="s">
        <v>7813</v>
      </c>
      <c r="AM376" s="1">
        <v>0.1</v>
      </c>
      <c r="AN376" s="1" t="s">
        <v>7790</v>
      </c>
      <c r="AO376" s="71"/>
      <c r="AP376" s="189">
        <f t="shared" si="8"/>
        <v>0</v>
      </c>
    </row>
    <row r="377" spans="38:42" x14ac:dyDescent="0.25">
      <c r="AL377" s="1" t="s">
        <v>7814</v>
      </c>
      <c r="AM377" s="1">
        <v>0.5</v>
      </c>
      <c r="AN377" s="1" t="s">
        <v>7815</v>
      </c>
      <c r="AO377" s="71"/>
      <c r="AP377" s="189">
        <f t="shared" si="8"/>
        <v>0</v>
      </c>
    </row>
    <row r="378" spans="38:42" x14ac:dyDescent="0.25">
      <c r="AL378" s="1" t="s">
        <v>7816</v>
      </c>
      <c r="AM378" s="1">
        <v>140</v>
      </c>
      <c r="AN378" s="1" t="s">
        <v>7793</v>
      </c>
      <c r="AO378" s="71"/>
      <c r="AP378" s="189">
        <f t="shared" si="8"/>
        <v>0</v>
      </c>
    </row>
    <row r="379" spans="38:42" x14ac:dyDescent="0.25">
      <c r="AL379" s="1" t="s">
        <v>7817</v>
      </c>
      <c r="AM379" s="1">
        <v>0.05</v>
      </c>
      <c r="AN379" s="1" t="s">
        <v>7790</v>
      </c>
      <c r="AO379" s="71"/>
      <c r="AP379" s="189">
        <f t="shared" si="8"/>
        <v>0</v>
      </c>
    </row>
    <row r="380" spans="38:42" x14ac:dyDescent="0.25">
      <c r="AL380" s="1" t="s">
        <v>7818</v>
      </c>
      <c r="AM380" s="1">
        <v>0.1</v>
      </c>
      <c r="AN380" s="1" t="s">
        <v>7819</v>
      </c>
      <c r="AO380" s="71"/>
      <c r="AP380" s="189">
        <f t="shared" si="8"/>
        <v>0</v>
      </c>
    </row>
    <row r="381" spans="38:42" x14ac:dyDescent="0.25">
      <c r="AL381" s="1" t="s">
        <v>7820</v>
      </c>
      <c r="AM381" s="1">
        <v>0.09</v>
      </c>
      <c r="AN381" s="1" t="s">
        <v>7733</v>
      </c>
      <c r="AO381" s="71"/>
      <c r="AP381" s="189">
        <f t="shared" si="8"/>
        <v>0</v>
      </c>
    </row>
    <row r="382" spans="38:42" x14ac:dyDescent="0.25">
      <c r="AL382" s="1" t="s">
        <v>7821</v>
      </c>
      <c r="AM382" s="1">
        <v>0.5</v>
      </c>
      <c r="AN382" s="1" t="s">
        <v>7733</v>
      </c>
      <c r="AO382" s="71"/>
      <c r="AP382" s="189">
        <f t="shared" si="8"/>
        <v>0</v>
      </c>
    </row>
    <row r="383" spans="38:42" x14ac:dyDescent="0.25">
      <c r="AL383" s="182" t="s">
        <v>7822</v>
      </c>
      <c r="AM383" s="182"/>
      <c r="AN383" s="182"/>
      <c r="AO383" s="187"/>
      <c r="AP383" s="189">
        <f t="shared" si="8"/>
        <v>0</v>
      </c>
    </row>
    <row r="384" spans="38:42" x14ac:dyDescent="0.25">
      <c r="AL384" s="1" t="s">
        <v>7823</v>
      </c>
      <c r="AM384" s="1">
        <v>0.04</v>
      </c>
      <c r="AN384" s="1" t="s">
        <v>7824</v>
      </c>
      <c r="AO384" s="71"/>
      <c r="AP384" s="189">
        <f t="shared" si="8"/>
        <v>0</v>
      </c>
    </row>
    <row r="385" spans="38:42" x14ac:dyDescent="0.25">
      <c r="AL385" s="1" t="s">
        <v>7825</v>
      </c>
      <c r="AM385" s="1">
        <v>0.06</v>
      </c>
      <c r="AN385" s="1">
        <v>1</v>
      </c>
      <c r="AO385" s="71"/>
      <c r="AP385" s="189">
        <f t="shared" si="8"/>
        <v>0</v>
      </c>
    </row>
    <row r="386" spans="38:42" x14ac:dyDescent="0.25">
      <c r="AL386" s="1" t="s">
        <v>7826</v>
      </c>
      <c r="AM386" s="1">
        <v>0.06</v>
      </c>
      <c r="AN386" s="1" t="s">
        <v>7827</v>
      </c>
      <c r="AO386" s="71"/>
      <c r="AP386" s="189">
        <f t="shared" si="8"/>
        <v>0</v>
      </c>
    </row>
    <row r="387" spans="38:42" x14ac:dyDescent="0.25">
      <c r="AL387" s="1" t="s">
        <v>7828</v>
      </c>
      <c r="AM387" s="1">
        <v>0.2</v>
      </c>
      <c r="AN387" s="1" t="s">
        <v>7829</v>
      </c>
      <c r="AO387" s="71"/>
      <c r="AP387" s="189">
        <f t="shared" si="8"/>
        <v>0</v>
      </c>
    </row>
    <row r="388" spans="38:42" x14ac:dyDescent="0.25">
      <c r="AL388" s="1" t="s">
        <v>7830</v>
      </c>
      <c r="AM388" s="1">
        <v>0.04</v>
      </c>
      <c r="AN388" s="1" t="s">
        <v>7742</v>
      </c>
      <c r="AO388" s="71"/>
      <c r="AP388" s="189">
        <f t="shared" ref="AP388:AP451" si="9">AO388*AM388</f>
        <v>0</v>
      </c>
    </row>
    <row r="389" spans="38:42" x14ac:dyDescent="0.25">
      <c r="AL389" s="1" t="s">
        <v>7831</v>
      </c>
      <c r="AM389" s="1">
        <v>0.04</v>
      </c>
      <c r="AN389" s="1">
        <v>1</v>
      </c>
      <c r="AO389" s="71"/>
      <c r="AP389" s="189">
        <f t="shared" si="9"/>
        <v>0</v>
      </c>
    </row>
    <row r="390" spans="38:42" x14ac:dyDescent="0.25">
      <c r="AL390" s="1" t="s">
        <v>7832</v>
      </c>
      <c r="AM390" s="1">
        <v>0.4</v>
      </c>
      <c r="AN390" s="1" t="s">
        <v>7790</v>
      </c>
      <c r="AO390" s="71"/>
      <c r="AP390" s="189">
        <f t="shared" si="9"/>
        <v>0</v>
      </c>
    </row>
    <row r="391" spans="38:42" x14ac:dyDescent="0.25">
      <c r="AL391" s="1" t="s">
        <v>7833</v>
      </c>
      <c r="AM391" s="1">
        <v>0.04</v>
      </c>
      <c r="AN391" s="1">
        <v>6</v>
      </c>
      <c r="AO391" s="71"/>
      <c r="AP391" s="189">
        <f t="shared" si="9"/>
        <v>0</v>
      </c>
    </row>
    <row r="392" spans="38:42" x14ac:dyDescent="0.25">
      <c r="AL392" s="1" t="s">
        <v>7834</v>
      </c>
      <c r="AM392" s="1">
        <v>1</v>
      </c>
      <c r="AN392" s="1">
        <v>2</v>
      </c>
      <c r="AO392" s="71"/>
      <c r="AP392" s="189">
        <f t="shared" si="9"/>
        <v>0</v>
      </c>
    </row>
    <row r="393" spans="38:42" x14ac:dyDescent="0.25">
      <c r="AL393" s="1" t="s">
        <v>7835</v>
      </c>
      <c r="AM393" s="1">
        <v>1</v>
      </c>
      <c r="AN393" s="1">
        <v>4</v>
      </c>
      <c r="AO393" s="71"/>
      <c r="AP393" s="189">
        <f t="shared" si="9"/>
        <v>0</v>
      </c>
    </row>
    <row r="394" spans="38:42" x14ac:dyDescent="0.25">
      <c r="AL394" s="1" t="s">
        <v>7836</v>
      </c>
      <c r="AM394" s="1">
        <v>0.5</v>
      </c>
      <c r="AN394" s="1">
        <v>3</v>
      </c>
      <c r="AO394" s="71"/>
      <c r="AP394" s="189">
        <f t="shared" si="9"/>
        <v>0</v>
      </c>
    </row>
    <row r="395" spans="38:42" x14ac:dyDescent="0.25">
      <c r="AL395" s="1" t="s">
        <v>7837</v>
      </c>
      <c r="AM395" s="1">
        <v>0.03</v>
      </c>
      <c r="AN395" s="1" t="s">
        <v>7767</v>
      </c>
      <c r="AO395" s="71"/>
      <c r="AP395" s="189">
        <f t="shared" si="9"/>
        <v>0</v>
      </c>
    </row>
    <row r="396" spans="38:42" x14ac:dyDescent="0.25">
      <c r="AL396" s="1" t="s">
        <v>7838</v>
      </c>
      <c r="AM396" s="1">
        <v>0.04</v>
      </c>
      <c r="AN396" s="1" t="s">
        <v>7829</v>
      </c>
      <c r="AO396" s="71"/>
      <c r="AP396" s="189">
        <f t="shared" si="9"/>
        <v>0</v>
      </c>
    </row>
    <row r="397" spans="38:42" x14ac:dyDescent="0.25">
      <c r="AL397" s="1" t="s">
        <v>7839</v>
      </c>
      <c r="AM397" s="1">
        <v>0.05</v>
      </c>
      <c r="AN397" s="1">
        <v>1</v>
      </c>
      <c r="AO397" s="71"/>
      <c r="AP397" s="189">
        <f t="shared" si="9"/>
        <v>0</v>
      </c>
    </row>
    <row r="398" spans="38:42" x14ac:dyDescent="0.25">
      <c r="AL398" s="1" t="s">
        <v>7840</v>
      </c>
      <c r="AM398" s="1">
        <v>0.06</v>
      </c>
      <c r="AN398" s="1" t="s">
        <v>7841</v>
      </c>
      <c r="AO398" s="71"/>
      <c r="AP398" s="189">
        <f t="shared" si="9"/>
        <v>0</v>
      </c>
    </row>
    <row r="399" spans="38:42" x14ac:dyDescent="0.25">
      <c r="AL399" s="1" t="s">
        <v>7842</v>
      </c>
      <c r="AM399" s="1">
        <v>0.1</v>
      </c>
      <c r="AN399" s="1" t="s">
        <v>7785</v>
      </c>
      <c r="AO399" s="71"/>
      <c r="AP399" s="189">
        <f t="shared" si="9"/>
        <v>0</v>
      </c>
    </row>
    <row r="400" spans="38:42" x14ac:dyDescent="0.25">
      <c r="AL400" s="1" t="s">
        <v>7843</v>
      </c>
      <c r="AM400" s="1">
        <v>0.04</v>
      </c>
      <c r="AN400" s="1" t="s">
        <v>7844</v>
      </c>
      <c r="AO400" s="71"/>
      <c r="AP400" s="189">
        <f t="shared" si="9"/>
        <v>0</v>
      </c>
    </row>
    <row r="401" spans="38:42" x14ac:dyDescent="0.25">
      <c r="AL401" s="1" t="s">
        <v>7845</v>
      </c>
      <c r="AM401" s="1">
        <v>4</v>
      </c>
      <c r="AN401" s="1" t="s">
        <v>7846</v>
      </c>
      <c r="AO401" s="71"/>
      <c r="AP401" s="189">
        <f t="shared" si="9"/>
        <v>0</v>
      </c>
    </row>
    <row r="402" spans="38:42" x14ac:dyDescent="0.25">
      <c r="AL402" s="1" t="s">
        <v>7847</v>
      </c>
      <c r="AM402" s="1">
        <v>0.2</v>
      </c>
      <c r="AN402" s="1" t="s">
        <v>7733</v>
      </c>
      <c r="AO402" s="71"/>
      <c r="AP402" s="189">
        <f t="shared" si="9"/>
        <v>0</v>
      </c>
    </row>
    <row r="403" spans="38:42" x14ac:dyDescent="0.25">
      <c r="AL403" s="1" t="s">
        <v>7848</v>
      </c>
      <c r="AM403" s="1">
        <v>0.06</v>
      </c>
      <c r="AN403" s="1" t="s">
        <v>7849</v>
      </c>
      <c r="AO403" s="71"/>
      <c r="AP403" s="189">
        <f t="shared" si="9"/>
        <v>0</v>
      </c>
    </row>
    <row r="404" spans="38:42" x14ac:dyDescent="0.25">
      <c r="AL404" s="1" t="s">
        <v>7850</v>
      </c>
      <c r="AM404" s="1">
        <v>0.06</v>
      </c>
      <c r="AN404" s="1" t="s">
        <v>7733</v>
      </c>
      <c r="AO404" s="71"/>
      <c r="AP404" s="189">
        <f t="shared" si="9"/>
        <v>0</v>
      </c>
    </row>
    <row r="405" spans="38:42" x14ac:dyDescent="0.25">
      <c r="AL405" s="1" t="s">
        <v>7851</v>
      </c>
      <c r="AM405" s="1">
        <v>0.03</v>
      </c>
      <c r="AN405" s="1" t="s">
        <v>7852</v>
      </c>
      <c r="AO405" s="71"/>
      <c r="AP405" s="189">
        <f t="shared" si="9"/>
        <v>0</v>
      </c>
    </row>
    <row r="406" spans="38:42" x14ac:dyDescent="0.25">
      <c r="AL406" s="1" t="s">
        <v>7853</v>
      </c>
      <c r="AM406" s="1">
        <v>0.06</v>
      </c>
      <c r="AN406" s="1" t="s">
        <v>7742</v>
      </c>
      <c r="AO406" s="71"/>
      <c r="AP406" s="189">
        <f t="shared" si="9"/>
        <v>0</v>
      </c>
    </row>
    <row r="407" spans="38:42" x14ac:dyDescent="0.25">
      <c r="AL407" s="1" t="s">
        <v>7854</v>
      </c>
      <c r="AM407" s="1">
        <v>2</v>
      </c>
      <c r="AN407" s="1">
        <v>1</v>
      </c>
      <c r="AO407" s="71"/>
      <c r="AP407" s="189">
        <f t="shared" si="9"/>
        <v>0</v>
      </c>
    </row>
    <row r="408" spans="38:42" x14ac:dyDescent="0.25">
      <c r="AL408" s="1" t="s">
        <v>7855</v>
      </c>
      <c r="AM408" s="1">
        <v>7.0000000000000007E-2</v>
      </c>
      <c r="AN408" s="1" t="s">
        <v>7742</v>
      </c>
      <c r="AO408" s="71"/>
      <c r="AP408" s="189">
        <f t="shared" si="9"/>
        <v>0</v>
      </c>
    </row>
    <row r="409" spans="38:42" x14ac:dyDescent="0.25">
      <c r="AL409" s="1" t="s">
        <v>7856</v>
      </c>
      <c r="AM409" s="1">
        <v>0.05</v>
      </c>
      <c r="AN409" s="1" t="s">
        <v>7767</v>
      </c>
      <c r="AO409" s="71"/>
      <c r="AP409" s="189">
        <f t="shared" si="9"/>
        <v>0</v>
      </c>
    </row>
    <row r="410" spans="38:42" x14ac:dyDescent="0.25">
      <c r="AL410" s="1" t="s">
        <v>7857</v>
      </c>
      <c r="AM410" s="1">
        <v>5</v>
      </c>
      <c r="AN410" s="1" t="s">
        <v>7745</v>
      </c>
      <c r="AO410" s="71"/>
      <c r="AP410" s="189">
        <f t="shared" si="9"/>
        <v>0</v>
      </c>
    </row>
    <row r="411" spans="38:42" x14ac:dyDescent="0.25">
      <c r="AL411" s="1" t="s">
        <v>7858</v>
      </c>
      <c r="AM411" s="1">
        <v>4</v>
      </c>
      <c r="AN411" s="1" t="s">
        <v>7819</v>
      </c>
      <c r="AO411" s="71"/>
      <c r="AP411" s="189">
        <f t="shared" si="9"/>
        <v>0</v>
      </c>
    </row>
    <row r="412" spans="38:42" x14ac:dyDescent="0.25">
      <c r="AL412" s="1" t="s">
        <v>7859</v>
      </c>
      <c r="AM412" s="1">
        <v>3</v>
      </c>
      <c r="AN412" s="1" t="s">
        <v>7790</v>
      </c>
      <c r="AO412" s="71"/>
      <c r="AP412" s="189">
        <f t="shared" si="9"/>
        <v>0</v>
      </c>
    </row>
    <row r="413" spans="38:42" x14ac:dyDescent="0.25">
      <c r="AL413" s="182" t="s">
        <v>7860</v>
      </c>
      <c r="AM413" s="182"/>
      <c r="AN413" s="182"/>
      <c r="AO413" s="187"/>
      <c r="AP413" s="189">
        <f t="shared" si="9"/>
        <v>0</v>
      </c>
    </row>
    <row r="414" spans="38:42" x14ac:dyDescent="0.25">
      <c r="AL414" s="1" t="s">
        <v>7861</v>
      </c>
      <c r="AM414" s="1">
        <v>0.04</v>
      </c>
      <c r="AN414" s="1" t="s">
        <v>7862</v>
      </c>
      <c r="AO414" s="71"/>
      <c r="AP414" s="189">
        <f t="shared" si="9"/>
        <v>0</v>
      </c>
    </row>
    <row r="415" spans="38:42" x14ac:dyDescent="0.25">
      <c r="AL415" s="1" t="s">
        <v>7863</v>
      </c>
      <c r="AM415" s="1">
        <v>0.1</v>
      </c>
      <c r="AN415" s="1" t="s">
        <v>7852</v>
      </c>
      <c r="AO415" s="71"/>
      <c r="AP415" s="189">
        <f t="shared" si="9"/>
        <v>0</v>
      </c>
    </row>
    <row r="416" spans="38:42" x14ac:dyDescent="0.25">
      <c r="AL416" s="1" t="s">
        <v>7864</v>
      </c>
      <c r="AM416" s="1">
        <v>0.06</v>
      </c>
      <c r="AN416" s="1" t="s">
        <v>7865</v>
      </c>
      <c r="AO416" s="71"/>
      <c r="AP416" s="189">
        <f t="shared" si="9"/>
        <v>0</v>
      </c>
    </row>
    <row r="417" spans="38:42" x14ac:dyDescent="0.25">
      <c r="AL417" s="1" t="s">
        <v>7866</v>
      </c>
      <c r="AM417" s="1">
        <v>0.3</v>
      </c>
      <c r="AN417" s="1" t="s">
        <v>7865</v>
      </c>
      <c r="AO417" s="71"/>
      <c r="AP417" s="189">
        <f t="shared" si="9"/>
        <v>0</v>
      </c>
    </row>
    <row r="418" spans="38:42" x14ac:dyDescent="0.25">
      <c r="AL418" s="1" t="s">
        <v>7867</v>
      </c>
      <c r="AM418" s="1">
        <v>0.3</v>
      </c>
      <c r="AN418" s="1">
        <v>12</v>
      </c>
      <c r="AO418" s="71"/>
      <c r="AP418" s="189">
        <f t="shared" si="9"/>
        <v>0</v>
      </c>
    </row>
    <row r="419" spans="38:42" x14ac:dyDescent="0.25">
      <c r="AL419" s="1" t="s">
        <v>7868</v>
      </c>
      <c r="AM419" s="1">
        <v>0.04</v>
      </c>
      <c r="AN419" s="1">
        <v>12</v>
      </c>
      <c r="AO419" s="71"/>
      <c r="AP419" s="189">
        <f t="shared" si="9"/>
        <v>0</v>
      </c>
    </row>
    <row r="420" spans="38:42" x14ac:dyDescent="0.25">
      <c r="AL420" s="1" t="s">
        <v>7869</v>
      </c>
      <c r="AM420" s="1">
        <v>0.06</v>
      </c>
      <c r="AN420" s="1" t="s">
        <v>7742</v>
      </c>
      <c r="AO420" s="71"/>
      <c r="AP420" s="189">
        <f t="shared" si="9"/>
        <v>0</v>
      </c>
    </row>
    <row r="421" spans="38:42" x14ac:dyDescent="0.25">
      <c r="AL421" s="1" t="s">
        <v>7870</v>
      </c>
      <c r="AM421" s="1">
        <v>0.1</v>
      </c>
      <c r="AN421" s="1" t="s">
        <v>7733</v>
      </c>
      <c r="AO421" s="71"/>
      <c r="AP421" s="189">
        <f t="shared" si="9"/>
        <v>0</v>
      </c>
    </row>
    <row r="422" spans="38:42" x14ac:dyDescent="0.25">
      <c r="AL422" s="1" t="s">
        <v>7871</v>
      </c>
      <c r="AM422" s="1">
        <v>5</v>
      </c>
      <c r="AN422" s="1" t="s">
        <v>7790</v>
      </c>
      <c r="AO422" s="71"/>
      <c r="AP422" s="189">
        <f t="shared" si="9"/>
        <v>0</v>
      </c>
    </row>
    <row r="423" spans="38:42" x14ac:dyDescent="0.25">
      <c r="AL423" s="1" t="s">
        <v>7872</v>
      </c>
      <c r="AM423" s="1">
        <v>0.1</v>
      </c>
      <c r="AN423" s="1" t="s">
        <v>7873</v>
      </c>
      <c r="AO423" s="71"/>
      <c r="AP423" s="189">
        <f t="shared" si="9"/>
        <v>0</v>
      </c>
    </row>
    <row r="424" spans="38:42" x14ac:dyDescent="0.25">
      <c r="AL424" s="1" t="s">
        <v>7874</v>
      </c>
      <c r="AM424" s="1">
        <v>0.1</v>
      </c>
      <c r="AN424" s="1" t="s">
        <v>7790</v>
      </c>
      <c r="AO424" s="71"/>
      <c r="AP424" s="189">
        <f t="shared" si="9"/>
        <v>0</v>
      </c>
    </row>
    <row r="425" spans="38:42" x14ac:dyDescent="0.25">
      <c r="AL425" s="1" t="s">
        <v>7875</v>
      </c>
      <c r="AM425" s="1">
        <v>0.2</v>
      </c>
      <c r="AN425" s="1" t="s">
        <v>7745</v>
      </c>
      <c r="AO425" s="71"/>
      <c r="AP425" s="189">
        <f t="shared" si="9"/>
        <v>0</v>
      </c>
    </row>
    <row r="426" spans="38:42" x14ac:dyDescent="0.25">
      <c r="AL426" s="1" t="s">
        <v>7876</v>
      </c>
      <c r="AM426" s="1">
        <v>0.4</v>
      </c>
      <c r="AN426" s="1" t="s">
        <v>7745</v>
      </c>
      <c r="AO426" s="71"/>
      <c r="AP426" s="189">
        <f t="shared" si="9"/>
        <v>0</v>
      </c>
    </row>
    <row r="427" spans="38:42" x14ac:dyDescent="0.25">
      <c r="AL427" s="1" t="s">
        <v>7877</v>
      </c>
      <c r="AM427" s="1">
        <v>0.1</v>
      </c>
      <c r="AN427" s="1" t="s">
        <v>7745</v>
      </c>
      <c r="AO427" s="71"/>
      <c r="AP427" s="189">
        <f t="shared" si="9"/>
        <v>0</v>
      </c>
    </row>
    <row r="428" spans="38:42" x14ac:dyDescent="0.25">
      <c r="AL428" s="1" t="s">
        <v>7878</v>
      </c>
      <c r="AM428" s="1">
        <v>0.2</v>
      </c>
      <c r="AN428" s="1" t="s">
        <v>7737</v>
      </c>
      <c r="AO428" s="71"/>
      <c r="AP428" s="189">
        <f t="shared" si="9"/>
        <v>0</v>
      </c>
    </row>
    <row r="429" spans="38:42" x14ac:dyDescent="0.25">
      <c r="AL429" s="1" t="s">
        <v>7879</v>
      </c>
      <c r="AM429" s="1">
        <v>0.5</v>
      </c>
      <c r="AN429" s="1" t="s">
        <v>7865</v>
      </c>
      <c r="AO429" s="71"/>
      <c r="AP429" s="189">
        <f t="shared" si="9"/>
        <v>0</v>
      </c>
    </row>
    <row r="430" spans="38:42" x14ac:dyDescent="0.25">
      <c r="AL430" s="1" t="s">
        <v>7880</v>
      </c>
      <c r="AM430" s="1">
        <v>0.1</v>
      </c>
      <c r="AN430" s="1">
        <v>25</v>
      </c>
      <c r="AO430" s="71"/>
      <c r="AP430" s="189">
        <f t="shared" si="9"/>
        <v>0</v>
      </c>
    </row>
    <row r="431" spans="38:42" x14ac:dyDescent="0.25">
      <c r="AL431" s="1" t="s">
        <v>7881</v>
      </c>
      <c r="AM431" s="1">
        <v>0.3</v>
      </c>
      <c r="AN431" s="1" t="s">
        <v>7852</v>
      </c>
      <c r="AO431" s="71"/>
      <c r="AP431" s="189">
        <f t="shared" si="9"/>
        <v>0</v>
      </c>
    </row>
    <row r="432" spans="38:42" x14ac:dyDescent="0.25">
      <c r="AL432" s="1" t="s">
        <v>7882</v>
      </c>
      <c r="AM432" s="1">
        <v>0.2</v>
      </c>
      <c r="AN432" s="1">
        <v>25</v>
      </c>
      <c r="AO432" s="71"/>
      <c r="AP432" s="189">
        <f t="shared" si="9"/>
        <v>0</v>
      </c>
    </row>
    <row r="433" spans="38:42" x14ac:dyDescent="0.25">
      <c r="AL433" s="1" t="s">
        <v>7883</v>
      </c>
      <c r="AM433" s="1">
        <v>0.7</v>
      </c>
      <c r="AN433" s="1">
        <v>25</v>
      </c>
      <c r="AO433" s="71"/>
      <c r="AP433" s="189">
        <f t="shared" si="9"/>
        <v>0</v>
      </c>
    </row>
    <row r="434" spans="38:42" x14ac:dyDescent="0.25">
      <c r="AL434" s="1" t="s">
        <v>7884</v>
      </c>
      <c r="AM434" s="1">
        <v>0.3</v>
      </c>
      <c r="AN434" s="1">
        <v>25</v>
      </c>
      <c r="AO434" s="71"/>
      <c r="AP434" s="189">
        <f t="shared" si="9"/>
        <v>0</v>
      </c>
    </row>
    <row r="435" spans="38:42" x14ac:dyDescent="0.25">
      <c r="AL435" s="1" t="s">
        <v>7885</v>
      </c>
      <c r="AM435" s="1">
        <v>0.2</v>
      </c>
      <c r="AN435" s="1">
        <v>30</v>
      </c>
      <c r="AO435" s="71"/>
      <c r="AP435" s="189">
        <f t="shared" si="9"/>
        <v>0</v>
      </c>
    </row>
    <row r="436" spans="38:42" x14ac:dyDescent="0.25">
      <c r="AL436" s="1" t="s">
        <v>7886</v>
      </c>
      <c r="AM436" s="1">
        <v>0.3</v>
      </c>
      <c r="AN436" s="1">
        <v>12</v>
      </c>
      <c r="AO436" s="71"/>
      <c r="AP436" s="189">
        <f t="shared" si="9"/>
        <v>0</v>
      </c>
    </row>
    <row r="437" spans="38:42" x14ac:dyDescent="0.25">
      <c r="AL437" s="1" t="s">
        <v>7887</v>
      </c>
      <c r="AM437" s="1">
        <v>0.3</v>
      </c>
      <c r="AN437" s="1">
        <v>25</v>
      </c>
      <c r="AO437" s="71"/>
      <c r="AP437" s="189">
        <f t="shared" si="9"/>
        <v>0</v>
      </c>
    </row>
    <row r="438" spans="38:42" x14ac:dyDescent="0.25">
      <c r="AL438" s="1" t="s">
        <v>7888</v>
      </c>
      <c r="AM438" s="1">
        <v>0.4</v>
      </c>
      <c r="AN438" s="1">
        <v>25</v>
      </c>
      <c r="AO438" s="71"/>
      <c r="AP438" s="189">
        <f t="shared" si="9"/>
        <v>0</v>
      </c>
    </row>
    <row r="439" spans="38:42" x14ac:dyDescent="0.25">
      <c r="AL439" s="1" t="s">
        <v>7889</v>
      </c>
      <c r="AM439" s="1">
        <v>0.7</v>
      </c>
      <c r="AN439" s="1" t="s">
        <v>7735</v>
      </c>
      <c r="AO439" s="71"/>
      <c r="AP439" s="189">
        <f t="shared" si="9"/>
        <v>0</v>
      </c>
    </row>
    <row r="440" spans="38:42" x14ac:dyDescent="0.25">
      <c r="AL440" s="1" t="s">
        <v>7890</v>
      </c>
      <c r="AM440" s="1">
        <v>0.02</v>
      </c>
      <c r="AN440" s="1" t="s">
        <v>7745</v>
      </c>
      <c r="AO440" s="71"/>
      <c r="AP440" s="189">
        <f t="shared" si="9"/>
        <v>0</v>
      </c>
    </row>
    <row r="441" spans="38:42" x14ac:dyDescent="0.25">
      <c r="AL441" s="1" t="s">
        <v>7891</v>
      </c>
      <c r="AM441" s="1">
        <v>10</v>
      </c>
      <c r="AN441" s="1" t="s">
        <v>7745</v>
      </c>
      <c r="AO441" s="71"/>
      <c r="AP441" s="189">
        <f t="shared" si="9"/>
        <v>0</v>
      </c>
    </row>
    <row r="442" spans="38:42" x14ac:dyDescent="0.25">
      <c r="AL442" s="1" t="s">
        <v>7892</v>
      </c>
      <c r="AM442" s="1">
        <v>0.4</v>
      </c>
      <c r="AN442" s="1" t="s">
        <v>7865</v>
      </c>
      <c r="AO442" s="71"/>
      <c r="AP442" s="189">
        <f t="shared" si="9"/>
        <v>0</v>
      </c>
    </row>
    <row r="443" spans="38:42" x14ac:dyDescent="0.25">
      <c r="AL443" s="1" t="s">
        <v>7893</v>
      </c>
      <c r="AM443" s="1">
        <v>0.08</v>
      </c>
      <c r="AN443" s="1" t="s">
        <v>7740</v>
      </c>
      <c r="AO443" s="71"/>
      <c r="AP443" s="189">
        <f t="shared" si="9"/>
        <v>0</v>
      </c>
    </row>
    <row r="444" spans="38:42" x14ac:dyDescent="0.25">
      <c r="AL444" s="1" t="s">
        <v>7894</v>
      </c>
      <c r="AM444" s="1">
        <v>2</v>
      </c>
      <c r="AN444" s="1" t="s">
        <v>7895</v>
      </c>
      <c r="AO444" s="71"/>
      <c r="AP444" s="189">
        <f t="shared" si="9"/>
        <v>0</v>
      </c>
    </row>
    <row r="445" spans="38:42" x14ac:dyDescent="0.25">
      <c r="AL445" s="1" t="s">
        <v>7896</v>
      </c>
      <c r="AM445" s="1">
        <v>1</v>
      </c>
      <c r="AN445" s="1" t="s">
        <v>7740</v>
      </c>
      <c r="AO445" s="71"/>
      <c r="AP445" s="189">
        <f t="shared" si="9"/>
        <v>0</v>
      </c>
    </row>
    <row r="446" spans="38:42" x14ac:dyDescent="0.25">
      <c r="AL446" s="1" t="s">
        <v>7897</v>
      </c>
      <c r="AM446" s="1">
        <v>0.03</v>
      </c>
      <c r="AN446" s="1" t="s">
        <v>7819</v>
      </c>
      <c r="AO446" s="71"/>
      <c r="AP446" s="189">
        <f t="shared" si="9"/>
        <v>0</v>
      </c>
    </row>
    <row r="447" spans="38:42" x14ac:dyDescent="0.25">
      <c r="AL447" s="1" t="s">
        <v>7898</v>
      </c>
      <c r="AM447" s="1">
        <v>0.04</v>
      </c>
      <c r="AN447" s="1" t="s">
        <v>7785</v>
      </c>
      <c r="AO447" s="71"/>
      <c r="AP447" s="189">
        <f t="shared" si="9"/>
        <v>0</v>
      </c>
    </row>
    <row r="448" spans="38:42" x14ac:dyDescent="0.25">
      <c r="AL448" s="1" t="s">
        <v>7899</v>
      </c>
      <c r="AM448" s="1">
        <v>0.08</v>
      </c>
      <c r="AN448" s="1" t="s">
        <v>7790</v>
      </c>
      <c r="AO448" s="71"/>
      <c r="AP448" s="189">
        <f t="shared" si="9"/>
        <v>0</v>
      </c>
    </row>
    <row r="449" spans="38:42" x14ac:dyDescent="0.25">
      <c r="AL449" s="1" t="s">
        <v>7900</v>
      </c>
      <c r="AM449" s="1">
        <v>0.2</v>
      </c>
      <c r="AN449" s="1" t="s">
        <v>7901</v>
      </c>
      <c r="AO449" s="71"/>
      <c r="AP449" s="189">
        <f t="shared" si="9"/>
        <v>0</v>
      </c>
    </row>
    <row r="450" spans="38:42" x14ac:dyDescent="0.25">
      <c r="AL450" s="1" t="s">
        <v>7902</v>
      </c>
      <c r="AM450" s="1">
        <v>0.1</v>
      </c>
      <c r="AN450" s="1" t="s">
        <v>7733</v>
      </c>
      <c r="AO450" s="71"/>
      <c r="AP450" s="189">
        <f t="shared" si="9"/>
        <v>0</v>
      </c>
    </row>
    <row r="451" spans="38:42" x14ac:dyDescent="0.25">
      <c r="AL451" s="1" t="s">
        <v>7903</v>
      </c>
      <c r="AM451" s="1">
        <v>0.04</v>
      </c>
      <c r="AN451" s="1" t="s">
        <v>7785</v>
      </c>
      <c r="AO451" s="71"/>
      <c r="AP451" s="189">
        <f t="shared" si="9"/>
        <v>0</v>
      </c>
    </row>
    <row r="452" spans="38:42" x14ac:dyDescent="0.25">
      <c r="AL452" s="1" t="s">
        <v>7904</v>
      </c>
      <c r="AM452" s="1">
        <v>0.06</v>
      </c>
      <c r="AN452" s="1" t="s">
        <v>7905</v>
      </c>
      <c r="AO452" s="71"/>
      <c r="AP452" s="189">
        <f t="shared" ref="AP452:AP515" si="10">AO452*AM452</f>
        <v>0</v>
      </c>
    </row>
    <row r="453" spans="38:42" x14ac:dyDescent="0.25">
      <c r="AL453" s="1" t="s">
        <v>7906</v>
      </c>
      <c r="AM453" s="1">
        <v>0.05</v>
      </c>
      <c r="AN453" s="1" t="s">
        <v>7819</v>
      </c>
      <c r="AO453" s="71"/>
      <c r="AP453" s="189">
        <f t="shared" si="10"/>
        <v>0</v>
      </c>
    </row>
    <row r="454" spans="38:42" x14ac:dyDescent="0.25">
      <c r="AL454" s="1" t="s">
        <v>7907</v>
      </c>
      <c r="AM454" s="1">
        <v>0.03</v>
      </c>
      <c r="AN454" s="1">
        <v>12</v>
      </c>
      <c r="AO454" s="71"/>
      <c r="AP454" s="189">
        <f t="shared" si="10"/>
        <v>0</v>
      </c>
    </row>
    <row r="455" spans="38:42" x14ac:dyDescent="0.25">
      <c r="AL455" s="1" t="s">
        <v>7908</v>
      </c>
      <c r="AM455" s="1">
        <v>0.04</v>
      </c>
      <c r="AN455" s="1">
        <v>12</v>
      </c>
      <c r="AO455" s="71"/>
      <c r="AP455" s="189">
        <f t="shared" si="10"/>
        <v>0</v>
      </c>
    </row>
    <row r="456" spans="38:42" x14ac:dyDescent="0.25">
      <c r="AL456" s="1" t="s">
        <v>7909</v>
      </c>
      <c r="AM456" s="1">
        <v>0.1</v>
      </c>
      <c r="AN456" s="1">
        <v>24</v>
      </c>
      <c r="AO456" s="71"/>
      <c r="AP456" s="189">
        <f t="shared" si="10"/>
        <v>0</v>
      </c>
    </row>
    <row r="457" spans="38:42" x14ac:dyDescent="0.25">
      <c r="AL457" s="1" t="s">
        <v>7910</v>
      </c>
      <c r="AM457" s="1">
        <v>2</v>
      </c>
      <c r="AN457" s="1">
        <v>25</v>
      </c>
      <c r="AO457" s="71"/>
      <c r="AP457" s="189">
        <f t="shared" si="10"/>
        <v>0</v>
      </c>
    </row>
    <row r="458" spans="38:42" x14ac:dyDescent="0.25">
      <c r="AL458" s="1" t="s">
        <v>7911</v>
      </c>
      <c r="AM458" s="1">
        <v>6</v>
      </c>
      <c r="AN458" s="1" t="s">
        <v>7819</v>
      </c>
      <c r="AO458" s="71"/>
      <c r="AP458" s="189">
        <f t="shared" si="10"/>
        <v>0</v>
      </c>
    </row>
    <row r="459" spans="38:42" x14ac:dyDescent="0.25">
      <c r="AL459" s="1" t="s">
        <v>7912</v>
      </c>
      <c r="AM459" s="1">
        <v>0.02</v>
      </c>
      <c r="AN459" s="1" t="s">
        <v>7740</v>
      </c>
      <c r="AO459" s="71"/>
      <c r="AP459" s="189">
        <f t="shared" si="10"/>
        <v>0</v>
      </c>
    </row>
    <row r="460" spans="38:42" x14ac:dyDescent="0.25">
      <c r="AL460" s="1" t="s">
        <v>7913</v>
      </c>
      <c r="AM460" s="1">
        <v>0.03</v>
      </c>
      <c r="AN460" s="1" t="s">
        <v>7914</v>
      </c>
      <c r="AO460" s="71"/>
      <c r="AP460" s="189">
        <f t="shared" si="10"/>
        <v>0</v>
      </c>
    </row>
    <row r="461" spans="38:42" x14ac:dyDescent="0.25">
      <c r="AL461" s="1" t="s">
        <v>7915</v>
      </c>
      <c r="AM461" s="1">
        <v>1</v>
      </c>
      <c r="AN461" s="1" t="s">
        <v>7733</v>
      </c>
      <c r="AO461" s="71"/>
      <c r="AP461" s="189">
        <f t="shared" si="10"/>
        <v>0</v>
      </c>
    </row>
    <row r="462" spans="38:42" x14ac:dyDescent="0.25">
      <c r="AL462" s="1" t="s">
        <v>7916</v>
      </c>
      <c r="AM462" s="1">
        <v>0.04</v>
      </c>
      <c r="AN462" s="1" t="s">
        <v>7785</v>
      </c>
      <c r="AO462" s="71"/>
      <c r="AP462" s="189">
        <f t="shared" si="10"/>
        <v>0</v>
      </c>
    </row>
    <row r="463" spans="38:42" x14ac:dyDescent="0.25">
      <c r="AL463" s="182" t="s">
        <v>7917</v>
      </c>
      <c r="AM463" s="182"/>
      <c r="AN463" s="182"/>
      <c r="AO463" s="187"/>
      <c r="AP463" s="189">
        <f t="shared" si="10"/>
        <v>0</v>
      </c>
    </row>
    <row r="464" spans="38:42" x14ac:dyDescent="0.25">
      <c r="AL464" s="1" t="s">
        <v>7918</v>
      </c>
      <c r="AM464" s="1">
        <v>10</v>
      </c>
      <c r="AN464" s="1" t="s">
        <v>7919</v>
      </c>
      <c r="AO464" s="71"/>
      <c r="AP464" s="189">
        <f t="shared" si="10"/>
        <v>0</v>
      </c>
    </row>
    <row r="465" spans="38:42" x14ac:dyDescent="0.25">
      <c r="AL465" s="1" t="s">
        <v>7920</v>
      </c>
      <c r="AM465" s="1">
        <v>0.1</v>
      </c>
      <c r="AN465" s="1" t="s">
        <v>7733</v>
      </c>
      <c r="AO465" s="71"/>
      <c r="AP465" s="189">
        <f t="shared" si="10"/>
        <v>0</v>
      </c>
    </row>
    <row r="466" spans="38:42" x14ac:dyDescent="0.25">
      <c r="AL466" s="1" t="s">
        <v>7921</v>
      </c>
      <c r="AM466" s="1">
        <v>7</v>
      </c>
      <c r="AN466" s="1" t="s">
        <v>7901</v>
      </c>
      <c r="AO466" s="71"/>
      <c r="AP466" s="189">
        <f t="shared" si="10"/>
        <v>0</v>
      </c>
    </row>
    <row r="467" spans="38:42" x14ac:dyDescent="0.25">
      <c r="AL467" s="1" t="s">
        <v>7922</v>
      </c>
      <c r="AM467" s="1">
        <v>1</v>
      </c>
      <c r="AN467" s="1" t="s">
        <v>7735</v>
      </c>
      <c r="AO467" s="71"/>
      <c r="AP467" s="189">
        <f t="shared" si="10"/>
        <v>0</v>
      </c>
    </row>
    <row r="468" spans="38:42" x14ac:dyDescent="0.25">
      <c r="AL468" s="1" t="s">
        <v>7923</v>
      </c>
      <c r="AM468" s="1">
        <v>3</v>
      </c>
      <c r="AN468" s="1" t="s">
        <v>7735</v>
      </c>
      <c r="AO468" s="71"/>
      <c r="AP468" s="189">
        <f t="shared" si="10"/>
        <v>0</v>
      </c>
    </row>
    <row r="469" spans="38:42" x14ac:dyDescent="0.25">
      <c r="AL469" s="1" t="s">
        <v>7924</v>
      </c>
      <c r="AM469" s="1">
        <v>1</v>
      </c>
      <c r="AN469" s="1" t="s">
        <v>7740</v>
      </c>
      <c r="AO469" s="71"/>
      <c r="AP469" s="189">
        <f t="shared" si="10"/>
        <v>0</v>
      </c>
    </row>
    <row r="470" spans="38:42" x14ac:dyDescent="0.25">
      <c r="AL470" s="1" t="s">
        <v>7925</v>
      </c>
      <c r="AM470" s="1">
        <v>0.8</v>
      </c>
      <c r="AN470" s="1" t="s">
        <v>7735</v>
      </c>
      <c r="AO470" s="71"/>
      <c r="AP470" s="189">
        <f t="shared" si="10"/>
        <v>0</v>
      </c>
    </row>
    <row r="471" spans="38:42" x14ac:dyDescent="0.25">
      <c r="AL471" s="1" t="s">
        <v>7926</v>
      </c>
      <c r="AM471" s="1">
        <v>1</v>
      </c>
      <c r="AN471" s="1" t="s">
        <v>7735</v>
      </c>
      <c r="AO471" s="71"/>
      <c r="AP471" s="189">
        <f t="shared" si="10"/>
        <v>0</v>
      </c>
    </row>
    <row r="472" spans="38:42" x14ac:dyDescent="0.25">
      <c r="AL472" s="1" t="s">
        <v>7927</v>
      </c>
      <c r="AM472" s="1">
        <v>0.7</v>
      </c>
      <c r="AN472" s="1" t="s">
        <v>7790</v>
      </c>
      <c r="AO472" s="71"/>
      <c r="AP472" s="189">
        <f t="shared" si="10"/>
        <v>0</v>
      </c>
    </row>
    <row r="473" spans="38:42" x14ac:dyDescent="0.25">
      <c r="AL473" s="1" t="s">
        <v>7928</v>
      </c>
      <c r="AM473" s="1">
        <v>10</v>
      </c>
      <c r="AN473" s="1" t="s">
        <v>7742</v>
      </c>
      <c r="AO473" s="71"/>
      <c r="AP473" s="189">
        <f t="shared" si="10"/>
        <v>0</v>
      </c>
    </row>
    <row r="474" spans="38:42" x14ac:dyDescent="0.25">
      <c r="AL474" s="1" t="s">
        <v>7929</v>
      </c>
      <c r="AM474" s="1">
        <v>0.1</v>
      </c>
      <c r="AN474" s="1" t="s">
        <v>7735</v>
      </c>
      <c r="AO474" s="71"/>
      <c r="AP474" s="189">
        <f t="shared" si="10"/>
        <v>0</v>
      </c>
    </row>
    <row r="475" spans="38:42" x14ac:dyDescent="0.25">
      <c r="AL475" s="1" t="s">
        <v>7930</v>
      </c>
      <c r="AM475" s="1">
        <v>2</v>
      </c>
      <c r="AN475" s="1" t="s">
        <v>7733</v>
      </c>
      <c r="AO475" s="71"/>
      <c r="AP475" s="189">
        <f t="shared" si="10"/>
        <v>0</v>
      </c>
    </row>
    <row r="476" spans="38:42" x14ac:dyDescent="0.25">
      <c r="AL476" s="1" t="s">
        <v>7931</v>
      </c>
      <c r="AM476" s="1">
        <v>10</v>
      </c>
      <c r="AN476" s="1" t="s">
        <v>7742</v>
      </c>
      <c r="AO476" s="71"/>
      <c r="AP476" s="189">
        <f t="shared" si="10"/>
        <v>0</v>
      </c>
    </row>
    <row r="477" spans="38:42" x14ac:dyDescent="0.25">
      <c r="AL477" s="1" t="s">
        <v>7932</v>
      </c>
      <c r="AM477" s="1">
        <v>3</v>
      </c>
      <c r="AN477" s="1" t="s">
        <v>7740</v>
      </c>
      <c r="AO477" s="71"/>
      <c r="AP477" s="189">
        <f t="shared" si="10"/>
        <v>0</v>
      </c>
    </row>
    <row r="478" spans="38:42" x14ac:dyDescent="0.25">
      <c r="AL478" s="1" t="s">
        <v>7933</v>
      </c>
      <c r="AM478" s="1">
        <v>3</v>
      </c>
      <c r="AN478" s="1" t="s">
        <v>7740</v>
      </c>
      <c r="AO478" s="71"/>
      <c r="AP478" s="189">
        <f t="shared" si="10"/>
        <v>0</v>
      </c>
    </row>
    <row r="479" spans="38:42" x14ac:dyDescent="0.25">
      <c r="AL479" s="1" t="s">
        <v>7934</v>
      </c>
      <c r="AM479" s="1">
        <v>1</v>
      </c>
      <c r="AN479" s="1" t="s">
        <v>7935</v>
      </c>
      <c r="AO479" s="71"/>
      <c r="AP479" s="189">
        <f t="shared" si="10"/>
        <v>0</v>
      </c>
    </row>
    <row r="480" spans="38:42" x14ac:dyDescent="0.25">
      <c r="AL480" s="1" t="s">
        <v>7936</v>
      </c>
      <c r="AM480" s="1">
        <v>1</v>
      </c>
      <c r="AN480" s="1" t="s">
        <v>7937</v>
      </c>
      <c r="AO480" s="71"/>
      <c r="AP480" s="189">
        <f t="shared" si="10"/>
        <v>0</v>
      </c>
    </row>
    <row r="481" spans="38:42" x14ac:dyDescent="0.25">
      <c r="AL481" s="1" t="s">
        <v>7938</v>
      </c>
      <c r="AM481" s="1">
        <v>4</v>
      </c>
      <c r="AN481" s="1" t="s">
        <v>7740</v>
      </c>
      <c r="AO481" s="71"/>
      <c r="AP481" s="189">
        <f t="shared" si="10"/>
        <v>0</v>
      </c>
    </row>
    <row r="482" spans="38:42" x14ac:dyDescent="0.25">
      <c r="AL482" s="1" t="s">
        <v>7939</v>
      </c>
      <c r="AM482" s="1">
        <v>10</v>
      </c>
      <c r="AN482" s="1" t="s">
        <v>7742</v>
      </c>
      <c r="AO482" s="71"/>
      <c r="AP482" s="189">
        <f t="shared" si="10"/>
        <v>0</v>
      </c>
    </row>
    <row r="483" spans="38:42" x14ac:dyDescent="0.25">
      <c r="AL483" s="1" t="s">
        <v>7940</v>
      </c>
      <c r="AM483" s="1">
        <v>3</v>
      </c>
      <c r="AN483" s="1" t="s">
        <v>7742</v>
      </c>
      <c r="AO483" s="71"/>
      <c r="AP483" s="189">
        <f t="shared" si="10"/>
        <v>0</v>
      </c>
    </row>
    <row r="484" spans="38:42" x14ac:dyDescent="0.25">
      <c r="AL484" s="1" t="s">
        <v>7941</v>
      </c>
      <c r="AM484" s="1">
        <v>3</v>
      </c>
      <c r="AN484" s="1" t="s">
        <v>7937</v>
      </c>
      <c r="AO484" s="71"/>
      <c r="AP484" s="189">
        <f t="shared" si="10"/>
        <v>0</v>
      </c>
    </row>
    <row r="485" spans="38:42" x14ac:dyDescent="0.25">
      <c r="AL485" s="1" t="s">
        <v>7942</v>
      </c>
      <c r="AM485" s="1">
        <v>0.1</v>
      </c>
      <c r="AN485" s="1" t="s">
        <v>7740</v>
      </c>
      <c r="AO485" s="71"/>
      <c r="AP485" s="189">
        <f t="shared" si="10"/>
        <v>0</v>
      </c>
    </row>
    <row r="486" spans="38:42" x14ac:dyDescent="0.25">
      <c r="AL486" s="1" t="s">
        <v>7943</v>
      </c>
      <c r="AM486" s="1">
        <v>1</v>
      </c>
      <c r="AN486" s="1" t="s">
        <v>7742</v>
      </c>
      <c r="AO486" s="71"/>
      <c r="AP486" s="189">
        <f t="shared" si="10"/>
        <v>0</v>
      </c>
    </row>
    <row r="487" spans="38:42" x14ac:dyDescent="0.25">
      <c r="AL487" s="1" t="s">
        <v>7944</v>
      </c>
      <c r="AM487" s="1">
        <v>1</v>
      </c>
      <c r="AN487" s="1" t="s">
        <v>7733</v>
      </c>
      <c r="AO487" s="71"/>
      <c r="AP487" s="189">
        <f t="shared" si="10"/>
        <v>0</v>
      </c>
    </row>
    <row r="488" spans="38:42" x14ac:dyDescent="0.25">
      <c r="AL488" s="1" t="s">
        <v>7945</v>
      </c>
      <c r="AM488" s="1">
        <v>5</v>
      </c>
      <c r="AN488" s="1" t="s">
        <v>7946</v>
      </c>
      <c r="AO488" s="71"/>
      <c r="AP488" s="189">
        <f t="shared" si="10"/>
        <v>0</v>
      </c>
    </row>
    <row r="489" spans="38:42" x14ac:dyDescent="0.25">
      <c r="AL489" s="1" t="s">
        <v>7947</v>
      </c>
      <c r="AM489" s="1">
        <v>3</v>
      </c>
      <c r="AN489" s="1" t="s">
        <v>7740</v>
      </c>
      <c r="AO489" s="71"/>
      <c r="AP489" s="189">
        <f t="shared" si="10"/>
        <v>0</v>
      </c>
    </row>
    <row r="490" spans="38:42" x14ac:dyDescent="0.25">
      <c r="AL490" s="1" t="s">
        <v>7948</v>
      </c>
      <c r="AM490" s="1">
        <v>6</v>
      </c>
      <c r="AN490" s="1" t="s">
        <v>7949</v>
      </c>
      <c r="AO490" s="71"/>
      <c r="AP490" s="189">
        <f t="shared" si="10"/>
        <v>0</v>
      </c>
    </row>
    <row r="491" spans="38:42" x14ac:dyDescent="0.25">
      <c r="AL491" s="1" t="s">
        <v>7950</v>
      </c>
      <c r="AM491" s="1">
        <v>1</v>
      </c>
      <c r="AN491" s="1" t="s">
        <v>7735</v>
      </c>
      <c r="AO491" s="71"/>
      <c r="AP491" s="189">
        <f t="shared" si="10"/>
        <v>0</v>
      </c>
    </row>
    <row r="492" spans="38:42" x14ac:dyDescent="0.25">
      <c r="AL492" s="1" t="s">
        <v>7951</v>
      </c>
      <c r="AM492" s="1"/>
      <c r="AN492" s="1"/>
      <c r="AO492" s="71"/>
      <c r="AP492" s="189">
        <f t="shared" si="10"/>
        <v>0</v>
      </c>
    </row>
    <row r="493" spans="38:42" x14ac:dyDescent="0.25">
      <c r="AL493" s="1" t="s">
        <v>7455</v>
      </c>
      <c r="AM493" s="1"/>
      <c r="AN493" s="1"/>
      <c r="AO493" s="71"/>
      <c r="AP493" s="189">
        <f t="shared" si="10"/>
        <v>0</v>
      </c>
    </row>
    <row r="494" spans="38:42" x14ac:dyDescent="0.25">
      <c r="AL494" s="182" t="s">
        <v>7952</v>
      </c>
      <c r="AM494" s="182"/>
      <c r="AN494" s="182"/>
      <c r="AO494" s="187"/>
      <c r="AP494" s="189">
        <f t="shared" si="10"/>
        <v>0</v>
      </c>
    </row>
    <row r="495" spans="38:42" x14ac:dyDescent="0.25">
      <c r="AL495" s="182" t="s">
        <v>7660</v>
      </c>
      <c r="AM495" s="182"/>
      <c r="AN495" s="182"/>
      <c r="AO495" s="187"/>
      <c r="AP495" s="189">
        <f t="shared" si="10"/>
        <v>0</v>
      </c>
    </row>
    <row r="496" spans="38:42" x14ac:dyDescent="0.25">
      <c r="AL496" s="1" t="s">
        <v>7661</v>
      </c>
      <c r="AM496" s="1">
        <v>4</v>
      </c>
      <c r="AN496" s="1"/>
      <c r="AO496" s="71"/>
      <c r="AP496" s="189">
        <f t="shared" si="10"/>
        <v>0</v>
      </c>
    </row>
    <row r="497" spans="38:42" x14ac:dyDescent="0.25">
      <c r="AL497" s="1" t="s">
        <v>7662</v>
      </c>
      <c r="AM497" s="1">
        <v>0.4</v>
      </c>
      <c r="AN497" s="1"/>
      <c r="AO497" s="71"/>
      <c r="AP497" s="189">
        <f t="shared" si="10"/>
        <v>0</v>
      </c>
    </row>
    <row r="498" spans="38:42" x14ac:dyDescent="0.25">
      <c r="AL498" s="1" t="s">
        <v>7663</v>
      </c>
      <c r="AM498" s="1">
        <v>1.4</v>
      </c>
      <c r="AN498" s="1"/>
      <c r="AO498" s="71"/>
      <c r="AP498" s="189">
        <f t="shared" si="10"/>
        <v>0</v>
      </c>
    </row>
    <row r="499" spans="38:42" x14ac:dyDescent="0.25">
      <c r="AL499" s="1" t="s">
        <v>7664</v>
      </c>
      <c r="AM499" s="1">
        <v>8</v>
      </c>
      <c r="AN499" s="1"/>
      <c r="AO499" s="71"/>
      <c r="AP499" s="189">
        <f t="shared" si="10"/>
        <v>0</v>
      </c>
    </row>
    <row r="500" spans="38:42" x14ac:dyDescent="0.25">
      <c r="AL500" s="1" t="s">
        <v>7665</v>
      </c>
      <c r="AM500" s="1">
        <v>12</v>
      </c>
      <c r="AN500" s="1"/>
      <c r="AO500" s="71"/>
      <c r="AP500" s="189">
        <f t="shared" si="10"/>
        <v>0</v>
      </c>
    </row>
    <row r="501" spans="38:42" x14ac:dyDescent="0.25">
      <c r="AL501" s="1" t="s">
        <v>7666</v>
      </c>
      <c r="AM501" s="1">
        <v>16</v>
      </c>
      <c r="AN501" s="1"/>
      <c r="AO501" s="71"/>
      <c r="AP501" s="189">
        <f t="shared" si="10"/>
        <v>0</v>
      </c>
    </row>
    <row r="502" spans="38:42" x14ac:dyDescent="0.25">
      <c r="AL502" s="1" t="s">
        <v>7667</v>
      </c>
      <c r="AM502" s="1">
        <v>20</v>
      </c>
      <c r="AN502" s="1"/>
      <c r="AO502" s="71"/>
      <c r="AP502" s="189">
        <f t="shared" si="10"/>
        <v>0</v>
      </c>
    </row>
    <row r="503" spans="38:42" x14ac:dyDescent="0.25">
      <c r="AL503" s="1" t="s">
        <v>7668</v>
      </c>
      <c r="AM503" s="1">
        <v>24</v>
      </c>
      <c r="AN503" s="1"/>
      <c r="AO503" s="71"/>
      <c r="AP503" s="189">
        <f t="shared" si="10"/>
        <v>0</v>
      </c>
    </row>
    <row r="504" spans="38:42" x14ac:dyDescent="0.25">
      <c r="AL504" s="1" t="s">
        <v>7669</v>
      </c>
      <c r="AM504" s="1">
        <v>10</v>
      </c>
      <c r="AN504" s="1"/>
      <c r="AO504" s="71"/>
      <c r="AP504" s="189">
        <f t="shared" si="10"/>
        <v>0</v>
      </c>
    </row>
    <row r="505" spans="38:42" x14ac:dyDescent="0.25">
      <c r="AL505" s="1" t="s">
        <v>7670</v>
      </c>
      <c r="AM505" s="1">
        <v>40</v>
      </c>
      <c r="AN505" s="1" t="s">
        <v>7671</v>
      </c>
      <c r="AO505" s="71"/>
      <c r="AP505" s="189">
        <f t="shared" si="10"/>
        <v>0</v>
      </c>
    </row>
    <row r="506" spans="38:42" x14ac:dyDescent="0.25">
      <c r="AL506" s="1" t="s">
        <v>7672</v>
      </c>
      <c r="AM506" s="1">
        <v>15</v>
      </c>
      <c r="AN506" s="1" t="s">
        <v>7438</v>
      </c>
      <c r="AO506" s="71"/>
      <c r="AP506" s="189">
        <f t="shared" si="10"/>
        <v>0</v>
      </c>
    </row>
    <row r="507" spans="38:42" x14ac:dyDescent="0.25">
      <c r="AL507" s="1" t="s">
        <v>7673</v>
      </c>
      <c r="AM507" s="1">
        <v>5</v>
      </c>
      <c r="AN507" s="1"/>
      <c r="AO507" s="71"/>
      <c r="AP507" s="189">
        <f t="shared" si="10"/>
        <v>0</v>
      </c>
    </row>
    <row r="508" spans="38:42" x14ac:dyDescent="0.25">
      <c r="AL508" s="1" t="s">
        <v>7674</v>
      </c>
      <c r="AM508" s="1">
        <v>40</v>
      </c>
      <c r="AN508" s="1"/>
      <c r="AO508" s="71"/>
      <c r="AP508" s="189">
        <f t="shared" si="10"/>
        <v>0</v>
      </c>
    </row>
    <row r="509" spans="38:42" x14ac:dyDescent="0.25">
      <c r="AL509" s="1" t="s">
        <v>7675</v>
      </c>
      <c r="AM509" s="1">
        <v>15</v>
      </c>
      <c r="AN509" s="1"/>
      <c r="AO509" s="71"/>
      <c r="AP509" s="189">
        <f t="shared" si="10"/>
        <v>0</v>
      </c>
    </row>
    <row r="510" spans="38:42" x14ac:dyDescent="0.25">
      <c r="AL510" s="1" t="s">
        <v>7676</v>
      </c>
      <c r="AM510" s="1">
        <v>35</v>
      </c>
      <c r="AN510" s="1"/>
      <c r="AO510" s="71"/>
      <c r="AP510" s="189">
        <f t="shared" si="10"/>
        <v>0</v>
      </c>
    </row>
    <row r="511" spans="38:42" x14ac:dyDescent="0.25">
      <c r="AL511" s="1" t="s">
        <v>7677</v>
      </c>
      <c r="AM511" s="1">
        <v>3</v>
      </c>
      <c r="AN511" s="1"/>
      <c r="AO511" s="71"/>
      <c r="AP511" s="189">
        <f t="shared" si="10"/>
        <v>0</v>
      </c>
    </row>
    <row r="512" spans="38:42" x14ac:dyDescent="0.25">
      <c r="AL512" s="1" t="s">
        <v>7678</v>
      </c>
      <c r="AM512" s="1">
        <v>30</v>
      </c>
      <c r="AN512" s="1"/>
      <c r="AO512" s="71"/>
      <c r="AP512" s="189">
        <f t="shared" si="10"/>
        <v>0</v>
      </c>
    </row>
    <row r="513" spans="38:42" x14ac:dyDescent="0.25">
      <c r="AL513" s="1" t="s">
        <v>7679</v>
      </c>
      <c r="AM513" s="1">
        <v>45</v>
      </c>
      <c r="AN513" s="1"/>
      <c r="AO513" s="71"/>
      <c r="AP513" s="189">
        <f t="shared" si="10"/>
        <v>0</v>
      </c>
    </row>
    <row r="514" spans="38:42" x14ac:dyDescent="0.25">
      <c r="AL514" s="1" t="s">
        <v>7680</v>
      </c>
      <c r="AM514" s="1">
        <v>20</v>
      </c>
      <c r="AN514" s="1"/>
      <c r="AO514" s="71"/>
      <c r="AP514" s="189">
        <f t="shared" si="10"/>
        <v>0</v>
      </c>
    </row>
    <row r="515" spans="38:42" x14ac:dyDescent="0.25">
      <c r="AL515" s="1" t="s">
        <v>7681</v>
      </c>
      <c r="AM515" s="1">
        <v>4</v>
      </c>
      <c r="AN515" s="1"/>
      <c r="AO515" s="71"/>
      <c r="AP515" s="189">
        <f t="shared" si="10"/>
        <v>0</v>
      </c>
    </row>
    <row r="516" spans="38:42" x14ac:dyDescent="0.25">
      <c r="AL516" s="1" t="s">
        <v>7682</v>
      </c>
      <c r="AM516" s="1">
        <v>15</v>
      </c>
      <c r="AN516" s="1"/>
      <c r="AO516" s="71"/>
      <c r="AP516" s="189">
        <f t="shared" ref="AP516:AP579" si="11">AO516*AM516</f>
        <v>0</v>
      </c>
    </row>
    <row r="517" spans="38:42" x14ac:dyDescent="0.25">
      <c r="AL517" s="1" t="s">
        <v>7683</v>
      </c>
      <c r="AM517" s="1">
        <v>30</v>
      </c>
      <c r="AN517" s="1"/>
      <c r="AO517" s="71"/>
      <c r="AP517" s="189">
        <f t="shared" si="11"/>
        <v>0</v>
      </c>
    </row>
    <row r="518" spans="38:42" x14ac:dyDescent="0.25">
      <c r="AL518" s="1" t="s">
        <v>7684</v>
      </c>
      <c r="AM518" s="1">
        <v>110</v>
      </c>
      <c r="AN518" s="1"/>
      <c r="AO518" s="71"/>
      <c r="AP518" s="189">
        <f t="shared" si="11"/>
        <v>0</v>
      </c>
    </row>
    <row r="519" spans="38:42" x14ac:dyDescent="0.25">
      <c r="AL519" s="1" t="s">
        <v>7685</v>
      </c>
      <c r="AM519" s="1">
        <v>70</v>
      </c>
      <c r="AN519" s="1"/>
      <c r="AO519" s="71"/>
      <c r="AP519" s="189">
        <f t="shared" si="11"/>
        <v>0</v>
      </c>
    </row>
    <row r="520" spans="38:42" x14ac:dyDescent="0.25">
      <c r="AL520" s="1" t="s">
        <v>7686</v>
      </c>
      <c r="AM520" s="1">
        <v>17</v>
      </c>
      <c r="AN520" s="1"/>
      <c r="AO520" s="71"/>
      <c r="AP520" s="189">
        <f t="shared" si="11"/>
        <v>0</v>
      </c>
    </row>
    <row r="521" spans="38:42" x14ac:dyDescent="0.25">
      <c r="AL521" s="1" t="s">
        <v>7687</v>
      </c>
      <c r="AM521" s="1">
        <v>70</v>
      </c>
      <c r="AN521" s="1"/>
      <c r="AO521" s="71"/>
      <c r="AP521" s="189">
        <f t="shared" si="11"/>
        <v>0</v>
      </c>
    </row>
    <row r="522" spans="38:42" x14ac:dyDescent="0.25">
      <c r="AL522" s="1" t="s">
        <v>7688</v>
      </c>
      <c r="AM522" s="1">
        <v>30</v>
      </c>
      <c r="AN522" s="1"/>
      <c r="AO522" s="71"/>
      <c r="AP522" s="189">
        <f t="shared" si="11"/>
        <v>0</v>
      </c>
    </row>
    <row r="523" spans="38:42" x14ac:dyDescent="0.25">
      <c r="AL523" s="1" t="s">
        <v>7689</v>
      </c>
      <c r="AM523" s="1">
        <v>25</v>
      </c>
      <c r="AN523" s="1"/>
      <c r="AO523" s="71"/>
      <c r="AP523" s="189">
        <f t="shared" si="11"/>
        <v>0</v>
      </c>
    </row>
    <row r="524" spans="38:42" x14ac:dyDescent="0.25">
      <c r="AL524" s="1" t="s">
        <v>7690</v>
      </c>
      <c r="AM524" s="1">
        <v>35</v>
      </c>
      <c r="AN524" s="1"/>
      <c r="AO524" s="71"/>
      <c r="AP524" s="189">
        <f t="shared" si="11"/>
        <v>0</v>
      </c>
    </row>
    <row r="525" spans="38:42" x14ac:dyDescent="0.25">
      <c r="AL525" s="1" t="s">
        <v>7691</v>
      </c>
      <c r="AM525" s="1">
        <v>20</v>
      </c>
      <c r="AN525" s="1"/>
      <c r="AO525" s="71"/>
      <c r="AP525" s="189">
        <f t="shared" si="11"/>
        <v>0</v>
      </c>
    </row>
    <row r="526" spans="38:42" x14ac:dyDescent="0.25">
      <c r="AL526" s="1" t="s">
        <v>7692</v>
      </c>
      <c r="AM526" s="1">
        <v>45</v>
      </c>
      <c r="AN526" s="1"/>
      <c r="AO526" s="71"/>
      <c r="AP526" s="189">
        <f t="shared" si="11"/>
        <v>0</v>
      </c>
    </row>
    <row r="527" spans="38:42" x14ac:dyDescent="0.25">
      <c r="AL527" s="1" t="s">
        <v>7693</v>
      </c>
      <c r="AM527" s="1">
        <v>20</v>
      </c>
      <c r="AN527" s="1"/>
      <c r="AO527" s="71"/>
      <c r="AP527" s="189">
        <f t="shared" si="11"/>
        <v>0</v>
      </c>
    </row>
    <row r="528" spans="38:42" x14ac:dyDescent="0.25">
      <c r="AL528" s="1" t="s">
        <v>7694</v>
      </c>
      <c r="AM528" s="1">
        <v>7</v>
      </c>
      <c r="AN528" s="1"/>
      <c r="AO528" s="71"/>
      <c r="AP528" s="189">
        <f t="shared" si="11"/>
        <v>0</v>
      </c>
    </row>
    <row r="529" spans="38:42" x14ac:dyDescent="0.25">
      <c r="AL529" s="1" t="s">
        <v>7695</v>
      </c>
      <c r="AM529" s="1">
        <v>1</v>
      </c>
      <c r="AN529" s="1"/>
      <c r="AO529" s="71"/>
      <c r="AP529" s="189">
        <f t="shared" si="11"/>
        <v>0</v>
      </c>
    </row>
    <row r="530" spans="38:42" x14ac:dyDescent="0.25">
      <c r="AL530" s="1" t="s">
        <v>7696</v>
      </c>
      <c r="AM530" s="1">
        <v>3</v>
      </c>
      <c r="AN530" s="1"/>
      <c r="AO530" s="71"/>
      <c r="AP530" s="189">
        <f t="shared" si="11"/>
        <v>0</v>
      </c>
    </row>
    <row r="531" spans="38:42" x14ac:dyDescent="0.25">
      <c r="AL531" s="1" t="s">
        <v>7697</v>
      </c>
      <c r="AM531" s="1">
        <v>3</v>
      </c>
      <c r="AN531" s="1"/>
      <c r="AO531" s="71"/>
      <c r="AP531" s="189">
        <f t="shared" si="11"/>
        <v>0</v>
      </c>
    </row>
    <row r="532" spans="38:42" x14ac:dyDescent="0.25">
      <c r="AL532" s="1" t="s">
        <v>7698</v>
      </c>
      <c r="AM532" s="1">
        <v>1</v>
      </c>
      <c r="AN532" s="1"/>
      <c r="AO532" s="71"/>
      <c r="AP532" s="189">
        <f t="shared" si="11"/>
        <v>0</v>
      </c>
    </row>
    <row r="533" spans="38:42" x14ac:dyDescent="0.25">
      <c r="AL533" s="1" t="s">
        <v>7699</v>
      </c>
      <c r="AM533" s="1">
        <v>5</v>
      </c>
      <c r="AN533" s="1"/>
      <c r="AO533" s="71"/>
      <c r="AP533" s="189">
        <f t="shared" si="11"/>
        <v>0</v>
      </c>
    </row>
    <row r="534" spans="38:42" x14ac:dyDescent="0.25">
      <c r="AL534" s="1" t="s">
        <v>7700</v>
      </c>
      <c r="AM534" s="1">
        <v>3</v>
      </c>
      <c r="AN534" s="1"/>
      <c r="AO534" s="71"/>
      <c r="AP534" s="189">
        <f t="shared" si="11"/>
        <v>0</v>
      </c>
    </row>
    <row r="535" spans="38:42" x14ac:dyDescent="0.25">
      <c r="AL535" s="1" t="s">
        <v>7701</v>
      </c>
      <c r="AM535" s="1">
        <v>1</v>
      </c>
      <c r="AN535" s="1"/>
      <c r="AO535" s="71"/>
      <c r="AP535" s="189">
        <f t="shared" si="11"/>
        <v>0</v>
      </c>
    </row>
    <row r="536" spans="38:42" x14ac:dyDescent="0.25">
      <c r="AL536" s="1" t="s">
        <v>7702</v>
      </c>
      <c r="AM536" s="1">
        <v>10</v>
      </c>
      <c r="AN536" s="1"/>
      <c r="AO536" s="71"/>
      <c r="AP536" s="189">
        <f t="shared" si="11"/>
        <v>0</v>
      </c>
    </row>
    <row r="537" spans="38:42" x14ac:dyDescent="0.25">
      <c r="AL537" s="1" t="s">
        <v>7703</v>
      </c>
      <c r="AM537" s="1">
        <v>4</v>
      </c>
      <c r="AN537" s="1"/>
      <c r="AO537" s="71"/>
      <c r="AP537" s="189">
        <f t="shared" si="11"/>
        <v>0</v>
      </c>
    </row>
    <row r="538" spans="38:42" x14ac:dyDescent="0.25">
      <c r="AL538" s="1" t="s">
        <v>7704</v>
      </c>
      <c r="AM538" s="1">
        <v>5</v>
      </c>
      <c r="AN538" s="1"/>
      <c r="AO538" s="71"/>
      <c r="AP538" s="189">
        <f t="shared" si="11"/>
        <v>0</v>
      </c>
    </row>
    <row r="539" spans="38:42" x14ac:dyDescent="0.25">
      <c r="AL539" s="1" t="s">
        <v>7705</v>
      </c>
      <c r="AM539" s="1">
        <v>9</v>
      </c>
      <c r="AN539" s="1"/>
      <c r="AO539" s="71"/>
      <c r="AP539" s="189">
        <f t="shared" si="11"/>
        <v>0</v>
      </c>
    </row>
    <row r="540" spans="38:42" x14ac:dyDescent="0.25">
      <c r="AL540" s="1" t="s">
        <v>7706</v>
      </c>
      <c r="AM540" s="1">
        <v>10</v>
      </c>
      <c r="AN540" s="1"/>
      <c r="AO540" s="71"/>
      <c r="AP540" s="189">
        <f t="shared" si="11"/>
        <v>0</v>
      </c>
    </row>
    <row r="541" spans="38:42" x14ac:dyDescent="0.25">
      <c r="AL541" s="1" t="s">
        <v>7707</v>
      </c>
      <c r="AM541" s="1">
        <v>10</v>
      </c>
      <c r="AN541" s="1"/>
      <c r="AO541" s="71"/>
      <c r="AP541" s="189">
        <f t="shared" si="11"/>
        <v>0</v>
      </c>
    </row>
    <row r="542" spans="38:42" x14ac:dyDescent="0.25">
      <c r="AL542" s="1" t="s">
        <v>7708</v>
      </c>
      <c r="AM542" s="1">
        <v>10</v>
      </c>
      <c r="AN542" s="1"/>
      <c r="AO542" s="71"/>
      <c r="AP542" s="189">
        <f t="shared" si="11"/>
        <v>0</v>
      </c>
    </row>
    <row r="543" spans="38:42" x14ac:dyDescent="0.25">
      <c r="AL543" s="1" t="s">
        <v>7709</v>
      </c>
      <c r="AM543" s="1">
        <v>5</v>
      </c>
      <c r="AN543" s="1"/>
      <c r="AO543" s="71"/>
      <c r="AP543" s="189">
        <f t="shared" si="11"/>
        <v>0</v>
      </c>
    </row>
    <row r="544" spans="38:42" x14ac:dyDescent="0.25">
      <c r="AL544" s="1" t="s">
        <v>7710</v>
      </c>
      <c r="AM544" s="1">
        <v>12</v>
      </c>
      <c r="AN544" s="1"/>
      <c r="AO544" s="71"/>
      <c r="AP544" s="189">
        <f t="shared" si="11"/>
        <v>0</v>
      </c>
    </row>
    <row r="545" spans="38:42" x14ac:dyDescent="0.25">
      <c r="AL545" s="1" t="s">
        <v>7711</v>
      </c>
      <c r="AM545" s="1">
        <v>12</v>
      </c>
      <c r="AN545" s="1"/>
      <c r="AO545" s="71"/>
      <c r="AP545" s="189">
        <f t="shared" si="11"/>
        <v>0</v>
      </c>
    </row>
    <row r="546" spans="38:42" x14ac:dyDescent="0.25">
      <c r="AL546" s="1" t="s">
        <v>7712</v>
      </c>
      <c r="AM546" s="1">
        <v>12</v>
      </c>
      <c r="AN546" s="1"/>
      <c r="AO546" s="71"/>
      <c r="AP546" s="189">
        <f t="shared" si="11"/>
        <v>0</v>
      </c>
    </row>
    <row r="547" spans="38:42" x14ac:dyDescent="0.25">
      <c r="AL547" s="1" t="s">
        <v>7713</v>
      </c>
      <c r="AM547" s="1">
        <v>5</v>
      </c>
      <c r="AN547" s="1"/>
      <c r="AO547" s="71"/>
      <c r="AP547" s="189">
        <f t="shared" si="11"/>
        <v>0</v>
      </c>
    </row>
    <row r="548" spans="38:42" x14ac:dyDescent="0.25">
      <c r="AL548" s="1" t="s">
        <v>7714</v>
      </c>
      <c r="AM548" s="1">
        <v>8</v>
      </c>
      <c r="AN548" s="1"/>
      <c r="AO548" s="71"/>
      <c r="AP548" s="189">
        <f t="shared" si="11"/>
        <v>0</v>
      </c>
    </row>
    <row r="549" spans="38:42" x14ac:dyDescent="0.25">
      <c r="AL549" s="1" t="s">
        <v>7715</v>
      </c>
      <c r="AM549" s="1">
        <v>2</v>
      </c>
      <c r="AN549" s="1"/>
      <c r="AO549" s="71"/>
      <c r="AP549" s="189">
        <f t="shared" si="11"/>
        <v>0</v>
      </c>
    </row>
    <row r="550" spans="38:42" x14ac:dyDescent="0.25">
      <c r="AL550" s="1" t="s">
        <v>7716</v>
      </c>
      <c r="AM550" s="1">
        <v>5</v>
      </c>
      <c r="AN550" s="1"/>
      <c r="AO550" s="71"/>
      <c r="AP550" s="189">
        <f t="shared" si="11"/>
        <v>0</v>
      </c>
    </row>
    <row r="551" spans="38:42" x14ac:dyDescent="0.25">
      <c r="AL551" s="1" t="s">
        <v>7717</v>
      </c>
      <c r="AM551" s="1">
        <v>5</v>
      </c>
      <c r="AN551" s="1"/>
      <c r="AO551" s="71"/>
      <c r="AP551" s="189">
        <f t="shared" si="11"/>
        <v>0</v>
      </c>
    </row>
    <row r="552" spans="38:42" x14ac:dyDescent="0.25">
      <c r="AL552" s="1" t="s">
        <v>7718</v>
      </c>
      <c r="AM552" s="1">
        <v>8</v>
      </c>
      <c r="AN552" s="1"/>
      <c r="AO552" s="71"/>
      <c r="AP552" s="189">
        <f t="shared" si="11"/>
        <v>0</v>
      </c>
    </row>
    <row r="553" spans="38:42" x14ac:dyDescent="0.25">
      <c r="AL553" s="1" t="s">
        <v>7719</v>
      </c>
      <c r="AM553" s="1">
        <v>15</v>
      </c>
      <c r="AN553" s="1"/>
      <c r="AO553" s="71"/>
      <c r="AP553" s="189">
        <f t="shared" si="11"/>
        <v>0</v>
      </c>
    </row>
    <row r="554" spans="38:42" x14ac:dyDescent="0.25">
      <c r="AL554" s="1" t="s">
        <v>7720</v>
      </c>
      <c r="AM554" s="1">
        <v>10</v>
      </c>
      <c r="AN554" s="1"/>
      <c r="AO554" s="71"/>
      <c r="AP554" s="189">
        <f t="shared" si="11"/>
        <v>0</v>
      </c>
    </row>
    <row r="555" spans="38:42" x14ac:dyDescent="0.25">
      <c r="AL555" s="1" t="s">
        <v>7721</v>
      </c>
      <c r="AM555" s="1">
        <v>10</v>
      </c>
      <c r="AN555" s="1"/>
      <c r="AO555" s="71"/>
      <c r="AP555" s="189">
        <f t="shared" si="11"/>
        <v>0</v>
      </c>
    </row>
    <row r="556" spans="38:42" x14ac:dyDescent="0.25">
      <c r="AL556" s="1" t="s">
        <v>7722</v>
      </c>
      <c r="AM556" s="1">
        <v>10</v>
      </c>
      <c r="AN556" s="1"/>
      <c r="AO556" s="71"/>
      <c r="AP556" s="189">
        <f t="shared" si="11"/>
        <v>0</v>
      </c>
    </row>
    <row r="557" spans="38:42" x14ac:dyDescent="0.25">
      <c r="AL557" s="1" t="s">
        <v>7723</v>
      </c>
      <c r="AM557" s="1">
        <v>10</v>
      </c>
      <c r="AN557" s="1"/>
      <c r="AO557" s="71"/>
      <c r="AP557" s="189">
        <f t="shared" si="11"/>
        <v>0</v>
      </c>
    </row>
    <row r="558" spans="38:42" x14ac:dyDescent="0.25">
      <c r="AL558" s="1" t="s">
        <v>7724</v>
      </c>
      <c r="AM558" s="1">
        <v>12</v>
      </c>
      <c r="AN558" s="1"/>
      <c r="AO558" s="71"/>
      <c r="AP558" s="189">
        <f t="shared" si="11"/>
        <v>0</v>
      </c>
    </row>
    <row r="559" spans="38:42" x14ac:dyDescent="0.25">
      <c r="AL559" s="1" t="s">
        <v>7725</v>
      </c>
      <c r="AM559" s="1">
        <v>5</v>
      </c>
      <c r="AN559" s="1"/>
      <c r="AO559" s="71"/>
      <c r="AP559" s="189">
        <f t="shared" si="11"/>
        <v>0</v>
      </c>
    </row>
    <row r="560" spans="38:42" x14ac:dyDescent="0.25">
      <c r="AL560" s="1" t="s">
        <v>7726</v>
      </c>
      <c r="AM560" s="1">
        <v>10</v>
      </c>
      <c r="AN560" s="1"/>
      <c r="AO560" s="71"/>
      <c r="AP560" s="189">
        <f t="shared" si="11"/>
        <v>0</v>
      </c>
    </row>
    <row r="561" spans="38:42" x14ac:dyDescent="0.25">
      <c r="AL561" s="1" t="s">
        <v>7727</v>
      </c>
      <c r="AM561" s="1">
        <v>5</v>
      </c>
      <c r="AN561" s="1"/>
      <c r="AO561" s="71"/>
      <c r="AP561" s="189">
        <f t="shared" si="11"/>
        <v>0</v>
      </c>
    </row>
    <row r="562" spans="38:42" x14ac:dyDescent="0.25">
      <c r="AL562" s="1" t="s">
        <v>7728</v>
      </c>
      <c r="AM562" s="1">
        <v>5</v>
      </c>
      <c r="AN562" s="1"/>
      <c r="AO562" s="71"/>
      <c r="AP562" s="189">
        <f t="shared" si="11"/>
        <v>0</v>
      </c>
    </row>
    <row r="563" spans="38:42" x14ac:dyDescent="0.25">
      <c r="AL563" s="1" t="s">
        <v>7729</v>
      </c>
      <c r="AM563" s="1">
        <v>4</v>
      </c>
      <c r="AN563" s="1"/>
      <c r="AO563" s="71"/>
      <c r="AP563" s="189">
        <f t="shared" si="11"/>
        <v>0</v>
      </c>
    </row>
    <row r="564" spans="38:42" x14ac:dyDescent="0.25">
      <c r="AL564" s="182" t="s">
        <v>7730</v>
      </c>
      <c r="AM564" s="182"/>
      <c r="AN564" s="182"/>
      <c r="AO564" s="187"/>
      <c r="AP564" s="189">
        <f t="shared" si="11"/>
        <v>0</v>
      </c>
    </row>
    <row r="565" spans="38:42" x14ac:dyDescent="0.25">
      <c r="AL565" s="182" t="s">
        <v>7731</v>
      </c>
      <c r="AM565" s="182"/>
      <c r="AN565" s="182"/>
      <c r="AO565" s="187"/>
      <c r="AP565" s="189">
        <f t="shared" si="11"/>
        <v>0</v>
      </c>
    </row>
    <row r="566" spans="38:42" x14ac:dyDescent="0.25">
      <c r="AL566" s="1" t="s">
        <v>7732</v>
      </c>
      <c r="AM566" s="1">
        <v>0.5</v>
      </c>
      <c r="AN566" s="1" t="s">
        <v>7733</v>
      </c>
      <c r="AO566" s="71"/>
      <c r="AP566" s="189">
        <f t="shared" si="11"/>
        <v>0</v>
      </c>
    </row>
    <row r="567" spans="38:42" x14ac:dyDescent="0.25">
      <c r="AL567" s="1" t="s">
        <v>7734</v>
      </c>
      <c r="AM567" s="1">
        <v>0.3</v>
      </c>
      <c r="AN567" s="1" t="s">
        <v>7735</v>
      </c>
      <c r="AO567" s="71"/>
      <c r="AP567" s="189">
        <f t="shared" si="11"/>
        <v>0</v>
      </c>
    </row>
    <row r="568" spans="38:42" x14ac:dyDescent="0.25">
      <c r="AL568" s="1" t="s">
        <v>7736</v>
      </c>
      <c r="AM568" s="1">
        <v>0.6</v>
      </c>
      <c r="AN568" s="1" t="s">
        <v>7737</v>
      </c>
      <c r="AO568" s="71"/>
      <c r="AP568" s="189">
        <f t="shared" si="11"/>
        <v>0</v>
      </c>
    </row>
    <row r="569" spans="38:42" x14ac:dyDescent="0.25">
      <c r="AL569" s="1" t="s">
        <v>7738</v>
      </c>
      <c r="AM569" s="1">
        <v>5</v>
      </c>
      <c r="AN569" s="1" t="s">
        <v>7737</v>
      </c>
      <c r="AO569" s="71"/>
      <c r="AP569" s="189">
        <f t="shared" si="11"/>
        <v>0</v>
      </c>
    </row>
    <row r="570" spans="38:42" x14ac:dyDescent="0.25">
      <c r="AL570" s="1" t="s">
        <v>7739</v>
      </c>
      <c r="AM570" s="1">
        <v>3</v>
      </c>
      <c r="AN570" s="1" t="s">
        <v>7740</v>
      </c>
      <c r="AO570" s="71"/>
      <c r="AP570" s="189">
        <f t="shared" si="11"/>
        <v>0</v>
      </c>
    </row>
    <row r="571" spans="38:42" x14ac:dyDescent="0.25">
      <c r="AL571" s="1" t="s">
        <v>7741</v>
      </c>
      <c r="AM571" s="1">
        <v>5</v>
      </c>
      <c r="AN571" s="1" t="s">
        <v>7742</v>
      </c>
      <c r="AO571" s="71"/>
      <c r="AP571" s="189">
        <f t="shared" si="11"/>
        <v>0</v>
      </c>
    </row>
    <row r="572" spans="38:42" x14ac:dyDescent="0.25">
      <c r="AL572" s="1" t="s">
        <v>7743</v>
      </c>
      <c r="AM572" s="1">
        <v>0.2</v>
      </c>
      <c r="AN572" s="1" t="s">
        <v>7740</v>
      </c>
      <c r="AO572" s="71"/>
      <c r="AP572" s="189">
        <f t="shared" si="11"/>
        <v>0</v>
      </c>
    </row>
    <row r="573" spans="38:42" x14ac:dyDescent="0.25">
      <c r="AL573" s="1" t="s">
        <v>7744</v>
      </c>
      <c r="AM573" s="1">
        <v>10</v>
      </c>
      <c r="AN573" s="1" t="s">
        <v>7745</v>
      </c>
      <c r="AO573" s="71"/>
      <c r="AP573" s="189">
        <f t="shared" si="11"/>
        <v>0</v>
      </c>
    </row>
    <row r="574" spans="38:42" x14ac:dyDescent="0.25">
      <c r="AL574" s="1" t="s">
        <v>7746</v>
      </c>
      <c r="AM574" s="1">
        <v>3</v>
      </c>
      <c r="AN574" s="1" t="s">
        <v>7747</v>
      </c>
      <c r="AO574" s="71"/>
      <c r="AP574" s="189">
        <f t="shared" si="11"/>
        <v>0</v>
      </c>
    </row>
    <row r="575" spans="38:42" x14ac:dyDescent="0.25">
      <c r="AL575" s="1" t="s">
        <v>7748</v>
      </c>
      <c r="AM575" s="1">
        <v>0.04</v>
      </c>
      <c r="AN575" s="1" t="s">
        <v>7737</v>
      </c>
      <c r="AO575" s="71"/>
      <c r="AP575" s="189">
        <f t="shared" si="11"/>
        <v>0</v>
      </c>
    </row>
    <row r="576" spans="38:42" x14ac:dyDescent="0.25">
      <c r="AL576" s="1" t="s">
        <v>7749</v>
      </c>
      <c r="AM576" s="1">
        <v>0.03</v>
      </c>
      <c r="AN576" s="1" t="s">
        <v>7737</v>
      </c>
      <c r="AO576" s="71"/>
      <c r="AP576" s="189">
        <f t="shared" si="11"/>
        <v>0</v>
      </c>
    </row>
    <row r="577" spans="38:42" x14ac:dyDescent="0.25">
      <c r="AL577" s="1" t="s">
        <v>7750</v>
      </c>
      <c r="AM577" s="1">
        <v>0.06</v>
      </c>
      <c r="AN577" s="1" t="s">
        <v>7751</v>
      </c>
      <c r="AO577" s="71"/>
      <c r="AP577" s="189">
        <f t="shared" si="11"/>
        <v>0</v>
      </c>
    </row>
    <row r="578" spans="38:42" x14ac:dyDescent="0.25">
      <c r="AL578" s="1" t="s">
        <v>7752</v>
      </c>
      <c r="AM578" s="1">
        <v>0.06</v>
      </c>
      <c r="AN578" s="1">
        <v>1</v>
      </c>
      <c r="AO578" s="71"/>
      <c r="AP578" s="189">
        <f t="shared" si="11"/>
        <v>0</v>
      </c>
    </row>
    <row r="579" spans="38:42" x14ac:dyDescent="0.25">
      <c r="AL579" s="1" t="s">
        <v>7753</v>
      </c>
      <c r="AM579" s="1">
        <v>0.06</v>
      </c>
      <c r="AN579" s="1" t="s">
        <v>7754</v>
      </c>
      <c r="AO579" s="71"/>
      <c r="AP579" s="189">
        <f t="shared" si="11"/>
        <v>0</v>
      </c>
    </row>
    <row r="580" spans="38:42" x14ac:dyDescent="0.25">
      <c r="AL580" s="1" t="s">
        <v>7755</v>
      </c>
      <c r="AM580" s="1">
        <v>0.04</v>
      </c>
      <c r="AN580" s="1" t="s">
        <v>7756</v>
      </c>
      <c r="AO580" s="71"/>
      <c r="AP580" s="189">
        <f t="shared" ref="AP580:AP643" si="12">AO580*AM580</f>
        <v>0</v>
      </c>
    </row>
    <row r="581" spans="38:42" x14ac:dyDescent="0.25">
      <c r="AL581" s="1" t="s">
        <v>7757</v>
      </c>
      <c r="AM581" s="1">
        <v>7.0000000000000007E-2</v>
      </c>
      <c r="AN581" s="1" t="s">
        <v>7754</v>
      </c>
      <c r="AO581" s="71"/>
      <c r="AP581" s="189">
        <f t="shared" si="12"/>
        <v>0</v>
      </c>
    </row>
    <row r="582" spans="38:42" x14ac:dyDescent="0.25">
      <c r="AL582" s="1" t="s">
        <v>7758</v>
      </c>
      <c r="AM582" s="1">
        <v>0.09</v>
      </c>
      <c r="AN582" s="1" t="s">
        <v>7751</v>
      </c>
      <c r="AO582" s="71"/>
      <c r="AP582" s="189">
        <f t="shared" si="12"/>
        <v>0</v>
      </c>
    </row>
    <row r="583" spans="38:42" x14ac:dyDescent="0.25">
      <c r="AL583" s="1" t="s">
        <v>7759</v>
      </c>
      <c r="AM583" s="1">
        <v>0.1</v>
      </c>
      <c r="AN583" s="1" t="s">
        <v>7742</v>
      </c>
      <c r="AO583" s="71"/>
      <c r="AP583" s="189">
        <f t="shared" si="12"/>
        <v>0</v>
      </c>
    </row>
    <row r="584" spans="38:42" x14ac:dyDescent="0.25">
      <c r="AL584" s="1" t="s">
        <v>7760</v>
      </c>
      <c r="AM584" s="1">
        <v>15</v>
      </c>
      <c r="AN584" s="1" t="s">
        <v>7742</v>
      </c>
      <c r="AO584" s="71"/>
      <c r="AP584" s="189">
        <f t="shared" si="12"/>
        <v>0</v>
      </c>
    </row>
    <row r="585" spans="38:42" x14ac:dyDescent="0.25">
      <c r="AL585" s="1" t="s">
        <v>7761</v>
      </c>
      <c r="AM585" s="1">
        <v>5</v>
      </c>
      <c r="AN585" s="1">
        <v>1</v>
      </c>
      <c r="AO585" s="71"/>
      <c r="AP585" s="189">
        <f t="shared" si="12"/>
        <v>0</v>
      </c>
    </row>
    <row r="586" spans="38:42" x14ac:dyDescent="0.25">
      <c r="AL586" s="1" t="s">
        <v>7762</v>
      </c>
      <c r="AM586" s="1">
        <v>35</v>
      </c>
      <c r="AN586" s="1" t="s">
        <v>7763</v>
      </c>
      <c r="AO586" s="71"/>
      <c r="AP586" s="189">
        <f t="shared" si="12"/>
        <v>0</v>
      </c>
    </row>
    <row r="587" spans="38:42" x14ac:dyDescent="0.25">
      <c r="AL587" s="1" t="s">
        <v>7764</v>
      </c>
      <c r="AM587" s="1">
        <v>40</v>
      </c>
      <c r="AN587" s="1" t="s">
        <v>7765</v>
      </c>
      <c r="AO587" s="71"/>
      <c r="AP587" s="189">
        <f t="shared" si="12"/>
        <v>0</v>
      </c>
    </row>
    <row r="588" spans="38:42" x14ac:dyDescent="0.25">
      <c r="AL588" s="1" t="s">
        <v>7766</v>
      </c>
      <c r="AM588" s="1">
        <v>10</v>
      </c>
      <c r="AN588" s="1" t="s">
        <v>7767</v>
      </c>
      <c r="AO588" s="71"/>
      <c r="AP588" s="189">
        <f t="shared" si="12"/>
        <v>0</v>
      </c>
    </row>
    <row r="589" spans="38:42" x14ac:dyDescent="0.25">
      <c r="AL589" s="1" t="s">
        <v>7768</v>
      </c>
      <c r="AM589" s="1">
        <v>8</v>
      </c>
      <c r="AN589" s="1" t="s">
        <v>7769</v>
      </c>
      <c r="AO589" s="71"/>
      <c r="AP589" s="189">
        <f t="shared" si="12"/>
        <v>0</v>
      </c>
    </row>
    <row r="590" spans="38:42" x14ac:dyDescent="0.25">
      <c r="AL590" s="1" t="s">
        <v>7770</v>
      </c>
      <c r="AM590" s="1">
        <v>0.3</v>
      </c>
      <c r="AN590" s="1" t="s">
        <v>7742</v>
      </c>
      <c r="AO590" s="71"/>
      <c r="AP590" s="189">
        <f t="shared" si="12"/>
        <v>0</v>
      </c>
    </row>
    <row r="591" spans="38:42" x14ac:dyDescent="0.25">
      <c r="AL591" s="1" t="s">
        <v>7771</v>
      </c>
      <c r="AM591" s="1">
        <v>0.6</v>
      </c>
      <c r="AN591" s="1" t="s">
        <v>7763</v>
      </c>
      <c r="AO591" s="71"/>
      <c r="AP591" s="189">
        <f t="shared" si="12"/>
        <v>0</v>
      </c>
    </row>
    <row r="592" spans="38:42" x14ac:dyDescent="0.25">
      <c r="AL592" s="1" t="s">
        <v>7772</v>
      </c>
      <c r="AM592" s="1">
        <v>3</v>
      </c>
      <c r="AN592" s="1" t="s">
        <v>7773</v>
      </c>
      <c r="AO592" s="71"/>
      <c r="AP592" s="189">
        <f t="shared" si="12"/>
        <v>0</v>
      </c>
    </row>
    <row r="593" spans="38:42" x14ac:dyDescent="0.25">
      <c r="AL593" s="1" t="s">
        <v>7774</v>
      </c>
      <c r="AM593" s="1">
        <v>0.4</v>
      </c>
      <c r="AN593" s="1" t="s">
        <v>7769</v>
      </c>
      <c r="AO593" s="71"/>
      <c r="AP593" s="189">
        <f t="shared" si="12"/>
        <v>0</v>
      </c>
    </row>
    <row r="594" spans="38:42" x14ac:dyDescent="0.25">
      <c r="AL594" s="1" t="s">
        <v>7775</v>
      </c>
      <c r="AM594" s="1">
        <v>0.1</v>
      </c>
      <c r="AN594" s="1" t="s">
        <v>7742</v>
      </c>
      <c r="AO594" s="71"/>
      <c r="AP594" s="189">
        <f t="shared" si="12"/>
        <v>0</v>
      </c>
    </row>
    <row r="595" spans="38:42" x14ac:dyDescent="0.25">
      <c r="AL595" s="1" t="s">
        <v>7776</v>
      </c>
      <c r="AM595" s="1">
        <v>0.3</v>
      </c>
      <c r="AN595" s="1" t="s">
        <v>7754</v>
      </c>
      <c r="AO595" s="71"/>
      <c r="AP595" s="189">
        <f t="shared" si="12"/>
        <v>0</v>
      </c>
    </row>
    <row r="596" spans="38:42" x14ac:dyDescent="0.25">
      <c r="AL596" s="1" t="s">
        <v>7777</v>
      </c>
      <c r="AM596" s="1">
        <v>1</v>
      </c>
      <c r="AN596" s="1" t="s">
        <v>7778</v>
      </c>
      <c r="AO596" s="71"/>
      <c r="AP596" s="189">
        <f t="shared" si="12"/>
        <v>0</v>
      </c>
    </row>
    <row r="597" spans="38:42" x14ac:dyDescent="0.25">
      <c r="AL597" s="182" t="s">
        <v>7779</v>
      </c>
      <c r="AM597" s="182"/>
      <c r="AN597" s="182"/>
      <c r="AO597" s="187"/>
      <c r="AP597" s="189">
        <f t="shared" si="12"/>
        <v>0</v>
      </c>
    </row>
    <row r="598" spans="38:42" x14ac:dyDescent="0.25">
      <c r="AL598" s="1" t="s">
        <v>7780</v>
      </c>
      <c r="AM598" s="1">
        <v>1</v>
      </c>
      <c r="AN598" s="1" t="s">
        <v>7733</v>
      </c>
      <c r="AO598" s="71"/>
      <c r="AP598" s="189">
        <f t="shared" si="12"/>
        <v>0</v>
      </c>
    </row>
    <row r="599" spans="38:42" x14ac:dyDescent="0.25">
      <c r="AL599" s="1" t="s">
        <v>7781</v>
      </c>
      <c r="AM599" s="1">
        <v>1</v>
      </c>
      <c r="AN599" s="1" t="s">
        <v>7782</v>
      </c>
      <c r="AO599" s="71"/>
      <c r="AP599" s="189">
        <f t="shared" si="12"/>
        <v>0</v>
      </c>
    </row>
    <row r="600" spans="38:42" x14ac:dyDescent="0.25">
      <c r="AL600" s="1" t="s">
        <v>7783</v>
      </c>
      <c r="AM600" s="1">
        <v>0.5</v>
      </c>
      <c r="AN600" s="1" t="s">
        <v>7735</v>
      </c>
      <c r="AO600" s="71"/>
      <c r="AP600" s="189">
        <f t="shared" si="12"/>
        <v>0</v>
      </c>
    </row>
    <row r="601" spans="38:42" x14ac:dyDescent="0.25">
      <c r="AL601" s="1" t="s">
        <v>7784</v>
      </c>
      <c r="AM601" s="1">
        <v>0.1</v>
      </c>
      <c r="AN601" s="1" t="s">
        <v>7785</v>
      </c>
      <c r="AO601" s="71"/>
      <c r="AP601" s="189">
        <f t="shared" si="12"/>
        <v>0</v>
      </c>
    </row>
    <row r="602" spans="38:42" x14ac:dyDescent="0.25">
      <c r="AL602" s="1" t="s">
        <v>7786</v>
      </c>
      <c r="AM602" s="1">
        <v>0.04</v>
      </c>
      <c r="AN602" s="1" t="s">
        <v>7785</v>
      </c>
      <c r="AO602" s="71"/>
      <c r="AP602" s="189">
        <f t="shared" si="12"/>
        <v>0</v>
      </c>
    </row>
    <row r="603" spans="38:42" x14ac:dyDescent="0.25">
      <c r="AL603" s="1" t="s">
        <v>7787</v>
      </c>
      <c r="AM603" s="1">
        <v>1</v>
      </c>
      <c r="AN603" s="1" t="s">
        <v>7782</v>
      </c>
      <c r="AO603" s="71"/>
      <c r="AP603" s="189">
        <f t="shared" si="12"/>
        <v>0</v>
      </c>
    </row>
    <row r="604" spans="38:42" x14ac:dyDescent="0.25">
      <c r="AL604" s="182" t="s">
        <v>7788</v>
      </c>
      <c r="AM604" s="182"/>
      <c r="AN604" s="182"/>
      <c r="AO604" s="187"/>
      <c r="AP604" s="189">
        <f t="shared" si="12"/>
        <v>0</v>
      </c>
    </row>
    <row r="605" spans="38:42" x14ac:dyDescent="0.25">
      <c r="AL605" s="1" t="s">
        <v>7789</v>
      </c>
      <c r="AM605" s="1">
        <v>1</v>
      </c>
      <c r="AN605" s="1" t="s">
        <v>7790</v>
      </c>
      <c r="AO605" s="71"/>
      <c r="AP605" s="189">
        <f t="shared" si="12"/>
        <v>0</v>
      </c>
    </row>
    <row r="606" spans="38:42" x14ac:dyDescent="0.25">
      <c r="AL606" s="1" t="s">
        <v>7791</v>
      </c>
      <c r="AM606" s="1">
        <v>0.1</v>
      </c>
      <c r="AN606" s="1" t="s">
        <v>7790</v>
      </c>
      <c r="AO606" s="71"/>
      <c r="AP606" s="189">
        <f t="shared" si="12"/>
        <v>0</v>
      </c>
    </row>
    <row r="607" spans="38:42" x14ac:dyDescent="0.25">
      <c r="AL607" s="1" t="s">
        <v>7792</v>
      </c>
      <c r="AM607" s="1">
        <v>150</v>
      </c>
      <c r="AN607" s="1" t="s">
        <v>7793</v>
      </c>
      <c r="AO607" s="71"/>
      <c r="AP607" s="189">
        <f t="shared" si="12"/>
        <v>0</v>
      </c>
    </row>
    <row r="608" spans="38:42" x14ac:dyDescent="0.25">
      <c r="AL608" s="1" t="s">
        <v>7794</v>
      </c>
      <c r="AM608" s="1">
        <v>140</v>
      </c>
      <c r="AN608" s="1" t="s">
        <v>7793</v>
      </c>
      <c r="AO608" s="71"/>
      <c r="AP608" s="189">
        <f t="shared" si="12"/>
        <v>0</v>
      </c>
    </row>
    <row r="609" spans="38:42" x14ac:dyDescent="0.25">
      <c r="AL609" s="1" t="s">
        <v>7795</v>
      </c>
      <c r="AM609" s="1">
        <v>1</v>
      </c>
      <c r="AN609" s="1" t="s">
        <v>7742</v>
      </c>
      <c r="AO609" s="71"/>
      <c r="AP609" s="189">
        <f t="shared" si="12"/>
        <v>0</v>
      </c>
    </row>
    <row r="610" spans="38:42" x14ac:dyDescent="0.25">
      <c r="AL610" s="1" t="s">
        <v>7796</v>
      </c>
      <c r="AM610" s="1">
        <v>0.2</v>
      </c>
      <c r="AN610" s="1" t="s">
        <v>7742</v>
      </c>
      <c r="AO610" s="71"/>
      <c r="AP610" s="189">
        <f t="shared" si="12"/>
        <v>0</v>
      </c>
    </row>
    <row r="611" spans="38:42" x14ac:dyDescent="0.25">
      <c r="AL611" s="1" t="s">
        <v>7797</v>
      </c>
      <c r="AM611" s="1">
        <v>0.03</v>
      </c>
      <c r="AN611" s="1" t="s">
        <v>7742</v>
      </c>
      <c r="AO611" s="71"/>
      <c r="AP611" s="189">
        <f t="shared" si="12"/>
        <v>0</v>
      </c>
    </row>
    <row r="612" spans="38:42" x14ac:dyDescent="0.25">
      <c r="AL612" s="1" t="s">
        <v>7798</v>
      </c>
      <c r="AM612" s="1">
        <v>0.03</v>
      </c>
      <c r="AN612" s="1" t="s">
        <v>7763</v>
      </c>
      <c r="AO612" s="71"/>
      <c r="AP612" s="189">
        <f t="shared" si="12"/>
        <v>0</v>
      </c>
    </row>
    <row r="613" spans="38:42" x14ac:dyDescent="0.25">
      <c r="AL613" s="1" t="s">
        <v>7799</v>
      </c>
      <c r="AM613" s="1">
        <v>0.5</v>
      </c>
      <c r="AN613" s="1" t="s">
        <v>7742</v>
      </c>
      <c r="AO613" s="71"/>
      <c r="AP613" s="189">
        <f t="shared" si="12"/>
        <v>0</v>
      </c>
    </row>
    <row r="614" spans="38:42" x14ac:dyDescent="0.25">
      <c r="AL614" s="1" t="s">
        <v>7800</v>
      </c>
      <c r="AM614" s="1">
        <v>0.5</v>
      </c>
      <c r="AN614" s="1" t="s">
        <v>7742</v>
      </c>
      <c r="AO614" s="71"/>
      <c r="AP614" s="189">
        <f t="shared" si="12"/>
        <v>0</v>
      </c>
    </row>
    <row r="615" spans="38:42" x14ac:dyDescent="0.25">
      <c r="AL615" s="1" t="s">
        <v>7801</v>
      </c>
      <c r="AM615" s="1">
        <v>0.8</v>
      </c>
      <c r="AN615" s="1" t="s">
        <v>7742</v>
      </c>
      <c r="AO615" s="71"/>
      <c r="AP615" s="189">
        <f t="shared" si="12"/>
        <v>0</v>
      </c>
    </row>
    <row r="616" spans="38:42" x14ac:dyDescent="0.25">
      <c r="AL616" s="1" t="s">
        <v>7802</v>
      </c>
      <c r="AM616" s="1">
        <v>0.5</v>
      </c>
      <c r="AN616" s="1" t="s">
        <v>7790</v>
      </c>
      <c r="AO616" s="71"/>
      <c r="AP616" s="189">
        <f t="shared" si="12"/>
        <v>0</v>
      </c>
    </row>
    <row r="617" spans="38:42" x14ac:dyDescent="0.25">
      <c r="AL617" s="1" t="s">
        <v>7803</v>
      </c>
      <c r="AM617" s="1">
        <v>0.3</v>
      </c>
      <c r="AN617" s="1" t="s">
        <v>7742</v>
      </c>
      <c r="AO617" s="71"/>
      <c r="AP617" s="189">
        <f t="shared" si="12"/>
        <v>0</v>
      </c>
    </row>
    <row r="618" spans="38:42" x14ac:dyDescent="0.25">
      <c r="AL618" s="1" t="s">
        <v>7804</v>
      </c>
      <c r="AM618" s="1">
        <v>0.5</v>
      </c>
      <c r="AN618" s="1" t="s">
        <v>7805</v>
      </c>
      <c r="AO618" s="71"/>
      <c r="AP618" s="189">
        <f t="shared" si="12"/>
        <v>0</v>
      </c>
    </row>
    <row r="619" spans="38:42" x14ac:dyDescent="0.25">
      <c r="AL619" s="1" t="s">
        <v>7806</v>
      </c>
      <c r="AM619" s="1">
        <v>0.5</v>
      </c>
      <c r="AN619" s="1" t="s">
        <v>7754</v>
      </c>
      <c r="AO619" s="71"/>
      <c r="AP619" s="189">
        <f t="shared" si="12"/>
        <v>0</v>
      </c>
    </row>
    <row r="620" spans="38:42" x14ac:dyDescent="0.25">
      <c r="AL620" s="1" t="s">
        <v>7807</v>
      </c>
      <c r="AM620" s="1">
        <v>1</v>
      </c>
      <c r="AN620" s="1" t="s">
        <v>7737</v>
      </c>
      <c r="AO620" s="71"/>
      <c r="AP620" s="189">
        <f t="shared" si="12"/>
        <v>0</v>
      </c>
    </row>
    <row r="621" spans="38:42" x14ac:dyDescent="0.25">
      <c r="AL621" s="1" t="s">
        <v>7808</v>
      </c>
      <c r="AM621" s="1">
        <v>0.1</v>
      </c>
      <c r="AN621" s="1" t="s">
        <v>7809</v>
      </c>
      <c r="AO621" s="71"/>
      <c r="AP621" s="189">
        <f t="shared" si="12"/>
        <v>0</v>
      </c>
    </row>
    <row r="622" spans="38:42" x14ac:dyDescent="0.25">
      <c r="AL622" s="1" t="s">
        <v>7810</v>
      </c>
      <c r="AM622" s="1">
        <v>0.06</v>
      </c>
      <c r="AN622" s="1" t="s">
        <v>7809</v>
      </c>
      <c r="AO622" s="71"/>
      <c r="AP622" s="189">
        <f t="shared" si="12"/>
        <v>0</v>
      </c>
    </row>
    <row r="623" spans="38:42" x14ac:dyDescent="0.25">
      <c r="AL623" s="1" t="s">
        <v>7811</v>
      </c>
      <c r="AM623" s="1">
        <v>0.04</v>
      </c>
      <c r="AN623" s="1" t="s">
        <v>7742</v>
      </c>
      <c r="AO623" s="71"/>
      <c r="AP623" s="189">
        <f t="shared" si="12"/>
        <v>0</v>
      </c>
    </row>
    <row r="624" spans="38:42" x14ac:dyDescent="0.25">
      <c r="AL624" s="1" t="s">
        <v>7812</v>
      </c>
      <c r="AM624" s="1">
        <v>150</v>
      </c>
      <c r="AN624" s="1" t="s">
        <v>7793</v>
      </c>
      <c r="AO624" s="71"/>
      <c r="AP624" s="189">
        <f t="shared" si="12"/>
        <v>0</v>
      </c>
    </row>
    <row r="625" spans="38:42" x14ac:dyDescent="0.25">
      <c r="AL625" s="1" t="s">
        <v>7813</v>
      </c>
      <c r="AM625" s="1">
        <v>0.1</v>
      </c>
      <c r="AN625" s="1" t="s">
        <v>7790</v>
      </c>
      <c r="AO625" s="71"/>
      <c r="AP625" s="189">
        <f t="shared" si="12"/>
        <v>0</v>
      </c>
    </row>
    <row r="626" spans="38:42" x14ac:dyDescent="0.25">
      <c r="AL626" s="1" t="s">
        <v>7814</v>
      </c>
      <c r="AM626" s="1">
        <v>0.5</v>
      </c>
      <c r="AN626" s="1" t="s">
        <v>7815</v>
      </c>
      <c r="AO626" s="71"/>
      <c r="AP626" s="189">
        <f t="shared" si="12"/>
        <v>0</v>
      </c>
    </row>
    <row r="627" spans="38:42" x14ac:dyDescent="0.25">
      <c r="AL627" s="1" t="s">
        <v>7816</v>
      </c>
      <c r="AM627" s="1">
        <v>140</v>
      </c>
      <c r="AN627" s="1" t="s">
        <v>7793</v>
      </c>
      <c r="AO627" s="71"/>
      <c r="AP627" s="189">
        <f t="shared" si="12"/>
        <v>0</v>
      </c>
    </row>
    <row r="628" spans="38:42" x14ac:dyDescent="0.25">
      <c r="AL628" s="1" t="s">
        <v>7817</v>
      </c>
      <c r="AM628" s="1">
        <v>0.05</v>
      </c>
      <c r="AN628" s="1" t="s">
        <v>7790</v>
      </c>
      <c r="AO628" s="71"/>
      <c r="AP628" s="189">
        <f t="shared" si="12"/>
        <v>0</v>
      </c>
    </row>
    <row r="629" spans="38:42" x14ac:dyDescent="0.25">
      <c r="AL629" s="1" t="s">
        <v>7818</v>
      </c>
      <c r="AM629" s="1">
        <v>0.1</v>
      </c>
      <c r="AN629" s="1" t="s">
        <v>7819</v>
      </c>
      <c r="AO629" s="71"/>
      <c r="AP629" s="189">
        <f t="shared" si="12"/>
        <v>0</v>
      </c>
    </row>
    <row r="630" spans="38:42" x14ac:dyDescent="0.25">
      <c r="AL630" s="1" t="s">
        <v>7820</v>
      </c>
      <c r="AM630" s="1">
        <v>0.09</v>
      </c>
      <c r="AN630" s="1" t="s">
        <v>7733</v>
      </c>
      <c r="AO630" s="71"/>
      <c r="AP630" s="189">
        <f t="shared" si="12"/>
        <v>0</v>
      </c>
    </row>
    <row r="631" spans="38:42" x14ac:dyDescent="0.25">
      <c r="AL631" s="1" t="s">
        <v>7821</v>
      </c>
      <c r="AM631" s="1">
        <v>0.5</v>
      </c>
      <c r="AN631" s="1" t="s">
        <v>7733</v>
      </c>
      <c r="AO631" s="71"/>
      <c r="AP631" s="189">
        <f t="shared" si="12"/>
        <v>0</v>
      </c>
    </row>
    <row r="632" spans="38:42" x14ac:dyDescent="0.25">
      <c r="AL632" s="182" t="s">
        <v>7822</v>
      </c>
      <c r="AM632" s="182"/>
      <c r="AN632" s="182"/>
      <c r="AO632" s="187"/>
      <c r="AP632" s="189">
        <f t="shared" si="12"/>
        <v>0</v>
      </c>
    </row>
    <row r="633" spans="38:42" x14ac:dyDescent="0.25">
      <c r="AL633" s="1" t="s">
        <v>7823</v>
      </c>
      <c r="AM633" s="1">
        <v>0.04</v>
      </c>
      <c r="AN633" s="1" t="s">
        <v>7824</v>
      </c>
      <c r="AO633" s="71"/>
      <c r="AP633" s="189">
        <f t="shared" si="12"/>
        <v>0</v>
      </c>
    </row>
    <row r="634" spans="38:42" x14ac:dyDescent="0.25">
      <c r="AL634" s="1" t="s">
        <v>7825</v>
      </c>
      <c r="AM634" s="1">
        <v>0.06</v>
      </c>
      <c r="AN634" s="1">
        <v>1</v>
      </c>
      <c r="AO634" s="71"/>
      <c r="AP634" s="189">
        <f t="shared" si="12"/>
        <v>0</v>
      </c>
    </row>
    <row r="635" spans="38:42" x14ac:dyDescent="0.25">
      <c r="AL635" s="1" t="s">
        <v>7826</v>
      </c>
      <c r="AM635" s="1">
        <v>0.06</v>
      </c>
      <c r="AN635" s="1" t="s">
        <v>7827</v>
      </c>
      <c r="AO635" s="71"/>
      <c r="AP635" s="189">
        <f t="shared" si="12"/>
        <v>0</v>
      </c>
    </row>
    <row r="636" spans="38:42" x14ac:dyDescent="0.25">
      <c r="AL636" s="1" t="s">
        <v>7828</v>
      </c>
      <c r="AM636" s="1">
        <v>0.2</v>
      </c>
      <c r="AN636" s="1" t="s">
        <v>7829</v>
      </c>
      <c r="AO636" s="71"/>
      <c r="AP636" s="189">
        <f t="shared" si="12"/>
        <v>0</v>
      </c>
    </row>
    <row r="637" spans="38:42" x14ac:dyDescent="0.25">
      <c r="AL637" s="1" t="s">
        <v>7830</v>
      </c>
      <c r="AM637" s="1">
        <v>0.04</v>
      </c>
      <c r="AN637" s="1" t="s">
        <v>7742</v>
      </c>
      <c r="AO637" s="71"/>
      <c r="AP637" s="189">
        <f t="shared" si="12"/>
        <v>0</v>
      </c>
    </row>
    <row r="638" spans="38:42" x14ac:dyDescent="0.25">
      <c r="AL638" s="1" t="s">
        <v>7831</v>
      </c>
      <c r="AM638" s="1">
        <v>0.04</v>
      </c>
      <c r="AN638" s="1">
        <v>1</v>
      </c>
      <c r="AO638" s="71"/>
      <c r="AP638" s="189">
        <f t="shared" si="12"/>
        <v>0</v>
      </c>
    </row>
    <row r="639" spans="38:42" x14ac:dyDescent="0.25">
      <c r="AL639" s="1" t="s">
        <v>7832</v>
      </c>
      <c r="AM639" s="1">
        <v>0.4</v>
      </c>
      <c r="AN639" s="1" t="s">
        <v>7790</v>
      </c>
      <c r="AO639" s="71"/>
      <c r="AP639" s="189">
        <f t="shared" si="12"/>
        <v>0</v>
      </c>
    </row>
    <row r="640" spans="38:42" x14ac:dyDescent="0.25">
      <c r="AL640" s="1" t="s">
        <v>7833</v>
      </c>
      <c r="AM640" s="1">
        <v>0.04</v>
      </c>
      <c r="AN640" s="1">
        <v>6</v>
      </c>
      <c r="AO640" s="71"/>
      <c r="AP640" s="189">
        <f t="shared" si="12"/>
        <v>0</v>
      </c>
    </row>
    <row r="641" spans="38:42" x14ac:dyDescent="0.25">
      <c r="AL641" s="1" t="s">
        <v>7834</v>
      </c>
      <c r="AM641" s="1">
        <v>1</v>
      </c>
      <c r="AN641" s="1">
        <v>2</v>
      </c>
      <c r="AO641" s="71"/>
      <c r="AP641" s="189">
        <f t="shared" si="12"/>
        <v>0</v>
      </c>
    </row>
    <row r="642" spans="38:42" x14ac:dyDescent="0.25">
      <c r="AL642" s="1" t="s">
        <v>7835</v>
      </c>
      <c r="AM642" s="1">
        <v>1</v>
      </c>
      <c r="AN642" s="1">
        <v>4</v>
      </c>
      <c r="AO642" s="71"/>
      <c r="AP642" s="189">
        <f t="shared" si="12"/>
        <v>0</v>
      </c>
    </row>
    <row r="643" spans="38:42" x14ac:dyDescent="0.25">
      <c r="AL643" s="1" t="s">
        <v>7836</v>
      </c>
      <c r="AM643" s="1">
        <v>0.5</v>
      </c>
      <c r="AN643" s="1">
        <v>3</v>
      </c>
      <c r="AO643" s="71"/>
      <c r="AP643" s="189">
        <f t="shared" si="12"/>
        <v>0</v>
      </c>
    </row>
    <row r="644" spans="38:42" x14ac:dyDescent="0.25">
      <c r="AL644" s="1" t="s">
        <v>7837</v>
      </c>
      <c r="AM644" s="1">
        <v>0.03</v>
      </c>
      <c r="AN644" s="1" t="s">
        <v>7767</v>
      </c>
      <c r="AO644" s="71"/>
      <c r="AP644" s="189">
        <f t="shared" ref="AP644:AP707" si="13">AO644*AM644</f>
        <v>0</v>
      </c>
    </row>
    <row r="645" spans="38:42" x14ac:dyDescent="0.25">
      <c r="AL645" s="1" t="s">
        <v>7838</v>
      </c>
      <c r="AM645" s="1">
        <v>0.04</v>
      </c>
      <c r="AN645" s="1" t="s">
        <v>7829</v>
      </c>
      <c r="AO645" s="71"/>
      <c r="AP645" s="189">
        <f t="shared" si="13"/>
        <v>0</v>
      </c>
    </row>
    <row r="646" spans="38:42" x14ac:dyDescent="0.25">
      <c r="AL646" s="1" t="s">
        <v>7839</v>
      </c>
      <c r="AM646" s="1">
        <v>0.05</v>
      </c>
      <c r="AN646" s="1">
        <v>1</v>
      </c>
      <c r="AO646" s="71"/>
      <c r="AP646" s="189">
        <f t="shared" si="13"/>
        <v>0</v>
      </c>
    </row>
    <row r="647" spans="38:42" x14ac:dyDescent="0.25">
      <c r="AL647" s="1" t="s">
        <v>7840</v>
      </c>
      <c r="AM647" s="1">
        <v>0.06</v>
      </c>
      <c r="AN647" s="1" t="s">
        <v>7841</v>
      </c>
      <c r="AO647" s="71"/>
      <c r="AP647" s="189">
        <f t="shared" si="13"/>
        <v>0</v>
      </c>
    </row>
    <row r="648" spans="38:42" x14ac:dyDescent="0.25">
      <c r="AL648" s="1" t="s">
        <v>7842</v>
      </c>
      <c r="AM648" s="1">
        <v>0.1</v>
      </c>
      <c r="AN648" s="1" t="s">
        <v>7785</v>
      </c>
      <c r="AO648" s="71"/>
      <c r="AP648" s="189">
        <f t="shared" si="13"/>
        <v>0</v>
      </c>
    </row>
    <row r="649" spans="38:42" x14ac:dyDescent="0.25">
      <c r="AL649" s="1" t="s">
        <v>7843</v>
      </c>
      <c r="AM649" s="1">
        <v>0.04</v>
      </c>
      <c r="AN649" s="1" t="s">
        <v>7844</v>
      </c>
      <c r="AO649" s="71"/>
      <c r="AP649" s="189">
        <f t="shared" si="13"/>
        <v>0</v>
      </c>
    </row>
    <row r="650" spans="38:42" x14ac:dyDescent="0.25">
      <c r="AL650" s="1" t="s">
        <v>7845</v>
      </c>
      <c r="AM650" s="1">
        <v>4</v>
      </c>
      <c r="AN650" s="1" t="s">
        <v>7846</v>
      </c>
      <c r="AO650" s="71"/>
      <c r="AP650" s="189">
        <f t="shared" si="13"/>
        <v>0</v>
      </c>
    </row>
    <row r="651" spans="38:42" x14ac:dyDescent="0.25">
      <c r="AL651" s="1" t="s">
        <v>7847</v>
      </c>
      <c r="AM651" s="1">
        <v>0.2</v>
      </c>
      <c r="AN651" s="1" t="s">
        <v>7733</v>
      </c>
      <c r="AO651" s="71"/>
      <c r="AP651" s="189">
        <f t="shared" si="13"/>
        <v>0</v>
      </c>
    </row>
    <row r="652" spans="38:42" x14ac:dyDescent="0.25">
      <c r="AL652" s="1" t="s">
        <v>7848</v>
      </c>
      <c r="AM652" s="1">
        <v>0.06</v>
      </c>
      <c r="AN652" s="1" t="s">
        <v>7849</v>
      </c>
      <c r="AO652" s="71"/>
      <c r="AP652" s="189">
        <f t="shared" si="13"/>
        <v>0</v>
      </c>
    </row>
    <row r="653" spans="38:42" x14ac:dyDescent="0.25">
      <c r="AL653" s="1" t="s">
        <v>7850</v>
      </c>
      <c r="AM653" s="1">
        <v>0.06</v>
      </c>
      <c r="AN653" s="1" t="s">
        <v>7733</v>
      </c>
      <c r="AO653" s="71"/>
      <c r="AP653" s="189">
        <f t="shared" si="13"/>
        <v>0</v>
      </c>
    </row>
    <row r="654" spans="38:42" x14ac:dyDescent="0.25">
      <c r="AL654" s="1" t="s">
        <v>7851</v>
      </c>
      <c r="AM654" s="1">
        <v>0.03</v>
      </c>
      <c r="AN654" s="1" t="s">
        <v>7852</v>
      </c>
      <c r="AO654" s="71"/>
      <c r="AP654" s="189">
        <f t="shared" si="13"/>
        <v>0</v>
      </c>
    </row>
    <row r="655" spans="38:42" x14ac:dyDescent="0.25">
      <c r="AL655" s="1" t="s">
        <v>7853</v>
      </c>
      <c r="AM655" s="1">
        <v>0.06</v>
      </c>
      <c r="AN655" s="1" t="s">
        <v>7742</v>
      </c>
      <c r="AO655" s="71"/>
      <c r="AP655" s="189">
        <f t="shared" si="13"/>
        <v>0</v>
      </c>
    </row>
    <row r="656" spans="38:42" x14ac:dyDescent="0.25">
      <c r="AL656" s="1" t="s">
        <v>7854</v>
      </c>
      <c r="AM656" s="1">
        <v>2</v>
      </c>
      <c r="AN656" s="1">
        <v>1</v>
      </c>
      <c r="AO656" s="71"/>
      <c r="AP656" s="189">
        <f t="shared" si="13"/>
        <v>0</v>
      </c>
    </row>
    <row r="657" spans="38:42" x14ac:dyDescent="0.25">
      <c r="AL657" s="1" t="s">
        <v>7855</v>
      </c>
      <c r="AM657" s="1">
        <v>7.0000000000000007E-2</v>
      </c>
      <c r="AN657" s="1" t="s">
        <v>7742</v>
      </c>
      <c r="AO657" s="71"/>
      <c r="AP657" s="189">
        <f t="shared" si="13"/>
        <v>0</v>
      </c>
    </row>
    <row r="658" spans="38:42" x14ac:dyDescent="0.25">
      <c r="AL658" s="1" t="s">
        <v>7856</v>
      </c>
      <c r="AM658" s="1">
        <v>0.05</v>
      </c>
      <c r="AN658" s="1" t="s">
        <v>7767</v>
      </c>
      <c r="AO658" s="71"/>
      <c r="AP658" s="189">
        <f t="shared" si="13"/>
        <v>0</v>
      </c>
    </row>
    <row r="659" spans="38:42" x14ac:dyDescent="0.25">
      <c r="AL659" s="1" t="s">
        <v>7857</v>
      </c>
      <c r="AM659" s="1">
        <v>5</v>
      </c>
      <c r="AN659" s="1" t="s">
        <v>7745</v>
      </c>
      <c r="AO659" s="71"/>
      <c r="AP659" s="189">
        <f t="shared" si="13"/>
        <v>0</v>
      </c>
    </row>
    <row r="660" spans="38:42" x14ac:dyDescent="0.25">
      <c r="AL660" s="1" t="s">
        <v>7858</v>
      </c>
      <c r="AM660" s="1">
        <v>4</v>
      </c>
      <c r="AN660" s="1" t="s">
        <v>7819</v>
      </c>
      <c r="AO660" s="71"/>
      <c r="AP660" s="189">
        <f t="shared" si="13"/>
        <v>0</v>
      </c>
    </row>
    <row r="661" spans="38:42" x14ac:dyDescent="0.25">
      <c r="AL661" s="1" t="s">
        <v>7859</v>
      </c>
      <c r="AM661" s="1">
        <v>3</v>
      </c>
      <c r="AN661" s="1" t="s">
        <v>7790</v>
      </c>
      <c r="AO661" s="71"/>
      <c r="AP661" s="189">
        <f t="shared" si="13"/>
        <v>0</v>
      </c>
    </row>
    <row r="662" spans="38:42" x14ac:dyDescent="0.25">
      <c r="AL662" s="182" t="s">
        <v>7860</v>
      </c>
      <c r="AM662" s="182"/>
      <c r="AN662" s="182"/>
      <c r="AO662" s="187"/>
      <c r="AP662" s="189">
        <f t="shared" si="13"/>
        <v>0</v>
      </c>
    </row>
    <row r="663" spans="38:42" x14ac:dyDescent="0.25">
      <c r="AL663" s="1" t="s">
        <v>7861</v>
      </c>
      <c r="AM663" s="1">
        <v>0.04</v>
      </c>
      <c r="AN663" s="1" t="s">
        <v>7862</v>
      </c>
      <c r="AO663" s="71"/>
      <c r="AP663" s="189">
        <f t="shared" si="13"/>
        <v>0</v>
      </c>
    </row>
    <row r="664" spans="38:42" x14ac:dyDescent="0.25">
      <c r="AL664" s="1" t="s">
        <v>7863</v>
      </c>
      <c r="AM664" s="1">
        <v>0.1</v>
      </c>
      <c r="AN664" s="1" t="s">
        <v>7852</v>
      </c>
      <c r="AO664" s="71"/>
      <c r="AP664" s="189">
        <f t="shared" si="13"/>
        <v>0</v>
      </c>
    </row>
    <row r="665" spans="38:42" x14ac:dyDescent="0.25">
      <c r="AL665" s="1" t="s">
        <v>7864</v>
      </c>
      <c r="AM665" s="1">
        <v>0.06</v>
      </c>
      <c r="AN665" s="1" t="s">
        <v>7865</v>
      </c>
      <c r="AO665" s="71"/>
      <c r="AP665" s="189">
        <f t="shared" si="13"/>
        <v>0</v>
      </c>
    </row>
    <row r="666" spans="38:42" x14ac:dyDescent="0.25">
      <c r="AL666" s="1" t="s">
        <v>7866</v>
      </c>
      <c r="AM666" s="1">
        <v>0.3</v>
      </c>
      <c r="AN666" s="1" t="s">
        <v>7865</v>
      </c>
      <c r="AO666" s="71"/>
      <c r="AP666" s="189">
        <f t="shared" si="13"/>
        <v>0</v>
      </c>
    </row>
    <row r="667" spans="38:42" x14ac:dyDescent="0.25">
      <c r="AL667" s="1" t="s">
        <v>7867</v>
      </c>
      <c r="AM667" s="1">
        <v>0.3</v>
      </c>
      <c r="AN667" s="1">
        <v>12</v>
      </c>
      <c r="AO667" s="71"/>
      <c r="AP667" s="189">
        <f t="shared" si="13"/>
        <v>0</v>
      </c>
    </row>
    <row r="668" spans="38:42" x14ac:dyDescent="0.25">
      <c r="AL668" s="1" t="s">
        <v>7868</v>
      </c>
      <c r="AM668" s="1">
        <v>0.04</v>
      </c>
      <c r="AN668" s="1">
        <v>12</v>
      </c>
      <c r="AO668" s="71"/>
      <c r="AP668" s="189">
        <f t="shared" si="13"/>
        <v>0</v>
      </c>
    </row>
    <row r="669" spans="38:42" x14ac:dyDescent="0.25">
      <c r="AL669" s="1" t="s">
        <v>7869</v>
      </c>
      <c r="AM669" s="1">
        <v>0.06</v>
      </c>
      <c r="AN669" s="1" t="s">
        <v>7742</v>
      </c>
      <c r="AO669" s="71"/>
      <c r="AP669" s="189">
        <f t="shared" si="13"/>
        <v>0</v>
      </c>
    </row>
    <row r="670" spans="38:42" x14ac:dyDescent="0.25">
      <c r="AL670" s="1" t="s">
        <v>7870</v>
      </c>
      <c r="AM670" s="1">
        <v>0.1</v>
      </c>
      <c r="AN670" s="1" t="s">
        <v>7733</v>
      </c>
      <c r="AO670" s="71"/>
      <c r="AP670" s="189">
        <f t="shared" si="13"/>
        <v>0</v>
      </c>
    </row>
    <row r="671" spans="38:42" x14ac:dyDescent="0.25">
      <c r="AL671" s="1" t="s">
        <v>7871</v>
      </c>
      <c r="AM671" s="1">
        <v>5</v>
      </c>
      <c r="AN671" s="1" t="s">
        <v>7790</v>
      </c>
      <c r="AO671" s="71"/>
      <c r="AP671" s="189">
        <f t="shared" si="13"/>
        <v>0</v>
      </c>
    </row>
    <row r="672" spans="38:42" x14ac:dyDescent="0.25">
      <c r="AL672" s="1" t="s">
        <v>7872</v>
      </c>
      <c r="AM672" s="1">
        <v>0.1</v>
      </c>
      <c r="AN672" s="1" t="s">
        <v>7873</v>
      </c>
      <c r="AO672" s="71"/>
      <c r="AP672" s="189">
        <f t="shared" si="13"/>
        <v>0</v>
      </c>
    </row>
    <row r="673" spans="38:42" x14ac:dyDescent="0.25">
      <c r="AL673" s="1" t="s">
        <v>7874</v>
      </c>
      <c r="AM673" s="1">
        <v>0.1</v>
      </c>
      <c r="AN673" s="1" t="s">
        <v>7790</v>
      </c>
      <c r="AO673" s="71"/>
      <c r="AP673" s="189">
        <f t="shared" si="13"/>
        <v>0</v>
      </c>
    </row>
    <row r="674" spans="38:42" x14ac:dyDescent="0.25">
      <c r="AL674" s="1" t="s">
        <v>7875</v>
      </c>
      <c r="AM674" s="1">
        <v>0.2</v>
      </c>
      <c r="AN674" s="1" t="s">
        <v>7745</v>
      </c>
      <c r="AO674" s="71"/>
      <c r="AP674" s="189">
        <f t="shared" si="13"/>
        <v>0</v>
      </c>
    </row>
    <row r="675" spans="38:42" x14ac:dyDescent="0.25">
      <c r="AL675" s="1" t="s">
        <v>7876</v>
      </c>
      <c r="AM675" s="1">
        <v>0.4</v>
      </c>
      <c r="AN675" s="1" t="s">
        <v>7745</v>
      </c>
      <c r="AO675" s="71"/>
      <c r="AP675" s="189">
        <f t="shared" si="13"/>
        <v>0</v>
      </c>
    </row>
    <row r="676" spans="38:42" x14ac:dyDescent="0.25">
      <c r="AL676" s="1" t="s">
        <v>7877</v>
      </c>
      <c r="AM676" s="1">
        <v>0.1</v>
      </c>
      <c r="AN676" s="1" t="s">
        <v>7745</v>
      </c>
      <c r="AO676" s="71"/>
      <c r="AP676" s="189">
        <f t="shared" si="13"/>
        <v>0</v>
      </c>
    </row>
    <row r="677" spans="38:42" x14ac:dyDescent="0.25">
      <c r="AL677" s="1" t="s">
        <v>7878</v>
      </c>
      <c r="AM677" s="1">
        <v>0.2</v>
      </c>
      <c r="AN677" s="1" t="s">
        <v>7737</v>
      </c>
      <c r="AO677" s="71"/>
      <c r="AP677" s="189">
        <f t="shared" si="13"/>
        <v>0</v>
      </c>
    </row>
    <row r="678" spans="38:42" x14ac:dyDescent="0.25">
      <c r="AL678" s="1" t="s">
        <v>7879</v>
      </c>
      <c r="AM678" s="1">
        <v>0.5</v>
      </c>
      <c r="AN678" s="1" t="s">
        <v>7865</v>
      </c>
      <c r="AO678" s="71"/>
      <c r="AP678" s="189">
        <f t="shared" si="13"/>
        <v>0</v>
      </c>
    </row>
    <row r="679" spans="38:42" x14ac:dyDescent="0.25">
      <c r="AL679" s="1" t="s">
        <v>7880</v>
      </c>
      <c r="AM679" s="1">
        <v>0.1</v>
      </c>
      <c r="AN679" s="1">
        <v>25</v>
      </c>
      <c r="AO679" s="71"/>
      <c r="AP679" s="189">
        <f t="shared" si="13"/>
        <v>0</v>
      </c>
    </row>
    <row r="680" spans="38:42" x14ac:dyDescent="0.25">
      <c r="AL680" s="1" t="s">
        <v>7881</v>
      </c>
      <c r="AM680" s="1">
        <v>0.3</v>
      </c>
      <c r="AN680" s="1" t="s">
        <v>7852</v>
      </c>
      <c r="AO680" s="71"/>
      <c r="AP680" s="189">
        <f t="shared" si="13"/>
        <v>0</v>
      </c>
    </row>
    <row r="681" spans="38:42" x14ac:dyDescent="0.25">
      <c r="AL681" s="1" t="s">
        <v>7882</v>
      </c>
      <c r="AM681" s="1">
        <v>0.2</v>
      </c>
      <c r="AN681" s="1">
        <v>25</v>
      </c>
      <c r="AO681" s="71"/>
      <c r="AP681" s="189">
        <f t="shared" si="13"/>
        <v>0</v>
      </c>
    </row>
    <row r="682" spans="38:42" x14ac:dyDescent="0.25">
      <c r="AL682" s="1" t="s">
        <v>7883</v>
      </c>
      <c r="AM682" s="1">
        <v>0.7</v>
      </c>
      <c r="AN682" s="1">
        <v>25</v>
      </c>
      <c r="AO682" s="71"/>
      <c r="AP682" s="189">
        <f t="shared" si="13"/>
        <v>0</v>
      </c>
    </row>
    <row r="683" spans="38:42" x14ac:dyDescent="0.25">
      <c r="AL683" s="1" t="s">
        <v>7884</v>
      </c>
      <c r="AM683" s="1">
        <v>0.3</v>
      </c>
      <c r="AN683" s="1">
        <v>25</v>
      </c>
      <c r="AO683" s="71"/>
      <c r="AP683" s="189">
        <f t="shared" si="13"/>
        <v>0</v>
      </c>
    </row>
    <row r="684" spans="38:42" x14ac:dyDescent="0.25">
      <c r="AL684" s="1" t="s">
        <v>7885</v>
      </c>
      <c r="AM684" s="1">
        <v>0.2</v>
      </c>
      <c r="AN684" s="1">
        <v>30</v>
      </c>
      <c r="AO684" s="71"/>
      <c r="AP684" s="189">
        <f t="shared" si="13"/>
        <v>0</v>
      </c>
    </row>
    <row r="685" spans="38:42" x14ac:dyDescent="0.25">
      <c r="AL685" s="1" t="s">
        <v>7886</v>
      </c>
      <c r="AM685" s="1">
        <v>0.3</v>
      </c>
      <c r="AN685" s="1">
        <v>12</v>
      </c>
      <c r="AO685" s="71"/>
      <c r="AP685" s="189">
        <f t="shared" si="13"/>
        <v>0</v>
      </c>
    </row>
    <row r="686" spans="38:42" x14ac:dyDescent="0.25">
      <c r="AL686" s="1" t="s">
        <v>7887</v>
      </c>
      <c r="AM686" s="1">
        <v>0.3</v>
      </c>
      <c r="AN686" s="1">
        <v>25</v>
      </c>
      <c r="AO686" s="71"/>
      <c r="AP686" s="189">
        <f t="shared" si="13"/>
        <v>0</v>
      </c>
    </row>
    <row r="687" spans="38:42" x14ac:dyDescent="0.25">
      <c r="AL687" s="1" t="s">
        <v>7888</v>
      </c>
      <c r="AM687" s="1">
        <v>0.4</v>
      </c>
      <c r="AN687" s="1">
        <v>25</v>
      </c>
      <c r="AO687" s="71"/>
      <c r="AP687" s="189">
        <f t="shared" si="13"/>
        <v>0</v>
      </c>
    </row>
    <row r="688" spans="38:42" x14ac:dyDescent="0.25">
      <c r="AL688" s="1" t="s">
        <v>7889</v>
      </c>
      <c r="AM688" s="1">
        <v>0.7</v>
      </c>
      <c r="AN688" s="1" t="s">
        <v>7735</v>
      </c>
      <c r="AO688" s="71"/>
      <c r="AP688" s="189">
        <f t="shared" si="13"/>
        <v>0</v>
      </c>
    </row>
    <row r="689" spans="38:42" x14ac:dyDescent="0.25">
      <c r="AL689" s="1" t="s">
        <v>7890</v>
      </c>
      <c r="AM689" s="1">
        <v>0.02</v>
      </c>
      <c r="AN689" s="1" t="s">
        <v>7745</v>
      </c>
      <c r="AO689" s="71"/>
      <c r="AP689" s="189">
        <f t="shared" si="13"/>
        <v>0</v>
      </c>
    </row>
    <row r="690" spans="38:42" x14ac:dyDescent="0.25">
      <c r="AL690" s="1" t="s">
        <v>7891</v>
      </c>
      <c r="AM690" s="1">
        <v>10</v>
      </c>
      <c r="AN690" s="1" t="s">
        <v>7745</v>
      </c>
      <c r="AO690" s="71"/>
      <c r="AP690" s="189">
        <f t="shared" si="13"/>
        <v>0</v>
      </c>
    </row>
    <row r="691" spans="38:42" x14ac:dyDescent="0.25">
      <c r="AL691" s="1" t="s">
        <v>7892</v>
      </c>
      <c r="AM691" s="1">
        <v>0.4</v>
      </c>
      <c r="AN691" s="1" t="s">
        <v>7865</v>
      </c>
      <c r="AO691" s="71"/>
      <c r="AP691" s="189">
        <f t="shared" si="13"/>
        <v>0</v>
      </c>
    </row>
    <row r="692" spans="38:42" x14ac:dyDescent="0.25">
      <c r="AL692" s="1" t="s">
        <v>7893</v>
      </c>
      <c r="AM692" s="1">
        <v>0.08</v>
      </c>
      <c r="AN692" s="1" t="s">
        <v>7740</v>
      </c>
      <c r="AO692" s="71"/>
      <c r="AP692" s="189">
        <f t="shared" si="13"/>
        <v>0</v>
      </c>
    </row>
    <row r="693" spans="38:42" x14ac:dyDescent="0.25">
      <c r="AL693" s="1" t="s">
        <v>7894</v>
      </c>
      <c r="AM693" s="1">
        <v>2</v>
      </c>
      <c r="AN693" s="1" t="s">
        <v>7895</v>
      </c>
      <c r="AO693" s="71"/>
      <c r="AP693" s="189">
        <f t="shared" si="13"/>
        <v>0</v>
      </c>
    </row>
    <row r="694" spans="38:42" x14ac:dyDescent="0.25">
      <c r="AL694" s="1" t="s">
        <v>7896</v>
      </c>
      <c r="AM694" s="1">
        <v>1</v>
      </c>
      <c r="AN694" s="1" t="s">
        <v>7740</v>
      </c>
      <c r="AO694" s="71"/>
      <c r="AP694" s="189">
        <f t="shared" si="13"/>
        <v>0</v>
      </c>
    </row>
    <row r="695" spans="38:42" x14ac:dyDescent="0.25">
      <c r="AL695" s="1" t="s">
        <v>7897</v>
      </c>
      <c r="AM695" s="1">
        <v>0.03</v>
      </c>
      <c r="AN695" s="1" t="s">
        <v>7819</v>
      </c>
      <c r="AO695" s="71"/>
      <c r="AP695" s="189">
        <f t="shared" si="13"/>
        <v>0</v>
      </c>
    </row>
    <row r="696" spans="38:42" x14ac:dyDescent="0.25">
      <c r="AL696" s="1" t="s">
        <v>7898</v>
      </c>
      <c r="AM696" s="1">
        <v>0.04</v>
      </c>
      <c r="AN696" s="1" t="s">
        <v>7785</v>
      </c>
      <c r="AO696" s="71"/>
      <c r="AP696" s="189">
        <f t="shared" si="13"/>
        <v>0</v>
      </c>
    </row>
    <row r="697" spans="38:42" x14ac:dyDescent="0.25">
      <c r="AL697" s="1" t="s">
        <v>7899</v>
      </c>
      <c r="AM697" s="1">
        <v>0.08</v>
      </c>
      <c r="AN697" s="1" t="s">
        <v>7790</v>
      </c>
      <c r="AO697" s="71"/>
      <c r="AP697" s="189">
        <f t="shared" si="13"/>
        <v>0</v>
      </c>
    </row>
    <row r="698" spans="38:42" x14ac:dyDescent="0.25">
      <c r="AL698" s="1" t="s">
        <v>7900</v>
      </c>
      <c r="AM698" s="1">
        <v>0.2</v>
      </c>
      <c r="AN698" s="1" t="s">
        <v>7901</v>
      </c>
      <c r="AO698" s="71"/>
      <c r="AP698" s="189">
        <f t="shared" si="13"/>
        <v>0</v>
      </c>
    </row>
    <row r="699" spans="38:42" x14ac:dyDescent="0.25">
      <c r="AL699" s="1" t="s">
        <v>7902</v>
      </c>
      <c r="AM699" s="1">
        <v>0.1</v>
      </c>
      <c r="AN699" s="1" t="s">
        <v>7733</v>
      </c>
      <c r="AO699" s="71"/>
      <c r="AP699" s="189">
        <f t="shared" si="13"/>
        <v>0</v>
      </c>
    </row>
    <row r="700" spans="38:42" x14ac:dyDescent="0.25">
      <c r="AL700" s="1" t="s">
        <v>7903</v>
      </c>
      <c r="AM700" s="1">
        <v>0.04</v>
      </c>
      <c r="AN700" s="1" t="s">
        <v>7785</v>
      </c>
      <c r="AO700" s="71"/>
      <c r="AP700" s="189">
        <f t="shared" si="13"/>
        <v>0</v>
      </c>
    </row>
    <row r="701" spans="38:42" x14ac:dyDescent="0.25">
      <c r="AL701" s="1" t="s">
        <v>7904</v>
      </c>
      <c r="AM701" s="1">
        <v>0.06</v>
      </c>
      <c r="AN701" s="1" t="s">
        <v>7905</v>
      </c>
      <c r="AO701" s="71"/>
      <c r="AP701" s="189">
        <f t="shared" si="13"/>
        <v>0</v>
      </c>
    </row>
    <row r="702" spans="38:42" x14ac:dyDescent="0.25">
      <c r="AL702" s="1" t="s">
        <v>7906</v>
      </c>
      <c r="AM702" s="1">
        <v>0.05</v>
      </c>
      <c r="AN702" s="1" t="s">
        <v>7819</v>
      </c>
      <c r="AO702" s="71"/>
      <c r="AP702" s="189">
        <f t="shared" si="13"/>
        <v>0</v>
      </c>
    </row>
    <row r="703" spans="38:42" x14ac:dyDescent="0.25">
      <c r="AL703" s="1" t="s">
        <v>7907</v>
      </c>
      <c r="AM703" s="1">
        <v>0.03</v>
      </c>
      <c r="AN703" s="1">
        <v>12</v>
      </c>
      <c r="AO703" s="71"/>
      <c r="AP703" s="189">
        <f t="shared" si="13"/>
        <v>0</v>
      </c>
    </row>
    <row r="704" spans="38:42" x14ac:dyDescent="0.25">
      <c r="AL704" s="1" t="s">
        <v>7908</v>
      </c>
      <c r="AM704" s="1">
        <v>0.04</v>
      </c>
      <c r="AN704" s="1">
        <v>12</v>
      </c>
      <c r="AO704" s="71"/>
      <c r="AP704" s="189">
        <f t="shared" si="13"/>
        <v>0</v>
      </c>
    </row>
    <row r="705" spans="38:42" x14ac:dyDescent="0.25">
      <c r="AL705" s="1" t="s">
        <v>7909</v>
      </c>
      <c r="AM705" s="1">
        <v>0.1</v>
      </c>
      <c r="AN705" s="1">
        <v>24</v>
      </c>
      <c r="AO705" s="71"/>
      <c r="AP705" s="189">
        <f t="shared" si="13"/>
        <v>0</v>
      </c>
    </row>
    <row r="706" spans="38:42" x14ac:dyDescent="0.25">
      <c r="AL706" s="1" t="s">
        <v>7910</v>
      </c>
      <c r="AM706" s="1">
        <v>2</v>
      </c>
      <c r="AN706" s="1">
        <v>25</v>
      </c>
      <c r="AO706" s="71"/>
      <c r="AP706" s="189">
        <f t="shared" si="13"/>
        <v>0</v>
      </c>
    </row>
    <row r="707" spans="38:42" x14ac:dyDescent="0.25">
      <c r="AL707" s="1" t="s">
        <v>7911</v>
      </c>
      <c r="AM707" s="1">
        <v>6</v>
      </c>
      <c r="AN707" s="1" t="s">
        <v>7819</v>
      </c>
      <c r="AO707" s="71"/>
      <c r="AP707" s="189">
        <f t="shared" si="13"/>
        <v>0</v>
      </c>
    </row>
    <row r="708" spans="38:42" x14ac:dyDescent="0.25">
      <c r="AL708" s="1" t="s">
        <v>7912</v>
      </c>
      <c r="AM708" s="1">
        <v>0.02</v>
      </c>
      <c r="AN708" s="1" t="s">
        <v>7740</v>
      </c>
      <c r="AO708" s="71"/>
      <c r="AP708" s="189">
        <f t="shared" ref="AP708:AP771" si="14">AO708*AM708</f>
        <v>0</v>
      </c>
    </row>
    <row r="709" spans="38:42" x14ac:dyDescent="0.25">
      <c r="AL709" s="1" t="s">
        <v>7913</v>
      </c>
      <c r="AM709" s="1">
        <v>0.03</v>
      </c>
      <c r="AN709" s="1" t="s">
        <v>7914</v>
      </c>
      <c r="AO709" s="71"/>
      <c r="AP709" s="189">
        <f t="shared" si="14"/>
        <v>0</v>
      </c>
    </row>
    <row r="710" spans="38:42" x14ac:dyDescent="0.25">
      <c r="AL710" s="1" t="s">
        <v>7915</v>
      </c>
      <c r="AM710" s="1">
        <v>1</v>
      </c>
      <c r="AN710" s="1" t="s">
        <v>7733</v>
      </c>
      <c r="AO710" s="71"/>
      <c r="AP710" s="189">
        <f t="shared" si="14"/>
        <v>0</v>
      </c>
    </row>
    <row r="711" spans="38:42" x14ac:dyDescent="0.25">
      <c r="AL711" s="1" t="s">
        <v>7916</v>
      </c>
      <c r="AM711" s="1">
        <v>0.04</v>
      </c>
      <c r="AN711" s="1" t="s">
        <v>7785</v>
      </c>
      <c r="AO711" s="71"/>
      <c r="AP711" s="189">
        <f t="shared" si="14"/>
        <v>0</v>
      </c>
    </row>
    <row r="712" spans="38:42" x14ac:dyDescent="0.25">
      <c r="AL712" s="182" t="s">
        <v>7917</v>
      </c>
      <c r="AM712" s="182"/>
      <c r="AN712" s="182"/>
      <c r="AO712" s="187"/>
      <c r="AP712" s="189">
        <f t="shared" si="14"/>
        <v>0</v>
      </c>
    </row>
    <row r="713" spans="38:42" x14ac:dyDescent="0.25">
      <c r="AL713" s="1" t="s">
        <v>7918</v>
      </c>
      <c r="AM713" s="1">
        <v>10</v>
      </c>
      <c r="AN713" s="1" t="s">
        <v>7919</v>
      </c>
      <c r="AO713" s="71"/>
      <c r="AP713" s="189">
        <f t="shared" si="14"/>
        <v>0</v>
      </c>
    </row>
    <row r="714" spans="38:42" x14ac:dyDescent="0.25">
      <c r="AL714" s="1" t="s">
        <v>7920</v>
      </c>
      <c r="AM714" s="1">
        <v>0.1</v>
      </c>
      <c r="AN714" s="1" t="s">
        <v>7733</v>
      </c>
      <c r="AO714" s="71"/>
      <c r="AP714" s="189">
        <f t="shared" si="14"/>
        <v>0</v>
      </c>
    </row>
    <row r="715" spans="38:42" x14ac:dyDescent="0.25">
      <c r="AL715" s="1" t="s">
        <v>7921</v>
      </c>
      <c r="AM715" s="1">
        <v>7</v>
      </c>
      <c r="AN715" s="1" t="s">
        <v>7901</v>
      </c>
      <c r="AO715" s="71"/>
      <c r="AP715" s="189">
        <f t="shared" si="14"/>
        <v>0</v>
      </c>
    </row>
    <row r="716" spans="38:42" x14ac:dyDescent="0.25">
      <c r="AL716" s="1" t="s">
        <v>7922</v>
      </c>
      <c r="AM716" s="1">
        <v>1</v>
      </c>
      <c r="AN716" s="1" t="s">
        <v>7735</v>
      </c>
      <c r="AO716" s="71"/>
      <c r="AP716" s="189">
        <f t="shared" si="14"/>
        <v>0</v>
      </c>
    </row>
    <row r="717" spans="38:42" x14ac:dyDescent="0.25">
      <c r="AL717" s="1" t="s">
        <v>7923</v>
      </c>
      <c r="AM717" s="1">
        <v>3</v>
      </c>
      <c r="AN717" s="1" t="s">
        <v>7735</v>
      </c>
      <c r="AO717" s="71"/>
      <c r="AP717" s="189">
        <f t="shared" si="14"/>
        <v>0</v>
      </c>
    </row>
    <row r="718" spans="38:42" x14ac:dyDescent="0.25">
      <c r="AL718" s="1" t="s">
        <v>7924</v>
      </c>
      <c r="AM718" s="1">
        <v>1</v>
      </c>
      <c r="AN718" s="1" t="s">
        <v>7740</v>
      </c>
      <c r="AO718" s="71"/>
      <c r="AP718" s="189">
        <f t="shared" si="14"/>
        <v>0</v>
      </c>
    </row>
    <row r="719" spans="38:42" x14ac:dyDescent="0.25">
      <c r="AL719" s="1" t="s">
        <v>7925</v>
      </c>
      <c r="AM719" s="1">
        <v>0.8</v>
      </c>
      <c r="AN719" s="1" t="s">
        <v>7735</v>
      </c>
      <c r="AO719" s="71"/>
      <c r="AP719" s="189">
        <f t="shared" si="14"/>
        <v>0</v>
      </c>
    </row>
    <row r="720" spans="38:42" x14ac:dyDescent="0.25">
      <c r="AL720" s="1" t="s">
        <v>7926</v>
      </c>
      <c r="AM720" s="1">
        <v>1</v>
      </c>
      <c r="AN720" s="1" t="s">
        <v>7735</v>
      </c>
      <c r="AO720" s="71"/>
      <c r="AP720" s="189">
        <f t="shared" si="14"/>
        <v>0</v>
      </c>
    </row>
    <row r="721" spans="38:42" x14ac:dyDescent="0.25">
      <c r="AL721" s="1" t="s">
        <v>7927</v>
      </c>
      <c r="AM721" s="1">
        <v>0.7</v>
      </c>
      <c r="AN721" s="1" t="s">
        <v>7790</v>
      </c>
      <c r="AO721" s="71"/>
      <c r="AP721" s="189">
        <f t="shared" si="14"/>
        <v>0</v>
      </c>
    </row>
    <row r="722" spans="38:42" x14ac:dyDescent="0.25">
      <c r="AL722" s="1" t="s">
        <v>7928</v>
      </c>
      <c r="AM722" s="1">
        <v>10</v>
      </c>
      <c r="AN722" s="1" t="s">
        <v>7742</v>
      </c>
      <c r="AO722" s="71"/>
      <c r="AP722" s="189">
        <f t="shared" si="14"/>
        <v>0</v>
      </c>
    </row>
    <row r="723" spans="38:42" x14ac:dyDescent="0.25">
      <c r="AL723" s="1" t="s">
        <v>7929</v>
      </c>
      <c r="AM723" s="1">
        <v>0.1</v>
      </c>
      <c r="AN723" s="1" t="s">
        <v>7735</v>
      </c>
      <c r="AO723" s="71"/>
      <c r="AP723" s="189">
        <f t="shared" si="14"/>
        <v>0</v>
      </c>
    </row>
    <row r="724" spans="38:42" x14ac:dyDescent="0.25">
      <c r="AL724" s="1" t="s">
        <v>7930</v>
      </c>
      <c r="AM724" s="1">
        <v>2</v>
      </c>
      <c r="AN724" s="1" t="s">
        <v>7733</v>
      </c>
      <c r="AO724" s="71"/>
      <c r="AP724" s="189">
        <f t="shared" si="14"/>
        <v>0</v>
      </c>
    </row>
    <row r="725" spans="38:42" x14ac:dyDescent="0.25">
      <c r="AL725" s="1" t="s">
        <v>7931</v>
      </c>
      <c r="AM725" s="1">
        <v>10</v>
      </c>
      <c r="AN725" s="1" t="s">
        <v>7742</v>
      </c>
      <c r="AO725" s="71"/>
      <c r="AP725" s="189">
        <f t="shared" si="14"/>
        <v>0</v>
      </c>
    </row>
    <row r="726" spans="38:42" x14ac:dyDescent="0.25">
      <c r="AL726" s="1" t="s">
        <v>7932</v>
      </c>
      <c r="AM726" s="1">
        <v>3</v>
      </c>
      <c r="AN726" s="1" t="s">
        <v>7740</v>
      </c>
      <c r="AO726" s="71"/>
      <c r="AP726" s="189">
        <f t="shared" si="14"/>
        <v>0</v>
      </c>
    </row>
    <row r="727" spans="38:42" x14ac:dyDescent="0.25">
      <c r="AL727" s="1" t="s">
        <v>7933</v>
      </c>
      <c r="AM727" s="1">
        <v>3</v>
      </c>
      <c r="AN727" s="1" t="s">
        <v>7740</v>
      </c>
      <c r="AO727" s="71"/>
      <c r="AP727" s="189">
        <f t="shared" si="14"/>
        <v>0</v>
      </c>
    </row>
    <row r="728" spans="38:42" x14ac:dyDescent="0.25">
      <c r="AL728" s="1" t="s">
        <v>7934</v>
      </c>
      <c r="AM728" s="1">
        <v>1</v>
      </c>
      <c r="AN728" s="1" t="s">
        <v>7935</v>
      </c>
      <c r="AO728" s="71"/>
      <c r="AP728" s="189">
        <f t="shared" si="14"/>
        <v>0</v>
      </c>
    </row>
    <row r="729" spans="38:42" x14ac:dyDescent="0.25">
      <c r="AL729" s="1" t="s">
        <v>7936</v>
      </c>
      <c r="AM729" s="1">
        <v>1</v>
      </c>
      <c r="AN729" s="1" t="s">
        <v>7937</v>
      </c>
      <c r="AO729" s="71"/>
      <c r="AP729" s="189">
        <f t="shared" si="14"/>
        <v>0</v>
      </c>
    </row>
    <row r="730" spans="38:42" x14ac:dyDescent="0.25">
      <c r="AL730" s="1" t="s">
        <v>7938</v>
      </c>
      <c r="AM730" s="1">
        <v>4</v>
      </c>
      <c r="AN730" s="1" t="s">
        <v>7740</v>
      </c>
      <c r="AO730" s="71"/>
      <c r="AP730" s="189">
        <f t="shared" si="14"/>
        <v>0</v>
      </c>
    </row>
    <row r="731" spans="38:42" x14ac:dyDescent="0.25">
      <c r="AL731" s="1" t="s">
        <v>7939</v>
      </c>
      <c r="AM731" s="1">
        <v>10</v>
      </c>
      <c r="AN731" s="1" t="s">
        <v>7742</v>
      </c>
      <c r="AO731" s="71"/>
      <c r="AP731" s="189">
        <f t="shared" si="14"/>
        <v>0</v>
      </c>
    </row>
    <row r="732" spans="38:42" x14ac:dyDescent="0.25">
      <c r="AL732" s="1" t="s">
        <v>7940</v>
      </c>
      <c r="AM732" s="1">
        <v>3</v>
      </c>
      <c r="AN732" s="1" t="s">
        <v>7742</v>
      </c>
      <c r="AO732" s="71"/>
      <c r="AP732" s="189">
        <f t="shared" si="14"/>
        <v>0</v>
      </c>
    </row>
    <row r="733" spans="38:42" x14ac:dyDescent="0.25">
      <c r="AL733" s="1" t="s">
        <v>7941</v>
      </c>
      <c r="AM733" s="1">
        <v>3</v>
      </c>
      <c r="AN733" s="1" t="s">
        <v>7937</v>
      </c>
      <c r="AO733" s="71"/>
      <c r="AP733" s="189">
        <f t="shared" si="14"/>
        <v>0</v>
      </c>
    </row>
    <row r="734" spans="38:42" x14ac:dyDescent="0.25">
      <c r="AL734" s="1" t="s">
        <v>7942</v>
      </c>
      <c r="AM734" s="1">
        <v>0.1</v>
      </c>
      <c r="AN734" s="1" t="s">
        <v>7740</v>
      </c>
      <c r="AO734" s="71"/>
      <c r="AP734" s="189">
        <f t="shared" si="14"/>
        <v>0</v>
      </c>
    </row>
    <row r="735" spans="38:42" x14ac:dyDescent="0.25">
      <c r="AL735" s="1" t="s">
        <v>7943</v>
      </c>
      <c r="AM735" s="1">
        <v>1</v>
      </c>
      <c r="AN735" s="1" t="s">
        <v>7742</v>
      </c>
      <c r="AO735" s="71"/>
      <c r="AP735" s="189">
        <f t="shared" si="14"/>
        <v>0</v>
      </c>
    </row>
    <row r="736" spans="38:42" x14ac:dyDescent="0.25">
      <c r="AL736" s="1" t="s">
        <v>7944</v>
      </c>
      <c r="AM736" s="1">
        <v>1</v>
      </c>
      <c r="AN736" s="1" t="s">
        <v>7733</v>
      </c>
      <c r="AO736" s="71"/>
      <c r="AP736" s="189">
        <f t="shared" si="14"/>
        <v>0</v>
      </c>
    </row>
    <row r="737" spans="38:42" x14ac:dyDescent="0.25">
      <c r="AL737" s="1" t="s">
        <v>7945</v>
      </c>
      <c r="AM737" s="1">
        <v>5</v>
      </c>
      <c r="AN737" s="1" t="s">
        <v>7946</v>
      </c>
      <c r="AO737" s="71"/>
      <c r="AP737" s="189">
        <f t="shared" si="14"/>
        <v>0</v>
      </c>
    </row>
    <row r="738" spans="38:42" x14ac:dyDescent="0.25">
      <c r="AL738" s="1" t="s">
        <v>7947</v>
      </c>
      <c r="AM738" s="1">
        <v>3</v>
      </c>
      <c r="AN738" s="1" t="s">
        <v>7740</v>
      </c>
      <c r="AO738" s="71"/>
      <c r="AP738" s="189">
        <f t="shared" si="14"/>
        <v>0</v>
      </c>
    </row>
    <row r="739" spans="38:42" x14ac:dyDescent="0.25">
      <c r="AL739" s="1" t="s">
        <v>7948</v>
      </c>
      <c r="AM739" s="1">
        <v>6</v>
      </c>
      <c r="AN739" s="1" t="s">
        <v>7949</v>
      </c>
      <c r="AO739" s="71"/>
      <c r="AP739" s="189">
        <f t="shared" si="14"/>
        <v>0</v>
      </c>
    </row>
    <row r="740" spans="38:42" x14ac:dyDescent="0.25">
      <c r="AL740" s="1" t="s">
        <v>7950</v>
      </c>
      <c r="AM740" s="1">
        <v>1</v>
      </c>
      <c r="AN740" s="1" t="s">
        <v>7735</v>
      </c>
      <c r="AO740" s="71"/>
      <c r="AP740" s="189">
        <f t="shared" si="14"/>
        <v>0</v>
      </c>
    </row>
    <row r="741" spans="38:42" x14ac:dyDescent="0.25">
      <c r="AL741" s="1" t="s">
        <v>7951</v>
      </c>
      <c r="AM741" s="1"/>
      <c r="AN741" s="1"/>
      <c r="AO741" s="71"/>
      <c r="AP741" s="189">
        <f t="shared" si="14"/>
        <v>0</v>
      </c>
    </row>
    <row r="742" spans="38:42" x14ac:dyDescent="0.25">
      <c r="AL742" s="1" t="s">
        <v>7455</v>
      </c>
      <c r="AM742" s="1"/>
      <c r="AN742" s="1"/>
      <c r="AO742" s="71"/>
      <c r="AP742" s="189">
        <f t="shared" si="14"/>
        <v>0</v>
      </c>
    </row>
    <row r="743" spans="38:42" x14ac:dyDescent="0.25">
      <c r="AL743" s="182" t="s">
        <v>7953</v>
      </c>
      <c r="AM743" s="182"/>
      <c r="AN743" s="182"/>
      <c r="AO743" s="187"/>
      <c r="AP743" s="189">
        <f t="shared" si="14"/>
        <v>0</v>
      </c>
    </row>
    <row r="744" spans="38:42" x14ac:dyDescent="0.25">
      <c r="AL744" s="1" t="s">
        <v>7954</v>
      </c>
      <c r="AM744" s="1">
        <v>10</v>
      </c>
      <c r="AN744" s="1"/>
      <c r="AO744" s="71"/>
      <c r="AP744" s="189">
        <f t="shared" si="14"/>
        <v>0</v>
      </c>
    </row>
    <row r="745" spans="38:42" x14ac:dyDescent="0.25">
      <c r="AL745" s="1" t="s">
        <v>7955</v>
      </c>
      <c r="AM745" s="1">
        <v>4</v>
      </c>
      <c r="AN745" s="1"/>
      <c r="AO745" s="71"/>
      <c r="AP745" s="189">
        <f t="shared" si="14"/>
        <v>0</v>
      </c>
    </row>
    <row r="746" spans="38:42" x14ac:dyDescent="0.25">
      <c r="AL746" s="1" t="s">
        <v>7956</v>
      </c>
      <c r="AM746" s="1">
        <v>10</v>
      </c>
      <c r="AN746" s="1"/>
      <c r="AO746" s="71"/>
      <c r="AP746" s="189">
        <f t="shared" si="14"/>
        <v>0</v>
      </c>
    </row>
    <row r="747" spans="38:42" x14ac:dyDescent="0.25">
      <c r="AL747" s="1" t="s">
        <v>7957</v>
      </c>
      <c r="AM747" s="1">
        <v>60</v>
      </c>
      <c r="AN747" s="1"/>
      <c r="AO747" s="71"/>
      <c r="AP747" s="189">
        <f t="shared" si="14"/>
        <v>0</v>
      </c>
    </row>
    <row r="748" spans="38:42" x14ac:dyDescent="0.25">
      <c r="AL748" s="1" t="s">
        <v>7958</v>
      </c>
      <c r="AM748" s="1">
        <v>8</v>
      </c>
      <c r="AN748" s="1"/>
      <c r="AO748" s="71"/>
      <c r="AP748" s="189">
        <f t="shared" si="14"/>
        <v>0</v>
      </c>
    </row>
    <row r="749" spans="38:42" x14ac:dyDescent="0.25">
      <c r="AL749" s="1" t="s">
        <v>7959</v>
      </c>
      <c r="AM749" s="1">
        <v>0.09</v>
      </c>
      <c r="AN749" s="1"/>
      <c r="AO749" s="71"/>
      <c r="AP749" s="189">
        <f t="shared" si="14"/>
        <v>0</v>
      </c>
    </row>
    <row r="750" spans="38:42" x14ac:dyDescent="0.25">
      <c r="AL750" s="1" t="s">
        <v>7960</v>
      </c>
      <c r="AM750" s="1">
        <v>0.1</v>
      </c>
      <c r="AN750" s="1"/>
      <c r="AO750" s="71"/>
      <c r="AP750" s="189">
        <f t="shared" si="14"/>
        <v>0</v>
      </c>
    </row>
    <row r="751" spans="38:42" x14ac:dyDescent="0.25">
      <c r="AL751" s="1" t="s">
        <v>7961</v>
      </c>
      <c r="AM751" s="1">
        <v>0.04</v>
      </c>
      <c r="AN751" s="1"/>
      <c r="AO751" s="71"/>
      <c r="AP751" s="189">
        <f t="shared" si="14"/>
        <v>0</v>
      </c>
    </row>
    <row r="752" spans="38:42" x14ac:dyDescent="0.25">
      <c r="AL752" s="1" t="s">
        <v>7962</v>
      </c>
      <c r="AM752" s="1">
        <v>7.0000000000000007E-2</v>
      </c>
      <c r="AN752" s="1"/>
      <c r="AO752" s="71"/>
      <c r="AP752" s="189">
        <f t="shared" si="14"/>
        <v>0</v>
      </c>
    </row>
    <row r="753" spans="38:42" x14ac:dyDescent="0.25">
      <c r="AL753" s="1" t="s">
        <v>7963</v>
      </c>
      <c r="AM753" s="1">
        <v>0.02</v>
      </c>
      <c r="AN753" s="1"/>
      <c r="AO753" s="71"/>
      <c r="AP753" s="189">
        <f t="shared" si="14"/>
        <v>0</v>
      </c>
    </row>
    <row r="754" spans="38:42" x14ac:dyDescent="0.25">
      <c r="AL754" s="1" t="s">
        <v>7964</v>
      </c>
      <c r="AM754" s="1">
        <v>0.16</v>
      </c>
      <c r="AN754" s="1"/>
      <c r="AO754" s="71"/>
      <c r="AP754" s="189">
        <f t="shared" si="14"/>
        <v>0</v>
      </c>
    </row>
    <row r="755" spans="38:42" x14ac:dyDescent="0.25">
      <c r="AL755" s="1" t="s">
        <v>7965</v>
      </c>
      <c r="AM755" s="1">
        <v>0.2</v>
      </c>
      <c r="AN755" s="1"/>
      <c r="AO755" s="71"/>
      <c r="AP755" s="189">
        <f t="shared" si="14"/>
        <v>0</v>
      </c>
    </row>
    <row r="756" spans="38:42" x14ac:dyDescent="0.25">
      <c r="AL756" s="1" t="s">
        <v>7966</v>
      </c>
      <c r="AM756" s="1">
        <v>7.0000000000000007E-2</v>
      </c>
      <c r="AN756" s="1"/>
      <c r="AO756" s="71"/>
      <c r="AP756" s="189">
        <f t="shared" si="14"/>
        <v>0</v>
      </c>
    </row>
    <row r="757" spans="38:42" x14ac:dyDescent="0.25">
      <c r="AL757" s="1" t="s">
        <v>7967</v>
      </c>
      <c r="AM757" s="1">
        <v>0.12</v>
      </c>
      <c r="AN757" s="1"/>
      <c r="AO757" s="71"/>
      <c r="AP757" s="189">
        <f t="shared" si="14"/>
        <v>0</v>
      </c>
    </row>
    <row r="758" spans="38:42" x14ac:dyDescent="0.25">
      <c r="AL758" s="1" t="s">
        <v>7968</v>
      </c>
      <c r="AM758" s="1">
        <v>0.03</v>
      </c>
      <c r="AN758" s="1"/>
      <c r="AO758" s="71"/>
      <c r="AP758" s="189">
        <f t="shared" si="14"/>
        <v>0</v>
      </c>
    </row>
    <row r="759" spans="38:42" x14ac:dyDescent="0.25">
      <c r="AL759" s="1" t="s">
        <v>7969</v>
      </c>
      <c r="AM759" s="1">
        <v>30</v>
      </c>
      <c r="AN759" s="1"/>
      <c r="AO759" s="71"/>
      <c r="AP759" s="189">
        <f t="shared" si="14"/>
        <v>0</v>
      </c>
    </row>
    <row r="760" spans="38:42" x14ac:dyDescent="0.25">
      <c r="AL760" s="1" t="s">
        <v>7970</v>
      </c>
      <c r="AM760" s="1">
        <v>10</v>
      </c>
      <c r="AN760" s="1"/>
      <c r="AO760" s="71"/>
      <c r="AP760" s="189">
        <f t="shared" si="14"/>
        <v>0</v>
      </c>
    </row>
    <row r="761" spans="38:42" x14ac:dyDescent="0.25">
      <c r="AL761" s="1" t="s">
        <v>7971</v>
      </c>
      <c r="AM761" s="1">
        <v>5</v>
      </c>
      <c r="AN761" s="1"/>
      <c r="AO761" s="71"/>
      <c r="AP761" s="189">
        <f t="shared" si="14"/>
        <v>0</v>
      </c>
    </row>
    <row r="762" spans="38:42" x14ac:dyDescent="0.25">
      <c r="AL762" s="1" t="s">
        <v>7972</v>
      </c>
      <c r="AM762" s="1">
        <v>5</v>
      </c>
      <c r="AN762" s="1"/>
      <c r="AO762" s="71"/>
      <c r="AP762" s="189">
        <f t="shared" si="14"/>
        <v>0</v>
      </c>
    </row>
    <row r="763" spans="38:42" x14ac:dyDescent="0.25">
      <c r="AL763" s="1" t="s">
        <v>7973</v>
      </c>
      <c r="AM763" s="1">
        <v>15</v>
      </c>
      <c r="AN763" s="1"/>
      <c r="AO763" s="71"/>
      <c r="AP763" s="189">
        <f t="shared" si="14"/>
        <v>0</v>
      </c>
    </row>
    <row r="764" spans="38:42" x14ac:dyDescent="0.25">
      <c r="AL764" s="1" t="s">
        <v>7974</v>
      </c>
      <c r="AM764" s="1">
        <v>0.5</v>
      </c>
      <c r="AN764" s="1"/>
      <c r="AO764" s="71"/>
      <c r="AP764" s="189">
        <f t="shared" si="14"/>
        <v>0</v>
      </c>
    </row>
    <row r="765" spans="38:42" x14ac:dyDescent="0.25">
      <c r="AL765" s="1" t="s">
        <v>7975</v>
      </c>
      <c r="AM765" s="1">
        <v>0.1</v>
      </c>
      <c r="AN765" s="1"/>
      <c r="AO765" s="71"/>
      <c r="AP765" s="189">
        <f t="shared" si="14"/>
        <v>0</v>
      </c>
    </row>
    <row r="766" spans="38:42" x14ac:dyDescent="0.25">
      <c r="AL766" s="1" t="s">
        <v>7976</v>
      </c>
      <c r="AM766" s="1">
        <v>0.1</v>
      </c>
      <c r="AN766" s="1"/>
      <c r="AO766" s="71"/>
      <c r="AP766" s="189">
        <f t="shared" si="14"/>
        <v>0</v>
      </c>
    </row>
    <row r="767" spans="38:42" x14ac:dyDescent="0.25">
      <c r="AL767" s="1" t="s">
        <v>7977</v>
      </c>
      <c r="AM767" s="1">
        <v>0.1</v>
      </c>
      <c r="AN767" s="1"/>
      <c r="AO767" s="71"/>
      <c r="AP767" s="189">
        <f t="shared" si="14"/>
        <v>0</v>
      </c>
    </row>
    <row r="768" spans="38:42" x14ac:dyDescent="0.25">
      <c r="AL768" s="1" t="s">
        <v>7978</v>
      </c>
      <c r="AM768" s="1">
        <v>0.1</v>
      </c>
      <c r="AN768" s="1"/>
      <c r="AO768" s="71"/>
      <c r="AP768" s="189">
        <f t="shared" si="14"/>
        <v>0</v>
      </c>
    </row>
    <row r="769" spans="38:42" x14ac:dyDescent="0.25">
      <c r="AL769" s="1" t="s">
        <v>7979</v>
      </c>
      <c r="AM769" s="1">
        <v>1</v>
      </c>
      <c r="AN769" s="1"/>
      <c r="AO769" s="71"/>
      <c r="AP769" s="189">
        <f t="shared" si="14"/>
        <v>0</v>
      </c>
    </row>
    <row r="770" spans="38:42" x14ac:dyDescent="0.25">
      <c r="AL770" s="1" t="s">
        <v>7980</v>
      </c>
      <c r="AM770" s="1">
        <v>1</v>
      </c>
      <c r="AN770" s="1"/>
      <c r="AO770" s="71"/>
      <c r="AP770" s="189">
        <f t="shared" si="14"/>
        <v>0</v>
      </c>
    </row>
    <row r="771" spans="38:42" x14ac:dyDescent="0.25">
      <c r="AL771" s="1" t="s">
        <v>7981</v>
      </c>
      <c r="AM771" s="1">
        <v>1</v>
      </c>
      <c r="AN771" s="1"/>
      <c r="AO771" s="71"/>
      <c r="AP771" s="189">
        <f t="shared" si="14"/>
        <v>0</v>
      </c>
    </row>
    <row r="772" spans="38:42" x14ac:dyDescent="0.25">
      <c r="AL772" s="1" t="s">
        <v>7982</v>
      </c>
      <c r="AM772" s="1">
        <v>1</v>
      </c>
      <c r="AN772" s="1"/>
      <c r="AO772" s="71"/>
      <c r="AP772" s="189">
        <f t="shared" ref="AP772:AP835" si="15">AO772*AM772</f>
        <v>0</v>
      </c>
    </row>
    <row r="773" spans="38:42" x14ac:dyDescent="0.25">
      <c r="AL773" s="1" t="s">
        <v>7983</v>
      </c>
      <c r="AM773" s="1">
        <v>1</v>
      </c>
      <c r="AN773" s="1"/>
      <c r="AO773" s="71"/>
      <c r="AP773" s="189">
        <f t="shared" si="15"/>
        <v>0</v>
      </c>
    </row>
    <row r="774" spans="38:42" x14ac:dyDescent="0.25">
      <c r="AL774" s="1" t="s">
        <v>7984</v>
      </c>
      <c r="AM774" s="1">
        <v>1</v>
      </c>
      <c r="AN774" s="1"/>
      <c r="AO774" s="71"/>
      <c r="AP774" s="189">
        <f t="shared" si="15"/>
        <v>0</v>
      </c>
    </row>
    <row r="775" spans="38:42" x14ac:dyDescent="0.25">
      <c r="AL775" s="1" t="s">
        <v>7985</v>
      </c>
      <c r="AM775" s="1">
        <v>1</v>
      </c>
      <c r="AN775" s="1"/>
      <c r="AO775" s="71"/>
      <c r="AP775" s="189">
        <f t="shared" si="15"/>
        <v>0</v>
      </c>
    </row>
    <row r="776" spans="38:42" x14ac:dyDescent="0.25">
      <c r="AL776" s="1" t="s">
        <v>7986</v>
      </c>
      <c r="AM776" s="1">
        <v>1</v>
      </c>
      <c r="AN776" s="1"/>
      <c r="AO776" s="71"/>
      <c r="AP776" s="189">
        <f t="shared" si="15"/>
        <v>0</v>
      </c>
    </row>
    <row r="777" spans="38:42" x14ac:dyDescent="0.25">
      <c r="AL777" s="1" t="s">
        <v>7987</v>
      </c>
      <c r="AM777" s="1">
        <v>0.1</v>
      </c>
      <c r="AN777" s="1"/>
      <c r="AO777" s="71"/>
      <c r="AP777" s="189">
        <f t="shared" si="15"/>
        <v>0</v>
      </c>
    </row>
    <row r="778" spans="38:42" x14ac:dyDescent="0.25">
      <c r="AL778" s="1" t="s">
        <v>7988</v>
      </c>
      <c r="AM778" s="1">
        <v>0.1</v>
      </c>
      <c r="AN778" s="1"/>
      <c r="AO778" s="71"/>
      <c r="AP778" s="189">
        <f t="shared" si="15"/>
        <v>0</v>
      </c>
    </row>
    <row r="779" spans="38:42" x14ac:dyDescent="0.25">
      <c r="AL779" s="1" t="s">
        <v>7989</v>
      </c>
      <c r="AM779" s="1">
        <v>0.1</v>
      </c>
      <c r="AN779" s="1"/>
      <c r="AO779" s="71"/>
      <c r="AP779" s="189">
        <f t="shared" si="15"/>
        <v>0</v>
      </c>
    </row>
    <row r="780" spans="38:42" x14ac:dyDescent="0.25">
      <c r="AL780" s="1" t="s">
        <v>7990</v>
      </c>
      <c r="AM780" s="1">
        <v>0.1</v>
      </c>
      <c r="AN780" s="1"/>
      <c r="AO780" s="71"/>
      <c r="AP780" s="189">
        <f t="shared" si="15"/>
        <v>0</v>
      </c>
    </row>
    <row r="781" spans="38:42" x14ac:dyDescent="0.25">
      <c r="AL781" s="1" t="s">
        <v>7991</v>
      </c>
      <c r="AM781" s="1">
        <v>25</v>
      </c>
      <c r="AN781" s="1"/>
      <c r="AO781" s="71"/>
      <c r="AP781" s="189">
        <f t="shared" si="15"/>
        <v>0</v>
      </c>
    </row>
    <row r="782" spans="38:42" x14ac:dyDescent="0.25">
      <c r="AL782" s="1" t="s">
        <v>7992</v>
      </c>
      <c r="AM782" s="1">
        <v>0.1</v>
      </c>
      <c r="AN782" s="1"/>
      <c r="AO782" s="71"/>
      <c r="AP782" s="189">
        <f t="shared" si="15"/>
        <v>0</v>
      </c>
    </row>
    <row r="783" spans="38:42" x14ac:dyDescent="0.25">
      <c r="AL783" s="1" t="s">
        <v>7993</v>
      </c>
      <c r="AM783" s="1">
        <v>0.04</v>
      </c>
      <c r="AN783" s="1"/>
      <c r="AO783" s="71"/>
      <c r="AP783" s="189">
        <f t="shared" si="15"/>
        <v>0</v>
      </c>
    </row>
    <row r="784" spans="38:42" x14ac:dyDescent="0.25">
      <c r="AL784" s="1" t="s">
        <v>7994</v>
      </c>
      <c r="AM784" s="1">
        <v>0.2</v>
      </c>
      <c r="AN784" s="1"/>
      <c r="AO784" s="71"/>
      <c r="AP784" s="189">
        <f t="shared" si="15"/>
        <v>0</v>
      </c>
    </row>
    <row r="785" spans="38:42" x14ac:dyDescent="0.25">
      <c r="AL785" s="1" t="s">
        <v>7995</v>
      </c>
      <c r="AM785" s="1">
        <v>0.02</v>
      </c>
      <c r="AN785" s="1"/>
      <c r="AO785" s="71"/>
      <c r="AP785" s="189">
        <f t="shared" si="15"/>
        <v>0</v>
      </c>
    </row>
    <row r="786" spans="38:42" x14ac:dyDescent="0.25">
      <c r="AL786" s="1" t="s">
        <v>7996</v>
      </c>
      <c r="AM786" s="1">
        <v>0.04</v>
      </c>
      <c r="AN786" s="1"/>
      <c r="AO786" s="71"/>
      <c r="AP786" s="189">
        <f t="shared" si="15"/>
        <v>0</v>
      </c>
    </row>
    <row r="787" spans="38:42" x14ac:dyDescent="0.25">
      <c r="AL787" s="1" t="s">
        <v>7997</v>
      </c>
      <c r="AM787" s="1">
        <v>0.2</v>
      </c>
      <c r="AN787" s="1"/>
      <c r="AO787" s="71"/>
      <c r="AP787" s="189">
        <f t="shared" si="15"/>
        <v>0</v>
      </c>
    </row>
    <row r="788" spans="38:42" x14ac:dyDescent="0.25">
      <c r="AL788" s="1" t="s">
        <v>7791</v>
      </c>
      <c r="AM788" s="1">
        <v>1</v>
      </c>
      <c r="AN788" s="1" t="s">
        <v>7998</v>
      </c>
      <c r="AO788" s="71"/>
      <c r="AP788" s="189">
        <f t="shared" si="15"/>
        <v>0</v>
      </c>
    </row>
    <row r="789" spans="38:42" x14ac:dyDescent="0.25">
      <c r="AL789" s="1" t="s">
        <v>7999</v>
      </c>
      <c r="AM789" s="1">
        <v>1</v>
      </c>
      <c r="AN789" s="1" t="s">
        <v>7998</v>
      </c>
      <c r="AO789" s="71"/>
      <c r="AP789" s="189">
        <f t="shared" si="15"/>
        <v>0</v>
      </c>
    </row>
    <row r="790" spans="38:42" x14ac:dyDescent="0.25">
      <c r="AL790" s="1" t="s">
        <v>8000</v>
      </c>
      <c r="AM790" s="1">
        <v>1</v>
      </c>
      <c r="AN790" s="1" t="s">
        <v>8001</v>
      </c>
      <c r="AO790" s="71"/>
      <c r="AP790" s="189">
        <f t="shared" si="15"/>
        <v>0</v>
      </c>
    </row>
    <row r="791" spans="38:42" x14ac:dyDescent="0.25">
      <c r="AL791" s="1" t="s">
        <v>8002</v>
      </c>
      <c r="AM791" s="1">
        <v>0.1</v>
      </c>
      <c r="AN791" s="1"/>
      <c r="AO791" s="71"/>
      <c r="AP791" s="189">
        <f t="shared" si="15"/>
        <v>0</v>
      </c>
    </row>
    <row r="792" spans="38:42" x14ac:dyDescent="0.25">
      <c r="AL792" s="1" t="s">
        <v>8003</v>
      </c>
      <c r="AM792" s="1">
        <v>0.09</v>
      </c>
      <c r="AN792" s="1"/>
      <c r="AO792" s="71"/>
      <c r="AP792" s="189">
        <f t="shared" si="15"/>
        <v>0</v>
      </c>
    </row>
    <row r="793" spans="38:42" x14ac:dyDescent="0.25">
      <c r="AL793" s="1" t="s">
        <v>8004</v>
      </c>
      <c r="AM793" s="1">
        <v>0.06</v>
      </c>
      <c r="AN793" s="1"/>
      <c r="AO793" s="71"/>
      <c r="AP793" s="189">
        <f t="shared" si="15"/>
        <v>0</v>
      </c>
    </row>
    <row r="794" spans="38:42" x14ac:dyDescent="0.25">
      <c r="AL794" s="1" t="s">
        <v>8005</v>
      </c>
      <c r="AM794" s="1">
        <v>10</v>
      </c>
      <c r="AN794" s="1" t="s">
        <v>8006</v>
      </c>
      <c r="AO794" s="71"/>
      <c r="AP794" s="189">
        <f t="shared" si="15"/>
        <v>0</v>
      </c>
    </row>
    <row r="795" spans="38:42" x14ac:dyDescent="0.25">
      <c r="AL795" s="1" t="s">
        <v>8007</v>
      </c>
      <c r="AM795" s="1">
        <v>5</v>
      </c>
      <c r="AN795" s="1"/>
      <c r="AO795" s="71"/>
      <c r="AP795" s="189">
        <f t="shared" si="15"/>
        <v>0</v>
      </c>
    </row>
    <row r="796" spans="38:42" x14ac:dyDescent="0.25">
      <c r="AL796" s="1" t="s">
        <v>8008</v>
      </c>
      <c r="AM796" s="1">
        <v>40</v>
      </c>
      <c r="AN796" s="1"/>
      <c r="AO796" s="71"/>
      <c r="AP796" s="189">
        <f t="shared" si="15"/>
        <v>0</v>
      </c>
    </row>
    <row r="797" spans="38:42" x14ac:dyDescent="0.25">
      <c r="AL797" s="1" t="s">
        <v>8009</v>
      </c>
      <c r="AM797" s="1">
        <v>10</v>
      </c>
      <c r="AN797" s="1" t="s">
        <v>8006</v>
      </c>
      <c r="AO797" s="71"/>
      <c r="AP797" s="189">
        <f t="shared" si="15"/>
        <v>0</v>
      </c>
    </row>
    <row r="798" spans="38:42" x14ac:dyDescent="0.25">
      <c r="AL798" s="1" t="s">
        <v>8010</v>
      </c>
      <c r="AM798" s="1">
        <v>0.1</v>
      </c>
      <c r="AN798" s="1" t="s">
        <v>8011</v>
      </c>
      <c r="AO798" s="71"/>
      <c r="AP798" s="189">
        <f t="shared" si="15"/>
        <v>0</v>
      </c>
    </row>
    <row r="799" spans="38:42" x14ac:dyDescent="0.25">
      <c r="AL799" s="1" t="s">
        <v>8012</v>
      </c>
      <c r="AM799" s="1">
        <v>0.1</v>
      </c>
      <c r="AN799" s="1" t="s">
        <v>8011</v>
      </c>
      <c r="AO799" s="71"/>
      <c r="AP799" s="189">
        <f t="shared" si="15"/>
        <v>0</v>
      </c>
    </row>
    <row r="800" spans="38:42" x14ac:dyDescent="0.25">
      <c r="AL800" s="1" t="s">
        <v>8013</v>
      </c>
      <c r="AM800" s="1">
        <v>0.1</v>
      </c>
      <c r="AN800" s="1" t="s">
        <v>8011</v>
      </c>
      <c r="AO800" s="71"/>
      <c r="AP800" s="189">
        <f t="shared" si="15"/>
        <v>0</v>
      </c>
    </row>
    <row r="801" spans="38:42" x14ac:dyDescent="0.25">
      <c r="AL801" s="1" t="s">
        <v>8014</v>
      </c>
      <c r="AM801" s="1">
        <v>3</v>
      </c>
      <c r="AN801" s="1"/>
      <c r="AO801" s="71"/>
      <c r="AP801" s="189">
        <f t="shared" si="15"/>
        <v>0</v>
      </c>
    </row>
    <row r="802" spans="38:42" x14ac:dyDescent="0.25">
      <c r="AL802" s="1" t="s">
        <v>8015</v>
      </c>
      <c r="AM802" s="1">
        <v>1</v>
      </c>
      <c r="AN802" s="1"/>
      <c r="AO802" s="71"/>
      <c r="AP802" s="189">
        <f t="shared" si="15"/>
        <v>0</v>
      </c>
    </row>
    <row r="803" spans="38:42" x14ac:dyDescent="0.25">
      <c r="AL803" s="1" t="s">
        <v>8016</v>
      </c>
      <c r="AM803" s="1">
        <v>0.5</v>
      </c>
      <c r="AN803" s="1"/>
      <c r="AO803" s="71"/>
      <c r="AP803" s="189">
        <f t="shared" si="15"/>
        <v>0</v>
      </c>
    </row>
    <row r="804" spans="38:42" x14ac:dyDescent="0.25">
      <c r="AL804" s="1" t="s">
        <v>8017</v>
      </c>
      <c r="AM804" s="1">
        <v>0.8</v>
      </c>
      <c r="AN804" s="1"/>
      <c r="AO804" s="71"/>
      <c r="AP804" s="189">
        <f t="shared" si="15"/>
        <v>0</v>
      </c>
    </row>
    <row r="805" spans="38:42" x14ac:dyDescent="0.25">
      <c r="AL805" s="1" t="s">
        <v>8018</v>
      </c>
      <c r="AM805" s="1">
        <v>0.4</v>
      </c>
      <c r="AN805" s="1"/>
      <c r="AO805" s="71"/>
      <c r="AP805" s="189">
        <f t="shared" si="15"/>
        <v>0</v>
      </c>
    </row>
    <row r="806" spans="38:42" x14ac:dyDescent="0.25">
      <c r="AL806" s="1" t="s">
        <v>8019</v>
      </c>
      <c r="AM806" s="1">
        <v>0.3</v>
      </c>
      <c r="AN806" s="1"/>
      <c r="AO806" s="71"/>
      <c r="AP806" s="189">
        <f t="shared" si="15"/>
        <v>0</v>
      </c>
    </row>
    <row r="807" spans="38:42" x14ac:dyDescent="0.25">
      <c r="AL807" s="1" t="s">
        <v>8020</v>
      </c>
      <c r="AM807" s="1">
        <v>0.2</v>
      </c>
      <c r="AN807" s="1"/>
      <c r="AO807" s="71"/>
      <c r="AP807" s="189">
        <f t="shared" si="15"/>
        <v>0</v>
      </c>
    </row>
    <row r="808" spans="38:42" x14ac:dyDescent="0.25">
      <c r="AL808" s="1" t="s">
        <v>8021</v>
      </c>
      <c r="AM808" s="1">
        <v>2</v>
      </c>
      <c r="AN808" s="1"/>
      <c r="AO808" s="71"/>
      <c r="AP808" s="189">
        <f t="shared" si="15"/>
        <v>0</v>
      </c>
    </row>
    <row r="809" spans="38:42" x14ac:dyDescent="0.25">
      <c r="AL809" s="1" t="s">
        <v>8022</v>
      </c>
      <c r="AM809" s="1">
        <v>5</v>
      </c>
      <c r="AN809" s="1"/>
      <c r="AO809" s="71"/>
      <c r="AP809" s="189">
        <f t="shared" si="15"/>
        <v>0</v>
      </c>
    </row>
    <row r="810" spans="38:42" x14ac:dyDescent="0.25">
      <c r="AL810" s="1" t="s">
        <v>8023</v>
      </c>
      <c r="AM810" s="1">
        <v>0.06</v>
      </c>
      <c r="AN810" s="1"/>
      <c r="AO810" s="71"/>
      <c r="AP810" s="189">
        <f t="shared" si="15"/>
        <v>0</v>
      </c>
    </row>
    <row r="811" spans="38:42" x14ac:dyDescent="0.25">
      <c r="AL811" s="1" t="s">
        <v>8024</v>
      </c>
      <c r="AM811" s="1">
        <v>5</v>
      </c>
      <c r="AN811" s="1"/>
      <c r="AO811" s="71"/>
      <c r="AP811" s="189">
        <f t="shared" si="15"/>
        <v>0</v>
      </c>
    </row>
    <row r="812" spans="38:42" x14ac:dyDescent="0.25">
      <c r="AL812" s="1" t="s">
        <v>8025</v>
      </c>
      <c r="AM812" s="1">
        <v>1</v>
      </c>
      <c r="AN812" s="1" t="s">
        <v>7998</v>
      </c>
      <c r="AO812" s="71"/>
      <c r="AP812" s="189">
        <f t="shared" si="15"/>
        <v>0</v>
      </c>
    </row>
    <row r="813" spans="38:42" x14ac:dyDescent="0.25">
      <c r="AL813" s="1" t="s">
        <v>8026</v>
      </c>
      <c r="AM813" s="1">
        <v>35</v>
      </c>
      <c r="AN813" s="1"/>
      <c r="AO813" s="71"/>
      <c r="AP813" s="189">
        <f t="shared" si="15"/>
        <v>0</v>
      </c>
    </row>
    <row r="814" spans="38:42" x14ac:dyDescent="0.25">
      <c r="AL814" s="1" t="s">
        <v>8027</v>
      </c>
      <c r="AM814" s="1">
        <v>0.1</v>
      </c>
      <c r="AN814" s="1"/>
      <c r="AO814" s="71"/>
      <c r="AP814" s="189">
        <f t="shared" si="15"/>
        <v>0</v>
      </c>
    </row>
    <row r="815" spans="38:42" x14ac:dyDescent="0.25">
      <c r="AL815" s="1" t="s">
        <v>8028</v>
      </c>
      <c r="AM815" s="1">
        <v>0.09</v>
      </c>
      <c r="AN815" s="1"/>
      <c r="AO815" s="71"/>
      <c r="AP815" s="189">
        <f t="shared" si="15"/>
        <v>0</v>
      </c>
    </row>
    <row r="816" spans="38:42" x14ac:dyDescent="0.25">
      <c r="AL816" s="1" t="s">
        <v>8029</v>
      </c>
      <c r="AM816" s="1">
        <v>2</v>
      </c>
      <c r="AN816" s="1"/>
      <c r="AO816" s="71"/>
      <c r="AP816" s="189">
        <f t="shared" si="15"/>
        <v>0</v>
      </c>
    </row>
    <row r="817" spans="38:42" x14ac:dyDescent="0.25">
      <c r="AL817" s="1" t="s">
        <v>8030</v>
      </c>
      <c r="AM817" s="1">
        <v>0.5</v>
      </c>
      <c r="AN817" s="1"/>
      <c r="AO817" s="71"/>
      <c r="AP817" s="189">
        <f t="shared" si="15"/>
        <v>0</v>
      </c>
    </row>
    <row r="818" spans="38:42" x14ac:dyDescent="0.25">
      <c r="AL818" s="1" t="s">
        <v>8031</v>
      </c>
      <c r="AM818" s="1">
        <v>0.3</v>
      </c>
      <c r="AN818" s="1"/>
      <c r="AO818" s="71"/>
      <c r="AP818" s="189">
        <f t="shared" si="15"/>
        <v>0</v>
      </c>
    </row>
    <row r="819" spans="38:42" x14ac:dyDescent="0.25">
      <c r="AL819" s="1" t="s">
        <v>8032</v>
      </c>
      <c r="AM819" s="1">
        <v>0.2</v>
      </c>
      <c r="AN819" s="1"/>
      <c r="AO819" s="71"/>
      <c r="AP819" s="189">
        <f t="shared" si="15"/>
        <v>0</v>
      </c>
    </row>
    <row r="820" spans="38:42" x14ac:dyDescent="0.25">
      <c r="AL820" s="1" t="s">
        <v>8033</v>
      </c>
      <c r="AM820" s="1">
        <v>3</v>
      </c>
      <c r="AN820" s="1"/>
      <c r="AO820" s="71"/>
      <c r="AP820" s="189">
        <f t="shared" si="15"/>
        <v>0</v>
      </c>
    </row>
    <row r="821" spans="38:42" x14ac:dyDescent="0.25">
      <c r="AL821" s="1" t="s">
        <v>8034</v>
      </c>
      <c r="AM821" s="1">
        <v>120</v>
      </c>
      <c r="AN821" s="1"/>
      <c r="AO821" s="71"/>
      <c r="AP821" s="189">
        <f t="shared" si="15"/>
        <v>0</v>
      </c>
    </row>
    <row r="822" spans="38:42" x14ac:dyDescent="0.25">
      <c r="AL822" s="1" t="s">
        <v>8035</v>
      </c>
      <c r="AM822" s="1">
        <v>0.5</v>
      </c>
      <c r="AN822" s="1"/>
      <c r="AO822" s="71"/>
      <c r="AP822" s="189">
        <f t="shared" si="15"/>
        <v>0</v>
      </c>
    </row>
    <row r="823" spans="38:42" x14ac:dyDescent="0.25">
      <c r="AL823" s="1" t="s">
        <v>8036</v>
      </c>
      <c r="AM823" s="1">
        <v>1</v>
      </c>
      <c r="AN823" s="1"/>
      <c r="AO823" s="71"/>
      <c r="AP823" s="189">
        <f t="shared" si="15"/>
        <v>0</v>
      </c>
    </row>
    <row r="824" spans="38:42" x14ac:dyDescent="0.25">
      <c r="AL824" s="1" t="s">
        <v>8037</v>
      </c>
      <c r="AM824" s="1">
        <v>3</v>
      </c>
      <c r="AN824" s="1"/>
      <c r="AO824" s="71"/>
      <c r="AP824" s="189">
        <f t="shared" si="15"/>
        <v>0</v>
      </c>
    </row>
    <row r="825" spans="38:42" x14ac:dyDescent="0.25">
      <c r="AL825" s="1" t="s">
        <v>8038</v>
      </c>
      <c r="AM825" s="1">
        <v>2</v>
      </c>
      <c r="AN825" s="1"/>
      <c r="AO825" s="71"/>
      <c r="AP825" s="189">
        <f t="shared" si="15"/>
        <v>0</v>
      </c>
    </row>
    <row r="826" spans="38:42" x14ac:dyDescent="0.25">
      <c r="AL826" s="1" t="s">
        <v>8039</v>
      </c>
      <c r="AM826" s="1">
        <v>4</v>
      </c>
      <c r="AN826" s="1"/>
      <c r="AO826" s="71"/>
      <c r="AP826" s="189">
        <f t="shared" si="15"/>
        <v>0</v>
      </c>
    </row>
    <row r="827" spans="38:42" x14ac:dyDescent="0.25">
      <c r="AL827" s="1" t="s">
        <v>8040</v>
      </c>
      <c r="AM827" s="1">
        <v>3</v>
      </c>
      <c r="AN827" s="1"/>
      <c r="AO827" s="71"/>
      <c r="AP827" s="189">
        <f t="shared" si="15"/>
        <v>0</v>
      </c>
    </row>
    <row r="828" spans="38:42" x14ac:dyDescent="0.25">
      <c r="AL828" s="1" t="s">
        <v>8041</v>
      </c>
      <c r="AM828" s="1">
        <v>6</v>
      </c>
      <c r="AN828" s="1"/>
      <c r="AO828" s="71"/>
      <c r="AP828" s="189">
        <f t="shared" si="15"/>
        <v>0</v>
      </c>
    </row>
    <row r="829" spans="38:42" x14ac:dyDescent="0.25">
      <c r="AL829" s="1" t="s">
        <v>8042</v>
      </c>
      <c r="AM829" s="1">
        <v>60</v>
      </c>
      <c r="AN829" s="1"/>
      <c r="AO829" s="71"/>
      <c r="AP829" s="189">
        <f t="shared" si="15"/>
        <v>0</v>
      </c>
    </row>
    <row r="830" spans="38:42" x14ac:dyDescent="0.25">
      <c r="AL830" s="1" t="s">
        <v>8043</v>
      </c>
      <c r="AM830" s="1">
        <v>15</v>
      </c>
      <c r="AN830" s="1"/>
      <c r="AO830" s="71"/>
      <c r="AP830" s="189">
        <f t="shared" si="15"/>
        <v>0</v>
      </c>
    </row>
    <row r="831" spans="38:42" x14ac:dyDescent="0.25">
      <c r="AL831" s="1" t="s">
        <v>8044</v>
      </c>
      <c r="AM831" s="1">
        <v>20</v>
      </c>
      <c r="AN831" s="1"/>
      <c r="AO831" s="71"/>
      <c r="AP831" s="189">
        <f t="shared" si="15"/>
        <v>0</v>
      </c>
    </row>
    <row r="832" spans="38:42" x14ac:dyDescent="0.25">
      <c r="AL832" s="1" t="s">
        <v>8045</v>
      </c>
      <c r="AM832" s="1">
        <v>3</v>
      </c>
      <c r="AN832" s="1"/>
      <c r="AO832" s="71"/>
      <c r="AP832" s="189">
        <f t="shared" si="15"/>
        <v>0</v>
      </c>
    </row>
    <row r="833" spans="38:42" x14ac:dyDescent="0.25">
      <c r="AL833" s="1" t="s">
        <v>8046</v>
      </c>
      <c r="AM833" s="1">
        <v>3</v>
      </c>
      <c r="AN833" s="1"/>
      <c r="AO833" s="71"/>
      <c r="AP833" s="189">
        <f t="shared" si="15"/>
        <v>0</v>
      </c>
    </row>
    <row r="834" spans="38:42" x14ac:dyDescent="0.25">
      <c r="AL834" s="1" t="s">
        <v>8047</v>
      </c>
      <c r="AM834" s="1">
        <v>1</v>
      </c>
      <c r="AN834" s="1"/>
      <c r="AO834" s="71"/>
      <c r="AP834" s="189">
        <f t="shared" si="15"/>
        <v>0</v>
      </c>
    </row>
    <row r="835" spans="38:42" x14ac:dyDescent="0.25">
      <c r="AL835" s="1" t="s">
        <v>8048</v>
      </c>
      <c r="AM835" s="1">
        <v>1</v>
      </c>
      <c r="AN835" s="1"/>
      <c r="AO835" s="71"/>
      <c r="AP835" s="189">
        <f t="shared" si="15"/>
        <v>0</v>
      </c>
    </row>
    <row r="836" spans="38:42" x14ac:dyDescent="0.25">
      <c r="AL836" s="1" t="s">
        <v>8049</v>
      </c>
      <c r="AM836" s="1">
        <v>0.1</v>
      </c>
      <c r="AN836" s="1"/>
      <c r="AO836" s="71"/>
      <c r="AP836" s="189">
        <f t="shared" ref="AP836:AP899" si="16">AO836*AM836</f>
        <v>0</v>
      </c>
    </row>
    <row r="837" spans="38:42" x14ac:dyDescent="0.25">
      <c r="AL837" s="1" t="s">
        <v>8050</v>
      </c>
      <c r="AM837" s="1">
        <v>0.5</v>
      </c>
      <c r="AN837" s="1"/>
      <c r="AO837" s="71"/>
      <c r="AP837" s="189">
        <f t="shared" si="16"/>
        <v>0</v>
      </c>
    </row>
    <row r="838" spans="38:42" x14ac:dyDescent="0.25">
      <c r="AL838" s="1" t="s">
        <v>8051</v>
      </c>
      <c r="AM838" s="1">
        <v>5</v>
      </c>
      <c r="AN838" s="1"/>
      <c r="AO838" s="71"/>
      <c r="AP838" s="189">
        <f t="shared" si="16"/>
        <v>0</v>
      </c>
    </row>
    <row r="839" spans="38:42" x14ac:dyDescent="0.25">
      <c r="AL839" s="1" t="s">
        <v>8052</v>
      </c>
      <c r="AM839" s="1">
        <v>0.03</v>
      </c>
      <c r="AN839" s="1" t="s">
        <v>8053</v>
      </c>
      <c r="AO839" s="71"/>
      <c r="AP839" s="189">
        <f t="shared" si="16"/>
        <v>0</v>
      </c>
    </row>
    <row r="840" spans="38:42" x14ac:dyDescent="0.25">
      <c r="AL840" s="1" t="s">
        <v>8054</v>
      </c>
      <c r="AM840" s="1">
        <v>5</v>
      </c>
      <c r="AN840" s="1"/>
      <c r="AO840" s="71"/>
      <c r="AP840" s="189">
        <f t="shared" si="16"/>
        <v>0</v>
      </c>
    </row>
    <row r="841" spans="38:42" x14ac:dyDescent="0.25">
      <c r="AL841" s="1" t="s">
        <v>8055</v>
      </c>
      <c r="AM841" s="1">
        <v>10</v>
      </c>
      <c r="AN841" s="1"/>
      <c r="AO841" s="71"/>
      <c r="AP841" s="189">
        <f t="shared" si="16"/>
        <v>0</v>
      </c>
    </row>
    <row r="842" spans="38:42" x14ac:dyDescent="0.25">
      <c r="AL842" s="1" t="s">
        <v>8056</v>
      </c>
      <c r="AM842" s="1">
        <v>30</v>
      </c>
      <c r="AN842" s="1"/>
      <c r="AO842" s="71"/>
      <c r="AP842" s="189">
        <f t="shared" si="16"/>
        <v>0</v>
      </c>
    </row>
    <row r="843" spans="38:42" x14ac:dyDescent="0.25">
      <c r="AL843" s="1" t="s">
        <v>8057</v>
      </c>
      <c r="AM843" s="1">
        <v>0.5</v>
      </c>
      <c r="AN843" s="1"/>
      <c r="AO843" s="71"/>
      <c r="AP843" s="189">
        <f t="shared" si="16"/>
        <v>0</v>
      </c>
    </row>
    <row r="844" spans="38:42" x14ac:dyDescent="0.25">
      <c r="AL844" s="1" t="s">
        <v>4912</v>
      </c>
      <c r="AM844" s="1">
        <v>8</v>
      </c>
      <c r="AN844" s="1"/>
      <c r="AO844" s="71"/>
      <c r="AP844" s="189">
        <f t="shared" si="16"/>
        <v>0</v>
      </c>
    </row>
    <row r="845" spans="38:42" x14ac:dyDescent="0.25">
      <c r="AL845" s="1" t="s">
        <v>8058</v>
      </c>
      <c r="AM845" s="1">
        <v>1</v>
      </c>
      <c r="AN845" s="1"/>
      <c r="AO845" s="71"/>
      <c r="AP845" s="189">
        <f t="shared" si="16"/>
        <v>0</v>
      </c>
    </row>
    <row r="846" spans="38:42" x14ac:dyDescent="0.25">
      <c r="AL846" s="1" t="s">
        <v>8059</v>
      </c>
      <c r="AM846" s="1">
        <v>0.6</v>
      </c>
      <c r="AN846" s="1"/>
      <c r="AO846" s="71"/>
      <c r="AP846" s="189">
        <f t="shared" si="16"/>
        <v>0</v>
      </c>
    </row>
    <row r="847" spans="38:42" x14ac:dyDescent="0.25">
      <c r="AL847" s="1" t="s">
        <v>8060</v>
      </c>
      <c r="AM847" s="1">
        <v>0.3</v>
      </c>
      <c r="AN847" s="1"/>
      <c r="AO847" s="71"/>
      <c r="AP847" s="189">
        <f t="shared" si="16"/>
        <v>0</v>
      </c>
    </row>
    <row r="848" spans="38:42" x14ac:dyDescent="0.25">
      <c r="AL848" s="1" t="s">
        <v>8061</v>
      </c>
      <c r="AM848" s="1">
        <v>50</v>
      </c>
      <c r="AN848" s="1"/>
      <c r="AO848" s="71"/>
      <c r="AP848" s="189">
        <f t="shared" si="16"/>
        <v>0</v>
      </c>
    </row>
    <row r="849" spans="38:42" x14ac:dyDescent="0.25">
      <c r="AL849" s="1" t="s">
        <v>8062</v>
      </c>
      <c r="AM849" s="1">
        <v>0.04</v>
      </c>
      <c r="AN849" s="1" t="s">
        <v>8063</v>
      </c>
      <c r="AO849" s="71"/>
      <c r="AP849" s="189">
        <f t="shared" si="16"/>
        <v>0</v>
      </c>
    </row>
    <row r="850" spans="38:42" x14ac:dyDescent="0.25">
      <c r="AL850" s="1" t="s">
        <v>8064</v>
      </c>
      <c r="AM850" s="1">
        <v>0.2</v>
      </c>
      <c r="AN850" s="1" t="s">
        <v>8065</v>
      </c>
      <c r="AO850" s="71"/>
      <c r="AP850" s="189">
        <f t="shared" si="16"/>
        <v>0</v>
      </c>
    </row>
    <row r="851" spans="38:42" x14ac:dyDescent="0.25">
      <c r="AL851" s="1" t="s">
        <v>8066</v>
      </c>
      <c r="AM851" s="1">
        <v>0.3</v>
      </c>
      <c r="AN851" s="1" t="s">
        <v>8065</v>
      </c>
      <c r="AO851" s="71"/>
      <c r="AP851" s="189">
        <f t="shared" si="16"/>
        <v>0</v>
      </c>
    </row>
    <row r="852" spans="38:42" x14ac:dyDescent="0.25">
      <c r="AL852" s="1" t="s">
        <v>8067</v>
      </c>
      <c r="AM852" s="1">
        <v>50</v>
      </c>
      <c r="AN852" s="1"/>
      <c r="AO852" s="71"/>
      <c r="AP852" s="189">
        <f t="shared" si="16"/>
        <v>0</v>
      </c>
    </row>
    <row r="853" spans="38:42" x14ac:dyDescent="0.25">
      <c r="AL853" s="1" t="s">
        <v>8068</v>
      </c>
      <c r="AM853" s="1">
        <v>7</v>
      </c>
      <c r="AN853" s="1"/>
      <c r="AO853" s="71"/>
      <c r="AP853" s="189">
        <f t="shared" si="16"/>
        <v>0</v>
      </c>
    </row>
    <row r="854" spans="38:42" x14ac:dyDescent="0.25">
      <c r="AL854" s="1" t="s">
        <v>8069</v>
      </c>
      <c r="AM854" s="1">
        <v>5</v>
      </c>
      <c r="AN854" s="1"/>
      <c r="AO854" s="71"/>
      <c r="AP854" s="189">
        <f t="shared" si="16"/>
        <v>0</v>
      </c>
    </row>
    <row r="855" spans="38:42" x14ac:dyDescent="0.25">
      <c r="AL855" s="1" t="s">
        <v>8070</v>
      </c>
      <c r="AM855" s="1">
        <v>7</v>
      </c>
      <c r="AN855" s="1"/>
      <c r="AO855" s="71"/>
      <c r="AP855" s="189">
        <f t="shared" si="16"/>
        <v>0</v>
      </c>
    </row>
    <row r="856" spans="38:42" x14ac:dyDescent="0.25">
      <c r="AL856" s="1" t="s">
        <v>8071</v>
      </c>
      <c r="AM856" s="1">
        <v>3</v>
      </c>
      <c r="AN856" s="1"/>
      <c r="AO856" s="71"/>
      <c r="AP856" s="189">
        <f t="shared" si="16"/>
        <v>0</v>
      </c>
    </row>
    <row r="857" spans="38:42" x14ac:dyDescent="0.25">
      <c r="AL857" s="1" t="s">
        <v>8072</v>
      </c>
      <c r="AM857" s="1">
        <v>10</v>
      </c>
      <c r="AN857" s="1"/>
      <c r="AO857" s="71"/>
      <c r="AP857" s="189">
        <f t="shared" si="16"/>
        <v>0</v>
      </c>
    </row>
    <row r="858" spans="38:42" x14ac:dyDescent="0.25">
      <c r="AL858" s="1" t="s">
        <v>8073</v>
      </c>
      <c r="AM858" s="1">
        <v>15</v>
      </c>
      <c r="AN858" s="1"/>
      <c r="AO858" s="71"/>
      <c r="AP858" s="189">
        <f t="shared" si="16"/>
        <v>0</v>
      </c>
    </row>
    <row r="859" spans="38:42" x14ac:dyDescent="0.25">
      <c r="AL859" s="1" t="s">
        <v>8074</v>
      </c>
      <c r="AM859" s="1">
        <v>3</v>
      </c>
      <c r="AN859" s="1"/>
      <c r="AO859" s="71"/>
      <c r="AP859" s="189">
        <f t="shared" si="16"/>
        <v>0</v>
      </c>
    </row>
    <row r="860" spans="38:42" x14ac:dyDescent="0.25">
      <c r="AL860" s="1" t="s">
        <v>8075</v>
      </c>
      <c r="AM860" s="1">
        <v>1</v>
      </c>
      <c r="AN860" s="1"/>
      <c r="AO860" s="71"/>
      <c r="AP860" s="189">
        <f t="shared" si="16"/>
        <v>0</v>
      </c>
    </row>
    <row r="861" spans="38:42" x14ac:dyDescent="0.25">
      <c r="AL861" s="1" t="s">
        <v>8076</v>
      </c>
      <c r="AM861" s="1">
        <v>30</v>
      </c>
      <c r="AN861" s="1"/>
      <c r="AO861" s="71"/>
      <c r="AP861" s="189">
        <f t="shared" si="16"/>
        <v>0</v>
      </c>
    </row>
    <row r="862" spans="38:42" x14ac:dyDescent="0.25">
      <c r="AL862" s="1" t="s">
        <v>5207</v>
      </c>
      <c r="AM862" s="1">
        <v>0.1</v>
      </c>
      <c r="AN862" s="1"/>
      <c r="AO862" s="71"/>
      <c r="AP862" s="189">
        <f t="shared" si="16"/>
        <v>0</v>
      </c>
    </row>
    <row r="863" spans="38:42" x14ac:dyDescent="0.25">
      <c r="AL863" s="1" t="s">
        <v>8077</v>
      </c>
      <c r="AM863" s="1">
        <v>27</v>
      </c>
      <c r="AN863" s="1"/>
      <c r="AO863" s="71"/>
      <c r="AP863" s="189">
        <f t="shared" si="16"/>
        <v>0</v>
      </c>
    </row>
    <row r="864" spans="38:42" x14ac:dyDescent="0.25">
      <c r="AL864" s="1" t="s">
        <v>8078</v>
      </c>
      <c r="AM864" s="1">
        <v>37</v>
      </c>
      <c r="AN864" s="1"/>
      <c r="AO864" s="71"/>
      <c r="AP864" s="189">
        <f t="shared" si="16"/>
        <v>0</v>
      </c>
    </row>
    <row r="865" spans="38:42" x14ac:dyDescent="0.25">
      <c r="AL865" s="1" t="s">
        <v>8079</v>
      </c>
      <c r="AM865" s="1">
        <v>20</v>
      </c>
      <c r="AN865" s="1"/>
      <c r="AO865" s="71"/>
      <c r="AP865" s="189">
        <f t="shared" si="16"/>
        <v>0</v>
      </c>
    </row>
    <row r="866" spans="38:42" x14ac:dyDescent="0.25">
      <c r="AL866" s="1" t="s">
        <v>8080</v>
      </c>
      <c r="AM866" s="1">
        <v>1</v>
      </c>
      <c r="AN866" s="1" t="s">
        <v>8011</v>
      </c>
      <c r="AO866" s="71"/>
      <c r="AP866" s="189">
        <f t="shared" si="16"/>
        <v>0</v>
      </c>
    </row>
    <row r="867" spans="38:42" x14ac:dyDescent="0.25">
      <c r="AL867" s="182" t="s">
        <v>7731</v>
      </c>
      <c r="AM867" s="182"/>
      <c r="AN867" s="182"/>
      <c r="AO867" s="187"/>
      <c r="AP867" s="189">
        <f t="shared" si="16"/>
        <v>0</v>
      </c>
    </row>
    <row r="868" spans="38:42" x14ac:dyDescent="0.25">
      <c r="AL868" s="1" t="s">
        <v>8081</v>
      </c>
      <c r="AM868" s="1">
        <v>0.5</v>
      </c>
      <c r="AN868" s="1" t="s">
        <v>7740</v>
      </c>
      <c r="AO868" s="71"/>
      <c r="AP868" s="189">
        <f t="shared" si="16"/>
        <v>0</v>
      </c>
    </row>
    <row r="869" spans="38:42" x14ac:dyDescent="0.25">
      <c r="AL869" s="1" t="s">
        <v>8082</v>
      </c>
      <c r="AM869" s="1">
        <v>0.03</v>
      </c>
      <c r="AN869" s="1" t="s">
        <v>8083</v>
      </c>
      <c r="AO869" s="71"/>
      <c r="AP869" s="189">
        <f t="shared" si="16"/>
        <v>0</v>
      </c>
    </row>
    <row r="870" spans="38:42" x14ac:dyDescent="0.25">
      <c r="AL870" s="1" t="s">
        <v>8084</v>
      </c>
      <c r="AM870" s="1">
        <v>0.1</v>
      </c>
      <c r="AN870" s="1" t="s">
        <v>7747</v>
      </c>
      <c r="AO870" s="71"/>
      <c r="AP870" s="189">
        <f t="shared" si="16"/>
        <v>0</v>
      </c>
    </row>
    <row r="871" spans="38:42" x14ac:dyDescent="0.25">
      <c r="AL871" s="1" t="s">
        <v>8085</v>
      </c>
      <c r="AM871" s="1">
        <v>15</v>
      </c>
      <c r="AN871" s="1">
        <v>5</v>
      </c>
      <c r="AO871" s="71"/>
      <c r="AP871" s="189">
        <f t="shared" si="16"/>
        <v>0</v>
      </c>
    </row>
    <row r="872" spans="38:42" x14ac:dyDescent="0.25">
      <c r="AL872" s="1" t="s">
        <v>8086</v>
      </c>
      <c r="AM872" s="1">
        <v>1</v>
      </c>
      <c r="AN872" s="1" t="s">
        <v>7742</v>
      </c>
      <c r="AO872" s="71"/>
      <c r="AP872" s="189">
        <f t="shared" si="16"/>
        <v>0</v>
      </c>
    </row>
    <row r="873" spans="38:42" x14ac:dyDescent="0.25">
      <c r="AL873" s="1" t="s">
        <v>7750</v>
      </c>
      <c r="AM873" s="1">
        <v>0.06</v>
      </c>
      <c r="AN873" s="1" t="s">
        <v>8087</v>
      </c>
      <c r="AO873" s="71"/>
      <c r="AP873" s="189">
        <f t="shared" si="16"/>
        <v>0</v>
      </c>
    </row>
    <row r="874" spans="38:42" x14ac:dyDescent="0.25">
      <c r="AL874" s="1" t="s">
        <v>8088</v>
      </c>
      <c r="AM874" s="1">
        <v>0.2</v>
      </c>
      <c r="AN874" s="1" t="s">
        <v>7733</v>
      </c>
      <c r="AO874" s="71"/>
      <c r="AP874" s="189">
        <f t="shared" si="16"/>
        <v>0</v>
      </c>
    </row>
    <row r="875" spans="38:42" x14ac:dyDescent="0.25">
      <c r="AL875" s="1" t="s">
        <v>8089</v>
      </c>
      <c r="AM875" s="1">
        <v>0.3</v>
      </c>
      <c r="AN875" s="1" t="s">
        <v>7747</v>
      </c>
      <c r="AO875" s="71"/>
      <c r="AP875" s="189">
        <f t="shared" si="16"/>
        <v>0</v>
      </c>
    </row>
    <row r="876" spans="38:42" x14ac:dyDescent="0.25">
      <c r="AL876" s="1" t="s">
        <v>8090</v>
      </c>
      <c r="AM876" s="1">
        <v>7.0000000000000007E-2</v>
      </c>
      <c r="AN876" s="1" t="s">
        <v>8091</v>
      </c>
      <c r="AO876" s="71"/>
      <c r="AP876" s="189">
        <f t="shared" si="16"/>
        <v>0</v>
      </c>
    </row>
    <row r="877" spans="38:42" x14ac:dyDescent="0.25">
      <c r="AL877" s="1" t="s">
        <v>7759</v>
      </c>
      <c r="AM877" s="1">
        <v>0.1</v>
      </c>
      <c r="AN877" s="1" t="s">
        <v>7742</v>
      </c>
      <c r="AO877" s="71"/>
      <c r="AP877" s="189">
        <f t="shared" si="16"/>
        <v>0</v>
      </c>
    </row>
    <row r="878" spans="38:42" x14ac:dyDescent="0.25">
      <c r="AL878" s="1" t="s">
        <v>8092</v>
      </c>
      <c r="AM878" s="1">
        <v>0.1</v>
      </c>
      <c r="AN878" s="1" t="s">
        <v>7742</v>
      </c>
      <c r="AO878" s="71"/>
      <c r="AP878" s="189">
        <f t="shared" si="16"/>
        <v>0</v>
      </c>
    </row>
    <row r="879" spans="38:42" x14ac:dyDescent="0.25">
      <c r="AL879" s="1" t="s">
        <v>8093</v>
      </c>
      <c r="AM879" s="1">
        <v>0.09</v>
      </c>
      <c r="AN879" s="1" t="s">
        <v>7742</v>
      </c>
      <c r="AO879" s="71"/>
      <c r="AP879" s="189">
        <f t="shared" si="16"/>
        <v>0</v>
      </c>
    </row>
    <row r="880" spans="38:42" x14ac:dyDescent="0.25">
      <c r="AL880" s="1" t="s">
        <v>8094</v>
      </c>
      <c r="AM880" s="1">
        <v>0.5</v>
      </c>
      <c r="AN880" s="1">
        <v>5</v>
      </c>
      <c r="AO880" s="71"/>
      <c r="AP880" s="189">
        <f t="shared" si="16"/>
        <v>0</v>
      </c>
    </row>
    <row r="881" spans="38:42" x14ac:dyDescent="0.25">
      <c r="AL881" s="1" t="s">
        <v>8095</v>
      </c>
      <c r="AM881" s="1">
        <v>0.1</v>
      </c>
      <c r="AN881" s="1" t="s">
        <v>7742</v>
      </c>
      <c r="AO881" s="71"/>
      <c r="AP881" s="189">
        <f t="shared" si="16"/>
        <v>0</v>
      </c>
    </row>
    <row r="882" spans="38:42" x14ac:dyDescent="0.25">
      <c r="AL882" s="1" t="s">
        <v>7774</v>
      </c>
      <c r="AM882" s="1">
        <v>0.4</v>
      </c>
      <c r="AN882" s="1" t="s">
        <v>7747</v>
      </c>
      <c r="AO882" s="71"/>
      <c r="AP882" s="189">
        <f t="shared" si="16"/>
        <v>0</v>
      </c>
    </row>
    <row r="883" spans="38:42" x14ac:dyDescent="0.25">
      <c r="AL883" s="1" t="s">
        <v>8096</v>
      </c>
      <c r="AM883" s="1">
        <v>1</v>
      </c>
      <c r="AN883" s="1" t="s">
        <v>7778</v>
      </c>
      <c r="AO883" s="71"/>
      <c r="AP883" s="189">
        <f t="shared" si="16"/>
        <v>0</v>
      </c>
    </row>
    <row r="884" spans="38:42" x14ac:dyDescent="0.25">
      <c r="AL884" s="1" t="s">
        <v>8097</v>
      </c>
      <c r="AM884" s="1">
        <v>0.06</v>
      </c>
      <c r="AN884" s="1" t="s">
        <v>7754</v>
      </c>
      <c r="AO884" s="71"/>
      <c r="AP884" s="189">
        <f t="shared" si="16"/>
        <v>0</v>
      </c>
    </row>
    <row r="885" spans="38:42" x14ac:dyDescent="0.25">
      <c r="AL885" s="1" t="s">
        <v>8098</v>
      </c>
      <c r="AM885" s="1">
        <v>0.1</v>
      </c>
      <c r="AN885" s="1" t="s">
        <v>7754</v>
      </c>
      <c r="AO885" s="71"/>
      <c r="AP885" s="189">
        <f t="shared" si="16"/>
        <v>0</v>
      </c>
    </row>
    <row r="886" spans="38:42" x14ac:dyDescent="0.25">
      <c r="AL886" s="1" t="s">
        <v>7779</v>
      </c>
      <c r="AM886" s="1"/>
      <c r="AN886" s="1"/>
      <c r="AO886" s="71"/>
      <c r="AP886" s="189">
        <f t="shared" si="16"/>
        <v>0</v>
      </c>
    </row>
    <row r="887" spans="38:42" x14ac:dyDescent="0.25">
      <c r="AL887" s="1" t="s">
        <v>8099</v>
      </c>
      <c r="AM887" s="1">
        <v>1</v>
      </c>
      <c r="AN887" s="1" t="s">
        <v>7733</v>
      </c>
      <c r="AO887" s="71"/>
      <c r="AP887" s="189">
        <f t="shared" si="16"/>
        <v>0</v>
      </c>
    </row>
    <row r="888" spans="38:42" x14ac:dyDescent="0.25">
      <c r="AL888" s="1" t="s">
        <v>7780</v>
      </c>
      <c r="AM888" s="1">
        <v>0.1</v>
      </c>
      <c r="AN888" s="1" t="s">
        <v>7785</v>
      </c>
      <c r="AO888" s="71"/>
      <c r="AP888" s="189">
        <f t="shared" si="16"/>
        <v>0</v>
      </c>
    </row>
    <row r="889" spans="38:42" x14ac:dyDescent="0.25">
      <c r="AL889" s="1" t="s">
        <v>8100</v>
      </c>
      <c r="AM889" s="1">
        <v>200</v>
      </c>
      <c r="AN889" s="1" t="s">
        <v>7740</v>
      </c>
      <c r="AO889" s="71"/>
      <c r="AP889" s="189">
        <f t="shared" si="16"/>
        <v>0</v>
      </c>
    </row>
    <row r="890" spans="38:42" x14ac:dyDescent="0.25">
      <c r="AL890" s="1" t="s">
        <v>7784</v>
      </c>
      <c r="AM890" s="1">
        <v>0.1</v>
      </c>
      <c r="AN890" s="1" t="s">
        <v>7785</v>
      </c>
      <c r="AO890" s="71"/>
      <c r="AP890" s="189">
        <f t="shared" si="16"/>
        <v>0</v>
      </c>
    </row>
    <row r="891" spans="38:42" x14ac:dyDescent="0.25">
      <c r="AL891" s="1" t="s">
        <v>8101</v>
      </c>
      <c r="AM891" s="1">
        <v>0.6</v>
      </c>
      <c r="AN891" s="1" t="s">
        <v>7782</v>
      </c>
      <c r="AO891" s="71"/>
      <c r="AP891" s="189">
        <f t="shared" si="16"/>
        <v>0</v>
      </c>
    </row>
    <row r="892" spans="38:42" x14ac:dyDescent="0.25">
      <c r="AL892" s="1" t="s">
        <v>8102</v>
      </c>
      <c r="AM892" s="1">
        <v>0.6</v>
      </c>
      <c r="AN892" s="1" t="s">
        <v>7782</v>
      </c>
      <c r="AO892" s="71"/>
      <c r="AP892" s="189">
        <f t="shared" si="16"/>
        <v>0</v>
      </c>
    </row>
    <row r="893" spans="38:42" x14ac:dyDescent="0.25">
      <c r="AL893" s="1" t="s">
        <v>8103</v>
      </c>
      <c r="AM893" s="1">
        <v>1</v>
      </c>
      <c r="AN893" s="1" t="s">
        <v>7782</v>
      </c>
      <c r="AO893" s="71"/>
      <c r="AP893" s="189">
        <f t="shared" si="16"/>
        <v>0</v>
      </c>
    </row>
    <row r="894" spans="38:42" x14ac:dyDescent="0.25">
      <c r="AL894" s="1" t="s">
        <v>8104</v>
      </c>
      <c r="AM894" s="1">
        <v>0.7</v>
      </c>
      <c r="AN894" s="1" t="s">
        <v>7782</v>
      </c>
      <c r="AO894" s="71"/>
      <c r="AP894" s="189">
        <f t="shared" si="16"/>
        <v>0</v>
      </c>
    </row>
    <row r="895" spans="38:42" x14ac:dyDescent="0.25">
      <c r="AL895" s="1" t="s">
        <v>8105</v>
      </c>
      <c r="AM895" s="1">
        <v>0.5</v>
      </c>
      <c r="AN895" s="1" t="s">
        <v>7785</v>
      </c>
      <c r="AO895" s="71"/>
      <c r="AP895" s="189">
        <f t="shared" si="16"/>
        <v>0</v>
      </c>
    </row>
    <row r="896" spans="38:42" x14ac:dyDescent="0.25">
      <c r="AL896" s="1" t="s">
        <v>8106</v>
      </c>
      <c r="AM896" s="1">
        <v>0.5</v>
      </c>
      <c r="AN896" s="1" t="s">
        <v>7782</v>
      </c>
      <c r="AO896" s="71"/>
      <c r="AP896" s="189">
        <f t="shared" si="16"/>
        <v>0</v>
      </c>
    </row>
    <row r="897" spans="38:42" x14ac:dyDescent="0.25">
      <c r="AL897" s="1" t="s">
        <v>7951</v>
      </c>
      <c r="AM897" s="1"/>
      <c r="AN897" s="1"/>
      <c r="AO897" s="71"/>
      <c r="AP897" s="189">
        <f t="shared" si="16"/>
        <v>0</v>
      </c>
    </row>
    <row r="898" spans="38:42" x14ac:dyDescent="0.25">
      <c r="AL898" s="182" t="s">
        <v>7788</v>
      </c>
      <c r="AM898" s="182"/>
      <c r="AN898" s="182"/>
      <c r="AO898" s="187"/>
      <c r="AP898" s="189">
        <f t="shared" si="16"/>
        <v>0</v>
      </c>
    </row>
    <row r="899" spans="38:42" x14ac:dyDescent="0.25">
      <c r="AL899" s="1" t="s">
        <v>8107</v>
      </c>
      <c r="AM899" s="1">
        <v>1</v>
      </c>
      <c r="AN899" s="1" t="s">
        <v>7809</v>
      </c>
      <c r="AO899" s="71"/>
      <c r="AP899" s="189">
        <f t="shared" si="16"/>
        <v>0</v>
      </c>
    </row>
    <row r="900" spans="38:42" x14ac:dyDescent="0.25">
      <c r="AL900" s="1" t="s">
        <v>8108</v>
      </c>
      <c r="AM900" s="1">
        <v>0.1</v>
      </c>
      <c r="AN900" s="1" t="s">
        <v>7785</v>
      </c>
      <c r="AO900" s="71"/>
      <c r="AP900" s="189">
        <f t="shared" ref="AP900:AP963" si="17">AO900*AM900</f>
        <v>0</v>
      </c>
    </row>
    <row r="901" spans="38:42" x14ac:dyDescent="0.25">
      <c r="AL901" s="1" t="s">
        <v>8109</v>
      </c>
      <c r="AM901" s="1">
        <v>0.06</v>
      </c>
      <c r="AN901" s="1" t="s">
        <v>7733</v>
      </c>
      <c r="AO901" s="71"/>
      <c r="AP901" s="189">
        <f t="shared" si="17"/>
        <v>0</v>
      </c>
    </row>
    <row r="902" spans="38:42" x14ac:dyDescent="0.25">
      <c r="AL902" s="1" t="s">
        <v>8110</v>
      </c>
      <c r="AM902" s="1">
        <v>0.8</v>
      </c>
      <c r="AN902" s="1" t="s">
        <v>8087</v>
      </c>
      <c r="AO902" s="71"/>
      <c r="AP902" s="189">
        <f t="shared" si="17"/>
        <v>0</v>
      </c>
    </row>
    <row r="903" spans="38:42" x14ac:dyDescent="0.25">
      <c r="AL903" s="1" t="s">
        <v>8111</v>
      </c>
      <c r="AM903" s="1">
        <v>1</v>
      </c>
      <c r="AN903" s="1" t="s">
        <v>7785</v>
      </c>
      <c r="AO903" s="71"/>
      <c r="AP903" s="189">
        <f t="shared" si="17"/>
        <v>0</v>
      </c>
    </row>
    <row r="904" spans="38:42" x14ac:dyDescent="0.25">
      <c r="AL904" s="1" t="s">
        <v>8112</v>
      </c>
      <c r="AM904" s="1">
        <v>10</v>
      </c>
      <c r="AN904" s="1" t="s">
        <v>8113</v>
      </c>
      <c r="AO904" s="71"/>
      <c r="AP904" s="189">
        <f t="shared" si="17"/>
        <v>0</v>
      </c>
    </row>
    <row r="905" spans="38:42" x14ac:dyDescent="0.25">
      <c r="AL905" s="1" t="s">
        <v>8114</v>
      </c>
      <c r="AM905" s="1">
        <v>0.1</v>
      </c>
      <c r="AN905" s="1" t="s">
        <v>8115</v>
      </c>
      <c r="AO905" s="71"/>
      <c r="AP905" s="189">
        <f t="shared" si="17"/>
        <v>0</v>
      </c>
    </row>
    <row r="906" spans="38:42" x14ac:dyDescent="0.25">
      <c r="AL906" s="1" t="s">
        <v>8116</v>
      </c>
      <c r="AM906" s="1">
        <v>0.2</v>
      </c>
      <c r="AN906" s="1" t="s">
        <v>7733</v>
      </c>
      <c r="AO906" s="71"/>
      <c r="AP906" s="189">
        <f t="shared" si="17"/>
        <v>0</v>
      </c>
    </row>
    <row r="907" spans="38:42" x14ac:dyDescent="0.25">
      <c r="AL907" s="1" t="s">
        <v>8117</v>
      </c>
      <c r="AM907" s="1">
        <v>0.1</v>
      </c>
      <c r="AN907" s="1" t="s">
        <v>7733</v>
      </c>
      <c r="AO907" s="71"/>
      <c r="AP907" s="189">
        <f t="shared" si="17"/>
        <v>0</v>
      </c>
    </row>
    <row r="908" spans="38:42" x14ac:dyDescent="0.25">
      <c r="AL908" s="1" t="s">
        <v>8118</v>
      </c>
      <c r="AM908" s="1">
        <v>0.1</v>
      </c>
      <c r="AN908" s="1" t="s">
        <v>7733</v>
      </c>
      <c r="AO908" s="71"/>
      <c r="AP908" s="189">
        <f t="shared" si="17"/>
        <v>0</v>
      </c>
    </row>
    <row r="909" spans="38:42" x14ac:dyDescent="0.25">
      <c r="AL909" s="1" t="s">
        <v>8119</v>
      </c>
      <c r="AM909" s="1">
        <v>1</v>
      </c>
      <c r="AN909" s="1" t="s">
        <v>7785</v>
      </c>
      <c r="AO909" s="71"/>
      <c r="AP909" s="189">
        <f t="shared" si="17"/>
        <v>0</v>
      </c>
    </row>
    <row r="910" spans="38:42" x14ac:dyDescent="0.25">
      <c r="AL910" s="1" t="s">
        <v>8120</v>
      </c>
      <c r="AM910" s="1">
        <v>1</v>
      </c>
      <c r="AN910" s="1" t="s">
        <v>7733</v>
      </c>
      <c r="AO910" s="71"/>
      <c r="AP910" s="189">
        <f t="shared" si="17"/>
        <v>0</v>
      </c>
    </row>
    <row r="911" spans="38:42" x14ac:dyDescent="0.25">
      <c r="AL911" s="1" t="s">
        <v>8121</v>
      </c>
      <c r="AM911" s="1">
        <v>3</v>
      </c>
      <c r="AN911" s="1" t="s">
        <v>7733</v>
      </c>
      <c r="AO911" s="71"/>
      <c r="AP911" s="189">
        <f t="shared" si="17"/>
        <v>0</v>
      </c>
    </row>
    <row r="912" spans="38:42" x14ac:dyDescent="0.25">
      <c r="AL912" s="1" t="s">
        <v>5007</v>
      </c>
      <c r="AM912" s="1">
        <v>0.02</v>
      </c>
      <c r="AN912" s="1" t="s">
        <v>7742</v>
      </c>
      <c r="AO912" s="71"/>
      <c r="AP912" s="189">
        <f t="shared" si="17"/>
        <v>0</v>
      </c>
    </row>
    <row r="913" spans="38:42" x14ac:dyDescent="0.25">
      <c r="AL913" s="1" t="s">
        <v>8122</v>
      </c>
      <c r="AM913" s="1">
        <v>0.02</v>
      </c>
      <c r="AN913" s="1" t="s">
        <v>7754</v>
      </c>
      <c r="AO913" s="71"/>
      <c r="AP913" s="189">
        <f t="shared" si="17"/>
        <v>0</v>
      </c>
    </row>
    <row r="914" spans="38:42" x14ac:dyDescent="0.25">
      <c r="AL914" s="1" t="s">
        <v>8123</v>
      </c>
      <c r="AM914" s="1">
        <v>0.1</v>
      </c>
      <c r="AN914" s="1" t="s">
        <v>7895</v>
      </c>
      <c r="AO914" s="71"/>
      <c r="AP914" s="189">
        <f t="shared" si="17"/>
        <v>0</v>
      </c>
    </row>
    <row r="915" spans="38:42" x14ac:dyDescent="0.25">
      <c r="AL915" s="1" t="s">
        <v>8124</v>
      </c>
      <c r="AM915" s="1">
        <v>1</v>
      </c>
      <c r="AN915" s="1" t="s">
        <v>7790</v>
      </c>
      <c r="AO915" s="71"/>
      <c r="AP915" s="189">
        <f t="shared" si="17"/>
        <v>0</v>
      </c>
    </row>
    <row r="916" spans="38:42" x14ac:dyDescent="0.25">
      <c r="AL916" s="1" t="s">
        <v>8125</v>
      </c>
      <c r="AM916" s="1">
        <v>0.8</v>
      </c>
      <c r="AN916" s="1" t="s">
        <v>7790</v>
      </c>
      <c r="AO916" s="71"/>
      <c r="AP916" s="189">
        <f t="shared" si="17"/>
        <v>0</v>
      </c>
    </row>
    <row r="917" spans="38:42" x14ac:dyDescent="0.25">
      <c r="AL917" s="1" t="s">
        <v>8126</v>
      </c>
      <c r="AM917" s="1">
        <v>7</v>
      </c>
      <c r="AN917" s="1">
        <v>10</v>
      </c>
      <c r="AO917" s="71"/>
      <c r="AP917" s="189">
        <f t="shared" si="17"/>
        <v>0</v>
      </c>
    </row>
    <row r="918" spans="38:42" x14ac:dyDescent="0.25">
      <c r="AL918" s="1" t="s">
        <v>8127</v>
      </c>
      <c r="AM918" s="1">
        <v>15</v>
      </c>
      <c r="AN918" s="1" t="s">
        <v>8128</v>
      </c>
      <c r="AO918" s="71"/>
      <c r="AP918" s="189">
        <f t="shared" si="17"/>
        <v>0</v>
      </c>
    </row>
    <row r="919" spans="38:42" x14ac:dyDescent="0.25">
      <c r="AL919" s="1" t="s">
        <v>8129</v>
      </c>
      <c r="AM919" s="1">
        <v>20</v>
      </c>
      <c r="AN919" s="1" t="s">
        <v>8113</v>
      </c>
      <c r="AO919" s="71"/>
      <c r="AP919" s="189">
        <f t="shared" si="17"/>
        <v>0</v>
      </c>
    </row>
    <row r="920" spans="38:42" x14ac:dyDescent="0.25">
      <c r="AL920" s="1" t="s">
        <v>8130</v>
      </c>
      <c r="AM920" s="1">
        <v>3</v>
      </c>
      <c r="AN920" s="1" t="s">
        <v>7754</v>
      </c>
      <c r="AO920" s="71"/>
      <c r="AP920" s="189">
        <f t="shared" si="17"/>
        <v>0</v>
      </c>
    </row>
    <row r="921" spans="38:42" x14ac:dyDescent="0.25">
      <c r="AL921" s="1" t="s">
        <v>7792</v>
      </c>
      <c r="AM921" s="1">
        <v>150</v>
      </c>
      <c r="AN921" s="1" t="s">
        <v>7793</v>
      </c>
      <c r="AO921" s="71"/>
      <c r="AP921" s="189">
        <f t="shared" si="17"/>
        <v>0</v>
      </c>
    </row>
    <row r="922" spans="38:42" x14ac:dyDescent="0.25">
      <c r="AL922" s="1" t="s">
        <v>8131</v>
      </c>
      <c r="AM922" s="1">
        <v>0.1</v>
      </c>
      <c r="AN922" s="1" t="s">
        <v>7785</v>
      </c>
      <c r="AO922" s="71"/>
      <c r="AP922" s="189">
        <f t="shared" si="17"/>
        <v>0</v>
      </c>
    </row>
    <row r="923" spans="38:42" x14ac:dyDescent="0.25">
      <c r="AL923" s="1" t="s">
        <v>8132</v>
      </c>
      <c r="AM923" s="1">
        <v>7</v>
      </c>
      <c r="AN923" s="1">
        <v>10</v>
      </c>
      <c r="AO923" s="71"/>
      <c r="AP923" s="189">
        <f t="shared" si="17"/>
        <v>0</v>
      </c>
    </row>
    <row r="924" spans="38:42" x14ac:dyDescent="0.25">
      <c r="AL924" s="1" t="s">
        <v>8133</v>
      </c>
      <c r="AM924" s="1">
        <v>5</v>
      </c>
      <c r="AN924" s="1">
        <v>10</v>
      </c>
      <c r="AO924" s="71"/>
      <c r="AP924" s="189">
        <f t="shared" si="17"/>
        <v>0</v>
      </c>
    </row>
    <row r="925" spans="38:42" x14ac:dyDescent="0.25">
      <c r="AL925" s="1" t="s">
        <v>8134</v>
      </c>
      <c r="AM925" s="1">
        <v>5</v>
      </c>
      <c r="AN925" s="1" t="s">
        <v>8128</v>
      </c>
      <c r="AO925" s="71"/>
      <c r="AP925" s="189">
        <f t="shared" si="17"/>
        <v>0</v>
      </c>
    </row>
    <row r="926" spans="38:42" x14ac:dyDescent="0.25">
      <c r="AL926" s="1" t="s">
        <v>8135</v>
      </c>
      <c r="AM926" s="1">
        <v>2</v>
      </c>
      <c r="AN926" s="1" t="s">
        <v>8136</v>
      </c>
      <c r="AO926" s="71"/>
      <c r="AP926" s="189">
        <f t="shared" si="17"/>
        <v>0</v>
      </c>
    </row>
    <row r="927" spans="38:42" x14ac:dyDescent="0.25">
      <c r="AL927" s="1" t="s">
        <v>8137</v>
      </c>
      <c r="AM927" s="1">
        <v>5</v>
      </c>
      <c r="AN927" s="1" t="s">
        <v>8113</v>
      </c>
      <c r="AO927" s="71"/>
      <c r="AP927" s="189">
        <f t="shared" si="17"/>
        <v>0</v>
      </c>
    </row>
    <row r="928" spans="38:42" x14ac:dyDescent="0.25">
      <c r="AL928" s="1" t="s">
        <v>8138</v>
      </c>
      <c r="AM928" s="1">
        <v>2</v>
      </c>
      <c r="AN928" s="1" t="s">
        <v>8087</v>
      </c>
      <c r="AO928" s="71"/>
      <c r="AP928" s="189">
        <f t="shared" si="17"/>
        <v>0</v>
      </c>
    </row>
    <row r="929" spans="38:42" x14ac:dyDescent="0.25">
      <c r="AL929" s="1" t="s">
        <v>8139</v>
      </c>
      <c r="AM929" s="1">
        <v>1</v>
      </c>
      <c r="AN929" s="1" t="s">
        <v>7733</v>
      </c>
      <c r="AO929" s="71"/>
      <c r="AP929" s="189">
        <f t="shared" si="17"/>
        <v>0</v>
      </c>
    </row>
    <row r="930" spans="38:42" x14ac:dyDescent="0.25">
      <c r="AL930" s="1" t="s">
        <v>8140</v>
      </c>
      <c r="AM930" s="1">
        <v>0.1</v>
      </c>
      <c r="AN930" s="1" t="s">
        <v>8141</v>
      </c>
      <c r="AO930" s="71"/>
      <c r="AP930" s="189">
        <f t="shared" si="17"/>
        <v>0</v>
      </c>
    </row>
    <row r="931" spans="38:42" x14ac:dyDescent="0.25">
      <c r="AL931" s="1" t="s">
        <v>8142</v>
      </c>
      <c r="AM931" s="1">
        <v>1</v>
      </c>
      <c r="AN931" s="1" t="s">
        <v>7733</v>
      </c>
      <c r="AO931" s="71"/>
      <c r="AP931" s="189">
        <f t="shared" si="17"/>
        <v>0</v>
      </c>
    </row>
    <row r="932" spans="38:42" x14ac:dyDescent="0.25">
      <c r="AL932" s="1" t="s">
        <v>8143</v>
      </c>
      <c r="AM932" s="1">
        <v>0.2</v>
      </c>
      <c r="AN932" s="1" t="s">
        <v>7785</v>
      </c>
      <c r="AO932" s="71"/>
      <c r="AP932" s="189">
        <f t="shared" si="17"/>
        <v>0</v>
      </c>
    </row>
    <row r="933" spans="38:42" x14ac:dyDescent="0.25">
      <c r="AL933" s="1" t="s">
        <v>8144</v>
      </c>
      <c r="AM933" s="1">
        <v>0.3</v>
      </c>
      <c r="AN933" s="1" t="s">
        <v>7785</v>
      </c>
      <c r="AO933" s="71"/>
      <c r="AP933" s="189">
        <f t="shared" si="17"/>
        <v>0</v>
      </c>
    </row>
    <row r="934" spans="38:42" x14ac:dyDescent="0.25">
      <c r="AL934" s="1" t="s">
        <v>8145</v>
      </c>
      <c r="AM934" s="1">
        <v>7</v>
      </c>
      <c r="AN934" s="1" t="s">
        <v>8146</v>
      </c>
      <c r="AO934" s="71"/>
      <c r="AP934" s="189">
        <f t="shared" si="17"/>
        <v>0</v>
      </c>
    </row>
    <row r="935" spans="38:42" x14ac:dyDescent="0.25">
      <c r="AL935" s="1" t="s">
        <v>8147</v>
      </c>
      <c r="AM935" s="1">
        <v>10</v>
      </c>
      <c r="AN935" s="1" t="s">
        <v>8148</v>
      </c>
      <c r="AO935" s="71"/>
      <c r="AP935" s="189">
        <f t="shared" si="17"/>
        <v>0</v>
      </c>
    </row>
    <row r="936" spans="38:42" x14ac:dyDescent="0.25">
      <c r="AL936" s="1" t="s">
        <v>8149</v>
      </c>
      <c r="AM936" s="1">
        <v>0.3</v>
      </c>
      <c r="AN936" s="1" t="s">
        <v>7733</v>
      </c>
      <c r="AO936" s="71"/>
      <c r="AP936" s="189">
        <f t="shared" si="17"/>
        <v>0</v>
      </c>
    </row>
    <row r="937" spans="38:42" x14ac:dyDescent="0.25">
      <c r="AL937" s="1" t="s">
        <v>8150</v>
      </c>
      <c r="AM937" s="1">
        <v>0.3</v>
      </c>
      <c r="AN937" s="1" t="s">
        <v>7737</v>
      </c>
      <c r="AO937" s="71"/>
      <c r="AP937" s="189">
        <f t="shared" si="17"/>
        <v>0</v>
      </c>
    </row>
    <row r="938" spans="38:42" x14ac:dyDescent="0.25">
      <c r="AL938" s="1" t="s">
        <v>8151</v>
      </c>
      <c r="AM938" s="1">
        <v>1</v>
      </c>
      <c r="AN938" s="1" t="s">
        <v>7737</v>
      </c>
      <c r="AO938" s="71"/>
      <c r="AP938" s="189">
        <f t="shared" si="17"/>
        <v>0</v>
      </c>
    </row>
    <row r="939" spans="38:42" x14ac:dyDescent="0.25">
      <c r="AL939" s="1" t="s">
        <v>8152</v>
      </c>
      <c r="AM939" s="1">
        <v>0.06</v>
      </c>
      <c r="AN939" s="1" t="s">
        <v>8153</v>
      </c>
      <c r="AO939" s="71"/>
      <c r="AP939" s="189">
        <f t="shared" si="17"/>
        <v>0</v>
      </c>
    </row>
    <row r="940" spans="38:42" x14ac:dyDescent="0.25">
      <c r="AL940" s="1" t="s">
        <v>8154</v>
      </c>
      <c r="AM940" s="1">
        <v>0.1</v>
      </c>
      <c r="AN940" s="1" t="s">
        <v>7809</v>
      </c>
      <c r="AO940" s="71"/>
      <c r="AP940" s="189">
        <f t="shared" si="17"/>
        <v>0</v>
      </c>
    </row>
    <row r="941" spans="38:42" x14ac:dyDescent="0.25">
      <c r="AL941" s="1" t="s">
        <v>8155</v>
      </c>
      <c r="AM941" s="1">
        <v>0.06</v>
      </c>
      <c r="AN941" s="1" t="s">
        <v>7809</v>
      </c>
      <c r="AO941" s="71"/>
      <c r="AP941" s="189">
        <f t="shared" si="17"/>
        <v>0</v>
      </c>
    </row>
    <row r="942" spans="38:42" x14ac:dyDescent="0.25">
      <c r="AL942" s="1" t="s">
        <v>7813</v>
      </c>
      <c r="AM942" s="1">
        <v>0.1</v>
      </c>
      <c r="AN942" s="1" t="s">
        <v>7790</v>
      </c>
      <c r="AO942" s="71"/>
      <c r="AP942" s="189">
        <f t="shared" si="17"/>
        <v>0</v>
      </c>
    </row>
    <row r="943" spans="38:42" x14ac:dyDescent="0.25">
      <c r="AL943" s="1" t="s">
        <v>7814</v>
      </c>
      <c r="AM943" s="1">
        <v>0.5</v>
      </c>
      <c r="AN943" s="1" t="s">
        <v>7438</v>
      </c>
      <c r="AO943" s="71"/>
      <c r="AP943" s="189">
        <f t="shared" si="17"/>
        <v>0</v>
      </c>
    </row>
    <row r="944" spans="38:42" x14ac:dyDescent="0.25">
      <c r="AL944" s="1" t="s">
        <v>8156</v>
      </c>
      <c r="AM944" s="1">
        <v>0.1</v>
      </c>
      <c r="AN944" s="1" t="s">
        <v>8157</v>
      </c>
      <c r="AO944" s="71"/>
      <c r="AP944" s="189">
        <f t="shared" si="17"/>
        <v>0</v>
      </c>
    </row>
    <row r="945" spans="38:42" x14ac:dyDescent="0.25">
      <c r="AL945" s="1" t="s">
        <v>8158</v>
      </c>
      <c r="AM945" s="1">
        <v>0.03</v>
      </c>
      <c r="AN945" s="1" t="s">
        <v>7895</v>
      </c>
      <c r="AO945" s="71"/>
      <c r="AP945" s="189">
        <f t="shared" si="17"/>
        <v>0</v>
      </c>
    </row>
    <row r="946" spans="38:42" x14ac:dyDescent="0.25">
      <c r="AL946" s="1" t="s">
        <v>7820</v>
      </c>
      <c r="AM946" s="1">
        <v>1</v>
      </c>
      <c r="AN946" s="1" t="s">
        <v>7790</v>
      </c>
      <c r="AO946" s="71"/>
      <c r="AP946" s="189">
        <f t="shared" si="17"/>
        <v>0</v>
      </c>
    </row>
    <row r="947" spans="38:42" x14ac:dyDescent="0.25">
      <c r="AL947" s="1" t="s">
        <v>8159</v>
      </c>
      <c r="AM947" s="1">
        <v>0.7</v>
      </c>
      <c r="AN947" s="1" t="s">
        <v>7790</v>
      </c>
      <c r="AO947" s="71"/>
      <c r="AP947" s="189">
        <f t="shared" si="17"/>
        <v>0</v>
      </c>
    </row>
    <row r="948" spans="38:42" x14ac:dyDescent="0.25">
      <c r="AL948" s="1" t="s">
        <v>8160</v>
      </c>
      <c r="AM948" s="1">
        <v>5</v>
      </c>
      <c r="AN948" s="1" t="s">
        <v>7742</v>
      </c>
      <c r="AO948" s="71"/>
      <c r="AP948" s="189">
        <f t="shared" si="17"/>
        <v>0</v>
      </c>
    </row>
    <row r="949" spans="38:42" x14ac:dyDescent="0.25">
      <c r="AL949" s="1" t="s">
        <v>8161</v>
      </c>
      <c r="AM949" s="1">
        <v>1</v>
      </c>
      <c r="AN949" s="1" t="s">
        <v>7742</v>
      </c>
      <c r="AO949" s="71"/>
      <c r="AP949" s="189">
        <f t="shared" si="17"/>
        <v>0</v>
      </c>
    </row>
    <row r="950" spans="38:42" x14ac:dyDescent="0.25">
      <c r="AL950" s="182" t="s">
        <v>7822</v>
      </c>
      <c r="AM950" s="182"/>
      <c r="AN950" s="182"/>
      <c r="AO950" s="187"/>
      <c r="AP950" s="189">
        <f t="shared" si="17"/>
        <v>0</v>
      </c>
    </row>
    <row r="951" spans="38:42" x14ac:dyDescent="0.25">
      <c r="AL951" s="1" t="s">
        <v>8162</v>
      </c>
      <c r="AM951" s="1">
        <v>30</v>
      </c>
      <c r="AN951" s="1">
        <v>5</v>
      </c>
      <c r="AO951" s="71"/>
      <c r="AP951" s="189">
        <f t="shared" si="17"/>
        <v>0</v>
      </c>
    </row>
    <row r="952" spans="38:42" x14ac:dyDescent="0.25">
      <c r="AL952" s="1" t="s">
        <v>8163</v>
      </c>
      <c r="AM952" s="1">
        <v>2</v>
      </c>
      <c r="AN952" s="1" t="s">
        <v>7790</v>
      </c>
      <c r="AO952" s="71"/>
      <c r="AP952" s="189">
        <f t="shared" si="17"/>
        <v>0</v>
      </c>
    </row>
    <row r="953" spans="38:42" x14ac:dyDescent="0.25">
      <c r="AL953" s="1" t="s">
        <v>8164</v>
      </c>
      <c r="AM953" s="1">
        <v>0.1</v>
      </c>
      <c r="AN953" s="1" t="s">
        <v>7790</v>
      </c>
      <c r="AO953" s="71"/>
      <c r="AP953" s="189">
        <f t="shared" si="17"/>
        <v>0</v>
      </c>
    </row>
    <row r="954" spans="38:42" x14ac:dyDescent="0.25">
      <c r="AL954" s="1" t="s">
        <v>8165</v>
      </c>
      <c r="AM954" s="1">
        <v>0.1</v>
      </c>
      <c r="AN954" s="1" t="s">
        <v>8153</v>
      </c>
      <c r="AO954" s="71"/>
      <c r="AP954" s="189">
        <f t="shared" si="17"/>
        <v>0</v>
      </c>
    </row>
    <row r="955" spans="38:42" x14ac:dyDescent="0.25">
      <c r="AL955" s="1" t="s">
        <v>8166</v>
      </c>
      <c r="AM955" s="1">
        <v>1.5</v>
      </c>
      <c r="AN955" s="1" t="s">
        <v>7790</v>
      </c>
      <c r="AO955" s="71"/>
      <c r="AP955" s="189">
        <f t="shared" si="17"/>
        <v>0</v>
      </c>
    </row>
    <row r="956" spans="38:42" x14ac:dyDescent="0.25">
      <c r="AL956" s="1" t="s">
        <v>8167</v>
      </c>
      <c r="AM956" s="1">
        <v>0.1</v>
      </c>
      <c r="AN956" s="1" t="s">
        <v>8141</v>
      </c>
      <c r="AO956" s="71"/>
      <c r="AP956" s="189">
        <f t="shared" si="17"/>
        <v>0</v>
      </c>
    </row>
    <row r="957" spans="38:42" x14ac:dyDescent="0.25">
      <c r="AL957" s="1" t="s">
        <v>8168</v>
      </c>
      <c r="AM957" s="1">
        <v>0.5</v>
      </c>
      <c r="AN957" s="1">
        <v>10</v>
      </c>
      <c r="AO957" s="71"/>
      <c r="AP957" s="189">
        <f t="shared" si="17"/>
        <v>0</v>
      </c>
    </row>
    <row r="958" spans="38:42" x14ac:dyDescent="0.25">
      <c r="AL958" s="1" t="s">
        <v>8169</v>
      </c>
      <c r="AM958" s="1">
        <v>0.04</v>
      </c>
      <c r="AN958" s="1">
        <v>10</v>
      </c>
      <c r="AO958" s="71"/>
      <c r="AP958" s="189">
        <f t="shared" si="17"/>
        <v>0</v>
      </c>
    </row>
    <row r="959" spans="38:42" x14ac:dyDescent="0.25">
      <c r="AL959" s="1" t="s">
        <v>8170</v>
      </c>
      <c r="AM959" s="1">
        <v>0.05</v>
      </c>
      <c r="AN959" s="1">
        <v>10</v>
      </c>
      <c r="AO959" s="71"/>
      <c r="AP959" s="189">
        <f t="shared" si="17"/>
        <v>0</v>
      </c>
    </row>
    <row r="960" spans="38:42" x14ac:dyDescent="0.25">
      <c r="AL960" s="1" t="s">
        <v>8171</v>
      </c>
      <c r="AM960" s="1">
        <v>0.1</v>
      </c>
      <c r="AN960" s="1" t="s">
        <v>8141</v>
      </c>
      <c r="AO960" s="71"/>
      <c r="AP960" s="189">
        <f t="shared" si="17"/>
        <v>0</v>
      </c>
    </row>
    <row r="961" spans="38:42" x14ac:dyDescent="0.25">
      <c r="AL961" s="1" t="s">
        <v>8172</v>
      </c>
      <c r="AM961" s="1">
        <v>10</v>
      </c>
      <c r="AN961" s="1">
        <v>10</v>
      </c>
      <c r="AO961" s="71"/>
      <c r="AP961" s="189">
        <f t="shared" si="17"/>
        <v>0</v>
      </c>
    </row>
    <row r="962" spans="38:42" x14ac:dyDescent="0.25">
      <c r="AL962" s="1" t="s">
        <v>8173</v>
      </c>
      <c r="AM962" s="1">
        <v>10</v>
      </c>
      <c r="AN962" s="1">
        <v>10</v>
      </c>
      <c r="AO962" s="71"/>
      <c r="AP962" s="189">
        <f t="shared" si="17"/>
        <v>0</v>
      </c>
    </row>
    <row r="963" spans="38:42" x14ac:dyDescent="0.25">
      <c r="AL963" s="1" t="s">
        <v>8174</v>
      </c>
      <c r="AM963" s="1">
        <v>0.1</v>
      </c>
      <c r="AN963" s="1" t="s">
        <v>7895</v>
      </c>
      <c r="AO963" s="71"/>
      <c r="AP963" s="189">
        <f t="shared" si="17"/>
        <v>0</v>
      </c>
    </row>
    <row r="964" spans="38:42" x14ac:dyDescent="0.25">
      <c r="AL964" s="1" t="s">
        <v>8175</v>
      </c>
      <c r="AM964" s="1">
        <v>0.5</v>
      </c>
      <c r="AN964" s="1">
        <v>10</v>
      </c>
      <c r="AO964" s="71"/>
      <c r="AP964" s="189">
        <f t="shared" ref="AP964:AP1027" si="18">AO964*AM964</f>
        <v>0</v>
      </c>
    </row>
    <row r="965" spans="38:42" x14ac:dyDescent="0.25">
      <c r="AL965" s="1" t="s">
        <v>8176</v>
      </c>
      <c r="AM965" s="1">
        <v>0.1</v>
      </c>
      <c r="AN965" s="1">
        <v>10</v>
      </c>
      <c r="AO965" s="71"/>
      <c r="AP965" s="189">
        <f t="shared" si="18"/>
        <v>0</v>
      </c>
    </row>
    <row r="966" spans="38:42" x14ac:dyDescent="0.25">
      <c r="AL966" s="1" t="s">
        <v>7838</v>
      </c>
      <c r="AM966" s="1">
        <v>0.06</v>
      </c>
      <c r="AN966" s="1" t="s">
        <v>8177</v>
      </c>
      <c r="AO966" s="71"/>
      <c r="AP966" s="189">
        <f t="shared" si="18"/>
        <v>0</v>
      </c>
    </row>
    <row r="967" spans="38:42" x14ac:dyDescent="0.25">
      <c r="AL967" s="1" t="s">
        <v>8178</v>
      </c>
      <c r="AM967" s="1">
        <v>0.1</v>
      </c>
      <c r="AN967" s="1">
        <v>5</v>
      </c>
      <c r="AO967" s="71"/>
      <c r="AP967" s="189">
        <f t="shared" si="18"/>
        <v>0</v>
      </c>
    </row>
    <row r="968" spans="38:42" x14ac:dyDescent="0.25">
      <c r="AL968" s="1" t="s">
        <v>8179</v>
      </c>
      <c r="AM968" s="1">
        <v>0.1</v>
      </c>
      <c r="AN968" s="1">
        <v>5</v>
      </c>
      <c r="AO968" s="71"/>
      <c r="AP968" s="189">
        <f t="shared" si="18"/>
        <v>0</v>
      </c>
    </row>
    <row r="969" spans="38:42" x14ac:dyDescent="0.25">
      <c r="AL969" s="1" t="s">
        <v>8180</v>
      </c>
      <c r="AM969" s="1">
        <v>3</v>
      </c>
      <c r="AN969" s="1" t="s">
        <v>8181</v>
      </c>
      <c r="AO969" s="71"/>
      <c r="AP969" s="189">
        <f t="shared" si="18"/>
        <v>0</v>
      </c>
    </row>
    <row r="970" spans="38:42" x14ac:dyDescent="0.25">
      <c r="AL970" s="1" t="s">
        <v>8182</v>
      </c>
      <c r="AM970" s="1">
        <v>1</v>
      </c>
      <c r="AN970" s="1" t="s">
        <v>8181</v>
      </c>
      <c r="AO970" s="71"/>
      <c r="AP970" s="189">
        <f t="shared" si="18"/>
        <v>0</v>
      </c>
    </row>
    <row r="971" spans="38:42" x14ac:dyDescent="0.25">
      <c r="AL971" s="1" t="s">
        <v>8183</v>
      </c>
      <c r="AM971" s="1">
        <v>5</v>
      </c>
      <c r="AN971" s="1" t="s">
        <v>7767</v>
      </c>
      <c r="AO971" s="71"/>
      <c r="AP971" s="189">
        <f t="shared" si="18"/>
        <v>0</v>
      </c>
    </row>
    <row r="972" spans="38:42" x14ac:dyDescent="0.25">
      <c r="AL972" s="1" t="s">
        <v>8184</v>
      </c>
      <c r="AM972" s="1">
        <v>3</v>
      </c>
      <c r="AN972" s="1" t="s">
        <v>7767</v>
      </c>
      <c r="AO972" s="71"/>
      <c r="AP972" s="189">
        <f t="shared" si="18"/>
        <v>0</v>
      </c>
    </row>
    <row r="973" spans="38:42" x14ac:dyDescent="0.25">
      <c r="AL973" s="1" t="s">
        <v>8185</v>
      </c>
      <c r="AM973" s="1">
        <v>0.1</v>
      </c>
      <c r="AN973" s="1" t="s">
        <v>7767</v>
      </c>
      <c r="AO973" s="71"/>
      <c r="AP973" s="189">
        <f t="shared" si="18"/>
        <v>0</v>
      </c>
    </row>
    <row r="974" spans="38:42" x14ac:dyDescent="0.25">
      <c r="AL974" s="1" t="s">
        <v>8186</v>
      </c>
      <c r="AM974" s="1">
        <v>1</v>
      </c>
      <c r="AN974" s="1" t="s">
        <v>7767</v>
      </c>
      <c r="AO974" s="71"/>
      <c r="AP974" s="189">
        <f t="shared" si="18"/>
        <v>0</v>
      </c>
    </row>
    <row r="975" spans="38:42" x14ac:dyDescent="0.25">
      <c r="AL975" s="1" t="s">
        <v>8187</v>
      </c>
      <c r="AM975" s="1">
        <v>1</v>
      </c>
      <c r="AN975" s="1" t="s">
        <v>8177</v>
      </c>
      <c r="AO975" s="71"/>
      <c r="AP975" s="189">
        <f t="shared" si="18"/>
        <v>0</v>
      </c>
    </row>
    <row r="976" spans="38:42" x14ac:dyDescent="0.25">
      <c r="AL976" s="1" t="s">
        <v>8188</v>
      </c>
      <c r="AM976" s="1">
        <v>0.06</v>
      </c>
      <c r="AN976" s="1">
        <v>42</v>
      </c>
      <c r="AO976" s="71"/>
      <c r="AP976" s="189">
        <f t="shared" si="18"/>
        <v>0</v>
      </c>
    </row>
    <row r="977" spans="38:42" x14ac:dyDescent="0.25">
      <c r="AL977" s="1" t="s">
        <v>8189</v>
      </c>
      <c r="AM977" s="1">
        <v>0.1</v>
      </c>
      <c r="AN977" s="1">
        <v>10</v>
      </c>
      <c r="AO977" s="71"/>
      <c r="AP977" s="189">
        <f t="shared" si="18"/>
        <v>0</v>
      </c>
    </row>
    <row r="978" spans="38:42" x14ac:dyDescent="0.25">
      <c r="AL978" s="1" t="s">
        <v>8190</v>
      </c>
      <c r="AM978" s="1">
        <v>0.06</v>
      </c>
      <c r="AN978" s="1">
        <v>52</v>
      </c>
      <c r="AO978" s="71"/>
      <c r="AP978" s="189">
        <f t="shared" si="18"/>
        <v>0</v>
      </c>
    </row>
    <row r="979" spans="38:42" x14ac:dyDescent="0.25">
      <c r="AL979" s="1" t="s">
        <v>8191</v>
      </c>
      <c r="AM979" s="1">
        <v>0.03</v>
      </c>
      <c r="AN979" s="1">
        <v>16</v>
      </c>
      <c r="AO979" s="71"/>
      <c r="AP979" s="189">
        <f t="shared" si="18"/>
        <v>0</v>
      </c>
    </row>
    <row r="980" spans="38:42" x14ac:dyDescent="0.25">
      <c r="AL980" s="1" t="s">
        <v>8192</v>
      </c>
      <c r="AM980" s="1">
        <v>0.08</v>
      </c>
      <c r="AN980" s="1" t="s">
        <v>8177</v>
      </c>
      <c r="AO980" s="71"/>
      <c r="AP980" s="189">
        <f t="shared" si="18"/>
        <v>0</v>
      </c>
    </row>
    <row r="981" spans="38:42" x14ac:dyDescent="0.25">
      <c r="AL981" s="1" t="s">
        <v>8193</v>
      </c>
      <c r="AM981" s="1">
        <v>0.1</v>
      </c>
      <c r="AN981" s="1" t="s">
        <v>7790</v>
      </c>
      <c r="AO981" s="71"/>
      <c r="AP981" s="189">
        <f t="shared" si="18"/>
        <v>0</v>
      </c>
    </row>
    <row r="982" spans="38:42" x14ac:dyDescent="0.25">
      <c r="AL982" s="1" t="s">
        <v>7938</v>
      </c>
      <c r="AM982" s="1">
        <v>0.4</v>
      </c>
      <c r="AN982" s="1" t="s">
        <v>7742</v>
      </c>
      <c r="AO982" s="71"/>
      <c r="AP982" s="189">
        <f t="shared" si="18"/>
        <v>0</v>
      </c>
    </row>
    <row r="983" spans="38:42" x14ac:dyDescent="0.25">
      <c r="AL983" s="1" t="s">
        <v>8194</v>
      </c>
      <c r="AM983" s="1">
        <v>0.5</v>
      </c>
      <c r="AN983" s="1" t="s">
        <v>7733</v>
      </c>
      <c r="AO983" s="71"/>
      <c r="AP983" s="189">
        <f t="shared" si="18"/>
        <v>0</v>
      </c>
    </row>
    <row r="984" spans="38:42" x14ac:dyDescent="0.25">
      <c r="AL984" s="1" t="s">
        <v>8195</v>
      </c>
      <c r="AM984" s="1">
        <v>0.04</v>
      </c>
      <c r="AN984" s="1" t="s">
        <v>8177</v>
      </c>
      <c r="AO984" s="71"/>
      <c r="AP984" s="189">
        <f t="shared" si="18"/>
        <v>0</v>
      </c>
    </row>
    <row r="985" spans="38:42" x14ac:dyDescent="0.25">
      <c r="AL985" s="1" t="s">
        <v>8196</v>
      </c>
      <c r="AM985" s="1">
        <v>3</v>
      </c>
      <c r="AN985" s="1" t="s">
        <v>7733</v>
      </c>
      <c r="AO985" s="71"/>
      <c r="AP985" s="189">
        <f t="shared" si="18"/>
        <v>0</v>
      </c>
    </row>
    <row r="986" spans="38:42" x14ac:dyDescent="0.25">
      <c r="AL986" s="1" t="s">
        <v>8197</v>
      </c>
      <c r="AM986" s="1">
        <v>5</v>
      </c>
      <c r="AN986" s="1" t="s">
        <v>7740</v>
      </c>
      <c r="AO986" s="71"/>
      <c r="AP986" s="189">
        <f t="shared" si="18"/>
        <v>0</v>
      </c>
    </row>
    <row r="987" spans="38:42" x14ac:dyDescent="0.25">
      <c r="AL987" s="1" t="s">
        <v>8198</v>
      </c>
      <c r="AM987" s="1">
        <v>0.2</v>
      </c>
      <c r="AN987" s="1" t="s">
        <v>7767</v>
      </c>
      <c r="AO987" s="71"/>
      <c r="AP987" s="189">
        <f t="shared" si="18"/>
        <v>0</v>
      </c>
    </row>
    <row r="988" spans="38:42" x14ac:dyDescent="0.25">
      <c r="AL988" s="1" t="s">
        <v>8199</v>
      </c>
      <c r="AM988" s="1">
        <v>0.1</v>
      </c>
      <c r="AN988" s="1" t="s">
        <v>7733</v>
      </c>
      <c r="AO988" s="71"/>
      <c r="AP988" s="189">
        <f t="shared" si="18"/>
        <v>0</v>
      </c>
    </row>
    <row r="989" spans="38:42" x14ac:dyDescent="0.25">
      <c r="AL989" s="1" t="s">
        <v>8200</v>
      </c>
      <c r="AM989" s="1">
        <v>0.3</v>
      </c>
      <c r="AN989" s="1" t="s">
        <v>7790</v>
      </c>
      <c r="AO989" s="71"/>
      <c r="AP989" s="189">
        <f t="shared" si="18"/>
        <v>0</v>
      </c>
    </row>
    <row r="990" spans="38:42" x14ac:dyDescent="0.25">
      <c r="AL990" s="1" t="s">
        <v>8201</v>
      </c>
      <c r="AM990" s="1">
        <v>0.7</v>
      </c>
      <c r="AN990" s="1" t="s">
        <v>8202</v>
      </c>
      <c r="AO990" s="71"/>
      <c r="AP990" s="189">
        <f t="shared" si="18"/>
        <v>0</v>
      </c>
    </row>
    <row r="991" spans="38:42" x14ac:dyDescent="0.25">
      <c r="AL991" s="1" t="s">
        <v>8203</v>
      </c>
      <c r="AM991" s="1">
        <v>0.2</v>
      </c>
      <c r="AN991" s="1" t="s">
        <v>7895</v>
      </c>
      <c r="AO991" s="71"/>
      <c r="AP991" s="189">
        <f t="shared" si="18"/>
        <v>0</v>
      </c>
    </row>
    <row r="992" spans="38:42" x14ac:dyDescent="0.25">
      <c r="AL992" s="1" t="s">
        <v>4932</v>
      </c>
      <c r="AM992" s="1">
        <v>0.5</v>
      </c>
      <c r="AN992" s="1" t="s">
        <v>8204</v>
      </c>
      <c r="AO992" s="71"/>
      <c r="AP992" s="189">
        <f t="shared" si="18"/>
        <v>0</v>
      </c>
    </row>
    <row r="993" spans="38:42" x14ac:dyDescent="0.25">
      <c r="AL993" s="182" t="s">
        <v>8205</v>
      </c>
      <c r="AM993" s="182"/>
      <c r="AN993" s="182"/>
      <c r="AO993" s="187"/>
      <c r="AP993" s="189">
        <f t="shared" si="18"/>
        <v>0</v>
      </c>
    </row>
    <row r="994" spans="38:42" x14ac:dyDescent="0.25">
      <c r="AL994" s="1" t="s">
        <v>8206</v>
      </c>
      <c r="AM994" s="1">
        <v>0.3</v>
      </c>
      <c r="AN994" s="1" t="s">
        <v>8141</v>
      </c>
      <c r="AO994" s="71"/>
      <c r="AP994" s="189">
        <f t="shared" si="18"/>
        <v>0</v>
      </c>
    </row>
    <row r="995" spans="38:42" x14ac:dyDescent="0.25">
      <c r="AL995" s="1" t="s">
        <v>8207</v>
      </c>
      <c r="AM995" s="1">
        <v>0.4</v>
      </c>
      <c r="AN995" s="1" t="s">
        <v>7737</v>
      </c>
      <c r="AO995" s="71"/>
      <c r="AP995" s="189">
        <f t="shared" si="18"/>
        <v>0</v>
      </c>
    </row>
    <row r="996" spans="38:42" x14ac:dyDescent="0.25">
      <c r="AL996" s="1" t="s">
        <v>8208</v>
      </c>
      <c r="AM996" s="1">
        <v>7.0000000000000007E-2</v>
      </c>
      <c r="AN996" s="1" t="s">
        <v>7733</v>
      </c>
      <c r="AO996" s="71"/>
      <c r="AP996" s="189">
        <f t="shared" si="18"/>
        <v>0</v>
      </c>
    </row>
    <row r="997" spans="38:42" x14ac:dyDescent="0.25">
      <c r="AL997" s="1" t="s">
        <v>8209</v>
      </c>
      <c r="AM997" s="1">
        <v>0.08</v>
      </c>
      <c r="AN997" s="1" t="s">
        <v>7733</v>
      </c>
      <c r="AO997" s="71"/>
      <c r="AP997" s="189">
        <f t="shared" si="18"/>
        <v>0</v>
      </c>
    </row>
    <row r="998" spans="38:42" x14ac:dyDescent="0.25">
      <c r="AL998" s="1" t="s">
        <v>8210</v>
      </c>
      <c r="AM998" s="1">
        <v>7.0000000000000007E-2</v>
      </c>
      <c r="AN998" s="1" t="s">
        <v>7733</v>
      </c>
      <c r="AO998" s="71"/>
      <c r="AP998" s="189">
        <f t="shared" si="18"/>
        <v>0</v>
      </c>
    </row>
    <row r="999" spans="38:42" x14ac:dyDescent="0.25">
      <c r="AL999" s="1" t="s">
        <v>8211</v>
      </c>
      <c r="AM999" s="1">
        <v>0.08</v>
      </c>
      <c r="AN999" s="1" t="s">
        <v>7733</v>
      </c>
      <c r="AO999" s="71"/>
      <c r="AP999" s="189">
        <f t="shared" si="18"/>
        <v>0</v>
      </c>
    </row>
    <row r="1000" spans="38:42" x14ac:dyDescent="0.25">
      <c r="AL1000" s="1" t="s">
        <v>8212</v>
      </c>
      <c r="AM1000" s="1">
        <v>0.05</v>
      </c>
      <c r="AN1000" s="1" t="s">
        <v>7733</v>
      </c>
      <c r="AO1000" s="71"/>
      <c r="AP1000" s="189">
        <f t="shared" si="18"/>
        <v>0</v>
      </c>
    </row>
    <row r="1001" spans="38:42" x14ac:dyDescent="0.25">
      <c r="AL1001" s="1" t="s">
        <v>8213</v>
      </c>
      <c r="AM1001" s="1">
        <v>0.04</v>
      </c>
      <c r="AN1001" s="1" t="s">
        <v>7733</v>
      </c>
      <c r="AO1001" s="71"/>
      <c r="AP1001" s="189">
        <f t="shared" si="18"/>
        <v>0</v>
      </c>
    </row>
    <row r="1002" spans="38:42" x14ac:dyDescent="0.25">
      <c r="AL1002" s="1" t="s">
        <v>8214</v>
      </c>
      <c r="AM1002" s="1">
        <v>0.05</v>
      </c>
      <c r="AN1002" s="1" t="s">
        <v>7733</v>
      </c>
      <c r="AO1002" s="71"/>
      <c r="AP1002" s="189">
        <f t="shared" si="18"/>
        <v>0</v>
      </c>
    </row>
    <row r="1003" spans="38:42" x14ac:dyDescent="0.25">
      <c r="AL1003" s="1" t="s">
        <v>8215</v>
      </c>
      <c r="AM1003" s="1">
        <v>0.04</v>
      </c>
      <c r="AN1003" s="1" t="s">
        <v>7733</v>
      </c>
      <c r="AO1003" s="71"/>
      <c r="AP1003" s="189">
        <f t="shared" si="18"/>
        <v>0</v>
      </c>
    </row>
    <row r="1004" spans="38:42" x14ac:dyDescent="0.25">
      <c r="AL1004" s="1" t="s">
        <v>8216</v>
      </c>
      <c r="AM1004" s="1">
        <v>0.06</v>
      </c>
      <c r="AN1004" s="1" t="s">
        <v>7733</v>
      </c>
      <c r="AO1004" s="71"/>
      <c r="AP1004" s="189">
        <f t="shared" si="18"/>
        <v>0</v>
      </c>
    </row>
    <row r="1005" spans="38:42" x14ac:dyDescent="0.25">
      <c r="AL1005" s="1" t="s">
        <v>8217</v>
      </c>
      <c r="AM1005" s="1">
        <v>0.04</v>
      </c>
      <c r="AN1005" s="1" t="s">
        <v>8218</v>
      </c>
      <c r="AO1005" s="71"/>
      <c r="AP1005" s="189">
        <f t="shared" si="18"/>
        <v>0</v>
      </c>
    </row>
    <row r="1006" spans="38:42" x14ac:dyDescent="0.25">
      <c r="AL1006" s="1" t="s">
        <v>8219</v>
      </c>
      <c r="AM1006" s="1">
        <v>0.09</v>
      </c>
      <c r="AN1006" s="1" t="s">
        <v>7733</v>
      </c>
      <c r="AO1006" s="71"/>
      <c r="AP1006" s="189">
        <f t="shared" si="18"/>
        <v>0</v>
      </c>
    </row>
    <row r="1007" spans="38:42" x14ac:dyDescent="0.25">
      <c r="AL1007" s="1" t="s">
        <v>8220</v>
      </c>
      <c r="AM1007" s="1">
        <v>0.03</v>
      </c>
      <c r="AN1007" s="1" t="s">
        <v>7735</v>
      </c>
      <c r="AO1007" s="71"/>
      <c r="AP1007" s="189">
        <f t="shared" si="18"/>
        <v>0</v>
      </c>
    </row>
    <row r="1008" spans="38:42" x14ac:dyDescent="0.25">
      <c r="AL1008" s="1" t="s">
        <v>8221</v>
      </c>
      <c r="AM1008" s="1">
        <v>1</v>
      </c>
      <c r="AN1008" s="1" t="s">
        <v>7742</v>
      </c>
      <c r="AO1008" s="71"/>
      <c r="AP1008" s="189">
        <f t="shared" si="18"/>
        <v>0</v>
      </c>
    </row>
    <row r="1009" spans="38:42" x14ac:dyDescent="0.25">
      <c r="AL1009" s="1" t="s">
        <v>8222</v>
      </c>
      <c r="AM1009" s="1">
        <v>0.03</v>
      </c>
      <c r="AN1009" s="1" t="s">
        <v>8202</v>
      </c>
      <c r="AO1009" s="71"/>
      <c r="AP1009" s="189">
        <f t="shared" si="18"/>
        <v>0</v>
      </c>
    </row>
    <row r="1010" spans="38:42" x14ac:dyDescent="0.25">
      <c r="AL1010" s="1" t="s">
        <v>8223</v>
      </c>
      <c r="AM1010" s="1">
        <v>0.6</v>
      </c>
      <c r="AN1010" s="1" t="s">
        <v>7733</v>
      </c>
      <c r="AO1010" s="71"/>
      <c r="AP1010" s="189">
        <f t="shared" si="18"/>
        <v>0</v>
      </c>
    </row>
    <row r="1011" spans="38:42" x14ac:dyDescent="0.25">
      <c r="AL1011" s="1" t="s">
        <v>8224</v>
      </c>
      <c r="AM1011" s="1">
        <v>0.2</v>
      </c>
      <c r="AN1011" s="1" t="s">
        <v>8225</v>
      </c>
      <c r="AO1011" s="71"/>
      <c r="AP1011" s="189">
        <f t="shared" si="18"/>
        <v>0</v>
      </c>
    </row>
    <row r="1012" spans="38:42" x14ac:dyDescent="0.25">
      <c r="AL1012" s="1" t="s">
        <v>8226</v>
      </c>
      <c r="AM1012" s="1">
        <v>0.09</v>
      </c>
      <c r="AN1012" s="1" t="s">
        <v>8141</v>
      </c>
      <c r="AO1012" s="71"/>
      <c r="AP1012" s="189">
        <f t="shared" si="18"/>
        <v>0</v>
      </c>
    </row>
    <row r="1013" spans="38:42" x14ac:dyDescent="0.25">
      <c r="AL1013" s="1" t="s">
        <v>8227</v>
      </c>
      <c r="AM1013" s="1">
        <v>0.09</v>
      </c>
      <c r="AN1013" s="1" t="s">
        <v>7733</v>
      </c>
      <c r="AO1013" s="71"/>
      <c r="AP1013" s="189">
        <f t="shared" si="18"/>
        <v>0</v>
      </c>
    </row>
    <row r="1014" spans="38:42" x14ac:dyDescent="0.25">
      <c r="AL1014" s="1" t="s">
        <v>8228</v>
      </c>
      <c r="AM1014" s="1">
        <v>0.2</v>
      </c>
      <c r="AN1014" s="1" t="s">
        <v>7790</v>
      </c>
      <c r="AO1014" s="71"/>
      <c r="AP1014" s="189">
        <f t="shared" si="18"/>
        <v>0</v>
      </c>
    </row>
    <row r="1015" spans="38:42" x14ac:dyDescent="0.25">
      <c r="AL1015" s="1" t="s">
        <v>8229</v>
      </c>
      <c r="AM1015" s="1">
        <v>0.03</v>
      </c>
      <c r="AN1015" s="1" t="s">
        <v>8202</v>
      </c>
      <c r="AO1015" s="71"/>
      <c r="AP1015" s="189">
        <f t="shared" si="18"/>
        <v>0</v>
      </c>
    </row>
    <row r="1016" spans="38:42" x14ac:dyDescent="0.25">
      <c r="AL1016" s="1" t="s">
        <v>8230</v>
      </c>
      <c r="AM1016" s="1">
        <v>0.1</v>
      </c>
      <c r="AN1016" s="1" t="s">
        <v>7790</v>
      </c>
      <c r="AO1016" s="71"/>
      <c r="AP1016" s="189">
        <f t="shared" si="18"/>
        <v>0</v>
      </c>
    </row>
    <row r="1017" spans="38:42" x14ac:dyDescent="0.25">
      <c r="AL1017" s="1" t="s">
        <v>7932</v>
      </c>
      <c r="AM1017" s="1">
        <v>0.5</v>
      </c>
      <c r="AN1017" s="1" t="s">
        <v>7742</v>
      </c>
      <c r="AO1017" s="71"/>
      <c r="AP1017" s="189">
        <f t="shared" si="18"/>
        <v>0</v>
      </c>
    </row>
    <row r="1018" spans="38:42" x14ac:dyDescent="0.25">
      <c r="AL1018" s="1" t="s">
        <v>8231</v>
      </c>
      <c r="AM1018" s="1">
        <v>0.04</v>
      </c>
      <c r="AN1018" s="1" t="s">
        <v>8202</v>
      </c>
      <c r="AO1018" s="71"/>
      <c r="AP1018" s="189">
        <f t="shared" si="18"/>
        <v>0</v>
      </c>
    </row>
    <row r="1019" spans="38:42" x14ac:dyDescent="0.25">
      <c r="AL1019" s="1" t="s">
        <v>8232</v>
      </c>
      <c r="AM1019" s="1">
        <v>0.1</v>
      </c>
      <c r="AN1019" s="1" t="s">
        <v>7735</v>
      </c>
      <c r="AO1019" s="71"/>
      <c r="AP1019" s="189">
        <f t="shared" si="18"/>
        <v>0</v>
      </c>
    </row>
    <row r="1020" spans="38:42" x14ac:dyDescent="0.25">
      <c r="AL1020" s="1" t="s">
        <v>8233</v>
      </c>
      <c r="AM1020" s="1">
        <v>0.3</v>
      </c>
      <c r="AN1020" s="1" t="s">
        <v>7735</v>
      </c>
      <c r="AO1020" s="71"/>
      <c r="AP1020" s="189">
        <f t="shared" si="18"/>
        <v>0</v>
      </c>
    </row>
    <row r="1021" spans="38:42" x14ac:dyDescent="0.25">
      <c r="AL1021" s="1" t="s">
        <v>8234</v>
      </c>
      <c r="AM1021" s="1">
        <v>0.5</v>
      </c>
      <c r="AN1021" s="1" t="s">
        <v>7733</v>
      </c>
      <c r="AO1021" s="71"/>
      <c r="AP1021" s="189">
        <f t="shared" si="18"/>
        <v>0</v>
      </c>
    </row>
    <row r="1022" spans="38:42" x14ac:dyDescent="0.25">
      <c r="AL1022" s="1" t="s">
        <v>8235</v>
      </c>
      <c r="AM1022" s="1">
        <v>0.5</v>
      </c>
      <c r="AN1022" s="1" t="s">
        <v>8202</v>
      </c>
      <c r="AO1022" s="71"/>
      <c r="AP1022" s="189">
        <f t="shared" si="18"/>
        <v>0</v>
      </c>
    </row>
    <row r="1023" spans="38:42" x14ac:dyDescent="0.25">
      <c r="AL1023" s="1" t="s">
        <v>8236</v>
      </c>
      <c r="AM1023" s="1">
        <v>0.03</v>
      </c>
      <c r="AN1023" s="1" t="s">
        <v>7905</v>
      </c>
      <c r="AO1023" s="71"/>
      <c r="AP1023" s="189">
        <f t="shared" si="18"/>
        <v>0</v>
      </c>
    </row>
    <row r="1024" spans="38:42" x14ac:dyDescent="0.25">
      <c r="AL1024" s="1" t="s">
        <v>8237</v>
      </c>
      <c r="AM1024" s="1">
        <v>0.04</v>
      </c>
      <c r="AN1024" s="1" t="s">
        <v>8238</v>
      </c>
      <c r="AO1024" s="71"/>
      <c r="AP1024" s="189">
        <f t="shared" si="18"/>
        <v>0</v>
      </c>
    </row>
    <row r="1025" spans="38:42" x14ac:dyDescent="0.25">
      <c r="AL1025" s="1" t="s">
        <v>8239</v>
      </c>
      <c r="AM1025" s="1">
        <v>0.04</v>
      </c>
      <c r="AN1025" s="1" t="s">
        <v>8238</v>
      </c>
      <c r="AO1025" s="71"/>
      <c r="AP1025" s="189">
        <f t="shared" si="18"/>
        <v>0</v>
      </c>
    </row>
    <row r="1026" spans="38:42" x14ac:dyDescent="0.25">
      <c r="AL1026" s="1" t="s">
        <v>8240</v>
      </c>
      <c r="AM1026" s="1">
        <v>0.04</v>
      </c>
      <c r="AN1026" s="1" t="s">
        <v>7852</v>
      </c>
      <c r="AO1026" s="71"/>
      <c r="AP1026" s="189">
        <f t="shared" si="18"/>
        <v>0</v>
      </c>
    </row>
    <row r="1027" spans="38:42" x14ac:dyDescent="0.25">
      <c r="AL1027" s="1" t="s">
        <v>8241</v>
      </c>
      <c r="AM1027" s="1">
        <v>0.05</v>
      </c>
      <c r="AN1027" s="1" t="s">
        <v>8242</v>
      </c>
      <c r="AO1027" s="71"/>
      <c r="AP1027" s="189">
        <f t="shared" si="18"/>
        <v>0</v>
      </c>
    </row>
    <row r="1028" spans="38:42" x14ac:dyDescent="0.25">
      <c r="AL1028" s="1" t="s">
        <v>8243</v>
      </c>
      <c r="AM1028" s="1">
        <v>0.04</v>
      </c>
      <c r="AN1028" s="1" t="s">
        <v>8244</v>
      </c>
      <c r="AO1028" s="71"/>
      <c r="AP1028" s="189">
        <f t="shared" ref="AP1028:AP1091" si="19">AO1028*AM1028</f>
        <v>0</v>
      </c>
    </row>
    <row r="1029" spans="38:42" x14ac:dyDescent="0.25">
      <c r="AL1029" s="1" t="s">
        <v>8245</v>
      </c>
      <c r="AM1029" s="1">
        <v>0.2</v>
      </c>
      <c r="AN1029" s="1" t="s">
        <v>7733</v>
      </c>
      <c r="AO1029" s="71"/>
      <c r="AP1029" s="189">
        <f t="shared" si="19"/>
        <v>0</v>
      </c>
    </row>
    <row r="1030" spans="38:42" x14ac:dyDescent="0.25">
      <c r="AL1030" s="1" t="s">
        <v>8246</v>
      </c>
      <c r="AM1030" s="1">
        <v>7.0000000000000007E-2</v>
      </c>
      <c r="AN1030" s="1" t="s">
        <v>7733</v>
      </c>
      <c r="AO1030" s="71"/>
      <c r="AP1030" s="189">
        <f t="shared" si="19"/>
        <v>0</v>
      </c>
    </row>
    <row r="1031" spans="38:42" x14ac:dyDescent="0.25">
      <c r="AL1031" s="1" t="s">
        <v>8247</v>
      </c>
      <c r="AM1031" s="1">
        <v>0.5</v>
      </c>
      <c r="AN1031" s="1" t="s">
        <v>7865</v>
      </c>
      <c r="AO1031" s="71"/>
      <c r="AP1031" s="189">
        <f t="shared" si="19"/>
        <v>0</v>
      </c>
    </row>
    <row r="1032" spans="38:42" x14ac:dyDescent="0.25">
      <c r="AL1032" s="1" t="s">
        <v>8248</v>
      </c>
      <c r="AM1032" s="1">
        <v>0.05</v>
      </c>
      <c r="AN1032" s="1" t="s">
        <v>7852</v>
      </c>
      <c r="AO1032" s="71"/>
      <c r="AP1032" s="189">
        <f t="shared" si="19"/>
        <v>0</v>
      </c>
    </row>
    <row r="1033" spans="38:42" x14ac:dyDescent="0.25">
      <c r="AL1033" s="1" t="s">
        <v>8249</v>
      </c>
      <c r="AM1033" s="1">
        <v>0.3</v>
      </c>
      <c r="AN1033" s="1" t="s">
        <v>8053</v>
      </c>
      <c r="AO1033" s="71"/>
      <c r="AP1033" s="189">
        <f t="shared" si="19"/>
        <v>0</v>
      </c>
    </row>
    <row r="1034" spans="38:42" x14ac:dyDescent="0.25">
      <c r="AL1034" s="1" t="s">
        <v>8250</v>
      </c>
      <c r="AM1034" s="1">
        <v>0.03</v>
      </c>
      <c r="AN1034" s="1" t="s">
        <v>7733</v>
      </c>
      <c r="AO1034" s="71"/>
      <c r="AP1034" s="189">
        <f t="shared" si="19"/>
        <v>0</v>
      </c>
    </row>
    <row r="1035" spans="38:42" x14ac:dyDescent="0.25">
      <c r="AL1035" s="1" t="s">
        <v>8251</v>
      </c>
      <c r="AM1035" s="1">
        <v>0.5</v>
      </c>
      <c r="AN1035" s="1" t="s">
        <v>7733</v>
      </c>
      <c r="AO1035" s="71"/>
      <c r="AP1035" s="189">
        <f t="shared" si="19"/>
        <v>0</v>
      </c>
    </row>
    <row r="1036" spans="38:42" x14ac:dyDescent="0.25">
      <c r="AL1036" s="1" t="s">
        <v>8252</v>
      </c>
      <c r="AM1036" s="1">
        <v>1</v>
      </c>
      <c r="AN1036" s="1" t="s">
        <v>7735</v>
      </c>
      <c r="AO1036" s="71"/>
      <c r="AP1036" s="189">
        <f t="shared" si="19"/>
        <v>0</v>
      </c>
    </row>
    <row r="1037" spans="38:42" x14ac:dyDescent="0.25">
      <c r="AL1037" s="1" t="s">
        <v>8253</v>
      </c>
      <c r="AM1037" s="1">
        <v>0.3</v>
      </c>
      <c r="AN1037" s="1" t="s">
        <v>7735</v>
      </c>
      <c r="AO1037" s="71"/>
      <c r="AP1037" s="189">
        <f t="shared" si="19"/>
        <v>0</v>
      </c>
    </row>
    <row r="1038" spans="38:42" x14ac:dyDescent="0.25">
      <c r="AL1038" s="1" t="s">
        <v>8254</v>
      </c>
      <c r="AM1038" s="1">
        <v>0.04</v>
      </c>
      <c r="AN1038" s="1" t="s">
        <v>8255</v>
      </c>
      <c r="AO1038" s="71"/>
      <c r="AP1038" s="189">
        <f t="shared" si="19"/>
        <v>0</v>
      </c>
    </row>
    <row r="1039" spans="38:42" x14ac:dyDescent="0.25">
      <c r="AL1039" s="1" t="s">
        <v>8256</v>
      </c>
      <c r="AM1039" s="1">
        <v>7.0000000000000007E-2</v>
      </c>
      <c r="AN1039" s="1" t="s">
        <v>7733</v>
      </c>
      <c r="AO1039" s="71"/>
      <c r="AP1039" s="189">
        <f t="shared" si="19"/>
        <v>0</v>
      </c>
    </row>
    <row r="1040" spans="38:42" x14ac:dyDescent="0.25">
      <c r="AL1040" s="1" t="s">
        <v>8257</v>
      </c>
      <c r="AM1040" s="1">
        <v>0.08</v>
      </c>
      <c r="AN1040" s="1" t="s">
        <v>7733</v>
      </c>
      <c r="AO1040" s="71"/>
      <c r="AP1040" s="189">
        <f t="shared" si="19"/>
        <v>0</v>
      </c>
    </row>
    <row r="1041" spans="38:42" x14ac:dyDescent="0.25">
      <c r="AL1041" s="1" t="s">
        <v>8258</v>
      </c>
      <c r="AM1041" s="1">
        <v>0.1</v>
      </c>
      <c r="AN1041" s="1" t="s">
        <v>7790</v>
      </c>
      <c r="AO1041" s="71"/>
      <c r="AP1041" s="189">
        <f t="shared" si="19"/>
        <v>0</v>
      </c>
    </row>
    <row r="1042" spans="38:42" x14ac:dyDescent="0.25">
      <c r="AL1042" s="1" t="s">
        <v>8259</v>
      </c>
      <c r="AM1042" s="1">
        <v>0.2</v>
      </c>
      <c r="AN1042" s="1" t="s">
        <v>7733</v>
      </c>
      <c r="AO1042" s="71"/>
      <c r="AP1042" s="189">
        <f t="shared" si="19"/>
        <v>0</v>
      </c>
    </row>
    <row r="1043" spans="38:42" x14ac:dyDescent="0.25">
      <c r="AL1043" s="1" t="s">
        <v>8260</v>
      </c>
      <c r="AM1043" s="1">
        <v>0.06</v>
      </c>
      <c r="AN1043" s="1">
        <v>20</v>
      </c>
      <c r="AO1043" s="71"/>
      <c r="AP1043" s="189">
        <f t="shared" si="19"/>
        <v>0</v>
      </c>
    </row>
    <row r="1044" spans="38:42" x14ac:dyDescent="0.25">
      <c r="AL1044" s="1" t="s">
        <v>8261</v>
      </c>
      <c r="AM1044" s="1">
        <v>0.05</v>
      </c>
      <c r="AN1044" s="1" t="s">
        <v>7733</v>
      </c>
      <c r="AO1044" s="71"/>
      <c r="AP1044" s="189">
        <f t="shared" si="19"/>
        <v>0</v>
      </c>
    </row>
    <row r="1045" spans="38:42" x14ac:dyDescent="0.25">
      <c r="AL1045" s="1" t="s">
        <v>8262</v>
      </c>
      <c r="AM1045" s="1">
        <v>0.09</v>
      </c>
      <c r="AN1045" s="1" t="s">
        <v>8053</v>
      </c>
      <c r="AO1045" s="71"/>
      <c r="AP1045" s="189">
        <f t="shared" si="19"/>
        <v>0</v>
      </c>
    </row>
    <row r="1046" spans="38:42" x14ac:dyDescent="0.25">
      <c r="AL1046" s="1" t="s">
        <v>8263</v>
      </c>
      <c r="AM1046" s="1">
        <v>0.06</v>
      </c>
      <c r="AN1046" s="1">
        <v>20</v>
      </c>
      <c r="AO1046" s="71"/>
      <c r="AP1046" s="189">
        <f t="shared" si="19"/>
        <v>0</v>
      </c>
    </row>
    <row r="1047" spans="38:42" x14ac:dyDescent="0.25">
      <c r="AL1047" s="1" t="s">
        <v>8264</v>
      </c>
      <c r="AM1047" s="1">
        <v>4</v>
      </c>
      <c r="AN1047" s="1" t="s">
        <v>7735</v>
      </c>
      <c r="AO1047" s="71"/>
      <c r="AP1047" s="189">
        <f t="shared" si="19"/>
        <v>0</v>
      </c>
    </row>
    <row r="1048" spans="38:42" x14ac:dyDescent="0.25">
      <c r="AL1048" s="1" t="s">
        <v>8265</v>
      </c>
      <c r="AM1048" s="1">
        <v>0.2</v>
      </c>
      <c r="AN1048" s="1" t="s">
        <v>8266</v>
      </c>
      <c r="AO1048" s="71"/>
      <c r="AP1048" s="189">
        <f t="shared" si="19"/>
        <v>0</v>
      </c>
    </row>
    <row r="1049" spans="38:42" x14ac:dyDescent="0.25">
      <c r="AL1049" s="1" t="s">
        <v>8267</v>
      </c>
      <c r="AM1049" s="1">
        <v>0.3</v>
      </c>
      <c r="AN1049" s="1" t="s">
        <v>7790</v>
      </c>
      <c r="AO1049" s="71"/>
      <c r="AP1049" s="189">
        <f t="shared" si="19"/>
        <v>0</v>
      </c>
    </row>
    <row r="1050" spans="38:42" x14ac:dyDescent="0.25">
      <c r="AL1050" s="1" t="s">
        <v>8268</v>
      </c>
      <c r="AM1050" s="1">
        <v>0.06</v>
      </c>
      <c r="AN1050" s="1" t="s">
        <v>8238</v>
      </c>
      <c r="AO1050" s="71"/>
      <c r="AP1050" s="189">
        <f t="shared" si="19"/>
        <v>0</v>
      </c>
    </row>
    <row r="1051" spans="38:42" x14ac:dyDescent="0.25">
      <c r="AL1051" s="1" t="s">
        <v>8269</v>
      </c>
      <c r="AM1051" s="1">
        <v>0.3</v>
      </c>
      <c r="AN1051" s="1" t="s">
        <v>7895</v>
      </c>
      <c r="AO1051" s="71"/>
      <c r="AP1051" s="189">
        <f t="shared" si="19"/>
        <v>0</v>
      </c>
    </row>
    <row r="1052" spans="38:42" x14ac:dyDescent="0.25">
      <c r="AL1052" s="1" t="s">
        <v>8270</v>
      </c>
      <c r="AM1052" s="1">
        <v>0.06</v>
      </c>
      <c r="AN1052" s="1" t="s">
        <v>8141</v>
      </c>
      <c r="AO1052" s="71"/>
      <c r="AP1052" s="189">
        <f t="shared" si="19"/>
        <v>0</v>
      </c>
    </row>
    <row r="1053" spans="38:42" x14ac:dyDescent="0.25">
      <c r="AL1053" s="1" t="s">
        <v>8271</v>
      </c>
      <c r="AM1053" s="1">
        <v>0.04</v>
      </c>
      <c r="AN1053" s="1" t="s">
        <v>7790</v>
      </c>
      <c r="AO1053" s="71"/>
      <c r="AP1053" s="189">
        <f t="shared" si="19"/>
        <v>0</v>
      </c>
    </row>
    <row r="1054" spans="38:42" x14ac:dyDescent="0.25">
      <c r="AL1054" s="1" t="s">
        <v>8272</v>
      </c>
      <c r="AM1054" s="1">
        <v>0.1</v>
      </c>
      <c r="AN1054" s="1" t="s">
        <v>7742</v>
      </c>
      <c r="AO1054" s="71"/>
      <c r="AP1054" s="189">
        <f t="shared" si="19"/>
        <v>0</v>
      </c>
    </row>
    <row r="1055" spans="38:42" x14ac:dyDescent="0.25">
      <c r="AL1055" s="1" t="s">
        <v>8273</v>
      </c>
      <c r="AM1055" s="1">
        <v>0.1</v>
      </c>
      <c r="AN1055" s="1" t="s">
        <v>7742</v>
      </c>
      <c r="AO1055" s="71"/>
      <c r="AP1055" s="189">
        <f t="shared" si="19"/>
        <v>0</v>
      </c>
    </row>
    <row r="1056" spans="38:42" x14ac:dyDescent="0.25">
      <c r="AL1056" s="1" t="s">
        <v>2865</v>
      </c>
      <c r="AM1056" s="1">
        <v>0.1</v>
      </c>
      <c r="AN1056" s="1" t="s">
        <v>7735</v>
      </c>
      <c r="AO1056" s="71"/>
      <c r="AP1056" s="189">
        <f t="shared" si="19"/>
        <v>0</v>
      </c>
    </row>
    <row r="1057" spans="38:42" x14ac:dyDescent="0.25">
      <c r="AL1057" s="1" t="s">
        <v>8274</v>
      </c>
      <c r="AM1057" s="1">
        <v>0.3</v>
      </c>
      <c r="AN1057" s="1" t="s">
        <v>7733</v>
      </c>
      <c r="AO1057" s="71"/>
      <c r="AP1057" s="189">
        <f t="shared" si="19"/>
        <v>0</v>
      </c>
    </row>
    <row r="1058" spans="38:42" x14ac:dyDescent="0.25">
      <c r="AL1058" s="1" t="s">
        <v>8275</v>
      </c>
      <c r="AM1058" s="1">
        <v>0.1</v>
      </c>
      <c r="AN1058" s="1" t="s">
        <v>7790</v>
      </c>
      <c r="AO1058" s="71"/>
      <c r="AP1058" s="189">
        <f t="shared" si="19"/>
        <v>0</v>
      </c>
    </row>
    <row r="1059" spans="38:42" x14ac:dyDescent="0.25">
      <c r="AL1059" s="1" t="s">
        <v>8276</v>
      </c>
      <c r="AM1059" s="1">
        <v>0.09</v>
      </c>
      <c r="AN1059" s="1" t="s">
        <v>7949</v>
      </c>
      <c r="AO1059" s="71"/>
      <c r="AP1059" s="189">
        <f t="shared" si="19"/>
        <v>0</v>
      </c>
    </row>
    <row r="1060" spans="38:42" x14ac:dyDescent="0.25">
      <c r="AL1060" s="1" t="s">
        <v>8277</v>
      </c>
      <c r="AM1060" s="1">
        <v>0.3</v>
      </c>
      <c r="AN1060" s="1" t="s">
        <v>7742</v>
      </c>
      <c r="AO1060" s="71"/>
      <c r="AP1060" s="189">
        <f t="shared" si="19"/>
        <v>0</v>
      </c>
    </row>
    <row r="1061" spans="38:42" x14ac:dyDescent="0.25">
      <c r="AL1061" s="1" t="s">
        <v>8278</v>
      </c>
      <c r="AM1061" s="1">
        <v>0.06</v>
      </c>
      <c r="AN1061" s="1" t="s">
        <v>8279</v>
      </c>
      <c r="AO1061" s="71"/>
      <c r="AP1061" s="189">
        <f t="shared" si="19"/>
        <v>0</v>
      </c>
    </row>
    <row r="1062" spans="38:42" x14ac:dyDescent="0.25">
      <c r="AL1062" s="1" t="s">
        <v>7455</v>
      </c>
      <c r="AM1062" s="1"/>
      <c r="AN1062" s="1"/>
      <c r="AO1062" s="71"/>
      <c r="AP1062" s="189">
        <f t="shared" si="19"/>
        <v>0</v>
      </c>
    </row>
    <row r="1063" spans="38:42" x14ac:dyDescent="0.25">
      <c r="AL1063" s="182" t="s">
        <v>8280</v>
      </c>
      <c r="AM1063" s="182"/>
      <c r="AN1063" s="182"/>
      <c r="AO1063" s="187"/>
      <c r="AP1063" s="189">
        <f t="shared" si="19"/>
        <v>0</v>
      </c>
    </row>
    <row r="1064" spans="38:42" x14ac:dyDescent="0.25">
      <c r="AL1064" s="182" t="s">
        <v>8281</v>
      </c>
      <c r="AM1064" s="182"/>
      <c r="AN1064" s="182"/>
      <c r="AO1064" s="187"/>
      <c r="AP1064" s="189">
        <f t="shared" si="19"/>
        <v>0</v>
      </c>
    </row>
    <row r="1065" spans="38:42" x14ac:dyDescent="0.25">
      <c r="AL1065" s="1" t="s">
        <v>8282</v>
      </c>
      <c r="AM1065" s="1">
        <v>5</v>
      </c>
      <c r="AN1065" s="1" t="s">
        <v>8157</v>
      </c>
      <c r="AO1065" s="71"/>
      <c r="AP1065" s="189">
        <f t="shared" si="19"/>
        <v>0</v>
      </c>
    </row>
    <row r="1066" spans="38:42" x14ac:dyDescent="0.25">
      <c r="AL1066" s="1" t="s">
        <v>8283</v>
      </c>
      <c r="AM1066" s="1">
        <v>5</v>
      </c>
      <c r="AN1066" s="1"/>
      <c r="AO1066" s="71"/>
      <c r="AP1066" s="189">
        <f t="shared" si="19"/>
        <v>0</v>
      </c>
    </row>
    <row r="1067" spans="38:42" x14ac:dyDescent="0.25">
      <c r="AL1067" s="1" t="s">
        <v>8284</v>
      </c>
      <c r="AM1067" s="1">
        <v>2</v>
      </c>
      <c r="AN1067" s="1"/>
      <c r="AO1067" s="71"/>
      <c r="AP1067" s="189">
        <f t="shared" si="19"/>
        <v>0</v>
      </c>
    </row>
    <row r="1068" spans="38:42" x14ac:dyDescent="0.25">
      <c r="AL1068" s="1" t="s">
        <v>8285</v>
      </c>
      <c r="AM1068" s="1">
        <v>3</v>
      </c>
      <c r="AN1068" s="1"/>
      <c r="AO1068" s="71"/>
      <c r="AP1068" s="189">
        <f t="shared" si="19"/>
        <v>0</v>
      </c>
    </row>
    <row r="1069" spans="38:42" x14ac:dyDescent="0.25">
      <c r="AL1069" s="1" t="s">
        <v>8286</v>
      </c>
      <c r="AM1069" s="1">
        <v>0.6</v>
      </c>
      <c r="AN1069" s="1" t="s">
        <v>7417</v>
      </c>
      <c r="AO1069" s="71"/>
      <c r="AP1069" s="189">
        <f t="shared" si="19"/>
        <v>0</v>
      </c>
    </row>
    <row r="1070" spans="38:42" x14ac:dyDescent="0.25">
      <c r="AL1070" s="1" t="s">
        <v>8287</v>
      </c>
      <c r="AM1070" s="1">
        <v>0.2</v>
      </c>
      <c r="AN1070" s="1" t="s">
        <v>7895</v>
      </c>
      <c r="AO1070" s="71"/>
      <c r="AP1070" s="189">
        <f t="shared" si="19"/>
        <v>0</v>
      </c>
    </row>
    <row r="1071" spans="38:42" x14ac:dyDescent="0.25">
      <c r="AL1071" s="1" t="s">
        <v>8288</v>
      </c>
      <c r="AM1071" s="1">
        <v>3</v>
      </c>
      <c r="AN1071" s="1" t="s">
        <v>7438</v>
      </c>
      <c r="AO1071" s="71"/>
      <c r="AP1071" s="189">
        <f t="shared" si="19"/>
        <v>0</v>
      </c>
    </row>
    <row r="1072" spans="38:42" x14ac:dyDescent="0.25">
      <c r="AL1072" s="1" t="s">
        <v>8289</v>
      </c>
      <c r="AM1072" s="1">
        <v>5</v>
      </c>
      <c r="AN1072" s="1" t="s">
        <v>7438</v>
      </c>
      <c r="AO1072" s="71"/>
      <c r="AP1072" s="189">
        <f t="shared" si="19"/>
        <v>0</v>
      </c>
    </row>
    <row r="1073" spans="38:42" x14ac:dyDescent="0.25">
      <c r="AL1073" s="1" t="s">
        <v>8290</v>
      </c>
      <c r="AM1073" s="1">
        <v>5</v>
      </c>
      <c r="AN1073" s="1" t="s">
        <v>8291</v>
      </c>
      <c r="AO1073" s="71"/>
      <c r="AP1073" s="189">
        <f t="shared" si="19"/>
        <v>0</v>
      </c>
    </row>
    <row r="1074" spans="38:42" x14ac:dyDescent="0.25">
      <c r="AL1074" s="1" t="s">
        <v>8292</v>
      </c>
      <c r="AM1074" s="1">
        <v>9</v>
      </c>
      <c r="AN1074" s="1" t="s">
        <v>8293</v>
      </c>
      <c r="AO1074" s="71"/>
      <c r="AP1074" s="189">
        <f t="shared" si="19"/>
        <v>0</v>
      </c>
    </row>
    <row r="1075" spans="38:42" x14ac:dyDescent="0.25">
      <c r="AL1075" s="1" t="s">
        <v>8294</v>
      </c>
      <c r="AM1075" s="1">
        <v>15</v>
      </c>
      <c r="AN1075" s="1"/>
      <c r="AO1075" s="71"/>
      <c r="AP1075" s="189">
        <f t="shared" si="19"/>
        <v>0</v>
      </c>
    </row>
    <row r="1076" spans="38:42" x14ac:dyDescent="0.25">
      <c r="AL1076" s="1" t="s">
        <v>8295</v>
      </c>
      <c r="AM1076" s="1">
        <v>20</v>
      </c>
      <c r="AN1076" s="1"/>
      <c r="AO1076" s="71"/>
      <c r="AP1076" s="189">
        <f t="shared" si="19"/>
        <v>0</v>
      </c>
    </row>
    <row r="1077" spans="38:42" x14ac:dyDescent="0.25">
      <c r="AL1077" s="1" t="s">
        <v>8296</v>
      </c>
      <c r="AM1077" s="1">
        <v>8</v>
      </c>
      <c r="AN1077" s="1"/>
      <c r="AO1077" s="71"/>
      <c r="AP1077" s="189">
        <f t="shared" si="19"/>
        <v>0</v>
      </c>
    </row>
    <row r="1078" spans="38:42" x14ac:dyDescent="0.25">
      <c r="AL1078" s="1" t="s">
        <v>8297</v>
      </c>
      <c r="AM1078" s="1">
        <v>11</v>
      </c>
      <c r="AN1078" s="1"/>
      <c r="AO1078" s="71"/>
      <c r="AP1078" s="189">
        <f t="shared" si="19"/>
        <v>0</v>
      </c>
    </row>
    <row r="1079" spans="38:42" x14ac:dyDescent="0.25">
      <c r="AL1079" s="1" t="s">
        <v>8298</v>
      </c>
      <c r="AM1079" s="1">
        <v>9</v>
      </c>
      <c r="AN1079" s="1" t="s">
        <v>7451</v>
      </c>
      <c r="AO1079" s="71"/>
      <c r="AP1079" s="189">
        <f t="shared" si="19"/>
        <v>0</v>
      </c>
    </row>
    <row r="1080" spans="38:42" x14ac:dyDescent="0.25">
      <c r="AL1080" s="1" t="s">
        <v>8299</v>
      </c>
      <c r="AM1080" s="1">
        <v>9</v>
      </c>
      <c r="AN1080" s="1" t="s">
        <v>7424</v>
      </c>
      <c r="AO1080" s="71"/>
      <c r="AP1080" s="189">
        <f t="shared" si="19"/>
        <v>0</v>
      </c>
    </row>
    <row r="1081" spans="38:42" x14ac:dyDescent="0.25">
      <c r="AL1081" s="1" t="s">
        <v>8300</v>
      </c>
      <c r="AM1081" s="1">
        <v>2</v>
      </c>
      <c r="AN1081" s="1" t="s">
        <v>7949</v>
      </c>
      <c r="AO1081" s="71"/>
      <c r="AP1081" s="189">
        <f t="shared" si="19"/>
        <v>0</v>
      </c>
    </row>
    <row r="1082" spans="38:42" x14ac:dyDescent="0.25">
      <c r="AL1082" s="1" t="s">
        <v>8301</v>
      </c>
      <c r="AM1082" s="1">
        <v>5</v>
      </c>
      <c r="AN1082" s="1"/>
      <c r="AO1082" s="71"/>
      <c r="AP1082" s="189">
        <f t="shared" si="19"/>
        <v>0</v>
      </c>
    </row>
    <row r="1083" spans="38:42" x14ac:dyDescent="0.25">
      <c r="AL1083" s="1" t="s">
        <v>8302</v>
      </c>
      <c r="AM1083" s="1">
        <v>7</v>
      </c>
      <c r="AN1083" s="1"/>
      <c r="AO1083" s="71"/>
      <c r="AP1083" s="189">
        <f t="shared" si="19"/>
        <v>0</v>
      </c>
    </row>
    <row r="1084" spans="38:42" x14ac:dyDescent="0.25">
      <c r="AL1084" s="1" t="s">
        <v>8303</v>
      </c>
      <c r="AM1084" s="1">
        <v>15</v>
      </c>
      <c r="AN1084" s="1"/>
      <c r="AO1084" s="71"/>
      <c r="AP1084" s="189">
        <f t="shared" si="19"/>
        <v>0</v>
      </c>
    </row>
    <row r="1085" spans="38:42" x14ac:dyDescent="0.25">
      <c r="AL1085" s="1" t="s">
        <v>8304</v>
      </c>
      <c r="AM1085" s="1">
        <v>8</v>
      </c>
      <c r="AN1085" s="1"/>
      <c r="AO1085" s="71"/>
      <c r="AP1085" s="189">
        <f t="shared" si="19"/>
        <v>0</v>
      </c>
    </row>
    <row r="1086" spans="38:42" x14ac:dyDescent="0.25">
      <c r="AL1086" s="1" t="s">
        <v>8305</v>
      </c>
      <c r="AM1086" s="1">
        <v>3</v>
      </c>
      <c r="AN1086" s="1"/>
      <c r="AO1086" s="71"/>
      <c r="AP1086" s="189">
        <f t="shared" si="19"/>
        <v>0</v>
      </c>
    </row>
    <row r="1087" spans="38:42" x14ac:dyDescent="0.25">
      <c r="AL1087" s="1" t="s">
        <v>8306</v>
      </c>
      <c r="AM1087" s="1">
        <v>0.2</v>
      </c>
      <c r="AN1087" s="1"/>
      <c r="AO1087" s="71"/>
      <c r="AP1087" s="189">
        <f t="shared" si="19"/>
        <v>0</v>
      </c>
    </row>
    <row r="1088" spans="38:42" x14ac:dyDescent="0.25">
      <c r="AL1088" s="1" t="s">
        <v>8307</v>
      </c>
      <c r="AM1088" s="1">
        <v>5</v>
      </c>
      <c r="AN1088" s="1" t="s">
        <v>7949</v>
      </c>
      <c r="AO1088" s="71"/>
      <c r="AP1088" s="189">
        <f t="shared" si="19"/>
        <v>0</v>
      </c>
    </row>
    <row r="1089" spans="38:42" x14ac:dyDescent="0.25">
      <c r="AL1089" s="1" t="s">
        <v>8308</v>
      </c>
      <c r="AM1089" s="1">
        <v>0.5</v>
      </c>
      <c r="AN1089" s="1"/>
      <c r="AO1089" s="71"/>
      <c r="AP1089" s="189">
        <f t="shared" si="19"/>
        <v>0</v>
      </c>
    </row>
    <row r="1090" spans="38:42" x14ac:dyDescent="0.25">
      <c r="AL1090" s="1" t="s">
        <v>8309</v>
      </c>
      <c r="AM1090" s="1">
        <v>5</v>
      </c>
      <c r="AN1090" s="1"/>
      <c r="AO1090" s="71"/>
      <c r="AP1090" s="189">
        <f t="shared" si="19"/>
        <v>0</v>
      </c>
    </row>
    <row r="1091" spans="38:42" x14ac:dyDescent="0.25">
      <c r="AL1091" s="1" t="s">
        <v>8310</v>
      </c>
      <c r="AM1091" s="1">
        <v>8</v>
      </c>
      <c r="AN1091" s="1" t="s">
        <v>7436</v>
      </c>
      <c r="AO1091" s="71"/>
      <c r="AP1091" s="189">
        <f t="shared" si="19"/>
        <v>0</v>
      </c>
    </row>
    <row r="1092" spans="38:42" x14ac:dyDescent="0.25">
      <c r="AL1092" s="1" t="s">
        <v>8311</v>
      </c>
      <c r="AM1092" s="1">
        <v>4</v>
      </c>
      <c r="AN1092" s="1"/>
      <c r="AO1092" s="71"/>
      <c r="AP1092" s="189">
        <f t="shared" ref="AP1092:AP1155" si="20">AO1092*AM1092</f>
        <v>0</v>
      </c>
    </row>
    <row r="1093" spans="38:42" x14ac:dyDescent="0.25">
      <c r="AL1093" s="1" t="s">
        <v>8312</v>
      </c>
      <c r="AM1093" s="1">
        <v>2</v>
      </c>
      <c r="AN1093" s="1"/>
      <c r="AO1093" s="71"/>
      <c r="AP1093" s="189">
        <f t="shared" si="20"/>
        <v>0</v>
      </c>
    </row>
    <row r="1094" spans="38:42" x14ac:dyDescent="0.25">
      <c r="AL1094" s="1" t="s">
        <v>8313</v>
      </c>
      <c r="AM1094" s="1">
        <v>5</v>
      </c>
      <c r="AN1094" s="1"/>
      <c r="AO1094" s="71"/>
      <c r="AP1094" s="189">
        <f t="shared" si="20"/>
        <v>0</v>
      </c>
    </row>
    <row r="1095" spans="38:42" x14ac:dyDescent="0.25">
      <c r="AL1095" s="1" t="s">
        <v>8314</v>
      </c>
      <c r="AM1095" s="1">
        <v>2</v>
      </c>
      <c r="AN1095" s="1" t="s">
        <v>7436</v>
      </c>
      <c r="AO1095" s="71"/>
      <c r="AP1095" s="189">
        <f t="shared" si="20"/>
        <v>0</v>
      </c>
    </row>
    <row r="1096" spans="38:42" x14ac:dyDescent="0.25">
      <c r="AL1096" s="1" t="s">
        <v>8315</v>
      </c>
      <c r="AM1096" s="1">
        <v>3</v>
      </c>
      <c r="AN1096" s="1" t="s">
        <v>7436</v>
      </c>
      <c r="AO1096" s="71"/>
      <c r="AP1096" s="189">
        <f t="shared" si="20"/>
        <v>0</v>
      </c>
    </row>
    <row r="1097" spans="38:42" x14ac:dyDescent="0.25">
      <c r="AL1097" s="1" t="s">
        <v>8316</v>
      </c>
      <c r="AM1097" s="1">
        <v>4</v>
      </c>
      <c r="AN1097" s="1" t="s">
        <v>7436</v>
      </c>
      <c r="AO1097" s="71"/>
      <c r="AP1097" s="189">
        <f t="shared" si="20"/>
        <v>0</v>
      </c>
    </row>
    <row r="1098" spans="38:42" x14ac:dyDescent="0.25">
      <c r="AL1098" s="1" t="s">
        <v>8317</v>
      </c>
      <c r="AM1098" s="1">
        <v>3</v>
      </c>
      <c r="AN1098" s="1" t="s">
        <v>7436</v>
      </c>
      <c r="AO1098" s="71"/>
      <c r="AP1098" s="189">
        <f t="shared" si="20"/>
        <v>0</v>
      </c>
    </row>
    <row r="1099" spans="38:42" x14ac:dyDescent="0.25">
      <c r="AL1099" s="1" t="s">
        <v>8318</v>
      </c>
      <c r="AM1099" s="1">
        <v>0.6</v>
      </c>
      <c r="AN1099" s="1" t="s">
        <v>7417</v>
      </c>
      <c r="AO1099" s="71"/>
      <c r="AP1099" s="189">
        <f t="shared" si="20"/>
        <v>0</v>
      </c>
    </row>
    <row r="1100" spans="38:42" x14ac:dyDescent="0.25">
      <c r="AL1100" s="1" t="s">
        <v>8319</v>
      </c>
      <c r="AM1100" s="1">
        <v>5</v>
      </c>
      <c r="AN1100" s="1"/>
      <c r="AO1100" s="71"/>
      <c r="AP1100" s="189">
        <f t="shared" si="20"/>
        <v>0</v>
      </c>
    </row>
    <row r="1101" spans="38:42" x14ac:dyDescent="0.25">
      <c r="AL1101" s="1" t="s">
        <v>8320</v>
      </c>
      <c r="AM1101" s="1">
        <v>2</v>
      </c>
      <c r="AN1101" s="1"/>
      <c r="AO1101" s="71"/>
      <c r="AP1101" s="189">
        <f t="shared" si="20"/>
        <v>0</v>
      </c>
    </row>
    <row r="1102" spans="38:42" x14ac:dyDescent="0.25">
      <c r="AL1102" s="1" t="s">
        <v>8321</v>
      </c>
      <c r="AM1102" s="1">
        <v>2</v>
      </c>
      <c r="AN1102" s="1"/>
      <c r="AO1102" s="71"/>
      <c r="AP1102" s="189">
        <f t="shared" si="20"/>
        <v>0</v>
      </c>
    </row>
    <row r="1103" spans="38:42" x14ac:dyDescent="0.25">
      <c r="AL1103" s="1" t="s">
        <v>8322</v>
      </c>
      <c r="AM1103" s="1">
        <v>2</v>
      </c>
      <c r="AN1103" s="1"/>
      <c r="AO1103" s="71"/>
      <c r="AP1103" s="189">
        <f t="shared" si="20"/>
        <v>0</v>
      </c>
    </row>
    <row r="1104" spans="38:42" x14ac:dyDescent="0.25">
      <c r="AL1104" s="1" t="s">
        <v>8323</v>
      </c>
      <c r="AM1104" s="1">
        <v>0.7</v>
      </c>
      <c r="AN1104" s="1" t="s">
        <v>7790</v>
      </c>
      <c r="AO1104" s="71"/>
      <c r="AP1104" s="189">
        <f t="shared" si="20"/>
        <v>0</v>
      </c>
    </row>
    <row r="1105" spans="38:42" x14ac:dyDescent="0.25">
      <c r="AL1105" s="1" t="s">
        <v>8324</v>
      </c>
      <c r="AM1105" s="1">
        <v>15</v>
      </c>
      <c r="AN1105" s="1"/>
      <c r="AO1105" s="71"/>
      <c r="AP1105" s="189">
        <f t="shared" si="20"/>
        <v>0</v>
      </c>
    </row>
    <row r="1106" spans="38:42" x14ac:dyDescent="0.25">
      <c r="AL1106" s="1" t="s">
        <v>8325</v>
      </c>
      <c r="AM1106" s="1">
        <v>6</v>
      </c>
      <c r="AN1106" s="1"/>
      <c r="AO1106" s="71"/>
      <c r="AP1106" s="189">
        <f t="shared" si="20"/>
        <v>0</v>
      </c>
    </row>
    <row r="1107" spans="38:42" x14ac:dyDescent="0.25">
      <c r="AL1107" s="182" t="s">
        <v>8326</v>
      </c>
      <c r="AM1107" s="182"/>
      <c r="AN1107" s="182"/>
      <c r="AO1107" s="187"/>
      <c r="AP1107" s="189">
        <f t="shared" si="20"/>
        <v>0</v>
      </c>
    </row>
    <row r="1108" spans="38:42" x14ac:dyDescent="0.25">
      <c r="AL1108" s="1" t="s">
        <v>8327</v>
      </c>
      <c r="AM1108" s="1">
        <v>0.5</v>
      </c>
      <c r="AN1108" s="1" t="s">
        <v>7489</v>
      </c>
      <c r="AO1108" s="71"/>
      <c r="AP1108" s="189">
        <f t="shared" si="20"/>
        <v>0</v>
      </c>
    </row>
    <row r="1109" spans="38:42" x14ac:dyDescent="0.25">
      <c r="AL1109" s="1" t="s">
        <v>8328</v>
      </c>
      <c r="AM1109" s="1">
        <v>0.2</v>
      </c>
      <c r="AN1109" s="1" t="s">
        <v>7895</v>
      </c>
      <c r="AO1109" s="71"/>
      <c r="AP1109" s="189">
        <f t="shared" si="20"/>
        <v>0</v>
      </c>
    </row>
    <row r="1110" spans="38:42" x14ac:dyDescent="0.25">
      <c r="AL1110" s="1" t="s">
        <v>8329</v>
      </c>
      <c r="AM1110" s="1">
        <v>3</v>
      </c>
      <c r="AN1110" s="1" t="s">
        <v>7998</v>
      </c>
      <c r="AO1110" s="71"/>
      <c r="AP1110" s="189">
        <f t="shared" si="20"/>
        <v>0</v>
      </c>
    </row>
    <row r="1111" spans="38:42" x14ac:dyDescent="0.25">
      <c r="AL1111" s="1" t="s">
        <v>8330</v>
      </c>
      <c r="AM1111" s="1">
        <v>4</v>
      </c>
      <c r="AN1111" s="1"/>
      <c r="AO1111" s="71"/>
      <c r="AP1111" s="189">
        <f t="shared" si="20"/>
        <v>0</v>
      </c>
    </row>
    <row r="1112" spans="38:42" x14ac:dyDescent="0.25">
      <c r="AL1112" s="1" t="s">
        <v>8331</v>
      </c>
      <c r="AM1112" s="1">
        <v>120</v>
      </c>
      <c r="AN1112" s="1"/>
      <c r="AO1112" s="71"/>
      <c r="AP1112" s="189">
        <f t="shared" si="20"/>
        <v>0</v>
      </c>
    </row>
    <row r="1113" spans="38:42" x14ac:dyDescent="0.25">
      <c r="AL1113" s="1" t="s">
        <v>8332</v>
      </c>
      <c r="AM1113" s="1">
        <v>12</v>
      </c>
      <c r="AN1113" s="1"/>
      <c r="AO1113" s="71"/>
      <c r="AP1113" s="189">
        <f t="shared" si="20"/>
        <v>0</v>
      </c>
    </row>
    <row r="1114" spans="38:42" x14ac:dyDescent="0.25">
      <c r="AL1114" s="1" t="s">
        <v>8333</v>
      </c>
      <c r="AM1114" s="1">
        <v>10</v>
      </c>
      <c r="AN1114" s="1"/>
      <c r="AO1114" s="71"/>
      <c r="AP1114" s="189">
        <f t="shared" si="20"/>
        <v>0</v>
      </c>
    </row>
    <row r="1115" spans="38:42" x14ac:dyDescent="0.25">
      <c r="AL1115" s="1" t="s">
        <v>8334</v>
      </c>
      <c r="AM1115" s="1">
        <v>2</v>
      </c>
      <c r="AN1115" s="1"/>
      <c r="AO1115" s="71"/>
      <c r="AP1115" s="189">
        <f t="shared" si="20"/>
        <v>0</v>
      </c>
    </row>
    <row r="1116" spans="38:42" x14ac:dyDescent="0.25">
      <c r="AL1116" s="1" t="s">
        <v>8335</v>
      </c>
      <c r="AM1116" s="1">
        <v>5</v>
      </c>
      <c r="AN1116" s="1"/>
      <c r="AO1116" s="71"/>
      <c r="AP1116" s="189">
        <f t="shared" si="20"/>
        <v>0</v>
      </c>
    </row>
    <row r="1117" spans="38:42" x14ac:dyDescent="0.25">
      <c r="AL1117" s="1" t="s">
        <v>8336</v>
      </c>
      <c r="AM1117" s="1">
        <v>0.08</v>
      </c>
      <c r="AN1117" s="1"/>
      <c r="AO1117" s="71"/>
      <c r="AP1117" s="189">
        <f t="shared" si="20"/>
        <v>0</v>
      </c>
    </row>
    <row r="1118" spans="38:42" x14ac:dyDescent="0.25">
      <c r="AL1118" s="1" t="s">
        <v>8337</v>
      </c>
      <c r="AM1118" s="1">
        <v>0.7</v>
      </c>
      <c r="AN1118" s="1"/>
      <c r="AO1118" s="71"/>
      <c r="AP1118" s="189">
        <f t="shared" si="20"/>
        <v>0</v>
      </c>
    </row>
    <row r="1119" spans="38:42" x14ac:dyDescent="0.25">
      <c r="AL1119" s="1" t="s">
        <v>8338</v>
      </c>
      <c r="AM1119" s="1">
        <v>0.1</v>
      </c>
      <c r="AN1119" s="1"/>
      <c r="AO1119" s="71"/>
      <c r="AP1119" s="189">
        <f t="shared" si="20"/>
        <v>0</v>
      </c>
    </row>
    <row r="1120" spans="38:42" x14ac:dyDescent="0.25">
      <c r="AL1120" s="1" t="s">
        <v>8339</v>
      </c>
      <c r="AM1120" s="1">
        <v>1</v>
      </c>
      <c r="AN1120" s="1"/>
      <c r="AO1120" s="71"/>
      <c r="AP1120" s="189">
        <f t="shared" si="20"/>
        <v>0</v>
      </c>
    </row>
    <row r="1121" spans="38:42" x14ac:dyDescent="0.25">
      <c r="AL1121" s="1" t="s">
        <v>8340</v>
      </c>
      <c r="AM1121" s="1">
        <v>0.5</v>
      </c>
      <c r="AN1121" s="1"/>
      <c r="AO1121" s="71"/>
      <c r="AP1121" s="189">
        <f t="shared" si="20"/>
        <v>0</v>
      </c>
    </row>
    <row r="1122" spans="38:42" x14ac:dyDescent="0.25">
      <c r="AL1122" s="1" t="s">
        <v>8341</v>
      </c>
      <c r="AM1122" s="1">
        <v>5</v>
      </c>
      <c r="AN1122" s="1"/>
      <c r="AO1122" s="71"/>
      <c r="AP1122" s="189">
        <f t="shared" si="20"/>
        <v>0</v>
      </c>
    </row>
    <row r="1123" spans="38:42" x14ac:dyDescent="0.25">
      <c r="AL1123" s="1" t="s">
        <v>8342</v>
      </c>
      <c r="AM1123" s="1">
        <v>0.3</v>
      </c>
      <c r="AN1123" s="1"/>
      <c r="AO1123" s="71"/>
      <c r="AP1123" s="189">
        <f t="shared" si="20"/>
        <v>0</v>
      </c>
    </row>
    <row r="1124" spans="38:42" x14ac:dyDescent="0.25">
      <c r="AL1124" s="1" t="s">
        <v>8343</v>
      </c>
      <c r="AM1124" s="1">
        <v>3</v>
      </c>
      <c r="AN1124" s="1"/>
      <c r="AO1124" s="71"/>
      <c r="AP1124" s="189">
        <f t="shared" si="20"/>
        <v>0</v>
      </c>
    </row>
    <row r="1125" spans="38:42" x14ac:dyDescent="0.25">
      <c r="AL1125" s="1" t="s">
        <v>8344</v>
      </c>
      <c r="AM1125" s="1">
        <v>4</v>
      </c>
      <c r="AN1125" s="1" t="s">
        <v>7949</v>
      </c>
      <c r="AO1125" s="71"/>
      <c r="AP1125" s="189">
        <f t="shared" si="20"/>
        <v>0</v>
      </c>
    </row>
    <row r="1126" spans="38:42" x14ac:dyDescent="0.25">
      <c r="AL1126" s="1" t="s">
        <v>8345</v>
      </c>
      <c r="AM1126" s="1">
        <v>3</v>
      </c>
      <c r="AN1126" s="1" t="s">
        <v>7949</v>
      </c>
      <c r="AO1126" s="71"/>
      <c r="AP1126" s="189">
        <f t="shared" si="20"/>
        <v>0</v>
      </c>
    </row>
    <row r="1127" spans="38:42" x14ac:dyDescent="0.25">
      <c r="AL1127" s="1" t="s">
        <v>8346</v>
      </c>
      <c r="AM1127" s="1">
        <v>5</v>
      </c>
      <c r="AN1127" s="1" t="s">
        <v>7949</v>
      </c>
      <c r="AO1127" s="71"/>
      <c r="AP1127" s="189">
        <f t="shared" si="20"/>
        <v>0</v>
      </c>
    </row>
    <row r="1128" spans="38:42" x14ac:dyDescent="0.25">
      <c r="AL1128" s="1" t="s">
        <v>8347</v>
      </c>
      <c r="AM1128" s="1">
        <v>7</v>
      </c>
      <c r="AN1128" s="1"/>
      <c r="AO1128" s="71"/>
      <c r="AP1128" s="189">
        <f t="shared" si="20"/>
        <v>0</v>
      </c>
    </row>
    <row r="1129" spans="38:42" x14ac:dyDescent="0.25">
      <c r="AL1129" s="1" t="s">
        <v>8348</v>
      </c>
      <c r="AM1129" s="1">
        <v>5</v>
      </c>
      <c r="AN1129" s="1"/>
      <c r="AO1129" s="71"/>
      <c r="AP1129" s="189">
        <f t="shared" si="20"/>
        <v>0</v>
      </c>
    </row>
    <row r="1130" spans="38:42" x14ac:dyDescent="0.25">
      <c r="AL1130" s="1" t="s">
        <v>8349</v>
      </c>
      <c r="AM1130" s="1">
        <v>0.3</v>
      </c>
      <c r="AN1130" s="1"/>
      <c r="AO1130" s="71"/>
      <c r="AP1130" s="189">
        <f t="shared" si="20"/>
        <v>0</v>
      </c>
    </row>
    <row r="1131" spans="38:42" x14ac:dyDescent="0.25">
      <c r="AL1131" s="1" t="s">
        <v>8350</v>
      </c>
      <c r="AM1131" s="1">
        <v>0.08</v>
      </c>
      <c r="AN1131" s="1"/>
      <c r="AO1131" s="71"/>
      <c r="AP1131" s="189">
        <f t="shared" si="20"/>
        <v>0</v>
      </c>
    </row>
    <row r="1132" spans="38:42" x14ac:dyDescent="0.25">
      <c r="AL1132" s="1" t="s">
        <v>8351</v>
      </c>
      <c r="AM1132" s="1">
        <v>0.2</v>
      </c>
      <c r="AN1132" s="1"/>
      <c r="AO1132" s="71"/>
      <c r="AP1132" s="189">
        <f t="shared" si="20"/>
        <v>0</v>
      </c>
    </row>
    <row r="1133" spans="38:42" x14ac:dyDescent="0.25">
      <c r="AL1133" s="1" t="s">
        <v>8352</v>
      </c>
      <c r="AM1133" s="1">
        <v>0.4</v>
      </c>
      <c r="AN1133" s="1"/>
      <c r="AO1133" s="71"/>
      <c r="AP1133" s="189">
        <f t="shared" si="20"/>
        <v>0</v>
      </c>
    </row>
    <row r="1134" spans="38:42" x14ac:dyDescent="0.25">
      <c r="AL1134" s="1" t="s">
        <v>8353</v>
      </c>
      <c r="AM1134" s="1">
        <v>0.06</v>
      </c>
      <c r="AN1134" s="1"/>
      <c r="AO1134" s="71"/>
      <c r="AP1134" s="189">
        <f t="shared" si="20"/>
        <v>0</v>
      </c>
    </row>
    <row r="1135" spans="38:42" x14ac:dyDescent="0.25">
      <c r="AL1135" s="1" t="s">
        <v>8354</v>
      </c>
      <c r="AM1135" s="1">
        <v>5</v>
      </c>
      <c r="AN1135" s="1"/>
      <c r="AO1135" s="71"/>
      <c r="AP1135" s="189">
        <f t="shared" si="20"/>
        <v>0</v>
      </c>
    </row>
    <row r="1136" spans="38:42" x14ac:dyDescent="0.25">
      <c r="AL1136" s="1" t="s">
        <v>8355</v>
      </c>
      <c r="AM1136" s="1">
        <v>0.7</v>
      </c>
      <c r="AN1136" s="1"/>
      <c r="AO1136" s="71"/>
      <c r="AP1136" s="189">
        <f t="shared" si="20"/>
        <v>0</v>
      </c>
    </row>
    <row r="1137" spans="38:42" x14ac:dyDescent="0.25">
      <c r="AL1137" s="1" t="s">
        <v>8356</v>
      </c>
      <c r="AM1137" s="1">
        <v>0.5</v>
      </c>
      <c r="AN1137" s="1"/>
      <c r="AO1137" s="71"/>
      <c r="AP1137" s="189">
        <f t="shared" si="20"/>
        <v>0</v>
      </c>
    </row>
    <row r="1138" spans="38:42" x14ac:dyDescent="0.25">
      <c r="AL1138" s="1" t="s">
        <v>8357</v>
      </c>
      <c r="AM1138" s="1">
        <v>0.6</v>
      </c>
      <c r="AN1138" s="1"/>
      <c r="AO1138" s="71"/>
      <c r="AP1138" s="189">
        <f t="shared" si="20"/>
        <v>0</v>
      </c>
    </row>
    <row r="1139" spans="38:42" x14ac:dyDescent="0.25">
      <c r="AL1139" s="1" t="s">
        <v>8357</v>
      </c>
      <c r="AM1139" s="1">
        <v>0.8</v>
      </c>
      <c r="AN1139" s="1"/>
      <c r="AO1139" s="71"/>
      <c r="AP1139" s="189">
        <f t="shared" si="20"/>
        <v>0</v>
      </c>
    </row>
    <row r="1140" spans="38:42" x14ac:dyDescent="0.25">
      <c r="AL1140" s="1" t="s">
        <v>8358</v>
      </c>
      <c r="AM1140" s="1">
        <v>0.13999999999999999</v>
      </c>
      <c r="AN1140" s="1"/>
      <c r="AO1140" s="71"/>
      <c r="AP1140" s="189">
        <f t="shared" si="20"/>
        <v>0</v>
      </c>
    </row>
    <row r="1141" spans="38:42" x14ac:dyDescent="0.25">
      <c r="AL1141" s="1" t="s">
        <v>8359</v>
      </c>
      <c r="AM1141" s="1">
        <v>0.4</v>
      </c>
      <c r="AN1141" s="1"/>
      <c r="AO1141" s="71"/>
      <c r="AP1141" s="189">
        <f t="shared" si="20"/>
        <v>0</v>
      </c>
    </row>
    <row r="1142" spans="38:42" x14ac:dyDescent="0.25">
      <c r="AL1142" s="1" t="s">
        <v>8360</v>
      </c>
      <c r="AM1142" s="1">
        <v>10</v>
      </c>
      <c r="AN1142" s="1"/>
      <c r="AO1142" s="71"/>
      <c r="AP1142" s="189">
        <f t="shared" si="20"/>
        <v>0</v>
      </c>
    </row>
    <row r="1143" spans="38:42" x14ac:dyDescent="0.25">
      <c r="AL1143" s="1" t="s">
        <v>8361</v>
      </c>
      <c r="AM1143" s="1">
        <v>0.1</v>
      </c>
      <c r="AN1143" s="1"/>
      <c r="AO1143" s="71"/>
      <c r="AP1143" s="189">
        <f t="shared" si="20"/>
        <v>0</v>
      </c>
    </row>
    <row r="1144" spans="38:42" x14ac:dyDescent="0.25">
      <c r="AL1144" s="1" t="s">
        <v>8362</v>
      </c>
      <c r="AM1144" s="1">
        <v>1</v>
      </c>
      <c r="AN1144" s="1"/>
      <c r="AO1144" s="71"/>
      <c r="AP1144" s="189">
        <f t="shared" si="20"/>
        <v>0</v>
      </c>
    </row>
    <row r="1145" spans="38:42" x14ac:dyDescent="0.25">
      <c r="AL1145" s="1" t="s">
        <v>8363</v>
      </c>
      <c r="AM1145" s="1">
        <v>5</v>
      </c>
      <c r="AN1145" s="1"/>
      <c r="AO1145" s="71"/>
      <c r="AP1145" s="189">
        <f t="shared" si="20"/>
        <v>0</v>
      </c>
    </row>
    <row r="1146" spans="38:42" x14ac:dyDescent="0.25">
      <c r="AL1146" s="1" t="s">
        <v>8364</v>
      </c>
      <c r="AM1146" s="1">
        <v>0.7</v>
      </c>
      <c r="AN1146" s="1"/>
      <c r="AO1146" s="71"/>
      <c r="AP1146" s="189">
        <f t="shared" si="20"/>
        <v>0</v>
      </c>
    </row>
    <row r="1147" spans="38:42" x14ac:dyDescent="0.25">
      <c r="AL1147" s="1" t="s">
        <v>8365</v>
      </c>
      <c r="AM1147" s="1">
        <v>10</v>
      </c>
      <c r="AN1147" s="1"/>
      <c r="AO1147" s="71"/>
      <c r="AP1147" s="189">
        <f t="shared" si="20"/>
        <v>0</v>
      </c>
    </row>
    <row r="1148" spans="38:42" x14ac:dyDescent="0.25">
      <c r="AL1148" s="1" t="s">
        <v>8366</v>
      </c>
      <c r="AM1148" s="1">
        <v>3</v>
      </c>
      <c r="AN1148" s="1"/>
      <c r="AO1148" s="71"/>
      <c r="AP1148" s="189">
        <f t="shared" si="20"/>
        <v>0</v>
      </c>
    </row>
    <row r="1149" spans="38:42" x14ac:dyDescent="0.25">
      <c r="AL1149" s="1" t="s">
        <v>8367</v>
      </c>
      <c r="AM1149" s="1">
        <v>20</v>
      </c>
      <c r="AN1149" s="1"/>
      <c r="AO1149" s="71"/>
      <c r="AP1149" s="189">
        <f t="shared" si="20"/>
        <v>0</v>
      </c>
    </row>
    <row r="1150" spans="38:42" x14ac:dyDescent="0.25">
      <c r="AL1150" s="1" t="s">
        <v>8368</v>
      </c>
      <c r="AM1150" s="1">
        <v>8</v>
      </c>
      <c r="AN1150" s="1" t="s">
        <v>7451</v>
      </c>
      <c r="AO1150" s="71"/>
      <c r="AP1150" s="189">
        <f t="shared" si="20"/>
        <v>0</v>
      </c>
    </row>
    <row r="1151" spans="38:42" x14ac:dyDescent="0.25">
      <c r="AL1151" s="1" t="s">
        <v>8369</v>
      </c>
      <c r="AM1151" s="1">
        <v>10</v>
      </c>
      <c r="AN1151" s="1" t="s">
        <v>7451</v>
      </c>
      <c r="AO1151" s="71"/>
      <c r="AP1151" s="189">
        <f t="shared" si="20"/>
        <v>0</v>
      </c>
    </row>
    <row r="1152" spans="38:42" x14ac:dyDescent="0.25">
      <c r="AL1152" s="1" t="s">
        <v>8370</v>
      </c>
      <c r="AM1152" s="1">
        <v>0.06</v>
      </c>
      <c r="AN1152" s="1" t="s">
        <v>7998</v>
      </c>
      <c r="AO1152" s="71"/>
      <c r="AP1152" s="189">
        <f t="shared" si="20"/>
        <v>0</v>
      </c>
    </row>
    <row r="1153" spans="38:42" x14ac:dyDescent="0.25">
      <c r="AL1153" s="1" t="s">
        <v>8371</v>
      </c>
      <c r="AM1153" s="1">
        <v>0.2</v>
      </c>
      <c r="AN1153" s="1" t="s">
        <v>7998</v>
      </c>
      <c r="AO1153" s="71"/>
      <c r="AP1153" s="189">
        <f t="shared" si="20"/>
        <v>0</v>
      </c>
    </row>
    <row r="1154" spans="38:42" x14ac:dyDescent="0.25">
      <c r="AL1154" s="1" t="s">
        <v>8372</v>
      </c>
      <c r="AM1154" s="1">
        <v>0.1</v>
      </c>
      <c r="AN1154" s="1" t="s">
        <v>7998</v>
      </c>
      <c r="AO1154" s="71"/>
      <c r="AP1154" s="189">
        <f t="shared" si="20"/>
        <v>0</v>
      </c>
    </row>
    <row r="1155" spans="38:42" x14ac:dyDescent="0.25">
      <c r="AL1155" s="1" t="s">
        <v>8373</v>
      </c>
      <c r="AM1155" s="1">
        <v>0.1</v>
      </c>
      <c r="AN1155" s="1" t="s">
        <v>7998</v>
      </c>
      <c r="AO1155" s="71"/>
      <c r="AP1155" s="189">
        <f t="shared" si="20"/>
        <v>0</v>
      </c>
    </row>
    <row r="1156" spans="38:42" x14ac:dyDescent="0.25">
      <c r="AL1156" s="1" t="s">
        <v>8374</v>
      </c>
      <c r="AM1156" s="1">
        <v>2</v>
      </c>
      <c r="AN1156" s="1" t="s">
        <v>7998</v>
      </c>
      <c r="AO1156" s="71"/>
      <c r="AP1156" s="189">
        <f t="shared" ref="AP1156:AP1219" si="21">AO1156*AM1156</f>
        <v>0</v>
      </c>
    </row>
    <row r="1157" spans="38:42" x14ac:dyDescent="0.25">
      <c r="AL1157" s="1" t="s">
        <v>8152</v>
      </c>
      <c r="AM1157" s="1">
        <v>0.1</v>
      </c>
      <c r="AN1157" s="1" t="s">
        <v>7998</v>
      </c>
      <c r="AO1157" s="71"/>
      <c r="AP1157" s="189">
        <f t="shared" si="21"/>
        <v>0</v>
      </c>
    </row>
    <row r="1158" spans="38:42" x14ac:dyDescent="0.25">
      <c r="AL1158" s="1" t="s">
        <v>8375</v>
      </c>
      <c r="AM1158" s="1">
        <v>3</v>
      </c>
      <c r="AN1158" s="1"/>
      <c r="AO1158" s="71"/>
      <c r="AP1158" s="189">
        <f t="shared" si="21"/>
        <v>0</v>
      </c>
    </row>
    <row r="1159" spans="38:42" x14ac:dyDescent="0.25">
      <c r="AL1159" s="1" t="s">
        <v>8376</v>
      </c>
      <c r="AM1159" s="1">
        <v>15</v>
      </c>
      <c r="AN1159" s="1"/>
      <c r="AO1159" s="71"/>
      <c r="AP1159" s="189">
        <f t="shared" si="21"/>
        <v>0</v>
      </c>
    </row>
    <row r="1160" spans="38:42" x14ac:dyDescent="0.25">
      <c r="AL1160" s="1" t="s">
        <v>8377</v>
      </c>
      <c r="AM1160" s="1">
        <v>17</v>
      </c>
      <c r="AN1160" s="1"/>
      <c r="AO1160" s="71"/>
      <c r="AP1160" s="189">
        <f t="shared" si="21"/>
        <v>0</v>
      </c>
    </row>
    <row r="1161" spans="38:42" x14ac:dyDescent="0.25">
      <c r="AL1161" s="1" t="s">
        <v>8378</v>
      </c>
      <c r="AM1161" s="1">
        <v>8</v>
      </c>
      <c r="AN1161" s="1"/>
      <c r="AO1161" s="71"/>
      <c r="AP1161" s="189">
        <f t="shared" si="21"/>
        <v>0</v>
      </c>
    </row>
    <row r="1162" spans="38:42" x14ac:dyDescent="0.25">
      <c r="AL1162" s="1" t="s">
        <v>8379</v>
      </c>
      <c r="AM1162" s="1">
        <v>15</v>
      </c>
      <c r="AN1162" s="1"/>
      <c r="AO1162" s="71"/>
      <c r="AP1162" s="189">
        <f t="shared" si="21"/>
        <v>0</v>
      </c>
    </row>
    <row r="1163" spans="38:42" x14ac:dyDescent="0.25">
      <c r="AL1163" s="1" t="s">
        <v>8380</v>
      </c>
      <c r="AM1163" s="1">
        <v>7</v>
      </c>
      <c r="AN1163" s="1"/>
      <c r="AO1163" s="71"/>
      <c r="AP1163" s="189">
        <f t="shared" si="21"/>
        <v>0</v>
      </c>
    </row>
    <row r="1164" spans="38:42" x14ac:dyDescent="0.25">
      <c r="AL1164" s="1" t="s">
        <v>8381</v>
      </c>
      <c r="AM1164" s="1">
        <v>5</v>
      </c>
      <c r="AN1164" s="1" t="s">
        <v>8382</v>
      </c>
      <c r="AO1164" s="71"/>
      <c r="AP1164" s="189">
        <f t="shared" si="21"/>
        <v>0</v>
      </c>
    </row>
    <row r="1165" spans="38:42" x14ac:dyDescent="0.25">
      <c r="AL1165" s="1" t="s">
        <v>8383</v>
      </c>
      <c r="AM1165" s="1">
        <v>3</v>
      </c>
      <c r="AN1165" s="1" t="s">
        <v>8382</v>
      </c>
      <c r="AO1165" s="71"/>
      <c r="AP1165" s="189">
        <f t="shared" si="21"/>
        <v>0</v>
      </c>
    </row>
    <row r="1166" spans="38:42" x14ac:dyDescent="0.25">
      <c r="AL1166" s="1" t="s">
        <v>8384</v>
      </c>
      <c r="AM1166" s="1">
        <v>5</v>
      </c>
      <c r="AN1166" s="1" t="s">
        <v>7895</v>
      </c>
      <c r="AO1166" s="71"/>
      <c r="AP1166" s="189">
        <f t="shared" si="21"/>
        <v>0</v>
      </c>
    </row>
    <row r="1167" spans="38:42" x14ac:dyDescent="0.25">
      <c r="AL1167" s="1" t="s">
        <v>8385</v>
      </c>
      <c r="AM1167" s="1">
        <v>2</v>
      </c>
      <c r="AN1167" s="1" t="s">
        <v>7895</v>
      </c>
      <c r="AO1167" s="71"/>
      <c r="AP1167" s="189">
        <f t="shared" si="21"/>
        <v>0</v>
      </c>
    </row>
    <row r="1168" spans="38:42" x14ac:dyDescent="0.25">
      <c r="AL1168" s="1" t="s">
        <v>8386</v>
      </c>
      <c r="AM1168" s="1">
        <v>4</v>
      </c>
      <c r="AN1168" s="1" t="s">
        <v>7895</v>
      </c>
      <c r="AO1168" s="71"/>
      <c r="AP1168" s="189">
        <f t="shared" si="21"/>
        <v>0</v>
      </c>
    </row>
    <row r="1169" spans="38:42" x14ac:dyDescent="0.25">
      <c r="AL1169" s="1" t="s">
        <v>8387</v>
      </c>
      <c r="AM1169" s="1">
        <v>20</v>
      </c>
      <c r="AN1169" s="1"/>
      <c r="AO1169" s="71"/>
      <c r="AP1169" s="189">
        <f t="shared" si="21"/>
        <v>0</v>
      </c>
    </row>
    <row r="1170" spans="38:42" x14ac:dyDescent="0.25">
      <c r="AL1170" s="1" t="s">
        <v>8388</v>
      </c>
      <c r="AM1170" s="1">
        <v>3</v>
      </c>
      <c r="AN1170" s="1" t="s">
        <v>7998</v>
      </c>
      <c r="AO1170" s="71"/>
      <c r="AP1170" s="189">
        <f t="shared" si="21"/>
        <v>0</v>
      </c>
    </row>
    <row r="1171" spans="38:42" x14ac:dyDescent="0.25">
      <c r="AL1171" s="1" t="s">
        <v>8389</v>
      </c>
      <c r="AM1171" s="1">
        <v>5</v>
      </c>
      <c r="AN1171" s="1"/>
      <c r="AO1171" s="71"/>
      <c r="AP1171" s="189">
        <f t="shared" si="21"/>
        <v>0</v>
      </c>
    </row>
    <row r="1172" spans="38:42" x14ac:dyDescent="0.25">
      <c r="AL1172" s="1" t="s">
        <v>8390</v>
      </c>
      <c r="AM1172" s="1">
        <v>0.1</v>
      </c>
      <c r="AN1172" s="1" t="s">
        <v>8391</v>
      </c>
      <c r="AO1172" s="71"/>
      <c r="AP1172" s="189">
        <f t="shared" si="21"/>
        <v>0</v>
      </c>
    </row>
    <row r="1173" spans="38:42" x14ac:dyDescent="0.25">
      <c r="AL1173" s="1" t="s">
        <v>8392</v>
      </c>
      <c r="AM1173" s="1">
        <v>0.06</v>
      </c>
      <c r="AN1173" s="1" t="s">
        <v>8391</v>
      </c>
      <c r="AO1173" s="71"/>
      <c r="AP1173" s="189">
        <f t="shared" si="21"/>
        <v>0</v>
      </c>
    </row>
    <row r="1174" spans="38:42" x14ac:dyDescent="0.25">
      <c r="AL1174" s="1" t="s">
        <v>8393</v>
      </c>
      <c r="AM1174" s="1">
        <v>0.3</v>
      </c>
      <c r="AN1174" s="1" t="s">
        <v>8391</v>
      </c>
      <c r="AO1174" s="71"/>
      <c r="AP1174" s="189">
        <f t="shared" si="21"/>
        <v>0</v>
      </c>
    </row>
    <row r="1175" spans="38:42" x14ac:dyDescent="0.25">
      <c r="AL1175" s="1" t="s">
        <v>2944</v>
      </c>
      <c r="AM1175" s="1"/>
      <c r="AN1175" s="1"/>
      <c r="AO1175" s="71"/>
      <c r="AP1175" s="189">
        <f t="shared" si="21"/>
        <v>0</v>
      </c>
    </row>
    <row r="1176" spans="38:42" x14ac:dyDescent="0.25">
      <c r="AL1176" s="1" t="s">
        <v>8394</v>
      </c>
      <c r="AM1176" s="1">
        <v>95</v>
      </c>
      <c r="AN1176" s="1"/>
      <c r="AO1176" s="71"/>
      <c r="AP1176" s="189">
        <f t="shared" si="21"/>
        <v>0</v>
      </c>
    </row>
    <row r="1177" spans="38:42" x14ac:dyDescent="0.25">
      <c r="AL1177" s="1" t="s">
        <v>8395</v>
      </c>
      <c r="AM1177" s="1">
        <v>45</v>
      </c>
      <c r="AN1177" s="1"/>
      <c r="AO1177" s="71"/>
      <c r="AP1177" s="189">
        <f t="shared" si="21"/>
        <v>0</v>
      </c>
    </row>
    <row r="1178" spans="38:42" x14ac:dyDescent="0.25">
      <c r="AL1178" s="1" t="s">
        <v>8396</v>
      </c>
      <c r="AM1178" s="1">
        <v>7</v>
      </c>
      <c r="AN1178" s="1"/>
      <c r="AO1178" s="71"/>
      <c r="AP1178" s="189">
        <f t="shared" si="21"/>
        <v>0</v>
      </c>
    </row>
    <row r="1179" spans="38:42" x14ac:dyDescent="0.25">
      <c r="AL1179" s="1" t="s">
        <v>8397</v>
      </c>
      <c r="AM1179" s="1">
        <v>10</v>
      </c>
      <c r="AN1179" s="1"/>
      <c r="AO1179" s="71"/>
      <c r="AP1179" s="189">
        <f t="shared" si="21"/>
        <v>0</v>
      </c>
    </row>
    <row r="1180" spans="38:42" x14ac:dyDescent="0.25">
      <c r="AL1180" s="1" t="s">
        <v>7971</v>
      </c>
      <c r="AM1180" s="1">
        <v>5</v>
      </c>
      <c r="AN1180" s="1"/>
      <c r="AO1180" s="71"/>
      <c r="AP1180" s="189">
        <f t="shared" si="21"/>
        <v>0</v>
      </c>
    </row>
    <row r="1181" spans="38:42" x14ac:dyDescent="0.25">
      <c r="AL1181" s="1" t="s">
        <v>2825</v>
      </c>
      <c r="AM1181" s="1">
        <v>0.06</v>
      </c>
      <c r="AN1181" s="1" t="s">
        <v>7998</v>
      </c>
      <c r="AO1181" s="71"/>
      <c r="AP1181" s="189">
        <f t="shared" si="21"/>
        <v>0</v>
      </c>
    </row>
    <row r="1182" spans="38:42" x14ac:dyDescent="0.25">
      <c r="AL1182" s="1" t="s">
        <v>8398</v>
      </c>
      <c r="AM1182" s="1">
        <v>120</v>
      </c>
      <c r="AN1182" s="1" t="s">
        <v>8399</v>
      </c>
      <c r="AO1182" s="71"/>
      <c r="AP1182" s="189">
        <f t="shared" si="21"/>
        <v>0</v>
      </c>
    </row>
    <row r="1183" spans="38:42" x14ac:dyDescent="0.25">
      <c r="AL1183" s="1" t="s">
        <v>8400</v>
      </c>
      <c r="AM1183" s="1">
        <v>50</v>
      </c>
      <c r="AN1183" s="1" t="s">
        <v>7671</v>
      </c>
      <c r="AO1183" s="71"/>
      <c r="AP1183" s="189">
        <f t="shared" si="21"/>
        <v>0</v>
      </c>
    </row>
    <row r="1184" spans="38:42" x14ac:dyDescent="0.25">
      <c r="AL1184" s="1" t="s">
        <v>8401</v>
      </c>
      <c r="AM1184" s="1">
        <v>20</v>
      </c>
      <c r="AN1184" s="1"/>
      <c r="AO1184" s="71"/>
      <c r="AP1184" s="189">
        <f t="shared" si="21"/>
        <v>0</v>
      </c>
    </row>
    <row r="1185" spans="38:42" x14ac:dyDescent="0.25">
      <c r="AL1185" s="1" t="s">
        <v>8402</v>
      </c>
      <c r="AM1185" s="1">
        <v>7</v>
      </c>
      <c r="AN1185" s="1" t="s">
        <v>7949</v>
      </c>
      <c r="AO1185" s="71"/>
      <c r="AP1185" s="189">
        <f t="shared" si="21"/>
        <v>0</v>
      </c>
    </row>
    <row r="1186" spans="38:42" x14ac:dyDescent="0.25">
      <c r="AL1186" s="1" t="s">
        <v>8403</v>
      </c>
      <c r="AM1186" s="1">
        <v>0.03</v>
      </c>
      <c r="AN1186" s="1"/>
      <c r="AO1186" s="71"/>
      <c r="AP1186" s="189">
        <f t="shared" si="21"/>
        <v>0</v>
      </c>
    </row>
    <row r="1187" spans="38:42" x14ac:dyDescent="0.25">
      <c r="AL1187" s="1" t="s">
        <v>8404</v>
      </c>
      <c r="AM1187" s="1">
        <v>2</v>
      </c>
      <c r="AN1187" s="1"/>
      <c r="AO1187" s="71"/>
      <c r="AP1187" s="189">
        <f t="shared" si="21"/>
        <v>0</v>
      </c>
    </row>
    <row r="1188" spans="38:42" x14ac:dyDescent="0.25">
      <c r="AL1188" s="1" t="s">
        <v>8405</v>
      </c>
      <c r="AM1188" s="1">
        <v>4</v>
      </c>
      <c r="AN1188" s="1"/>
      <c r="AO1188" s="71"/>
      <c r="AP1188" s="189">
        <f t="shared" si="21"/>
        <v>0</v>
      </c>
    </row>
    <row r="1189" spans="38:42" x14ac:dyDescent="0.25">
      <c r="AL1189" s="1" t="s">
        <v>8406</v>
      </c>
      <c r="AM1189" s="1">
        <v>50</v>
      </c>
      <c r="AN1189" s="1"/>
      <c r="AO1189" s="71"/>
      <c r="AP1189" s="189">
        <f t="shared" si="21"/>
        <v>0</v>
      </c>
    </row>
    <row r="1190" spans="38:42" x14ac:dyDescent="0.25">
      <c r="AL1190" s="1" t="s">
        <v>8407</v>
      </c>
      <c r="AM1190" s="1">
        <v>15</v>
      </c>
      <c r="AN1190" s="1"/>
      <c r="AO1190" s="71"/>
      <c r="AP1190" s="189">
        <f t="shared" si="21"/>
        <v>0</v>
      </c>
    </row>
    <row r="1191" spans="38:42" x14ac:dyDescent="0.25">
      <c r="AL1191" s="1" t="s">
        <v>8408</v>
      </c>
      <c r="AM1191" s="1">
        <v>6</v>
      </c>
      <c r="AN1191" s="1"/>
      <c r="AO1191" s="71"/>
      <c r="AP1191" s="189">
        <f t="shared" si="21"/>
        <v>0</v>
      </c>
    </row>
    <row r="1192" spans="38:42" x14ac:dyDescent="0.25">
      <c r="AL1192" s="1" t="s">
        <v>8409</v>
      </c>
      <c r="AM1192" s="1">
        <v>5</v>
      </c>
      <c r="AN1192" s="1"/>
      <c r="AO1192" s="71"/>
      <c r="AP1192" s="189">
        <f t="shared" si="21"/>
        <v>0</v>
      </c>
    </row>
    <row r="1193" spans="38:42" x14ac:dyDescent="0.25">
      <c r="AL1193" s="1" t="s">
        <v>8410</v>
      </c>
      <c r="AM1193" s="1">
        <v>3</v>
      </c>
      <c r="AN1193" s="1"/>
      <c r="AO1193" s="71"/>
      <c r="AP1193" s="189">
        <f t="shared" si="21"/>
        <v>0</v>
      </c>
    </row>
    <row r="1194" spans="38:42" x14ac:dyDescent="0.25">
      <c r="AL1194" s="1" t="s">
        <v>8203</v>
      </c>
      <c r="AM1194" s="1">
        <v>0.5</v>
      </c>
      <c r="AN1194" s="1" t="s">
        <v>7998</v>
      </c>
      <c r="AO1194" s="71"/>
      <c r="AP1194" s="189">
        <f t="shared" si="21"/>
        <v>0</v>
      </c>
    </row>
    <row r="1195" spans="38:42" x14ac:dyDescent="0.25">
      <c r="AL1195" s="1" t="s">
        <v>5208</v>
      </c>
      <c r="AM1195" s="1">
        <v>0.03</v>
      </c>
      <c r="AN1195" s="1"/>
      <c r="AO1195" s="71"/>
      <c r="AP1195" s="189">
        <f t="shared" si="21"/>
        <v>0</v>
      </c>
    </row>
    <row r="1196" spans="38:42" x14ac:dyDescent="0.25">
      <c r="AL1196" s="1" t="s">
        <v>8411</v>
      </c>
      <c r="AM1196" s="1"/>
      <c r="AN1196" s="1"/>
      <c r="AO1196" s="71"/>
      <c r="AP1196" s="189">
        <f t="shared" si="21"/>
        <v>0</v>
      </c>
    </row>
    <row r="1197" spans="38:42" x14ac:dyDescent="0.25">
      <c r="AL1197" s="1" t="s">
        <v>8412</v>
      </c>
      <c r="AM1197" s="1">
        <v>0.1</v>
      </c>
      <c r="AN1197" s="1" t="s">
        <v>7790</v>
      </c>
      <c r="AO1197" s="71"/>
      <c r="AP1197" s="189">
        <f t="shared" si="21"/>
        <v>0</v>
      </c>
    </row>
    <row r="1198" spans="38:42" x14ac:dyDescent="0.25">
      <c r="AL1198" s="1" t="s">
        <v>8413</v>
      </c>
      <c r="AM1198" s="1">
        <v>0.3</v>
      </c>
      <c r="AN1198" s="1" t="s">
        <v>7815</v>
      </c>
      <c r="AO1198" s="71"/>
      <c r="AP1198" s="189">
        <f t="shared" si="21"/>
        <v>0</v>
      </c>
    </row>
    <row r="1199" spans="38:42" x14ac:dyDescent="0.25">
      <c r="AL1199" s="1" t="s">
        <v>8414</v>
      </c>
      <c r="AM1199" s="1">
        <v>0.1</v>
      </c>
      <c r="AN1199" s="1" t="s">
        <v>7778</v>
      </c>
      <c r="AO1199" s="71"/>
      <c r="AP1199" s="189">
        <f t="shared" si="21"/>
        <v>0</v>
      </c>
    </row>
    <row r="1200" spans="38:42" x14ac:dyDescent="0.25">
      <c r="AL1200" s="1" t="s">
        <v>8415</v>
      </c>
      <c r="AM1200" s="1">
        <v>0.04</v>
      </c>
      <c r="AN1200" s="1" t="s">
        <v>8416</v>
      </c>
      <c r="AO1200" s="71"/>
      <c r="AP1200" s="189">
        <f t="shared" si="21"/>
        <v>0</v>
      </c>
    </row>
    <row r="1201" spans="38:42" x14ac:dyDescent="0.25">
      <c r="AL1201" s="1" t="s">
        <v>8417</v>
      </c>
      <c r="AM1201" s="1">
        <v>0.05</v>
      </c>
      <c r="AN1201" s="1" t="s">
        <v>7747</v>
      </c>
      <c r="AO1201" s="71"/>
      <c r="AP1201" s="189">
        <f t="shared" si="21"/>
        <v>0</v>
      </c>
    </row>
    <row r="1202" spans="38:42" x14ac:dyDescent="0.25">
      <c r="AL1202" s="1" t="s">
        <v>8418</v>
      </c>
      <c r="AM1202" s="1">
        <v>0.08</v>
      </c>
      <c r="AN1202" s="1" t="s">
        <v>7790</v>
      </c>
      <c r="AO1202" s="71"/>
      <c r="AP1202" s="189">
        <f t="shared" si="21"/>
        <v>0</v>
      </c>
    </row>
    <row r="1203" spans="38:42" x14ac:dyDescent="0.25">
      <c r="AL1203" s="1" t="s">
        <v>8419</v>
      </c>
      <c r="AM1203" s="1">
        <v>0.2</v>
      </c>
      <c r="AN1203" s="1" t="s">
        <v>7815</v>
      </c>
      <c r="AO1203" s="71"/>
      <c r="AP1203" s="189">
        <f t="shared" si="21"/>
        <v>0</v>
      </c>
    </row>
    <row r="1204" spans="38:42" x14ac:dyDescent="0.25">
      <c r="AL1204" s="1" t="s">
        <v>8420</v>
      </c>
      <c r="AM1204" s="1">
        <v>0.1</v>
      </c>
      <c r="AN1204" s="1" t="s">
        <v>8421</v>
      </c>
      <c r="AO1204" s="71"/>
      <c r="AP1204" s="189">
        <f t="shared" si="21"/>
        <v>0</v>
      </c>
    </row>
    <row r="1205" spans="38:42" x14ac:dyDescent="0.25">
      <c r="AL1205" s="1" t="s">
        <v>8422</v>
      </c>
      <c r="AM1205" s="1">
        <v>0.03</v>
      </c>
      <c r="AN1205" s="1" t="s">
        <v>8423</v>
      </c>
      <c r="AO1205" s="71"/>
      <c r="AP1205" s="189">
        <f t="shared" si="21"/>
        <v>0</v>
      </c>
    </row>
    <row r="1206" spans="38:42" x14ac:dyDescent="0.25">
      <c r="AL1206" s="1" t="s">
        <v>8424</v>
      </c>
      <c r="AM1206" s="1">
        <v>0.04</v>
      </c>
      <c r="AN1206" s="1" t="s">
        <v>8128</v>
      </c>
      <c r="AO1206" s="71"/>
      <c r="AP1206" s="189">
        <f t="shared" si="21"/>
        <v>0</v>
      </c>
    </row>
    <row r="1207" spans="38:42" x14ac:dyDescent="0.25">
      <c r="AL1207" s="1" t="s">
        <v>8425</v>
      </c>
      <c r="AM1207" s="1">
        <v>7.0000000000000007E-2</v>
      </c>
      <c r="AN1207" s="1" t="s">
        <v>7895</v>
      </c>
      <c r="AO1207" s="71"/>
      <c r="AP1207" s="189">
        <f t="shared" si="21"/>
        <v>0</v>
      </c>
    </row>
    <row r="1208" spans="38:42" x14ac:dyDescent="0.25">
      <c r="AL1208" s="1" t="s">
        <v>8426</v>
      </c>
      <c r="AM1208" s="1">
        <v>0.25</v>
      </c>
      <c r="AN1208" s="1" t="s">
        <v>8427</v>
      </c>
      <c r="AO1208" s="71"/>
      <c r="AP1208" s="189">
        <f t="shared" si="21"/>
        <v>0</v>
      </c>
    </row>
    <row r="1209" spans="38:42" x14ac:dyDescent="0.25">
      <c r="AL1209" s="1" t="s">
        <v>8428</v>
      </c>
      <c r="AM1209" s="1">
        <v>0.1</v>
      </c>
      <c r="AN1209" s="1" t="s">
        <v>8421</v>
      </c>
      <c r="AO1209" s="71"/>
      <c r="AP1209" s="189">
        <f t="shared" si="21"/>
        <v>0</v>
      </c>
    </row>
    <row r="1210" spans="38:42" x14ac:dyDescent="0.25">
      <c r="AL1210" s="1" t="s">
        <v>8429</v>
      </c>
      <c r="AM1210" s="1">
        <v>0.04</v>
      </c>
      <c r="AN1210" s="1" t="s">
        <v>8430</v>
      </c>
      <c r="AO1210" s="71"/>
      <c r="AP1210" s="189">
        <f t="shared" si="21"/>
        <v>0</v>
      </c>
    </row>
    <row r="1211" spans="38:42" x14ac:dyDescent="0.25">
      <c r="AL1211" s="1" t="s">
        <v>8084</v>
      </c>
      <c r="AM1211" s="1">
        <v>0.04</v>
      </c>
      <c r="AN1211" s="1" t="s">
        <v>7747</v>
      </c>
      <c r="AO1211" s="71"/>
      <c r="AP1211" s="189">
        <f t="shared" si="21"/>
        <v>0</v>
      </c>
    </row>
    <row r="1212" spans="38:42" x14ac:dyDescent="0.25">
      <c r="AL1212" s="1" t="s">
        <v>8431</v>
      </c>
      <c r="AM1212" s="1">
        <v>11</v>
      </c>
      <c r="AN1212" s="1" t="s">
        <v>7895</v>
      </c>
      <c r="AO1212" s="71"/>
      <c r="AP1212" s="189">
        <f t="shared" si="21"/>
        <v>0</v>
      </c>
    </row>
    <row r="1213" spans="38:42" x14ac:dyDescent="0.25">
      <c r="AL1213" s="1" t="s">
        <v>8432</v>
      </c>
      <c r="AM1213" s="1">
        <v>29</v>
      </c>
      <c r="AN1213" s="1" t="s">
        <v>8433</v>
      </c>
      <c r="AO1213" s="71"/>
      <c r="AP1213" s="189">
        <f t="shared" si="21"/>
        <v>0</v>
      </c>
    </row>
    <row r="1214" spans="38:42" x14ac:dyDescent="0.25">
      <c r="AL1214" s="1" t="s">
        <v>8434</v>
      </c>
      <c r="AM1214" s="1">
        <v>9</v>
      </c>
      <c r="AN1214" s="1" t="s">
        <v>8435</v>
      </c>
      <c r="AO1214" s="71"/>
      <c r="AP1214" s="189">
        <f t="shared" si="21"/>
        <v>0</v>
      </c>
    </row>
    <row r="1215" spans="38:42" x14ac:dyDescent="0.25">
      <c r="AL1215" s="1" t="s">
        <v>8436</v>
      </c>
      <c r="AM1215" s="1">
        <v>4</v>
      </c>
      <c r="AN1215" s="1" t="s">
        <v>8437</v>
      </c>
      <c r="AO1215" s="71"/>
      <c r="AP1215" s="189">
        <f t="shared" si="21"/>
        <v>0</v>
      </c>
    </row>
    <row r="1216" spans="38:42" x14ac:dyDescent="0.25">
      <c r="AL1216" s="1" t="s">
        <v>8438</v>
      </c>
      <c r="AM1216" s="1">
        <v>1</v>
      </c>
      <c r="AN1216" s="1" t="s">
        <v>8128</v>
      </c>
      <c r="AO1216" s="71"/>
      <c r="AP1216" s="189">
        <f t="shared" si="21"/>
        <v>0</v>
      </c>
    </row>
    <row r="1217" spans="38:42" x14ac:dyDescent="0.25">
      <c r="AL1217" s="1" t="s">
        <v>8439</v>
      </c>
      <c r="AM1217" s="1">
        <v>0.06</v>
      </c>
      <c r="AN1217" s="1" t="s">
        <v>7790</v>
      </c>
      <c r="AO1217" s="71"/>
      <c r="AP1217" s="189">
        <f t="shared" si="21"/>
        <v>0</v>
      </c>
    </row>
    <row r="1218" spans="38:42" x14ac:dyDescent="0.25">
      <c r="AL1218" s="1" t="s">
        <v>8440</v>
      </c>
      <c r="AM1218" s="1">
        <v>0.4</v>
      </c>
      <c r="AN1218" s="1" t="s">
        <v>8441</v>
      </c>
      <c r="AO1218" s="71"/>
      <c r="AP1218" s="189">
        <f t="shared" si="21"/>
        <v>0</v>
      </c>
    </row>
    <row r="1219" spans="38:42" x14ac:dyDescent="0.25">
      <c r="AL1219" s="1" t="s">
        <v>8442</v>
      </c>
      <c r="AM1219" s="1">
        <v>0.06</v>
      </c>
      <c r="AN1219" s="1" t="s">
        <v>7778</v>
      </c>
      <c r="AO1219" s="71"/>
      <c r="AP1219" s="189">
        <f t="shared" si="21"/>
        <v>0</v>
      </c>
    </row>
    <row r="1220" spans="38:42" x14ac:dyDescent="0.25">
      <c r="AL1220" s="1" t="s">
        <v>7755</v>
      </c>
      <c r="AM1220" s="1">
        <v>0.05</v>
      </c>
      <c r="AN1220" s="1" t="s">
        <v>8443</v>
      </c>
      <c r="AO1220" s="71"/>
      <c r="AP1220" s="189">
        <f t="shared" ref="AP1220:AP1283" si="22">AO1220*AM1220</f>
        <v>0</v>
      </c>
    </row>
    <row r="1221" spans="38:42" x14ac:dyDescent="0.25">
      <c r="AL1221" s="1" t="s">
        <v>8444</v>
      </c>
      <c r="AM1221" s="1">
        <v>0.06</v>
      </c>
      <c r="AN1221" s="1" t="s">
        <v>7747</v>
      </c>
      <c r="AO1221" s="71"/>
      <c r="AP1221" s="189">
        <f t="shared" si="22"/>
        <v>0</v>
      </c>
    </row>
    <row r="1222" spans="38:42" x14ac:dyDescent="0.25">
      <c r="AL1222" s="1" t="s">
        <v>8445</v>
      </c>
      <c r="AM1222" s="1">
        <v>0.08</v>
      </c>
      <c r="AN1222" s="1" t="s">
        <v>8446</v>
      </c>
      <c r="AO1222" s="71"/>
      <c r="AP1222" s="189">
        <f t="shared" si="22"/>
        <v>0</v>
      </c>
    </row>
    <row r="1223" spans="38:42" x14ac:dyDescent="0.25">
      <c r="AL1223" s="1" t="s">
        <v>8447</v>
      </c>
      <c r="AM1223" s="1">
        <v>0.5</v>
      </c>
      <c r="AN1223" s="1" t="s">
        <v>8441</v>
      </c>
      <c r="AO1223" s="71"/>
      <c r="AP1223" s="189">
        <f t="shared" si="22"/>
        <v>0</v>
      </c>
    </row>
    <row r="1224" spans="38:42" x14ac:dyDescent="0.25">
      <c r="AL1224" s="1" t="s">
        <v>8448</v>
      </c>
      <c r="AM1224" s="1">
        <v>0.05</v>
      </c>
      <c r="AN1224" s="1" t="s">
        <v>8449</v>
      </c>
      <c r="AO1224" s="71"/>
      <c r="AP1224" s="189">
        <f t="shared" si="22"/>
        <v>0</v>
      </c>
    </row>
    <row r="1225" spans="38:42" x14ac:dyDescent="0.25">
      <c r="AL1225" s="1" t="s">
        <v>8450</v>
      </c>
      <c r="AM1225" s="1">
        <v>0.04</v>
      </c>
      <c r="AN1225" s="1" t="s">
        <v>8437</v>
      </c>
      <c r="AO1225" s="71"/>
      <c r="AP1225" s="189">
        <f t="shared" si="22"/>
        <v>0</v>
      </c>
    </row>
    <row r="1226" spans="38:42" x14ac:dyDescent="0.25">
      <c r="AL1226" s="1" t="s">
        <v>8451</v>
      </c>
      <c r="AM1226" s="1">
        <v>0.05</v>
      </c>
      <c r="AN1226" s="1" t="s">
        <v>7747</v>
      </c>
      <c r="AO1226" s="71"/>
      <c r="AP1226" s="189">
        <f t="shared" si="22"/>
        <v>0</v>
      </c>
    </row>
    <row r="1227" spans="38:42" x14ac:dyDescent="0.25">
      <c r="AL1227" s="1" t="s">
        <v>8452</v>
      </c>
      <c r="AM1227" s="1">
        <v>10</v>
      </c>
      <c r="AN1227" s="1" t="s">
        <v>8453</v>
      </c>
      <c r="AO1227" s="71"/>
      <c r="AP1227" s="189">
        <f t="shared" si="22"/>
        <v>0</v>
      </c>
    </row>
    <row r="1228" spans="38:42" x14ac:dyDescent="0.25">
      <c r="AL1228" s="1" t="s">
        <v>8454</v>
      </c>
      <c r="AM1228" s="1">
        <v>35</v>
      </c>
      <c r="AN1228" s="1" t="s">
        <v>8455</v>
      </c>
      <c r="AO1228" s="71"/>
      <c r="AP1228" s="189">
        <f t="shared" si="22"/>
        <v>0</v>
      </c>
    </row>
    <row r="1229" spans="38:42" x14ac:dyDescent="0.25">
      <c r="AL1229" s="1" t="s">
        <v>8456</v>
      </c>
      <c r="AM1229" s="1">
        <v>6</v>
      </c>
      <c r="AN1229" s="1" t="s">
        <v>7765</v>
      </c>
      <c r="AO1229" s="71"/>
      <c r="AP1229" s="189">
        <f t="shared" si="22"/>
        <v>0</v>
      </c>
    </row>
    <row r="1230" spans="38:42" x14ac:dyDescent="0.25">
      <c r="AL1230" s="1" t="s">
        <v>8457</v>
      </c>
      <c r="AM1230" s="1">
        <v>4</v>
      </c>
      <c r="AN1230" s="1" t="s">
        <v>8458</v>
      </c>
      <c r="AO1230" s="71"/>
      <c r="AP1230" s="189">
        <f t="shared" si="22"/>
        <v>0</v>
      </c>
    </row>
    <row r="1231" spans="38:42" x14ac:dyDescent="0.25">
      <c r="AL1231" s="1" t="s">
        <v>8459</v>
      </c>
      <c r="AM1231" s="1">
        <v>7</v>
      </c>
      <c r="AN1231" s="1" t="s">
        <v>7747</v>
      </c>
      <c r="AO1231" s="71"/>
      <c r="AP1231" s="189">
        <f t="shared" si="22"/>
        <v>0</v>
      </c>
    </row>
    <row r="1232" spans="38:42" x14ac:dyDescent="0.25">
      <c r="AL1232" s="1" t="s">
        <v>8460</v>
      </c>
      <c r="AM1232" s="1">
        <v>10</v>
      </c>
      <c r="AN1232" s="1" t="s">
        <v>8461</v>
      </c>
      <c r="AO1232" s="71"/>
      <c r="AP1232" s="189">
        <f t="shared" si="22"/>
        <v>0</v>
      </c>
    </row>
    <row r="1233" spans="38:42" x14ac:dyDescent="0.25">
      <c r="AL1233" s="1" t="s">
        <v>8462</v>
      </c>
      <c r="AM1233" s="1">
        <v>50</v>
      </c>
      <c r="AN1233" s="1" t="s">
        <v>8446</v>
      </c>
      <c r="AO1233" s="71"/>
      <c r="AP1233" s="189">
        <f t="shared" si="22"/>
        <v>0</v>
      </c>
    </row>
    <row r="1234" spans="38:42" x14ac:dyDescent="0.25">
      <c r="AL1234" s="1" t="s">
        <v>8463</v>
      </c>
      <c r="AM1234" s="1">
        <v>15</v>
      </c>
      <c r="AN1234" s="1" t="s">
        <v>7773</v>
      </c>
      <c r="AO1234" s="71"/>
      <c r="AP1234" s="189">
        <f t="shared" si="22"/>
        <v>0</v>
      </c>
    </row>
    <row r="1235" spans="38:42" x14ac:dyDescent="0.25">
      <c r="AL1235" s="1" t="s">
        <v>8464</v>
      </c>
      <c r="AM1235" s="1">
        <v>10</v>
      </c>
      <c r="AN1235" s="1" t="s">
        <v>8458</v>
      </c>
      <c r="AO1235" s="71"/>
      <c r="AP1235" s="189">
        <f t="shared" si="22"/>
        <v>0</v>
      </c>
    </row>
    <row r="1236" spans="38:42" x14ac:dyDescent="0.25">
      <c r="AL1236" s="1" t="s">
        <v>7768</v>
      </c>
      <c r="AM1236" s="1">
        <v>5</v>
      </c>
      <c r="AN1236" s="1" t="s">
        <v>7747</v>
      </c>
      <c r="AO1236" s="71"/>
      <c r="AP1236" s="189">
        <f t="shared" si="22"/>
        <v>0</v>
      </c>
    </row>
    <row r="1237" spans="38:42" x14ac:dyDescent="0.25">
      <c r="AL1237" s="1" t="s">
        <v>8465</v>
      </c>
      <c r="AM1237" s="1">
        <v>3</v>
      </c>
      <c r="AN1237" s="1" t="s">
        <v>8466</v>
      </c>
      <c r="AO1237" s="71"/>
      <c r="AP1237" s="189">
        <f t="shared" si="22"/>
        <v>0</v>
      </c>
    </row>
    <row r="1238" spans="38:42" x14ac:dyDescent="0.25">
      <c r="AL1238" s="1" t="s">
        <v>8467</v>
      </c>
      <c r="AM1238" s="1">
        <v>11</v>
      </c>
      <c r="AN1238" s="1" t="s">
        <v>7489</v>
      </c>
      <c r="AO1238" s="71"/>
      <c r="AP1238" s="189">
        <f t="shared" si="22"/>
        <v>0</v>
      </c>
    </row>
    <row r="1239" spans="38:42" x14ac:dyDescent="0.25">
      <c r="AL1239" s="1" t="s">
        <v>8468</v>
      </c>
      <c r="AM1239" s="1">
        <v>9</v>
      </c>
      <c r="AN1239" s="1" t="s">
        <v>8449</v>
      </c>
      <c r="AO1239" s="71"/>
      <c r="AP1239" s="189">
        <f t="shared" si="22"/>
        <v>0</v>
      </c>
    </row>
    <row r="1240" spans="38:42" x14ac:dyDescent="0.25">
      <c r="AL1240" s="1" t="s">
        <v>8469</v>
      </c>
      <c r="AM1240" s="1">
        <v>3</v>
      </c>
      <c r="AN1240" s="1" t="s">
        <v>8470</v>
      </c>
      <c r="AO1240" s="71"/>
      <c r="AP1240" s="189">
        <f t="shared" si="22"/>
        <v>0</v>
      </c>
    </row>
    <row r="1241" spans="38:42" x14ac:dyDescent="0.25">
      <c r="AL1241" s="1" t="s">
        <v>7774</v>
      </c>
      <c r="AM1241" s="1">
        <v>2</v>
      </c>
      <c r="AN1241" s="1" t="s">
        <v>8128</v>
      </c>
      <c r="AO1241" s="71"/>
      <c r="AP1241" s="189">
        <f t="shared" si="22"/>
        <v>0</v>
      </c>
    </row>
    <row r="1242" spans="38:42" x14ac:dyDescent="0.25">
      <c r="AL1242" s="1" t="s">
        <v>8471</v>
      </c>
      <c r="AM1242" s="1">
        <v>0.3</v>
      </c>
      <c r="AN1242" s="1" t="s">
        <v>7895</v>
      </c>
      <c r="AO1242" s="71"/>
      <c r="AP1242" s="189">
        <f t="shared" si="22"/>
        <v>0</v>
      </c>
    </row>
    <row r="1243" spans="38:42" x14ac:dyDescent="0.25">
      <c r="AL1243" s="1" t="s">
        <v>8472</v>
      </c>
      <c r="AM1243" s="1">
        <v>0.8</v>
      </c>
      <c r="AN1243" s="1" t="s">
        <v>7815</v>
      </c>
      <c r="AO1243" s="71"/>
      <c r="AP1243" s="189">
        <f t="shared" si="22"/>
        <v>0</v>
      </c>
    </row>
    <row r="1244" spans="38:42" x14ac:dyDescent="0.25">
      <c r="AL1244" s="1" t="s">
        <v>7777</v>
      </c>
      <c r="AM1244" s="1">
        <v>0.3</v>
      </c>
      <c r="AN1244" s="1" t="s">
        <v>8136</v>
      </c>
      <c r="AO1244" s="71"/>
      <c r="AP1244" s="189">
        <f t="shared" si="22"/>
        <v>0</v>
      </c>
    </row>
    <row r="1245" spans="38:42" x14ac:dyDescent="0.25">
      <c r="AL1245" s="1" t="s">
        <v>8473</v>
      </c>
      <c r="AM1245" s="1">
        <v>0.06</v>
      </c>
      <c r="AN1245" s="1" t="s">
        <v>8470</v>
      </c>
      <c r="AO1245" s="71"/>
      <c r="AP1245" s="189">
        <f t="shared" si="22"/>
        <v>0</v>
      </c>
    </row>
    <row r="1246" spans="38:42" x14ac:dyDescent="0.25">
      <c r="AL1246" s="1" t="s">
        <v>8474</v>
      </c>
      <c r="AM1246" s="1">
        <v>0.04</v>
      </c>
      <c r="AN1246" s="1" t="s">
        <v>7747</v>
      </c>
      <c r="AO1246" s="71"/>
      <c r="AP1246" s="189">
        <f t="shared" si="22"/>
        <v>0</v>
      </c>
    </row>
    <row r="1247" spans="38:42" x14ac:dyDescent="0.25">
      <c r="AL1247" s="1" t="s">
        <v>8475</v>
      </c>
      <c r="AM1247" s="1">
        <v>0.2</v>
      </c>
      <c r="AN1247" s="1" t="s">
        <v>7895</v>
      </c>
      <c r="AO1247" s="71"/>
      <c r="AP1247" s="189">
        <f t="shared" si="22"/>
        <v>0</v>
      </c>
    </row>
    <row r="1248" spans="38:42" x14ac:dyDescent="0.25">
      <c r="AL1248" s="1" t="s">
        <v>8476</v>
      </c>
      <c r="AM1248" s="1">
        <v>0.5</v>
      </c>
      <c r="AN1248" s="1" t="s">
        <v>7815</v>
      </c>
      <c r="AO1248" s="71"/>
      <c r="AP1248" s="189">
        <f t="shared" si="22"/>
        <v>0</v>
      </c>
    </row>
    <row r="1249" spans="38:42" x14ac:dyDescent="0.25">
      <c r="AL1249" s="1" t="s">
        <v>8477</v>
      </c>
      <c r="AM1249" s="1">
        <v>0.2</v>
      </c>
      <c r="AN1249" s="1" t="s">
        <v>7778</v>
      </c>
      <c r="AO1249" s="71"/>
      <c r="AP1249" s="189">
        <f t="shared" si="22"/>
        <v>0</v>
      </c>
    </row>
    <row r="1250" spans="38:42" x14ac:dyDescent="0.25">
      <c r="AL1250" s="1" t="s">
        <v>8478</v>
      </c>
      <c r="AM1250" s="1">
        <v>0.04</v>
      </c>
      <c r="AN1250" s="1" t="s">
        <v>8470</v>
      </c>
      <c r="AO1250" s="71"/>
      <c r="AP1250" s="189">
        <f t="shared" si="22"/>
        <v>0</v>
      </c>
    </row>
    <row r="1251" spans="38:42" x14ac:dyDescent="0.25">
      <c r="AL1251" s="1" t="s">
        <v>8479</v>
      </c>
      <c r="AM1251" s="1">
        <v>0.02</v>
      </c>
      <c r="AN1251" s="1" t="s">
        <v>7747</v>
      </c>
      <c r="AO1251" s="71"/>
      <c r="AP1251" s="189">
        <f t="shared" si="22"/>
        <v>0</v>
      </c>
    </row>
    <row r="1252" spans="38:42" x14ac:dyDescent="0.25">
      <c r="AL1252" s="182" t="s">
        <v>8480</v>
      </c>
      <c r="AM1252" s="182"/>
      <c r="AN1252" s="182"/>
      <c r="AO1252" s="187"/>
      <c r="AP1252" s="189">
        <f t="shared" si="22"/>
        <v>0</v>
      </c>
    </row>
    <row r="1253" spans="38:42" x14ac:dyDescent="0.25">
      <c r="AL1253" s="1" t="s">
        <v>8481</v>
      </c>
      <c r="AM1253" s="1"/>
      <c r="AN1253" s="1"/>
      <c r="AO1253" s="71"/>
      <c r="AP1253" s="189">
        <f t="shared" si="22"/>
        <v>0</v>
      </c>
    </row>
    <row r="1254" spans="38:42" x14ac:dyDescent="0.25">
      <c r="AL1254" s="1" t="s">
        <v>8482</v>
      </c>
      <c r="AM1254" s="1">
        <v>0.1</v>
      </c>
      <c r="AN1254" s="1"/>
      <c r="AO1254" s="71"/>
      <c r="AP1254" s="189">
        <f t="shared" si="22"/>
        <v>0</v>
      </c>
    </row>
    <row r="1255" spans="38:42" x14ac:dyDescent="0.25">
      <c r="AL1255" s="1" t="s">
        <v>8483</v>
      </c>
      <c r="AM1255" s="1">
        <v>4</v>
      </c>
      <c r="AN1255" s="1"/>
      <c r="AO1255" s="71"/>
      <c r="AP1255" s="189">
        <f t="shared" si="22"/>
        <v>0</v>
      </c>
    </row>
    <row r="1256" spans="38:42" x14ac:dyDescent="0.25">
      <c r="AL1256" s="1" t="s">
        <v>8484</v>
      </c>
      <c r="AM1256" s="1">
        <v>0.4</v>
      </c>
      <c r="AN1256" s="1"/>
      <c r="AO1256" s="71"/>
      <c r="AP1256" s="189">
        <f t="shared" si="22"/>
        <v>0</v>
      </c>
    </row>
    <row r="1257" spans="38:42" x14ac:dyDescent="0.25">
      <c r="AL1257" s="1" t="s">
        <v>8485</v>
      </c>
      <c r="AM1257" s="1">
        <v>0.3</v>
      </c>
      <c r="AN1257" s="1"/>
      <c r="AO1257" s="71"/>
      <c r="AP1257" s="189">
        <f t="shared" si="22"/>
        <v>0</v>
      </c>
    </row>
    <row r="1258" spans="38:42" x14ac:dyDescent="0.25">
      <c r="AL1258" s="1" t="s">
        <v>8486</v>
      </c>
      <c r="AM1258" s="1">
        <v>0.2</v>
      </c>
      <c r="AN1258" s="1"/>
      <c r="AO1258" s="71"/>
      <c r="AP1258" s="189">
        <f t="shared" si="22"/>
        <v>0</v>
      </c>
    </row>
    <row r="1259" spans="38:42" x14ac:dyDescent="0.25">
      <c r="AL1259" s="1" t="s">
        <v>8487</v>
      </c>
      <c r="AM1259" s="1">
        <v>0.6</v>
      </c>
      <c r="AN1259" s="1"/>
      <c r="AO1259" s="71"/>
      <c r="AP1259" s="189">
        <f t="shared" si="22"/>
        <v>0</v>
      </c>
    </row>
    <row r="1260" spans="38:42" x14ac:dyDescent="0.25">
      <c r="AL1260" s="1" t="s">
        <v>8488</v>
      </c>
      <c r="AM1260" s="1">
        <v>0.5</v>
      </c>
      <c r="AN1260" s="1"/>
      <c r="AO1260" s="71"/>
      <c r="AP1260" s="189">
        <f t="shared" si="22"/>
        <v>0</v>
      </c>
    </row>
    <row r="1261" spans="38:42" x14ac:dyDescent="0.25">
      <c r="AL1261" s="1" t="s">
        <v>8489</v>
      </c>
      <c r="AM1261" s="1">
        <v>0.5</v>
      </c>
      <c r="AN1261" s="1"/>
      <c r="AO1261" s="71"/>
      <c r="AP1261" s="189">
        <f t="shared" si="22"/>
        <v>0</v>
      </c>
    </row>
    <row r="1262" spans="38:42" x14ac:dyDescent="0.25">
      <c r="AL1262" s="1" t="s">
        <v>8490</v>
      </c>
      <c r="AM1262" s="1">
        <v>0.8</v>
      </c>
      <c r="AN1262" s="1"/>
      <c r="AO1262" s="71"/>
      <c r="AP1262" s="189">
        <f t="shared" si="22"/>
        <v>0</v>
      </c>
    </row>
    <row r="1263" spans="38:42" x14ac:dyDescent="0.25">
      <c r="AL1263" s="1" t="s">
        <v>8491</v>
      </c>
      <c r="AM1263" s="1">
        <v>0.7</v>
      </c>
      <c r="AN1263" s="1"/>
      <c r="AO1263" s="71"/>
      <c r="AP1263" s="189">
        <f t="shared" si="22"/>
        <v>0</v>
      </c>
    </row>
    <row r="1264" spans="38:42" x14ac:dyDescent="0.25">
      <c r="AL1264" s="1" t="s">
        <v>8492</v>
      </c>
      <c r="AM1264" s="1">
        <v>0.7</v>
      </c>
      <c r="AN1264" s="1"/>
      <c r="AO1264" s="71"/>
      <c r="AP1264" s="189">
        <f t="shared" si="22"/>
        <v>0</v>
      </c>
    </row>
    <row r="1265" spans="38:42" x14ac:dyDescent="0.25">
      <c r="AL1265" s="1" t="s">
        <v>8493</v>
      </c>
      <c r="AM1265" s="1">
        <v>9</v>
      </c>
      <c r="AN1265" s="1"/>
      <c r="AO1265" s="71"/>
      <c r="AP1265" s="189">
        <f t="shared" si="22"/>
        <v>0</v>
      </c>
    </row>
    <row r="1266" spans="38:42" x14ac:dyDescent="0.25">
      <c r="AL1266" s="1" t="s">
        <v>8494</v>
      </c>
      <c r="AM1266" s="1">
        <v>0.4</v>
      </c>
      <c r="AN1266" s="1"/>
      <c r="AO1266" s="71"/>
      <c r="AP1266" s="189">
        <f t="shared" si="22"/>
        <v>0</v>
      </c>
    </row>
    <row r="1267" spans="38:42" x14ac:dyDescent="0.25">
      <c r="AL1267" s="1" t="s">
        <v>8495</v>
      </c>
      <c r="AM1267" s="1">
        <v>0.2</v>
      </c>
      <c r="AN1267" s="1"/>
      <c r="AO1267" s="71"/>
      <c r="AP1267" s="189">
        <f t="shared" si="22"/>
        <v>0</v>
      </c>
    </row>
    <row r="1268" spans="38:42" x14ac:dyDescent="0.25">
      <c r="AL1268" s="1" t="s">
        <v>8496</v>
      </c>
      <c r="AM1268" s="1">
        <v>7</v>
      </c>
      <c r="AN1268" s="1"/>
      <c r="AO1268" s="71"/>
      <c r="AP1268" s="189">
        <f t="shared" si="22"/>
        <v>0</v>
      </c>
    </row>
    <row r="1269" spans="38:42" x14ac:dyDescent="0.25">
      <c r="AL1269" s="1" t="s">
        <v>8497</v>
      </c>
      <c r="AM1269" s="1">
        <v>8</v>
      </c>
      <c r="AN1269" s="1"/>
      <c r="AO1269" s="71"/>
      <c r="AP1269" s="189">
        <f t="shared" si="22"/>
        <v>0</v>
      </c>
    </row>
    <row r="1270" spans="38:42" x14ac:dyDescent="0.25">
      <c r="AL1270" s="1" t="s">
        <v>2888</v>
      </c>
      <c r="AM1270" s="1">
        <v>2</v>
      </c>
      <c r="AN1270" s="1"/>
      <c r="AO1270" s="71"/>
      <c r="AP1270" s="189">
        <f t="shared" si="22"/>
        <v>0</v>
      </c>
    </row>
    <row r="1271" spans="38:42" x14ac:dyDescent="0.25">
      <c r="AL1271" s="1" t="s">
        <v>8498</v>
      </c>
      <c r="AM1271" s="1">
        <v>0.2</v>
      </c>
      <c r="AN1271" s="1"/>
      <c r="AO1271" s="71"/>
      <c r="AP1271" s="189">
        <f t="shared" si="22"/>
        <v>0</v>
      </c>
    </row>
    <row r="1272" spans="38:42" x14ac:dyDescent="0.25">
      <c r="AL1272" s="1" t="s">
        <v>8499</v>
      </c>
      <c r="AM1272" s="1">
        <v>0.7</v>
      </c>
      <c r="AN1272" s="1"/>
      <c r="AO1272" s="71"/>
      <c r="AP1272" s="189">
        <f t="shared" si="22"/>
        <v>0</v>
      </c>
    </row>
    <row r="1273" spans="38:42" x14ac:dyDescent="0.25">
      <c r="AL1273" s="1" t="s">
        <v>8500</v>
      </c>
      <c r="AM1273" s="1">
        <v>1.2</v>
      </c>
      <c r="AN1273" s="1"/>
      <c r="AO1273" s="71"/>
      <c r="AP1273" s="189">
        <f t="shared" si="22"/>
        <v>0</v>
      </c>
    </row>
    <row r="1274" spans="38:42" x14ac:dyDescent="0.25">
      <c r="AL1274" s="1" t="s">
        <v>8501</v>
      </c>
      <c r="AM1274" s="1">
        <v>0.5</v>
      </c>
      <c r="AN1274" s="1"/>
      <c r="AO1274" s="71"/>
      <c r="AP1274" s="189">
        <f t="shared" si="22"/>
        <v>0</v>
      </c>
    </row>
    <row r="1275" spans="38:42" x14ac:dyDescent="0.25">
      <c r="AL1275" s="1" t="s">
        <v>8502</v>
      </c>
      <c r="AM1275" s="1">
        <v>0.7</v>
      </c>
      <c r="AN1275" s="1"/>
      <c r="AO1275" s="71"/>
      <c r="AP1275" s="189">
        <f t="shared" si="22"/>
        <v>0</v>
      </c>
    </row>
    <row r="1276" spans="38:42" x14ac:dyDescent="0.25">
      <c r="AL1276" s="1" t="s">
        <v>8503</v>
      </c>
      <c r="AM1276" s="1">
        <v>0.4</v>
      </c>
      <c r="AN1276" s="1"/>
      <c r="AO1276" s="71"/>
      <c r="AP1276" s="189">
        <f t="shared" si="22"/>
        <v>0</v>
      </c>
    </row>
    <row r="1277" spans="38:42" x14ac:dyDescent="0.25">
      <c r="AL1277" s="1" t="s">
        <v>8504</v>
      </c>
      <c r="AM1277" s="1">
        <v>0.2</v>
      </c>
      <c r="AN1277" s="1"/>
      <c r="AO1277" s="71"/>
      <c r="AP1277" s="189">
        <f t="shared" si="22"/>
        <v>0</v>
      </c>
    </row>
    <row r="1278" spans="38:42" x14ac:dyDescent="0.25">
      <c r="AL1278" s="1" t="s">
        <v>8505</v>
      </c>
      <c r="AM1278" s="1">
        <v>0.4</v>
      </c>
      <c r="AN1278" s="1"/>
      <c r="AO1278" s="71"/>
      <c r="AP1278" s="189">
        <f t="shared" si="22"/>
        <v>0</v>
      </c>
    </row>
    <row r="1279" spans="38:42" x14ac:dyDescent="0.25">
      <c r="AL1279" s="1" t="s">
        <v>8506</v>
      </c>
      <c r="AM1279" s="1">
        <v>0.3</v>
      </c>
      <c r="AN1279" s="1"/>
      <c r="AO1279" s="71"/>
      <c r="AP1279" s="189">
        <f t="shared" si="22"/>
        <v>0</v>
      </c>
    </row>
    <row r="1280" spans="38:42" x14ac:dyDescent="0.25">
      <c r="AL1280" s="1" t="s">
        <v>8507</v>
      </c>
      <c r="AM1280" s="1">
        <v>0.5</v>
      </c>
      <c r="AN1280" s="1"/>
      <c r="AO1280" s="71"/>
      <c r="AP1280" s="189">
        <f t="shared" si="22"/>
        <v>0</v>
      </c>
    </row>
    <row r="1281" spans="38:42" x14ac:dyDescent="0.25">
      <c r="AL1281" s="1" t="s">
        <v>8508</v>
      </c>
      <c r="AM1281" s="1">
        <v>0.6</v>
      </c>
      <c r="AN1281" s="1"/>
      <c r="AO1281" s="71"/>
      <c r="AP1281" s="189">
        <f t="shared" si="22"/>
        <v>0</v>
      </c>
    </row>
    <row r="1282" spans="38:42" x14ac:dyDescent="0.25">
      <c r="AL1282" s="1" t="s">
        <v>8509</v>
      </c>
      <c r="AM1282" s="1">
        <v>0.4</v>
      </c>
      <c r="AN1282" s="1"/>
      <c r="AO1282" s="71"/>
      <c r="AP1282" s="189">
        <f t="shared" si="22"/>
        <v>0</v>
      </c>
    </row>
    <row r="1283" spans="38:42" x14ac:dyDescent="0.25">
      <c r="AL1283" s="1" t="s">
        <v>8510</v>
      </c>
      <c r="AM1283" s="1">
        <v>0.7</v>
      </c>
      <c r="AN1283" s="1"/>
      <c r="AO1283" s="71"/>
      <c r="AP1283" s="189">
        <f t="shared" si="22"/>
        <v>0</v>
      </c>
    </row>
    <row r="1284" spans="38:42" x14ac:dyDescent="0.25">
      <c r="AL1284" s="1" t="s">
        <v>8511</v>
      </c>
      <c r="AM1284" s="1">
        <v>0.5</v>
      </c>
      <c r="AN1284" s="1"/>
      <c r="AO1284" s="71"/>
      <c r="AP1284" s="189">
        <f t="shared" ref="AP1284:AP1347" si="23">AO1284*AM1284</f>
        <v>0</v>
      </c>
    </row>
    <row r="1285" spans="38:42" x14ac:dyDescent="0.25">
      <c r="AL1285" s="1" t="s">
        <v>8512</v>
      </c>
      <c r="AM1285" s="1">
        <v>0.6</v>
      </c>
      <c r="AN1285" s="1"/>
      <c r="AO1285" s="71"/>
      <c r="AP1285" s="189">
        <f t="shared" si="23"/>
        <v>0</v>
      </c>
    </row>
    <row r="1286" spans="38:42" x14ac:dyDescent="0.25">
      <c r="AL1286" s="1" t="s">
        <v>8513</v>
      </c>
      <c r="AM1286" s="1">
        <v>0.4</v>
      </c>
      <c r="AN1286" s="1"/>
      <c r="AO1286" s="71"/>
      <c r="AP1286" s="189">
        <f t="shared" si="23"/>
        <v>0</v>
      </c>
    </row>
    <row r="1287" spans="38:42" x14ac:dyDescent="0.25">
      <c r="AL1287" s="1" t="s">
        <v>8514</v>
      </c>
      <c r="AM1287" s="1">
        <v>0.7</v>
      </c>
      <c r="AN1287" s="1"/>
      <c r="AO1287" s="71"/>
      <c r="AP1287" s="189">
        <f t="shared" si="23"/>
        <v>0</v>
      </c>
    </row>
    <row r="1288" spans="38:42" x14ac:dyDescent="0.25">
      <c r="AL1288" s="1" t="s">
        <v>8515</v>
      </c>
      <c r="AM1288" s="1">
        <v>1</v>
      </c>
      <c r="AN1288" s="1"/>
      <c r="AO1288" s="71"/>
      <c r="AP1288" s="189">
        <f t="shared" si="23"/>
        <v>0</v>
      </c>
    </row>
    <row r="1289" spans="38:42" x14ac:dyDescent="0.25">
      <c r="AL1289" s="1" t="s">
        <v>8516</v>
      </c>
      <c r="AM1289" s="1">
        <v>0.5</v>
      </c>
      <c r="AN1289" s="1"/>
      <c r="AO1289" s="71"/>
      <c r="AP1289" s="189">
        <f t="shared" si="23"/>
        <v>0</v>
      </c>
    </row>
    <row r="1290" spans="38:42" x14ac:dyDescent="0.25">
      <c r="AL1290" s="1" t="s">
        <v>8517</v>
      </c>
      <c r="AM1290" s="1">
        <v>0.3</v>
      </c>
      <c r="AN1290" s="1"/>
      <c r="AO1290" s="71"/>
      <c r="AP1290" s="189">
        <f t="shared" si="23"/>
        <v>0</v>
      </c>
    </row>
    <row r="1291" spans="38:42" x14ac:dyDescent="0.25">
      <c r="AL1291" s="1" t="s">
        <v>8518</v>
      </c>
      <c r="AM1291" s="1">
        <v>0.2</v>
      </c>
      <c r="AN1291" s="1"/>
      <c r="AO1291" s="71"/>
      <c r="AP1291" s="189">
        <f t="shared" si="23"/>
        <v>0</v>
      </c>
    </row>
    <row r="1292" spans="38:42" x14ac:dyDescent="0.25">
      <c r="AL1292" s="1" t="s">
        <v>8519</v>
      </c>
      <c r="AM1292" s="1">
        <v>0.5</v>
      </c>
      <c r="AN1292" s="1"/>
      <c r="AO1292" s="71"/>
      <c r="AP1292" s="189">
        <f t="shared" si="23"/>
        <v>0</v>
      </c>
    </row>
    <row r="1293" spans="38:42" x14ac:dyDescent="0.25">
      <c r="AL1293" s="1" t="s">
        <v>8520</v>
      </c>
      <c r="AM1293" s="1">
        <v>0.2</v>
      </c>
      <c r="AN1293" s="1"/>
      <c r="AO1293" s="71"/>
      <c r="AP1293" s="189">
        <f t="shared" si="23"/>
        <v>0</v>
      </c>
    </row>
    <row r="1294" spans="38:42" x14ac:dyDescent="0.25">
      <c r="AL1294" s="1" t="s">
        <v>8521</v>
      </c>
      <c r="AM1294" s="1">
        <v>0.2</v>
      </c>
      <c r="AN1294" s="1"/>
      <c r="AO1294" s="71"/>
      <c r="AP1294" s="189">
        <f t="shared" si="23"/>
        <v>0</v>
      </c>
    </row>
    <row r="1295" spans="38:42" x14ac:dyDescent="0.25">
      <c r="AL1295" s="1" t="s">
        <v>8522</v>
      </c>
      <c r="AM1295" s="1">
        <v>0.2</v>
      </c>
      <c r="AN1295" s="1"/>
      <c r="AO1295" s="71"/>
      <c r="AP1295" s="189">
        <f t="shared" si="23"/>
        <v>0</v>
      </c>
    </row>
    <row r="1296" spans="38:42" x14ac:dyDescent="0.25">
      <c r="AL1296" s="1" t="s">
        <v>8523</v>
      </c>
      <c r="AM1296" s="1">
        <v>0.4</v>
      </c>
      <c r="AN1296" s="1"/>
      <c r="AO1296" s="71"/>
      <c r="AP1296" s="189">
        <f t="shared" si="23"/>
        <v>0</v>
      </c>
    </row>
    <row r="1297" spans="38:42" x14ac:dyDescent="0.25">
      <c r="AL1297" s="1" t="s">
        <v>8524</v>
      </c>
      <c r="AM1297" s="1">
        <v>0.4</v>
      </c>
      <c r="AN1297" s="1"/>
      <c r="AO1297" s="71"/>
      <c r="AP1297" s="189">
        <f t="shared" si="23"/>
        <v>0</v>
      </c>
    </row>
    <row r="1298" spans="38:42" x14ac:dyDescent="0.25">
      <c r="AL1298" s="1" t="s">
        <v>8525</v>
      </c>
      <c r="AM1298" s="1">
        <v>0.3</v>
      </c>
      <c r="AN1298" s="1"/>
      <c r="AO1298" s="71"/>
      <c r="AP1298" s="189">
        <f t="shared" si="23"/>
        <v>0</v>
      </c>
    </row>
    <row r="1299" spans="38:42" x14ac:dyDescent="0.25">
      <c r="AL1299" s="1" t="s">
        <v>8526</v>
      </c>
      <c r="AM1299" s="1">
        <v>0.3</v>
      </c>
      <c r="AN1299" s="1"/>
      <c r="AO1299" s="71"/>
      <c r="AP1299" s="189">
        <f t="shared" si="23"/>
        <v>0</v>
      </c>
    </row>
    <row r="1300" spans="38:42" x14ac:dyDescent="0.25">
      <c r="AL1300" s="1" t="s">
        <v>8527</v>
      </c>
      <c r="AM1300" s="1">
        <v>0.9</v>
      </c>
      <c r="AN1300" s="1"/>
      <c r="AO1300" s="71"/>
      <c r="AP1300" s="189">
        <f t="shared" si="23"/>
        <v>0</v>
      </c>
    </row>
    <row r="1301" spans="38:42" x14ac:dyDescent="0.25">
      <c r="AL1301" s="1" t="s">
        <v>8528</v>
      </c>
      <c r="AM1301" s="1">
        <v>0.3</v>
      </c>
      <c r="AN1301" s="1"/>
      <c r="AO1301" s="71"/>
      <c r="AP1301" s="189">
        <f t="shared" si="23"/>
        <v>0</v>
      </c>
    </row>
    <row r="1302" spans="38:42" x14ac:dyDescent="0.25">
      <c r="AL1302" s="1" t="s">
        <v>8529</v>
      </c>
      <c r="AM1302" s="1">
        <v>0.2</v>
      </c>
      <c r="AN1302" s="1"/>
      <c r="AO1302" s="71"/>
      <c r="AP1302" s="189">
        <f t="shared" si="23"/>
        <v>0</v>
      </c>
    </row>
    <row r="1303" spans="38:42" x14ac:dyDescent="0.25">
      <c r="AL1303" s="1" t="s">
        <v>8530</v>
      </c>
      <c r="AM1303" s="1">
        <v>10</v>
      </c>
      <c r="AN1303" s="1"/>
      <c r="AO1303" s="71"/>
      <c r="AP1303" s="189">
        <f t="shared" si="23"/>
        <v>0</v>
      </c>
    </row>
    <row r="1304" spans="38:42" x14ac:dyDescent="0.25">
      <c r="AL1304" s="1" t="s">
        <v>5071</v>
      </c>
      <c r="AM1304" s="1">
        <v>2</v>
      </c>
      <c r="AN1304" s="1"/>
      <c r="AO1304" s="71"/>
      <c r="AP1304" s="189">
        <f t="shared" si="23"/>
        <v>0</v>
      </c>
    </row>
    <row r="1305" spans="38:42" x14ac:dyDescent="0.25">
      <c r="AL1305" s="1" t="s">
        <v>8318</v>
      </c>
      <c r="AM1305" s="1">
        <v>0.2</v>
      </c>
      <c r="AN1305" s="1"/>
      <c r="AO1305" s="71"/>
      <c r="AP1305" s="189">
        <f t="shared" si="23"/>
        <v>0</v>
      </c>
    </row>
    <row r="1306" spans="38:42" x14ac:dyDescent="0.25">
      <c r="AL1306" s="1" t="s">
        <v>8531</v>
      </c>
      <c r="AM1306" s="1">
        <v>0.7</v>
      </c>
      <c r="AN1306" s="1"/>
      <c r="AO1306" s="71"/>
      <c r="AP1306" s="189">
        <f t="shared" si="23"/>
        <v>0</v>
      </c>
    </row>
    <row r="1307" spans="38:42" x14ac:dyDescent="0.25">
      <c r="AL1307" s="1" t="s">
        <v>8532</v>
      </c>
      <c r="AM1307" s="1">
        <v>0.6</v>
      </c>
      <c r="AN1307" s="1"/>
      <c r="AO1307" s="71"/>
      <c r="AP1307" s="189">
        <f t="shared" si="23"/>
        <v>0</v>
      </c>
    </row>
    <row r="1308" spans="38:42" x14ac:dyDescent="0.25">
      <c r="AL1308" s="1" t="s">
        <v>8533</v>
      </c>
      <c r="AM1308" s="1">
        <v>0.4</v>
      </c>
      <c r="AN1308" s="1"/>
      <c r="AO1308" s="71"/>
      <c r="AP1308" s="189">
        <f t="shared" si="23"/>
        <v>0</v>
      </c>
    </row>
    <row r="1309" spans="38:42" x14ac:dyDescent="0.25">
      <c r="AL1309" s="1" t="s">
        <v>8534</v>
      </c>
      <c r="AM1309" s="1">
        <v>0.4</v>
      </c>
      <c r="AN1309" s="1"/>
      <c r="AO1309" s="71"/>
      <c r="AP1309" s="189">
        <f t="shared" si="23"/>
        <v>0</v>
      </c>
    </row>
    <row r="1310" spans="38:42" x14ac:dyDescent="0.25">
      <c r="AL1310" s="1" t="s">
        <v>8535</v>
      </c>
      <c r="AM1310" s="1">
        <v>0.4</v>
      </c>
      <c r="AN1310" s="1"/>
      <c r="AO1310" s="71"/>
      <c r="AP1310" s="189">
        <f t="shared" si="23"/>
        <v>0</v>
      </c>
    </row>
    <row r="1311" spans="38:42" x14ac:dyDescent="0.25">
      <c r="AL1311" s="1" t="s">
        <v>8536</v>
      </c>
      <c r="AM1311" s="1">
        <v>0.6</v>
      </c>
      <c r="AN1311" s="1"/>
      <c r="AO1311" s="71"/>
      <c r="AP1311" s="189">
        <f t="shared" si="23"/>
        <v>0</v>
      </c>
    </row>
    <row r="1312" spans="38:42" x14ac:dyDescent="0.25">
      <c r="AL1312" s="1" t="s">
        <v>8537</v>
      </c>
      <c r="AM1312" s="1">
        <v>15</v>
      </c>
      <c r="AN1312" s="1"/>
      <c r="AO1312" s="71"/>
      <c r="AP1312" s="189">
        <f t="shared" si="23"/>
        <v>0</v>
      </c>
    </row>
    <row r="1313" spans="38:42" x14ac:dyDescent="0.25">
      <c r="AL1313" s="1" t="s">
        <v>8538</v>
      </c>
      <c r="AM1313" s="1">
        <v>20</v>
      </c>
      <c r="AN1313" s="1"/>
      <c r="AO1313" s="71"/>
      <c r="AP1313" s="189">
        <f t="shared" si="23"/>
        <v>0</v>
      </c>
    </row>
    <row r="1314" spans="38:42" x14ac:dyDescent="0.25">
      <c r="AL1314" s="1" t="s">
        <v>8539</v>
      </c>
      <c r="AM1314" s="1">
        <v>10</v>
      </c>
      <c r="AN1314" s="1"/>
      <c r="AO1314" s="71"/>
      <c r="AP1314" s="189">
        <f t="shared" si="23"/>
        <v>0</v>
      </c>
    </row>
    <row r="1315" spans="38:42" x14ac:dyDescent="0.25">
      <c r="AL1315" s="1" t="s">
        <v>8540</v>
      </c>
      <c r="AM1315" s="1">
        <v>14</v>
      </c>
      <c r="AN1315" s="1"/>
      <c r="AO1315" s="71"/>
      <c r="AP1315" s="189">
        <f t="shared" si="23"/>
        <v>0</v>
      </c>
    </row>
    <row r="1316" spans="38:42" x14ac:dyDescent="0.25">
      <c r="AL1316" s="1" t="s">
        <v>8541</v>
      </c>
      <c r="AM1316" s="1">
        <v>17</v>
      </c>
      <c r="AN1316" s="1"/>
      <c r="AO1316" s="71"/>
      <c r="AP1316" s="189">
        <f t="shared" si="23"/>
        <v>0</v>
      </c>
    </row>
    <row r="1317" spans="38:42" x14ac:dyDescent="0.25">
      <c r="AL1317" s="1" t="s">
        <v>8542</v>
      </c>
      <c r="AM1317" s="1">
        <v>15</v>
      </c>
      <c r="AN1317" s="1"/>
      <c r="AO1317" s="71"/>
      <c r="AP1317" s="189">
        <f t="shared" si="23"/>
        <v>0</v>
      </c>
    </row>
    <row r="1318" spans="38:42" x14ac:dyDescent="0.25">
      <c r="AL1318" s="1" t="s">
        <v>8543</v>
      </c>
      <c r="AM1318" s="1">
        <v>17</v>
      </c>
      <c r="AN1318" s="1"/>
      <c r="AO1318" s="71"/>
      <c r="AP1318" s="189">
        <f t="shared" si="23"/>
        <v>0</v>
      </c>
    </row>
    <row r="1319" spans="38:42" x14ac:dyDescent="0.25">
      <c r="AL1319" s="1" t="s">
        <v>8544</v>
      </c>
      <c r="AM1319" s="1">
        <v>10</v>
      </c>
      <c r="AN1319" s="1"/>
      <c r="AO1319" s="71"/>
      <c r="AP1319" s="189">
        <f t="shared" si="23"/>
        <v>0</v>
      </c>
    </row>
    <row r="1320" spans="38:42" x14ac:dyDescent="0.25">
      <c r="AL1320" s="1" t="s">
        <v>8545</v>
      </c>
      <c r="AM1320" s="1">
        <v>25</v>
      </c>
      <c r="AN1320" s="1"/>
      <c r="AO1320" s="71"/>
      <c r="AP1320" s="189">
        <f t="shared" si="23"/>
        <v>0</v>
      </c>
    </row>
    <row r="1321" spans="38:42" x14ac:dyDescent="0.25">
      <c r="AL1321" s="1" t="s">
        <v>8546</v>
      </c>
      <c r="AM1321" s="1">
        <v>30</v>
      </c>
      <c r="AN1321" s="1"/>
      <c r="AO1321" s="71"/>
      <c r="AP1321" s="189">
        <f t="shared" si="23"/>
        <v>0</v>
      </c>
    </row>
    <row r="1322" spans="38:42" x14ac:dyDescent="0.25">
      <c r="AL1322" s="1" t="s">
        <v>8547</v>
      </c>
      <c r="AM1322" s="1"/>
      <c r="AN1322" s="1"/>
      <c r="AO1322" s="71"/>
      <c r="AP1322" s="189">
        <f t="shared" si="23"/>
        <v>0</v>
      </c>
    </row>
    <row r="1323" spans="38:42" x14ac:dyDescent="0.25">
      <c r="AL1323" s="1" t="s">
        <v>8548</v>
      </c>
      <c r="AM1323" s="1">
        <v>10</v>
      </c>
      <c r="AN1323" s="1"/>
      <c r="AO1323" s="71"/>
      <c r="AP1323" s="189">
        <f t="shared" si="23"/>
        <v>0</v>
      </c>
    </row>
    <row r="1324" spans="38:42" x14ac:dyDescent="0.25">
      <c r="AL1324" s="1" t="s">
        <v>8549</v>
      </c>
      <c r="AM1324" s="1">
        <v>8</v>
      </c>
      <c r="AN1324" s="1" t="s">
        <v>7949</v>
      </c>
      <c r="AO1324" s="71"/>
      <c r="AP1324" s="189">
        <f t="shared" si="23"/>
        <v>0</v>
      </c>
    </row>
    <row r="1325" spans="38:42" x14ac:dyDescent="0.25">
      <c r="AL1325" s="1" t="s">
        <v>8550</v>
      </c>
      <c r="AM1325" s="1">
        <v>5</v>
      </c>
      <c r="AN1325" s="1"/>
      <c r="AO1325" s="71"/>
      <c r="AP1325" s="189">
        <f t="shared" si="23"/>
        <v>0</v>
      </c>
    </row>
    <row r="1326" spans="38:42" x14ac:dyDescent="0.25">
      <c r="AL1326" s="1" t="s">
        <v>8551</v>
      </c>
      <c r="AM1326" s="1">
        <v>8</v>
      </c>
      <c r="AN1326" s="1" t="s">
        <v>8291</v>
      </c>
      <c r="AO1326" s="71"/>
      <c r="AP1326" s="189">
        <f t="shared" si="23"/>
        <v>0</v>
      </c>
    </row>
    <row r="1327" spans="38:42" x14ac:dyDescent="0.25">
      <c r="AL1327" s="1" t="s">
        <v>8552</v>
      </c>
      <c r="AM1327" s="1">
        <v>4</v>
      </c>
      <c r="AN1327" s="1"/>
      <c r="AO1327" s="71"/>
      <c r="AP1327" s="189">
        <f t="shared" si="23"/>
        <v>0</v>
      </c>
    </row>
    <row r="1328" spans="38:42" x14ac:dyDescent="0.25">
      <c r="AL1328" s="1" t="s">
        <v>8553</v>
      </c>
      <c r="AM1328" s="1">
        <v>4</v>
      </c>
      <c r="AN1328" s="1"/>
      <c r="AO1328" s="71"/>
      <c r="AP1328" s="189">
        <f t="shared" si="23"/>
        <v>0</v>
      </c>
    </row>
    <row r="1329" spans="38:42" x14ac:dyDescent="0.25">
      <c r="AL1329" s="1" t="s">
        <v>8554</v>
      </c>
      <c r="AM1329" s="1">
        <v>1</v>
      </c>
      <c r="AN1329" s="1"/>
      <c r="AO1329" s="71"/>
      <c r="AP1329" s="189">
        <f t="shared" si="23"/>
        <v>0</v>
      </c>
    </row>
    <row r="1330" spans="38:42" x14ac:dyDescent="0.25">
      <c r="AL1330" s="1" t="s">
        <v>8555</v>
      </c>
      <c r="AM1330" s="1">
        <v>7</v>
      </c>
      <c r="AN1330" s="1" t="s">
        <v>7895</v>
      </c>
      <c r="AO1330" s="71"/>
      <c r="AP1330" s="189">
        <f t="shared" si="23"/>
        <v>0</v>
      </c>
    </row>
    <row r="1331" spans="38:42" x14ac:dyDescent="0.25">
      <c r="AL1331" s="1" t="s">
        <v>8556</v>
      </c>
      <c r="AM1331" s="1">
        <v>5</v>
      </c>
      <c r="AN1331" s="1" t="s">
        <v>8557</v>
      </c>
      <c r="AO1331" s="71"/>
      <c r="AP1331" s="189">
        <f t="shared" si="23"/>
        <v>0</v>
      </c>
    </row>
    <row r="1332" spans="38:42" x14ac:dyDescent="0.25">
      <c r="AL1332" s="1" t="s">
        <v>8558</v>
      </c>
      <c r="AM1332" s="1">
        <v>15</v>
      </c>
      <c r="AN1332" s="1"/>
      <c r="AO1332" s="71"/>
      <c r="AP1332" s="189">
        <f t="shared" si="23"/>
        <v>0</v>
      </c>
    </row>
    <row r="1333" spans="38:42" x14ac:dyDescent="0.25">
      <c r="AL1333" s="1" t="s">
        <v>8559</v>
      </c>
      <c r="AM1333" s="1">
        <v>10</v>
      </c>
      <c r="AN1333" s="1" t="s">
        <v>8157</v>
      </c>
      <c r="AO1333" s="71"/>
      <c r="AP1333" s="189">
        <f t="shared" si="23"/>
        <v>0</v>
      </c>
    </row>
    <row r="1334" spans="38:42" x14ac:dyDescent="0.25">
      <c r="AL1334" s="1" t="s">
        <v>8560</v>
      </c>
      <c r="AM1334" s="1">
        <v>5</v>
      </c>
      <c r="AN1334" s="1" t="s">
        <v>7895</v>
      </c>
      <c r="AO1334" s="71"/>
      <c r="AP1334" s="189">
        <f t="shared" si="23"/>
        <v>0</v>
      </c>
    </row>
    <row r="1335" spans="38:42" x14ac:dyDescent="0.25">
      <c r="AL1335" s="1" t="s">
        <v>8561</v>
      </c>
      <c r="AM1335" s="1">
        <v>17</v>
      </c>
      <c r="AN1335" s="1" t="s">
        <v>8427</v>
      </c>
      <c r="AO1335" s="71"/>
      <c r="AP1335" s="189">
        <f t="shared" si="23"/>
        <v>0</v>
      </c>
    </row>
    <row r="1336" spans="38:42" x14ac:dyDescent="0.25">
      <c r="AL1336" s="1" t="s">
        <v>7455</v>
      </c>
      <c r="AM1336" s="1"/>
      <c r="AN1336" s="1"/>
      <c r="AO1336" s="71"/>
      <c r="AP1336" s="189">
        <f t="shared" si="23"/>
        <v>0</v>
      </c>
    </row>
    <row r="1337" spans="38:42" x14ac:dyDescent="0.25">
      <c r="AL1337" s="182" t="s">
        <v>8562</v>
      </c>
      <c r="AM1337" s="182"/>
      <c r="AN1337" s="182"/>
      <c r="AO1337" s="187"/>
      <c r="AP1337" s="189">
        <f t="shared" si="23"/>
        <v>0</v>
      </c>
    </row>
    <row r="1338" spans="38:42" x14ac:dyDescent="0.25">
      <c r="AL1338" s="1" t="s">
        <v>8563</v>
      </c>
      <c r="AM1338" s="1"/>
      <c r="AN1338" s="1"/>
      <c r="AO1338" s="71"/>
      <c r="AP1338" s="189">
        <f t="shared" si="23"/>
        <v>0</v>
      </c>
    </row>
    <row r="1339" spans="38:42" x14ac:dyDescent="0.25">
      <c r="AL1339" s="1" t="s">
        <v>8564</v>
      </c>
      <c r="AM1339" s="1">
        <v>1.5</v>
      </c>
      <c r="AN1339" s="1"/>
      <c r="AO1339" s="71"/>
      <c r="AP1339" s="189">
        <f t="shared" si="23"/>
        <v>0</v>
      </c>
    </row>
    <row r="1340" spans="38:42" x14ac:dyDescent="0.25">
      <c r="AL1340" s="1" t="s">
        <v>8565</v>
      </c>
      <c r="AM1340" s="1">
        <v>2.6</v>
      </c>
      <c r="AN1340" s="1"/>
      <c r="AO1340" s="71"/>
      <c r="AP1340" s="189">
        <f t="shared" si="23"/>
        <v>0</v>
      </c>
    </row>
    <row r="1341" spans="38:42" x14ac:dyDescent="0.25">
      <c r="AL1341" s="1" t="s">
        <v>8566</v>
      </c>
      <c r="AM1341" s="1">
        <v>1</v>
      </c>
      <c r="AN1341" s="1"/>
      <c r="AO1341" s="71"/>
      <c r="AP1341" s="189">
        <f t="shared" si="23"/>
        <v>0</v>
      </c>
    </row>
    <row r="1342" spans="38:42" x14ac:dyDescent="0.25">
      <c r="AL1342" s="1" t="s">
        <v>8567</v>
      </c>
      <c r="AM1342" s="1">
        <v>2</v>
      </c>
      <c r="AN1342" s="1"/>
      <c r="AO1342" s="71"/>
      <c r="AP1342" s="189">
        <f t="shared" si="23"/>
        <v>0</v>
      </c>
    </row>
    <row r="1343" spans="38:42" x14ac:dyDescent="0.25">
      <c r="AL1343" s="1" t="s">
        <v>8568</v>
      </c>
      <c r="AM1343" s="1">
        <v>7</v>
      </c>
      <c r="AN1343" s="1"/>
      <c r="AO1343" s="71"/>
      <c r="AP1343" s="189">
        <f t="shared" si="23"/>
        <v>0</v>
      </c>
    </row>
    <row r="1344" spans="38:42" x14ac:dyDescent="0.25">
      <c r="AL1344" s="1" t="s">
        <v>8569</v>
      </c>
      <c r="AM1344" s="1">
        <v>4</v>
      </c>
      <c r="AN1344" s="1"/>
      <c r="AO1344" s="71"/>
      <c r="AP1344" s="189">
        <f t="shared" si="23"/>
        <v>0</v>
      </c>
    </row>
    <row r="1345" spans="38:42" x14ac:dyDescent="0.25">
      <c r="AL1345" s="1" t="s">
        <v>8570</v>
      </c>
      <c r="AM1345" s="1">
        <v>2</v>
      </c>
      <c r="AN1345" s="1"/>
      <c r="AO1345" s="71"/>
      <c r="AP1345" s="189">
        <f t="shared" si="23"/>
        <v>0</v>
      </c>
    </row>
    <row r="1346" spans="38:42" x14ac:dyDescent="0.25">
      <c r="AL1346" s="1" t="s">
        <v>8571</v>
      </c>
      <c r="AM1346" s="1">
        <v>5</v>
      </c>
      <c r="AN1346" s="1"/>
      <c r="AO1346" s="71"/>
      <c r="AP1346" s="189">
        <f t="shared" si="23"/>
        <v>0</v>
      </c>
    </row>
    <row r="1347" spans="38:42" x14ac:dyDescent="0.25">
      <c r="AL1347" s="1" t="s">
        <v>8572</v>
      </c>
      <c r="AM1347" s="1">
        <v>2</v>
      </c>
      <c r="AN1347" s="1"/>
      <c r="AO1347" s="71"/>
      <c r="AP1347" s="189">
        <f t="shared" si="23"/>
        <v>0</v>
      </c>
    </row>
    <row r="1348" spans="38:42" x14ac:dyDescent="0.25">
      <c r="AL1348" s="1" t="s">
        <v>8573</v>
      </c>
      <c r="AM1348" s="1">
        <v>22</v>
      </c>
      <c r="AN1348" s="1"/>
      <c r="AO1348" s="71"/>
      <c r="AP1348" s="189">
        <f t="shared" ref="AP1348:AP1411" si="24">AO1348*AM1348</f>
        <v>0</v>
      </c>
    </row>
    <row r="1349" spans="38:42" x14ac:dyDescent="0.25">
      <c r="AL1349" s="1" t="s">
        <v>8574</v>
      </c>
      <c r="AM1349" s="1">
        <v>7</v>
      </c>
      <c r="AN1349" s="1"/>
      <c r="AO1349" s="71"/>
      <c r="AP1349" s="189">
        <f t="shared" si="24"/>
        <v>0</v>
      </c>
    </row>
    <row r="1350" spans="38:42" x14ac:dyDescent="0.25">
      <c r="AL1350" s="1" t="s">
        <v>8575</v>
      </c>
      <c r="AM1350" s="1">
        <v>13</v>
      </c>
      <c r="AN1350" s="1"/>
      <c r="AO1350" s="71"/>
      <c r="AP1350" s="189">
        <f t="shared" si="24"/>
        <v>0</v>
      </c>
    </row>
    <row r="1351" spans="38:42" x14ac:dyDescent="0.25">
      <c r="AL1351" s="1" t="s">
        <v>8576</v>
      </c>
      <c r="AM1351" s="1">
        <v>15</v>
      </c>
      <c r="AN1351" s="1"/>
      <c r="AO1351" s="71"/>
      <c r="AP1351" s="189">
        <f t="shared" si="24"/>
        <v>0</v>
      </c>
    </row>
    <row r="1352" spans="38:42" x14ac:dyDescent="0.25">
      <c r="AL1352" s="1" t="s">
        <v>8577</v>
      </c>
      <c r="AM1352" s="1">
        <v>4</v>
      </c>
      <c r="AN1352" s="1"/>
      <c r="AO1352" s="71"/>
      <c r="AP1352" s="189">
        <f t="shared" si="24"/>
        <v>0</v>
      </c>
    </row>
    <row r="1353" spans="38:42" x14ac:dyDescent="0.25">
      <c r="AL1353" s="1" t="s">
        <v>8578</v>
      </c>
      <c r="AM1353" s="1">
        <v>8</v>
      </c>
      <c r="AN1353" s="1"/>
      <c r="AO1353" s="71"/>
      <c r="AP1353" s="189">
        <f t="shared" si="24"/>
        <v>0</v>
      </c>
    </row>
    <row r="1354" spans="38:42" x14ac:dyDescent="0.25">
      <c r="AL1354" s="1" t="s">
        <v>8579</v>
      </c>
      <c r="AM1354" s="1">
        <v>4</v>
      </c>
      <c r="AN1354" s="1"/>
      <c r="AO1354" s="71"/>
      <c r="AP1354" s="189">
        <f t="shared" si="24"/>
        <v>0</v>
      </c>
    </row>
    <row r="1355" spans="38:42" x14ac:dyDescent="0.25">
      <c r="AL1355" s="1" t="s">
        <v>8580</v>
      </c>
      <c r="AM1355" s="1">
        <v>0.06</v>
      </c>
      <c r="AN1355" s="1"/>
      <c r="AO1355" s="71"/>
      <c r="AP1355" s="189">
        <f t="shared" si="24"/>
        <v>0</v>
      </c>
    </row>
    <row r="1356" spans="38:42" x14ac:dyDescent="0.25">
      <c r="AL1356" s="1" t="s">
        <v>8581</v>
      </c>
      <c r="AM1356" s="1">
        <v>0.2</v>
      </c>
      <c r="AN1356" s="1"/>
      <c r="AO1356" s="71"/>
      <c r="AP1356" s="189">
        <f t="shared" si="24"/>
        <v>0</v>
      </c>
    </row>
    <row r="1357" spans="38:42" x14ac:dyDescent="0.25">
      <c r="AL1357" s="1" t="s">
        <v>8582</v>
      </c>
      <c r="AM1357" s="1">
        <v>5</v>
      </c>
      <c r="AN1357" s="1"/>
      <c r="AO1357" s="71"/>
      <c r="AP1357" s="189">
        <f t="shared" si="24"/>
        <v>0</v>
      </c>
    </row>
    <row r="1358" spans="38:42" x14ac:dyDescent="0.25">
      <c r="AL1358" s="1" t="s">
        <v>8583</v>
      </c>
      <c r="AM1358" s="1">
        <v>0.8</v>
      </c>
      <c r="AN1358" s="1"/>
      <c r="AO1358" s="71"/>
      <c r="AP1358" s="189">
        <f t="shared" si="24"/>
        <v>0</v>
      </c>
    </row>
    <row r="1359" spans="38:42" x14ac:dyDescent="0.25">
      <c r="AL1359" s="1" t="s">
        <v>8584</v>
      </c>
      <c r="AM1359" s="1">
        <v>0.5</v>
      </c>
      <c r="AN1359" s="1"/>
      <c r="AO1359" s="71"/>
      <c r="AP1359" s="189">
        <f t="shared" si="24"/>
        <v>0</v>
      </c>
    </row>
    <row r="1360" spans="38:42" x14ac:dyDescent="0.25">
      <c r="AL1360" s="1" t="s">
        <v>8585</v>
      </c>
      <c r="AM1360" s="1"/>
      <c r="AN1360" s="1"/>
      <c r="AO1360" s="71"/>
      <c r="AP1360" s="189">
        <f t="shared" si="24"/>
        <v>0</v>
      </c>
    </row>
    <row r="1361" spans="38:42" x14ac:dyDescent="0.25">
      <c r="AL1361" s="1" t="s">
        <v>8586</v>
      </c>
      <c r="AM1361" s="1">
        <v>0.3</v>
      </c>
      <c r="AN1361" s="1"/>
      <c r="AO1361" s="71"/>
      <c r="AP1361" s="189">
        <f t="shared" si="24"/>
        <v>0</v>
      </c>
    </row>
    <row r="1362" spans="38:42" x14ac:dyDescent="0.25">
      <c r="AL1362" s="1" t="s">
        <v>8587</v>
      </c>
      <c r="AM1362" s="1">
        <v>0.5</v>
      </c>
      <c r="AN1362" s="1"/>
      <c r="AO1362" s="71"/>
      <c r="AP1362" s="189">
        <f t="shared" si="24"/>
        <v>0</v>
      </c>
    </row>
    <row r="1363" spans="38:42" x14ac:dyDescent="0.25">
      <c r="AL1363" s="1" t="s">
        <v>8588</v>
      </c>
      <c r="AM1363" s="1">
        <v>0.7</v>
      </c>
      <c r="AN1363" s="1"/>
      <c r="AO1363" s="71"/>
      <c r="AP1363" s="189">
        <f t="shared" si="24"/>
        <v>0</v>
      </c>
    </row>
    <row r="1364" spans="38:42" x14ac:dyDescent="0.25">
      <c r="AL1364" s="1" t="s">
        <v>8589</v>
      </c>
      <c r="AM1364" s="1">
        <v>0.2</v>
      </c>
      <c r="AN1364" s="1"/>
      <c r="AO1364" s="71"/>
      <c r="AP1364" s="189">
        <f t="shared" si="24"/>
        <v>0</v>
      </c>
    </row>
    <row r="1365" spans="38:42" x14ac:dyDescent="0.25">
      <c r="AL1365" s="1" t="s">
        <v>8590</v>
      </c>
      <c r="AM1365" s="1">
        <v>0.1</v>
      </c>
      <c r="AN1365" s="1"/>
      <c r="AO1365" s="71"/>
      <c r="AP1365" s="189">
        <f t="shared" si="24"/>
        <v>0</v>
      </c>
    </row>
    <row r="1366" spans="38:42" x14ac:dyDescent="0.25">
      <c r="AL1366" s="1" t="s">
        <v>8591</v>
      </c>
      <c r="AM1366" s="1">
        <v>0.3</v>
      </c>
      <c r="AN1366" s="1"/>
      <c r="AO1366" s="71"/>
      <c r="AP1366" s="189">
        <f t="shared" si="24"/>
        <v>0</v>
      </c>
    </row>
    <row r="1367" spans="38:42" x14ac:dyDescent="0.25">
      <c r="AL1367" s="1" t="s">
        <v>8592</v>
      </c>
      <c r="AM1367" s="1">
        <v>0.5</v>
      </c>
      <c r="AN1367" s="1"/>
      <c r="AO1367" s="71"/>
      <c r="AP1367" s="189">
        <f t="shared" si="24"/>
        <v>0</v>
      </c>
    </row>
    <row r="1368" spans="38:42" x14ac:dyDescent="0.25">
      <c r="AL1368" s="1" t="s">
        <v>8593</v>
      </c>
      <c r="AM1368" s="1">
        <v>0.09</v>
      </c>
      <c r="AN1368" s="1"/>
      <c r="AO1368" s="71"/>
      <c r="AP1368" s="189">
        <f t="shared" si="24"/>
        <v>0</v>
      </c>
    </row>
    <row r="1369" spans="38:42" x14ac:dyDescent="0.25">
      <c r="AL1369" s="1" t="s">
        <v>8594</v>
      </c>
      <c r="AM1369" s="1">
        <v>0.7</v>
      </c>
      <c r="AN1369" s="1"/>
      <c r="AO1369" s="71"/>
      <c r="AP1369" s="189">
        <f t="shared" si="24"/>
        <v>0</v>
      </c>
    </row>
    <row r="1370" spans="38:42" x14ac:dyDescent="0.25">
      <c r="AL1370" s="1" t="s">
        <v>8595</v>
      </c>
      <c r="AM1370" s="1">
        <v>0.9</v>
      </c>
      <c r="AN1370" s="1"/>
      <c r="AO1370" s="71"/>
      <c r="AP1370" s="189">
        <f t="shared" si="24"/>
        <v>0</v>
      </c>
    </row>
    <row r="1371" spans="38:42" x14ac:dyDescent="0.25">
      <c r="AL1371" s="1" t="s">
        <v>8596</v>
      </c>
      <c r="AM1371" s="1">
        <v>1.3</v>
      </c>
      <c r="AN1371" s="1"/>
      <c r="AO1371" s="71"/>
      <c r="AP1371" s="189">
        <f t="shared" si="24"/>
        <v>0</v>
      </c>
    </row>
    <row r="1372" spans="38:42" x14ac:dyDescent="0.25">
      <c r="AL1372" s="1" t="s">
        <v>8597</v>
      </c>
      <c r="AM1372" s="1">
        <v>10</v>
      </c>
      <c r="AN1372" s="1"/>
      <c r="AO1372" s="71"/>
      <c r="AP1372" s="189">
        <f t="shared" si="24"/>
        <v>0</v>
      </c>
    </row>
    <row r="1373" spans="38:42" x14ac:dyDescent="0.25">
      <c r="AL1373" s="1" t="s">
        <v>8598</v>
      </c>
      <c r="AM1373" s="1">
        <v>22</v>
      </c>
      <c r="AN1373" s="1"/>
      <c r="AO1373" s="71"/>
      <c r="AP1373" s="189">
        <f t="shared" si="24"/>
        <v>0</v>
      </c>
    </row>
    <row r="1374" spans="38:42" x14ac:dyDescent="0.25">
      <c r="AL1374" s="1" t="s">
        <v>8599</v>
      </c>
      <c r="AM1374" s="1">
        <v>32</v>
      </c>
      <c r="AN1374" s="1"/>
      <c r="AO1374" s="71"/>
      <c r="AP1374" s="189">
        <f t="shared" si="24"/>
        <v>0</v>
      </c>
    </row>
    <row r="1375" spans="38:42" x14ac:dyDescent="0.25">
      <c r="AL1375" s="1" t="s">
        <v>8600</v>
      </c>
      <c r="AM1375" s="1">
        <v>7</v>
      </c>
      <c r="AN1375" s="1"/>
      <c r="AO1375" s="71"/>
      <c r="AP1375" s="189">
        <f t="shared" si="24"/>
        <v>0</v>
      </c>
    </row>
    <row r="1376" spans="38:42" x14ac:dyDescent="0.25">
      <c r="AL1376" s="1" t="s">
        <v>8601</v>
      </c>
      <c r="AM1376" s="1">
        <v>0.3</v>
      </c>
      <c r="AN1376" s="1"/>
      <c r="AO1376" s="71"/>
      <c r="AP1376" s="189">
        <f t="shared" si="24"/>
        <v>0</v>
      </c>
    </row>
    <row r="1377" spans="38:42" x14ac:dyDescent="0.25">
      <c r="AL1377" s="1" t="s">
        <v>8602</v>
      </c>
      <c r="AM1377" s="1">
        <v>3</v>
      </c>
      <c r="AN1377" s="1"/>
      <c r="AO1377" s="71"/>
      <c r="AP1377" s="189">
        <f t="shared" si="24"/>
        <v>0</v>
      </c>
    </row>
    <row r="1378" spans="38:42" x14ac:dyDescent="0.25">
      <c r="AL1378" s="1" t="s">
        <v>8603</v>
      </c>
      <c r="AM1378" s="1">
        <v>3.7</v>
      </c>
      <c r="AN1378" s="1"/>
      <c r="AO1378" s="71"/>
      <c r="AP1378" s="189">
        <f t="shared" si="24"/>
        <v>0</v>
      </c>
    </row>
    <row r="1379" spans="38:42" x14ac:dyDescent="0.25">
      <c r="AL1379" s="1" t="s">
        <v>8604</v>
      </c>
      <c r="AM1379" s="1">
        <v>4.3</v>
      </c>
      <c r="AN1379" s="1"/>
      <c r="AO1379" s="71"/>
      <c r="AP1379" s="189">
        <f t="shared" si="24"/>
        <v>0</v>
      </c>
    </row>
    <row r="1380" spans="38:42" x14ac:dyDescent="0.25">
      <c r="AL1380" s="1" t="s">
        <v>8605</v>
      </c>
      <c r="AM1380" s="1">
        <v>5</v>
      </c>
      <c r="AN1380" s="1"/>
      <c r="AO1380" s="71"/>
      <c r="AP1380" s="189">
        <f t="shared" si="24"/>
        <v>0</v>
      </c>
    </row>
    <row r="1381" spans="38:42" x14ac:dyDescent="0.25">
      <c r="AL1381" s="1" t="s">
        <v>8606</v>
      </c>
      <c r="AM1381" s="1">
        <v>2</v>
      </c>
      <c r="AN1381" s="1"/>
      <c r="AO1381" s="71"/>
      <c r="AP1381" s="189">
        <f t="shared" si="24"/>
        <v>0</v>
      </c>
    </row>
    <row r="1382" spans="38:42" x14ac:dyDescent="0.25">
      <c r="AL1382" s="1" t="s">
        <v>8607</v>
      </c>
      <c r="AM1382" s="1">
        <v>1</v>
      </c>
      <c r="AN1382" s="1"/>
      <c r="AO1382" s="71"/>
      <c r="AP1382" s="189">
        <f t="shared" si="24"/>
        <v>0</v>
      </c>
    </row>
    <row r="1383" spans="38:42" x14ac:dyDescent="0.25">
      <c r="AL1383" s="1" t="s">
        <v>8608</v>
      </c>
      <c r="AM1383" s="1">
        <v>0.2</v>
      </c>
      <c r="AN1383" s="1"/>
      <c r="AO1383" s="71"/>
      <c r="AP1383" s="189">
        <f t="shared" si="24"/>
        <v>0</v>
      </c>
    </row>
    <row r="1384" spans="38:42" x14ac:dyDescent="0.25">
      <c r="AL1384" s="1" t="s">
        <v>8609</v>
      </c>
      <c r="AM1384" s="1">
        <v>1</v>
      </c>
      <c r="AN1384" s="1"/>
      <c r="AO1384" s="71"/>
      <c r="AP1384" s="189">
        <f t="shared" si="24"/>
        <v>0</v>
      </c>
    </row>
    <row r="1385" spans="38:42" x14ac:dyDescent="0.25">
      <c r="AL1385" s="1" t="s">
        <v>8610</v>
      </c>
      <c r="AM1385" s="1">
        <v>0.05</v>
      </c>
      <c r="AN1385" s="1"/>
      <c r="AO1385" s="71"/>
      <c r="AP1385" s="189">
        <f t="shared" si="24"/>
        <v>0</v>
      </c>
    </row>
    <row r="1386" spans="38:42" x14ac:dyDescent="0.25">
      <c r="AL1386" s="1" t="s">
        <v>8611</v>
      </c>
      <c r="AM1386" s="1">
        <v>0.8</v>
      </c>
      <c r="AN1386" s="1"/>
      <c r="AO1386" s="71"/>
      <c r="AP1386" s="189">
        <f t="shared" si="24"/>
        <v>0</v>
      </c>
    </row>
    <row r="1387" spans="38:42" x14ac:dyDescent="0.25">
      <c r="AL1387" s="1" t="s">
        <v>8612</v>
      </c>
      <c r="AM1387" s="1">
        <v>0.1</v>
      </c>
      <c r="AN1387" s="1"/>
      <c r="AO1387" s="71"/>
      <c r="AP1387" s="189">
        <f t="shared" si="24"/>
        <v>0</v>
      </c>
    </row>
    <row r="1388" spans="38:42" x14ac:dyDescent="0.25">
      <c r="AL1388" s="1" t="s">
        <v>8613</v>
      </c>
      <c r="AM1388" s="1">
        <v>0.05</v>
      </c>
      <c r="AN1388" s="1"/>
      <c r="AO1388" s="71"/>
      <c r="AP1388" s="189">
        <f t="shared" si="24"/>
        <v>0</v>
      </c>
    </row>
    <row r="1389" spans="38:42" x14ac:dyDescent="0.25">
      <c r="AL1389" s="1" t="s">
        <v>8614</v>
      </c>
      <c r="AM1389" s="1">
        <v>0.05</v>
      </c>
      <c r="AN1389" s="1"/>
      <c r="AO1389" s="71"/>
      <c r="AP1389" s="189">
        <f t="shared" si="24"/>
        <v>0</v>
      </c>
    </row>
    <row r="1390" spans="38:42" x14ac:dyDescent="0.25">
      <c r="AL1390" s="1" t="s">
        <v>8615</v>
      </c>
      <c r="AM1390" s="1">
        <v>0.4</v>
      </c>
      <c r="AN1390" s="1"/>
      <c r="AO1390" s="71"/>
      <c r="AP1390" s="189">
        <f t="shared" si="24"/>
        <v>0</v>
      </c>
    </row>
    <row r="1391" spans="38:42" x14ac:dyDescent="0.25">
      <c r="AL1391" s="1" t="s">
        <v>8510</v>
      </c>
      <c r="AM1391" s="1">
        <v>0.8</v>
      </c>
      <c r="AN1391" s="1"/>
      <c r="AO1391" s="71"/>
      <c r="AP1391" s="189">
        <f t="shared" si="24"/>
        <v>0</v>
      </c>
    </row>
    <row r="1392" spans="38:42" x14ac:dyDescent="0.25">
      <c r="AL1392" s="1" t="s">
        <v>8616</v>
      </c>
      <c r="AM1392" s="1">
        <v>0.05</v>
      </c>
      <c r="AN1392" s="1"/>
      <c r="AO1392" s="71"/>
      <c r="AP1392" s="189">
        <f t="shared" si="24"/>
        <v>0</v>
      </c>
    </row>
    <row r="1393" spans="38:42" x14ac:dyDescent="0.25">
      <c r="AL1393" s="1" t="s">
        <v>8617</v>
      </c>
      <c r="AM1393" s="1">
        <v>0.8</v>
      </c>
      <c r="AN1393" s="1"/>
      <c r="AO1393" s="71"/>
      <c r="AP1393" s="189">
        <f t="shared" si="24"/>
        <v>0</v>
      </c>
    </row>
    <row r="1394" spans="38:42" x14ac:dyDescent="0.25">
      <c r="AL1394" s="1" t="s">
        <v>8618</v>
      </c>
      <c r="AM1394" s="1">
        <v>0.3</v>
      </c>
      <c r="AN1394" s="1"/>
      <c r="AO1394" s="71"/>
      <c r="AP1394" s="189">
        <f t="shared" si="24"/>
        <v>0</v>
      </c>
    </row>
    <row r="1395" spans="38:42" x14ac:dyDescent="0.25">
      <c r="AL1395" s="1" t="s">
        <v>8619</v>
      </c>
      <c r="AM1395" s="1">
        <v>0.2</v>
      </c>
      <c r="AN1395" s="1"/>
      <c r="AO1395" s="71"/>
      <c r="AP1395" s="189">
        <f t="shared" si="24"/>
        <v>0</v>
      </c>
    </row>
    <row r="1396" spans="38:42" x14ac:dyDescent="0.25">
      <c r="AL1396" s="1" t="s">
        <v>8620</v>
      </c>
      <c r="AM1396" s="1">
        <v>0.1</v>
      </c>
      <c r="AN1396" s="1"/>
      <c r="AO1396" s="71"/>
      <c r="AP1396" s="189">
        <f t="shared" si="24"/>
        <v>0</v>
      </c>
    </row>
    <row r="1397" spans="38:42" x14ac:dyDescent="0.25">
      <c r="AL1397" s="1" t="s">
        <v>8621</v>
      </c>
      <c r="AM1397" s="1">
        <v>0.09</v>
      </c>
      <c r="AN1397" s="1"/>
      <c r="AO1397" s="71"/>
      <c r="AP1397" s="189">
        <f t="shared" si="24"/>
        <v>0</v>
      </c>
    </row>
    <row r="1398" spans="38:42" x14ac:dyDescent="0.25">
      <c r="AL1398" s="1" t="s">
        <v>8622</v>
      </c>
      <c r="AM1398" s="1">
        <v>0.1</v>
      </c>
      <c r="AN1398" s="1"/>
      <c r="AO1398" s="71"/>
      <c r="AP1398" s="189">
        <f t="shared" si="24"/>
        <v>0</v>
      </c>
    </row>
    <row r="1399" spans="38:42" x14ac:dyDescent="0.25">
      <c r="AL1399" s="1" t="s">
        <v>8623</v>
      </c>
      <c r="AM1399" s="1">
        <v>0.8</v>
      </c>
      <c r="AN1399" s="1"/>
      <c r="AO1399" s="71"/>
      <c r="AP1399" s="189">
        <f t="shared" si="24"/>
        <v>0</v>
      </c>
    </row>
    <row r="1400" spans="38:42" x14ac:dyDescent="0.25">
      <c r="AL1400" s="1" t="s">
        <v>8624</v>
      </c>
      <c r="AM1400" s="1">
        <v>0.6</v>
      </c>
      <c r="AN1400" s="1"/>
      <c r="AO1400" s="71"/>
      <c r="AP1400" s="189">
        <f t="shared" si="24"/>
        <v>0</v>
      </c>
    </row>
    <row r="1401" spans="38:42" x14ac:dyDescent="0.25">
      <c r="AL1401" s="1" t="s">
        <v>8625</v>
      </c>
      <c r="AM1401" s="1">
        <v>0.5</v>
      </c>
      <c r="AN1401" s="1"/>
      <c r="AO1401" s="71"/>
      <c r="AP1401" s="189">
        <f t="shared" si="24"/>
        <v>0</v>
      </c>
    </row>
    <row r="1402" spans="38:42" x14ac:dyDescent="0.25">
      <c r="AL1402" s="1" t="s">
        <v>8626</v>
      </c>
      <c r="AM1402" s="1">
        <v>0.7</v>
      </c>
      <c r="AN1402" s="1"/>
      <c r="AO1402" s="71"/>
      <c r="AP1402" s="189">
        <f t="shared" si="24"/>
        <v>0</v>
      </c>
    </row>
    <row r="1403" spans="38:42" x14ac:dyDescent="0.25">
      <c r="AL1403" s="1" t="s">
        <v>8627</v>
      </c>
      <c r="AM1403" s="1">
        <v>0.6</v>
      </c>
      <c r="AN1403" s="1"/>
      <c r="AO1403" s="71"/>
      <c r="AP1403" s="189">
        <f t="shared" si="24"/>
        <v>0</v>
      </c>
    </row>
    <row r="1404" spans="38:42" x14ac:dyDescent="0.25">
      <c r="AL1404" s="1" t="s">
        <v>8628</v>
      </c>
      <c r="AM1404" s="1">
        <v>0.4</v>
      </c>
      <c r="AN1404" s="1"/>
      <c r="AO1404" s="71"/>
      <c r="AP1404" s="189">
        <f t="shared" si="24"/>
        <v>0</v>
      </c>
    </row>
    <row r="1405" spans="38:42" x14ac:dyDescent="0.25">
      <c r="AL1405" s="1" t="s">
        <v>8629</v>
      </c>
      <c r="AM1405" s="1">
        <v>0.3</v>
      </c>
      <c r="AN1405" s="1"/>
      <c r="AO1405" s="71"/>
      <c r="AP1405" s="189">
        <f t="shared" si="24"/>
        <v>0</v>
      </c>
    </row>
    <row r="1406" spans="38:42" x14ac:dyDescent="0.25">
      <c r="AL1406" s="1" t="s">
        <v>8630</v>
      </c>
      <c r="AM1406" s="1">
        <v>0.5</v>
      </c>
      <c r="AN1406" s="1"/>
      <c r="AO1406" s="71"/>
      <c r="AP1406" s="189">
        <f t="shared" si="24"/>
        <v>0</v>
      </c>
    </row>
    <row r="1407" spans="38:42" x14ac:dyDescent="0.25">
      <c r="AL1407" s="1" t="s">
        <v>8631</v>
      </c>
      <c r="AM1407" s="1">
        <v>0.35</v>
      </c>
      <c r="AN1407" s="1"/>
      <c r="AO1407" s="71"/>
      <c r="AP1407" s="189">
        <f t="shared" si="24"/>
        <v>0</v>
      </c>
    </row>
    <row r="1408" spans="38:42" x14ac:dyDescent="0.25">
      <c r="AL1408" s="1" t="s">
        <v>8632</v>
      </c>
      <c r="AM1408" s="1">
        <v>0.1</v>
      </c>
      <c r="AN1408" s="1"/>
      <c r="AO1408" s="71"/>
      <c r="AP1408" s="189">
        <f t="shared" si="24"/>
        <v>0</v>
      </c>
    </row>
    <row r="1409" spans="38:42" x14ac:dyDescent="0.25">
      <c r="AL1409" s="1" t="s">
        <v>8633</v>
      </c>
      <c r="AM1409" s="1">
        <v>0.8</v>
      </c>
      <c r="AN1409" s="1"/>
      <c r="AO1409" s="71"/>
      <c r="AP1409" s="189">
        <f t="shared" si="24"/>
        <v>0</v>
      </c>
    </row>
    <row r="1410" spans="38:42" x14ac:dyDescent="0.25">
      <c r="AL1410" s="1" t="s">
        <v>8634</v>
      </c>
      <c r="AM1410" s="1">
        <v>0.6</v>
      </c>
      <c r="AN1410" s="1"/>
      <c r="AO1410" s="71"/>
      <c r="AP1410" s="189">
        <f t="shared" si="24"/>
        <v>0</v>
      </c>
    </row>
    <row r="1411" spans="38:42" x14ac:dyDescent="0.25">
      <c r="AL1411" s="1" t="s">
        <v>8635</v>
      </c>
      <c r="AM1411" s="1">
        <v>0.2</v>
      </c>
      <c r="AN1411" s="1"/>
      <c r="AO1411" s="71"/>
      <c r="AP1411" s="189">
        <f t="shared" si="24"/>
        <v>0</v>
      </c>
    </row>
    <row r="1412" spans="38:42" x14ac:dyDescent="0.25">
      <c r="AL1412" s="1" t="s">
        <v>8636</v>
      </c>
      <c r="AM1412" s="1">
        <v>0.05</v>
      </c>
      <c r="AN1412" s="1"/>
      <c r="AO1412" s="71"/>
      <c r="AP1412" s="189">
        <f t="shared" ref="AP1412:AP1475" si="25">AO1412*AM1412</f>
        <v>0</v>
      </c>
    </row>
    <row r="1413" spans="38:42" x14ac:dyDescent="0.25">
      <c r="AL1413" s="1" t="s">
        <v>8637</v>
      </c>
      <c r="AM1413" s="1">
        <v>0.05</v>
      </c>
      <c r="AN1413" s="1"/>
      <c r="AO1413" s="71"/>
      <c r="AP1413" s="189">
        <f t="shared" si="25"/>
        <v>0</v>
      </c>
    </row>
    <row r="1414" spans="38:42" x14ac:dyDescent="0.25">
      <c r="AL1414" s="1" t="s">
        <v>8638</v>
      </c>
      <c r="AM1414" s="1">
        <v>0.8</v>
      </c>
      <c r="AN1414" s="1"/>
      <c r="AO1414" s="71"/>
      <c r="AP1414" s="189">
        <f t="shared" si="25"/>
        <v>0</v>
      </c>
    </row>
    <row r="1415" spans="38:42" x14ac:dyDescent="0.25">
      <c r="AL1415" s="1" t="s">
        <v>8639</v>
      </c>
      <c r="AM1415" s="1">
        <v>0.5</v>
      </c>
      <c r="AN1415" s="1"/>
      <c r="AO1415" s="71"/>
      <c r="AP1415" s="189">
        <f t="shared" si="25"/>
        <v>0</v>
      </c>
    </row>
    <row r="1416" spans="38:42" x14ac:dyDescent="0.25">
      <c r="AL1416" s="1" t="s">
        <v>8640</v>
      </c>
      <c r="AM1416" s="1">
        <v>0.06</v>
      </c>
      <c r="AN1416" s="1"/>
      <c r="AO1416" s="71"/>
      <c r="AP1416" s="189">
        <f t="shared" si="25"/>
        <v>0</v>
      </c>
    </row>
    <row r="1417" spans="38:42" x14ac:dyDescent="0.25">
      <c r="AL1417" s="1" t="s">
        <v>8641</v>
      </c>
      <c r="AM1417" s="1">
        <v>0.9</v>
      </c>
      <c r="AN1417" s="1"/>
      <c r="AO1417" s="71"/>
      <c r="AP1417" s="189">
        <f t="shared" si="25"/>
        <v>0</v>
      </c>
    </row>
    <row r="1418" spans="38:42" x14ac:dyDescent="0.25">
      <c r="AL1418" s="1" t="s">
        <v>8642</v>
      </c>
      <c r="AM1418" s="1">
        <v>0.2</v>
      </c>
      <c r="AN1418" s="1"/>
      <c r="AO1418" s="71"/>
      <c r="AP1418" s="189">
        <f t="shared" si="25"/>
        <v>0</v>
      </c>
    </row>
    <row r="1419" spans="38:42" x14ac:dyDescent="0.25">
      <c r="AL1419" s="1" t="s">
        <v>8643</v>
      </c>
      <c r="AM1419" s="1">
        <v>0.1</v>
      </c>
      <c r="AN1419" s="1"/>
      <c r="AO1419" s="71"/>
      <c r="AP1419" s="189">
        <f t="shared" si="25"/>
        <v>0</v>
      </c>
    </row>
    <row r="1420" spans="38:42" x14ac:dyDescent="0.25">
      <c r="AL1420" s="1" t="s">
        <v>8644</v>
      </c>
      <c r="AM1420" s="1">
        <v>0.5</v>
      </c>
      <c r="AN1420" s="1"/>
      <c r="AO1420" s="71"/>
      <c r="AP1420" s="189">
        <f t="shared" si="25"/>
        <v>0</v>
      </c>
    </row>
    <row r="1421" spans="38:42" x14ac:dyDescent="0.25">
      <c r="AL1421" s="1" t="s">
        <v>8645</v>
      </c>
      <c r="AM1421" s="1">
        <v>2</v>
      </c>
      <c r="AN1421" s="1"/>
      <c r="AO1421" s="71"/>
      <c r="AP1421" s="189">
        <f t="shared" si="25"/>
        <v>0</v>
      </c>
    </row>
    <row r="1422" spans="38:42" x14ac:dyDescent="0.25">
      <c r="AL1422" s="1" t="s">
        <v>8646</v>
      </c>
      <c r="AM1422" s="1">
        <v>1.5</v>
      </c>
      <c r="AN1422" s="1"/>
      <c r="AO1422" s="71"/>
      <c r="AP1422" s="189">
        <f t="shared" si="25"/>
        <v>0</v>
      </c>
    </row>
    <row r="1423" spans="38:42" x14ac:dyDescent="0.25">
      <c r="AL1423" s="1" t="s">
        <v>8647</v>
      </c>
      <c r="AM1423" s="1">
        <v>0.1</v>
      </c>
      <c r="AN1423" s="1"/>
      <c r="AO1423" s="71"/>
      <c r="AP1423" s="189">
        <f t="shared" si="25"/>
        <v>0</v>
      </c>
    </row>
    <row r="1424" spans="38:42" x14ac:dyDescent="0.25">
      <c r="AL1424" s="1" t="s">
        <v>8648</v>
      </c>
      <c r="AM1424" s="1">
        <v>0.45</v>
      </c>
      <c r="AN1424" s="1"/>
      <c r="AO1424" s="71"/>
      <c r="AP1424" s="189">
        <f t="shared" si="25"/>
        <v>0</v>
      </c>
    </row>
    <row r="1425" spans="38:42" x14ac:dyDescent="0.25">
      <c r="AL1425" s="1" t="s">
        <v>8649</v>
      </c>
      <c r="AM1425" s="1">
        <v>1.5</v>
      </c>
      <c r="AN1425" s="1"/>
      <c r="AO1425" s="71"/>
      <c r="AP1425" s="189">
        <f t="shared" si="25"/>
        <v>0</v>
      </c>
    </row>
    <row r="1426" spans="38:42" x14ac:dyDescent="0.25">
      <c r="AL1426" s="1" t="s">
        <v>8650</v>
      </c>
      <c r="AM1426" s="1">
        <v>0.3</v>
      </c>
      <c r="AN1426" s="1"/>
      <c r="AO1426" s="71"/>
      <c r="AP1426" s="189">
        <f t="shared" si="25"/>
        <v>0</v>
      </c>
    </row>
    <row r="1427" spans="38:42" x14ac:dyDescent="0.25">
      <c r="AL1427" s="1" t="s">
        <v>5208</v>
      </c>
      <c r="AM1427" s="1">
        <v>0.2</v>
      </c>
      <c r="AN1427" s="1"/>
      <c r="AO1427" s="71"/>
      <c r="AP1427" s="189">
        <f t="shared" si="25"/>
        <v>0</v>
      </c>
    </row>
    <row r="1428" spans="38:42" x14ac:dyDescent="0.25">
      <c r="AL1428" s="1" t="s">
        <v>8651</v>
      </c>
      <c r="AM1428" s="1">
        <v>0.09</v>
      </c>
      <c r="AN1428" s="1"/>
      <c r="AO1428" s="71"/>
      <c r="AP1428" s="189">
        <f t="shared" si="25"/>
        <v>0</v>
      </c>
    </row>
    <row r="1429" spans="38:42" x14ac:dyDescent="0.25">
      <c r="AL1429" s="1" t="s">
        <v>8652</v>
      </c>
      <c r="AM1429" s="1">
        <v>0.9</v>
      </c>
      <c r="AN1429" s="1"/>
      <c r="AO1429" s="71"/>
      <c r="AP1429" s="189">
        <f t="shared" si="25"/>
        <v>0</v>
      </c>
    </row>
    <row r="1430" spans="38:42" x14ac:dyDescent="0.25">
      <c r="AL1430" s="1" t="s">
        <v>8653</v>
      </c>
      <c r="AM1430" s="1"/>
      <c r="AN1430" s="1"/>
      <c r="AO1430" s="71"/>
      <c r="AP1430" s="189">
        <f t="shared" si="25"/>
        <v>0</v>
      </c>
    </row>
    <row r="1431" spans="38:42" x14ac:dyDescent="0.25">
      <c r="AL1431" s="1" t="s">
        <v>8654</v>
      </c>
      <c r="AM1431" s="1">
        <v>0.3</v>
      </c>
      <c r="AN1431" s="1"/>
      <c r="AO1431" s="71"/>
      <c r="AP1431" s="189">
        <f t="shared" si="25"/>
        <v>0</v>
      </c>
    </row>
    <row r="1432" spans="38:42" x14ac:dyDescent="0.25">
      <c r="AL1432" s="1" t="s">
        <v>8655</v>
      </c>
      <c r="AM1432" s="1">
        <v>0.3</v>
      </c>
      <c r="AN1432" s="1"/>
      <c r="AO1432" s="71"/>
      <c r="AP1432" s="189">
        <f t="shared" si="25"/>
        <v>0</v>
      </c>
    </row>
    <row r="1433" spans="38:42" x14ac:dyDescent="0.25">
      <c r="AL1433" s="1" t="s">
        <v>8656</v>
      </c>
      <c r="AM1433" s="1">
        <v>0.4</v>
      </c>
      <c r="AN1433" s="1"/>
      <c r="AO1433" s="71"/>
      <c r="AP1433" s="189">
        <f t="shared" si="25"/>
        <v>0</v>
      </c>
    </row>
    <row r="1434" spans="38:42" x14ac:dyDescent="0.25">
      <c r="AL1434" s="1" t="s">
        <v>8657</v>
      </c>
      <c r="AM1434" s="1">
        <v>0.7</v>
      </c>
      <c r="AN1434" s="1"/>
      <c r="AO1434" s="71"/>
      <c r="AP1434" s="189">
        <f t="shared" si="25"/>
        <v>0</v>
      </c>
    </row>
    <row r="1435" spans="38:42" x14ac:dyDescent="0.25">
      <c r="AL1435" s="1" t="s">
        <v>8658</v>
      </c>
      <c r="AM1435" s="1">
        <v>0.6</v>
      </c>
      <c r="AN1435" s="1"/>
      <c r="AO1435" s="71"/>
      <c r="AP1435" s="189">
        <f t="shared" si="25"/>
        <v>0</v>
      </c>
    </row>
    <row r="1436" spans="38:42" x14ac:dyDescent="0.25">
      <c r="AL1436" s="1" t="s">
        <v>8659</v>
      </c>
      <c r="AM1436" s="1">
        <v>0.1</v>
      </c>
      <c r="AN1436" s="1"/>
      <c r="AO1436" s="71"/>
      <c r="AP1436" s="189">
        <f t="shared" si="25"/>
        <v>0</v>
      </c>
    </row>
    <row r="1437" spans="38:42" x14ac:dyDescent="0.25">
      <c r="AL1437" s="1" t="s">
        <v>8660</v>
      </c>
      <c r="AM1437" s="1">
        <v>0.3</v>
      </c>
      <c r="AN1437" s="1"/>
      <c r="AO1437" s="71"/>
      <c r="AP1437" s="189">
        <f t="shared" si="25"/>
        <v>0</v>
      </c>
    </row>
    <row r="1438" spans="38:42" x14ac:dyDescent="0.25">
      <c r="AL1438" s="1" t="s">
        <v>8661</v>
      </c>
      <c r="AM1438" s="1">
        <v>0.09</v>
      </c>
      <c r="AN1438" s="1"/>
      <c r="AO1438" s="71"/>
      <c r="AP1438" s="189">
        <f t="shared" si="25"/>
        <v>0</v>
      </c>
    </row>
    <row r="1439" spans="38:42" x14ac:dyDescent="0.25">
      <c r="AL1439" s="1" t="s">
        <v>4911</v>
      </c>
      <c r="AM1439" s="1">
        <v>0.09</v>
      </c>
      <c r="AN1439" s="1" t="s">
        <v>8662</v>
      </c>
      <c r="AO1439" s="71"/>
      <c r="AP1439" s="189">
        <f t="shared" si="25"/>
        <v>0</v>
      </c>
    </row>
    <row r="1440" spans="38:42" x14ac:dyDescent="0.25">
      <c r="AL1440" s="1" t="s">
        <v>8663</v>
      </c>
      <c r="AM1440" s="1">
        <v>0.2</v>
      </c>
      <c r="AN1440" s="1"/>
      <c r="AO1440" s="71"/>
      <c r="AP1440" s="189">
        <f t="shared" si="25"/>
        <v>0</v>
      </c>
    </row>
    <row r="1441" spans="38:42" x14ac:dyDescent="0.25">
      <c r="AL1441" s="1" t="s">
        <v>7455</v>
      </c>
      <c r="AM1441" s="1"/>
      <c r="AN1441" s="1"/>
      <c r="AO1441" s="71"/>
      <c r="AP1441" s="189">
        <f t="shared" si="25"/>
        <v>0</v>
      </c>
    </row>
    <row r="1442" spans="38:42" x14ac:dyDescent="0.25">
      <c r="AL1442" s="1" t="s">
        <v>8664</v>
      </c>
      <c r="AM1442" s="1"/>
      <c r="AN1442" s="1"/>
      <c r="AO1442" s="71"/>
      <c r="AP1442" s="189">
        <f t="shared" si="25"/>
        <v>0</v>
      </c>
    </row>
    <row r="1443" spans="38:42" x14ac:dyDescent="0.25">
      <c r="AL1443" s="1" t="s">
        <v>8665</v>
      </c>
      <c r="AM1443" s="1">
        <v>100</v>
      </c>
      <c r="AN1443" s="1"/>
      <c r="AO1443" s="71"/>
      <c r="AP1443" s="189">
        <f t="shared" si="25"/>
        <v>0</v>
      </c>
    </row>
    <row r="1444" spans="38:42" x14ac:dyDescent="0.25">
      <c r="AL1444" s="1" t="s">
        <v>8666</v>
      </c>
      <c r="AM1444" s="1">
        <v>35</v>
      </c>
      <c r="AN1444" s="1"/>
      <c r="AO1444" s="71"/>
      <c r="AP1444" s="189">
        <f t="shared" si="25"/>
        <v>0</v>
      </c>
    </row>
    <row r="1445" spans="38:42" x14ac:dyDescent="0.25">
      <c r="AL1445" s="1" t="s">
        <v>8667</v>
      </c>
      <c r="AM1445" s="1" t="e">
        <v>#VALUE!</v>
      </c>
      <c r="AN1445" s="1"/>
      <c r="AO1445" s="71"/>
      <c r="AP1445" s="189" t="e">
        <f t="shared" si="25"/>
        <v>#VALUE!</v>
      </c>
    </row>
    <row r="1446" spans="38:42" x14ac:dyDescent="0.25">
      <c r="AL1446" s="1" t="s">
        <v>8668</v>
      </c>
      <c r="AM1446" s="1">
        <v>70</v>
      </c>
      <c r="AN1446" s="1"/>
      <c r="AO1446" s="71"/>
      <c r="AP1446" s="189">
        <f t="shared" si="25"/>
        <v>0</v>
      </c>
    </row>
    <row r="1447" spans="38:42" x14ac:dyDescent="0.25">
      <c r="AL1447" s="1" t="s">
        <v>8669</v>
      </c>
      <c r="AM1447" s="1">
        <v>8</v>
      </c>
      <c r="AN1447" s="1"/>
      <c r="AO1447" s="71"/>
      <c r="AP1447" s="189">
        <f t="shared" si="25"/>
        <v>0</v>
      </c>
    </row>
    <row r="1448" spans="38:42" x14ac:dyDescent="0.25">
      <c r="AL1448" s="1" t="s">
        <v>8670</v>
      </c>
      <c r="AM1448" s="1">
        <v>175</v>
      </c>
      <c r="AN1448" s="1"/>
      <c r="AO1448" s="71"/>
      <c r="AP1448" s="189">
        <f t="shared" si="25"/>
        <v>0</v>
      </c>
    </row>
    <row r="1449" spans="38:42" x14ac:dyDescent="0.25">
      <c r="AL1449" s="1" t="s">
        <v>8671</v>
      </c>
      <c r="AM1449" s="1">
        <v>15</v>
      </c>
      <c r="AN1449" s="1"/>
      <c r="AO1449" s="71"/>
      <c r="AP1449" s="189">
        <f t="shared" si="25"/>
        <v>0</v>
      </c>
    </row>
    <row r="1450" spans="38:42" x14ac:dyDescent="0.25">
      <c r="AL1450" s="1" t="s">
        <v>8672</v>
      </c>
      <c r="AM1450" s="1">
        <v>4</v>
      </c>
      <c r="AN1450" s="1"/>
      <c r="AO1450" s="71"/>
      <c r="AP1450" s="189">
        <f t="shared" si="25"/>
        <v>0</v>
      </c>
    </row>
    <row r="1451" spans="38:42" x14ac:dyDescent="0.25">
      <c r="AL1451" s="1" t="s">
        <v>8673</v>
      </c>
      <c r="AM1451" s="1">
        <v>35</v>
      </c>
      <c r="AN1451" s="1"/>
      <c r="AO1451" s="71"/>
      <c r="AP1451" s="189">
        <f t="shared" si="25"/>
        <v>0</v>
      </c>
    </row>
    <row r="1452" spans="38:42" x14ac:dyDescent="0.25">
      <c r="AL1452" s="1" t="s">
        <v>8674</v>
      </c>
      <c r="AM1452" s="1">
        <v>2</v>
      </c>
      <c r="AN1452" s="1"/>
      <c r="AO1452" s="71"/>
      <c r="AP1452" s="189">
        <f t="shared" si="25"/>
        <v>0</v>
      </c>
    </row>
    <row r="1453" spans="38:42" x14ac:dyDescent="0.25">
      <c r="AL1453" s="1" t="s">
        <v>8675</v>
      </c>
      <c r="AM1453" s="1">
        <v>45</v>
      </c>
      <c r="AN1453" s="1"/>
      <c r="AO1453" s="71"/>
      <c r="AP1453" s="189">
        <f t="shared" si="25"/>
        <v>0</v>
      </c>
    </row>
    <row r="1454" spans="38:42" x14ac:dyDescent="0.25">
      <c r="AL1454" s="1" t="s">
        <v>8676</v>
      </c>
      <c r="AM1454" s="1">
        <v>12</v>
      </c>
      <c r="AN1454" s="1"/>
      <c r="AO1454" s="71"/>
      <c r="AP1454" s="189">
        <f t="shared" si="25"/>
        <v>0</v>
      </c>
    </row>
    <row r="1455" spans="38:42" x14ac:dyDescent="0.25">
      <c r="AL1455" s="1" t="s">
        <v>8677</v>
      </c>
      <c r="AM1455" s="1">
        <v>2</v>
      </c>
      <c r="AN1455" s="1"/>
      <c r="AO1455" s="71"/>
      <c r="AP1455" s="189">
        <f t="shared" si="25"/>
        <v>0</v>
      </c>
    </row>
    <row r="1456" spans="38:42" x14ac:dyDescent="0.25">
      <c r="AL1456" s="1" t="s">
        <v>5038</v>
      </c>
      <c r="AM1456" s="1">
        <v>0.2</v>
      </c>
      <c r="AN1456" s="1"/>
      <c r="AO1456" s="71"/>
      <c r="AP1456" s="189">
        <f t="shared" si="25"/>
        <v>0</v>
      </c>
    </row>
    <row r="1457" spans="38:42" x14ac:dyDescent="0.25">
      <c r="AL1457" s="1" t="s">
        <v>8678</v>
      </c>
      <c r="AM1457" s="1">
        <v>5</v>
      </c>
      <c r="AN1457" s="1"/>
      <c r="AO1457" s="71"/>
      <c r="AP1457" s="189">
        <f t="shared" si="25"/>
        <v>0</v>
      </c>
    </row>
    <row r="1458" spans="38:42" x14ac:dyDescent="0.25">
      <c r="AL1458" s="1" t="s">
        <v>8679</v>
      </c>
      <c r="AM1458" s="1">
        <v>65</v>
      </c>
      <c r="AN1458" s="1"/>
      <c r="AO1458" s="71"/>
      <c r="AP1458" s="189">
        <f t="shared" si="25"/>
        <v>0</v>
      </c>
    </row>
    <row r="1459" spans="38:42" x14ac:dyDescent="0.25">
      <c r="AL1459" s="1" t="s">
        <v>8680</v>
      </c>
      <c r="AM1459" s="1">
        <v>200</v>
      </c>
      <c r="AN1459" s="1"/>
      <c r="AO1459" s="71"/>
      <c r="AP1459" s="189">
        <f t="shared" si="25"/>
        <v>0</v>
      </c>
    </row>
    <row r="1460" spans="38:42" x14ac:dyDescent="0.25">
      <c r="AL1460" s="1" t="s">
        <v>8681</v>
      </c>
      <c r="AM1460" s="1">
        <v>250</v>
      </c>
      <c r="AN1460" s="1"/>
      <c r="AO1460" s="71"/>
      <c r="AP1460" s="189">
        <f t="shared" si="25"/>
        <v>0</v>
      </c>
    </row>
    <row r="1461" spans="38:42" x14ac:dyDescent="0.25">
      <c r="AL1461" s="1" t="s">
        <v>8682</v>
      </c>
      <c r="AM1461" s="1">
        <v>450</v>
      </c>
      <c r="AN1461" s="1"/>
      <c r="AO1461" s="71"/>
      <c r="AP1461" s="189">
        <f t="shared" si="25"/>
        <v>0</v>
      </c>
    </row>
    <row r="1462" spans="38:42" x14ac:dyDescent="0.25">
      <c r="AL1462" s="1" t="s">
        <v>8683</v>
      </c>
      <c r="AM1462" s="1">
        <v>75</v>
      </c>
      <c r="AN1462" s="1"/>
      <c r="AO1462" s="71"/>
      <c r="AP1462" s="189">
        <f t="shared" si="25"/>
        <v>0</v>
      </c>
    </row>
    <row r="1463" spans="38:42" x14ac:dyDescent="0.25">
      <c r="AL1463" s="1" t="s">
        <v>8684</v>
      </c>
      <c r="AM1463" s="1">
        <v>135</v>
      </c>
      <c r="AN1463" s="1"/>
      <c r="AO1463" s="71"/>
      <c r="AP1463" s="189">
        <f t="shared" si="25"/>
        <v>0</v>
      </c>
    </row>
    <row r="1464" spans="38:42" x14ac:dyDescent="0.25">
      <c r="AL1464" s="1" t="s">
        <v>8685</v>
      </c>
      <c r="AM1464" s="1">
        <v>1000</v>
      </c>
      <c r="AN1464" s="1"/>
      <c r="AO1464" s="71"/>
      <c r="AP1464" s="189">
        <f t="shared" si="25"/>
        <v>0</v>
      </c>
    </row>
    <row r="1465" spans="38:42" x14ac:dyDescent="0.25">
      <c r="AL1465" s="1" t="s">
        <v>8686</v>
      </c>
      <c r="AM1465" s="1">
        <v>180</v>
      </c>
      <c r="AN1465" s="1"/>
      <c r="AO1465" s="71"/>
      <c r="AP1465" s="189">
        <f t="shared" si="25"/>
        <v>0</v>
      </c>
    </row>
    <row r="1466" spans="38:42" x14ac:dyDescent="0.25">
      <c r="AL1466" s="1" t="s">
        <v>8687</v>
      </c>
      <c r="AM1466" s="1">
        <v>175</v>
      </c>
      <c r="AN1466" s="1"/>
      <c r="AO1466" s="71"/>
      <c r="AP1466" s="189">
        <f t="shared" si="25"/>
        <v>0</v>
      </c>
    </row>
    <row r="1467" spans="38:42" x14ac:dyDescent="0.25">
      <c r="AL1467" s="1" t="s">
        <v>8688</v>
      </c>
      <c r="AM1467" s="1">
        <v>300</v>
      </c>
      <c r="AN1467" s="1"/>
      <c r="AO1467" s="71"/>
      <c r="AP1467" s="189">
        <f t="shared" si="25"/>
        <v>0</v>
      </c>
    </row>
    <row r="1468" spans="38:42" x14ac:dyDescent="0.25">
      <c r="AL1468" s="1" t="s">
        <v>8689</v>
      </c>
      <c r="AM1468" s="1">
        <v>50</v>
      </c>
      <c r="AN1468" s="1"/>
      <c r="AO1468" s="71"/>
      <c r="AP1468" s="189">
        <f t="shared" si="25"/>
        <v>0</v>
      </c>
    </row>
    <row r="1469" spans="38:42" x14ac:dyDescent="0.25">
      <c r="AL1469" s="1" t="s">
        <v>8690</v>
      </c>
      <c r="AM1469" s="1">
        <v>275</v>
      </c>
      <c r="AN1469" s="1"/>
      <c r="AO1469" s="71"/>
      <c r="AP1469" s="189">
        <f t="shared" si="25"/>
        <v>0</v>
      </c>
    </row>
    <row r="1470" spans="38:42" x14ac:dyDescent="0.25">
      <c r="AL1470" s="1" t="s">
        <v>8691</v>
      </c>
      <c r="AM1470" s="1" t="e">
        <v>#VALUE!</v>
      </c>
      <c r="AN1470" s="1"/>
      <c r="AO1470" s="71"/>
      <c r="AP1470" s="189" t="e">
        <f t="shared" si="25"/>
        <v>#VALUE!</v>
      </c>
    </row>
    <row r="1471" spans="38:42" x14ac:dyDescent="0.25">
      <c r="AL1471" s="1" t="s">
        <v>8692</v>
      </c>
      <c r="AM1471" s="1" t="e">
        <v>#VALUE!</v>
      </c>
      <c r="AN1471" s="1"/>
      <c r="AO1471" s="71"/>
      <c r="AP1471" s="189" t="e">
        <f t="shared" si="25"/>
        <v>#VALUE!</v>
      </c>
    </row>
    <row r="1472" spans="38:42" x14ac:dyDescent="0.25">
      <c r="AL1472" s="1" t="s">
        <v>8693</v>
      </c>
      <c r="AM1472" s="1">
        <v>125</v>
      </c>
      <c r="AN1472" s="1"/>
      <c r="AO1472" s="71"/>
      <c r="AP1472" s="189">
        <f t="shared" si="25"/>
        <v>0</v>
      </c>
    </row>
    <row r="1473" spans="38:42" x14ac:dyDescent="0.25">
      <c r="AL1473" s="1" t="s">
        <v>8694</v>
      </c>
      <c r="AM1473" s="1">
        <v>725</v>
      </c>
      <c r="AN1473" s="1"/>
      <c r="AO1473" s="71"/>
      <c r="AP1473" s="189">
        <f t="shared" si="25"/>
        <v>0</v>
      </c>
    </row>
    <row r="1474" spans="38:42" x14ac:dyDescent="0.25">
      <c r="AL1474" s="1" t="s">
        <v>8695</v>
      </c>
      <c r="AM1474" s="1">
        <v>90</v>
      </c>
      <c r="AN1474" s="1"/>
      <c r="AO1474" s="71"/>
      <c r="AP1474" s="189">
        <f t="shared" si="25"/>
        <v>0</v>
      </c>
    </row>
    <row r="1475" spans="38:42" x14ac:dyDescent="0.25">
      <c r="AL1475" s="1" t="s">
        <v>8696</v>
      </c>
      <c r="AM1475" s="1"/>
      <c r="AN1475" s="1"/>
      <c r="AO1475" s="71"/>
      <c r="AP1475" s="189">
        <f t="shared" si="25"/>
        <v>0</v>
      </c>
    </row>
    <row r="1476" spans="38:42" x14ac:dyDescent="0.25">
      <c r="AL1476" s="1" t="s">
        <v>8697</v>
      </c>
      <c r="AM1476" s="1">
        <v>0.4</v>
      </c>
      <c r="AN1476" s="1"/>
      <c r="AO1476" s="71"/>
      <c r="AP1476" s="189">
        <f t="shared" ref="AP1476:AP1539" si="26">AO1476*AM1476</f>
        <v>0</v>
      </c>
    </row>
    <row r="1477" spans="38:42" x14ac:dyDescent="0.25">
      <c r="AL1477" s="1" t="s">
        <v>8698</v>
      </c>
      <c r="AM1477" s="1">
        <v>1</v>
      </c>
      <c r="AN1477" s="1"/>
      <c r="AO1477" s="71"/>
      <c r="AP1477" s="189">
        <f t="shared" si="26"/>
        <v>0</v>
      </c>
    </row>
    <row r="1478" spans="38:42" x14ac:dyDescent="0.25">
      <c r="AL1478" s="1" t="s">
        <v>8699</v>
      </c>
      <c r="AM1478" s="1">
        <v>0.3</v>
      </c>
      <c r="AN1478" s="1" t="s">
        <v>7751</v>
      </c>
      <c r="AO1478" s="71"/>
      <c r="AP1478" s="189">
        <f t="shared" si="26"/>
        <v>0</v>
      </c>
    </row>
    <row r="1479" spans="38:42" x14ac:dyDescent="0.25">
      <c r="AL1479" s="1" t="s">
        <v>8700</v>
      </c>
      <c r="AM1479" s="1">
        <v>0.3</v>
      </c>
      <c r="AN1479" s="1"/>
      <c r="AO1479" s="71"/>
      <c r="AP1479" s="189">
        <f t="shared" si="26"/>
        <v>0</v>
      </c>
    </row>
    <row r="1480" spans="38:42" x14ac:dyDescent="0.25">
      <c r="AL1480" s="1" t="s">
        <v>8701</v>
      </c>
      <c r="AM1480" s="1">
        <v>0.4</v>
      </c>
      <c r="AN1480" s="1"/>
      <c r="AO1480" s="71"/>
      <c r="AP1480" s="189">
        <f t="shared" si="26"/>
        <v>0</v>
      </c>
    </row>
    <row r="1481" spans="38:42" x14ac:dyDescent="0.25">
      <c r="AL1481" s="1" t="s">
        <v>8702</v>
      </c>
      <c r="AM1481" s="1">
        <v>0.3</v>
      </c>
      <c r="AN1481" s="1"/>
      <c r="AO1481" s="71"/>
      <c r="AP1481" s="189">
        <f t="shared" si="26"/>
        <v>0</v>
      </c>
    </row>
    <row r="1482" spans="38:42" x14ac:dyDescent="0.25">
      <c r="AL1482" s="1" t="s">
        <v>8703</v>
      </c>
      <c r="AM1482" s="1">
        <v>0.2</v>
      </c>
      <c r="AN1482" s="1"/>
      <c r="AO1482" s="71"/>
      <c r="AP1482" s="189">
        <f t="shared" si="26"/>
        <v>0</v>
      </c>
    </row>
    <row r="1483" spans="38:42" x14ac:dyDescent="0.25">
      <c r="AL1483" s="1" t="s">
        <v>8704</v>
      </c>
      <c r="AM1483" s="1">
        <v>0.4</v>
      </c>
      <c r="AN1483" s="1"/>
      <c r="AO1483" s="71"/>
      <c r="AP1483" s="189">
        <f t="shared" si="26"/>
        <v>0</v>
      </c>
    </row>
    <row r="1484" spans="38:42" x14ac:dyDescent="0.25">
      <c r="AL1484" s="1" t="s">
        <v>8705</v>
      </c>
      <c r="AM1484" s="1">
        <v>0.08</v>
      </c>
      <c r="AN1484" s="1"/>
      <c r="AO1484" s="71"/>
      <c r="AP1484" s="189">
        <f t="shared" si="26"/>
        <v>0</v>
      </c>
    </row>
    <row r="1485" spans="38:42" x14ac:dyDescent="0.25">
      <c r="AL1485" s="1" t="s">
        <v>8706</v>
      </c>
      <c r="AM1485" s="1">
        <v>3</v>
      </c>
      <c r="AN1485" s="1"/>
      <c r="AO1485" s="71"/>
      <c r="AP1485" s="189">
        <f t="shared" si="26"/>
        <v>0</v>
      </c>
    </row>
    <row r="1486" spans="38:42" x14ac:dyDescent="0.25">
      <c r="AL1486" s="1" t="s">
        <v>8707</v>
      </c>
      <c r="AM1486" s="1"/>
      <c r="AN1486" s="1"/>
      <c r="AO1486" s="71"/>
      <c r="AP1486" s="189">
        <f t="shared" si="26"/>
        <v>0</v>
      </c>
    </row>
    <row r="1487" spans="38:42" x14ac:dyDescent="0.25">
      <c r="AL1487" s="1" t="s">
        <v>8708</v>
      </c>
      <c r="AM1487" s="1">
        <v>0.1</v>
      </c>
      <c r="AN1487" s="1" t="s">
        <v>8709</v>
      </c>
      <c r="AO1487" s="71"/>
      <c r="AP1487" s="189">
        <f t="shared" si="26"/>
        <v>0</v>
      </c>
    </row>
    <row r="1488" spans="38:42" x14ac:dyDescent="0.25">
      <c r="AL1488" s="1" t="s">
        <v>8710</v>
      </c>
      <c r="AM1488" s="1">
        <v>3</v>
      </c>
      <c r="AN1488" s="1" t="s">
        <v>8709</v>
      </c>
      <c r="AO1488" s="71"/>
      <c r="AP1488" s="189">
        <f t="shared" si="26"/>
        <v>0</v>
      </c>
    </row>
    <row r="1489" spans="38:42" x14ac:dyDescent="0.25">
      <c r="AL1489" s="1" t="s">
        <v>8711</v>
      </c>
      <c r="AM1489" s="1">
        <v>1</v>
      </c>
      <c r="AN1489" s="1" t="s">
        <v>8141</v>
      </c>
      <c r="AO1489" s="71"/>
      <c r="AP1489" s="189">
        <f t="shared" si="26"/>
        <v>0</v>
      </c>
    </row>
    <row r="1490" spans="38:42" x14ac:dyDescent="0.25">
      <c r="AL1490" s="1" t="s">
        <v>8712</v>
      </c>
      <c r="AM1490" s="1">
        <v>0.3</v>
      </c>
      <c r="AN1490" s="1" t="s">
        <v>7785</v>
      </c>
      <c r="AO1490" s="71"/>
      <c r="AP1490" s="189">
        <f t="shared" si="26"/>
        <v>0</v>
      </c>
    </row>
    <row r="1491" spans="38:42" x14ac:dyDescent="0.25">
      <c r="AL1491" s="1" t="s">
        <v>8713</v>
      </c>
      <c r="AM1491" s="1">
        <v>0.3</v>
      </c>
      <c r="AN1491" s="1" t="s">
        <v>7785</v>
      </c>
      <c r="AO1491" s="71"/>
      <c r="AP1491" s="189">
        <f t="shared" si="26"/>
        <v>0</v>
      </c>
    </row>
    <row r="1492" spans="38:42" x14ac:dyDescent="0.25">
      <c r="AL1492" s="1" t="s">
        <v>8714</v>
      </c>
      <c r="AM1492" s="1">
        <v>3</v>
      </c>
      <c r="AN1492" s="1" t="s">
        <v>7733</v>
      </c>
      <c r="AO1492" s="71"/>
      <c r="AP1492" s="189">
        <f t="shared" si="26"/>
        <v>0</v>
      </c>
    </row>
    <row r="1493" spans="38:42" x14ac:dyDescent="0.25">
      <c r="AL1493" s="1" t="s">
        <v>8715</v>
      </c>
      <c r="AM1493" s="1">
        <v>1</v>
      </c>
      <c r="AN1493" s="1" t="s">
        <v>8141</v>
      </c>
      <c r="AO1493" s="71"/>
      <c r="AP1493" s="189">
        <f t="shared" si="26"/>
        <v>0</v>
      </c>
    </row>
    <row r="1494" spans="38:42" x14ac:dyDescent="0.25">
      <c r="AL1494" s="1" t="s">
        <v>8716</v>
      </c>
      <c r="AM1494" s="1">
        <v>0.7</v>
      </c>
      <c r="AN1494" s="1" t="s">
        <v>7785</v>
      </c>
      <c r="AO1494" s="71"/>
      <c r="AP1494" s="189">
        <f t="shared" si="26"/>
        <v>0</v>
      </c>
    </row>
    <row r="1495" spans="38:42" x14ac:dyDescent="0.25">
      <c r="AL1495" s="1" t="s">
        <v>8717</v>
      </c>
      <c r="AM1495" s="1">
        <v>0.7</v>
      </c>
      <c r="AN1495" s="1" t="s">
        <v>7785</v>
      </c>
      <c r="AO1495" s="71"/>
      <c r="AP1495" s="189">
        <f t="shared" si="26"/>
        <v>0</v>
      </c>
    </row>
    <row r="1496" spans="38:42" x14ac:dyDescent="0.25">
      <c r="AL1496" s="1" t="s">
        <v>8718</v>
      </c>
      <c r="AM1496" s="1">
        <v>3</v>
      </c>
      <c r="AN1496" s="1" t="s">
        <v>7785</v>
      </c>
      <c r="AO1496" s="71"/>
      <c r="AP1496" s="189">
        <f t="shared" si="26"/>
        <v>0</v>
      </c>
    </row>
    <row r="1497" spans="38:42" x14ac:dyDescent="0.25">
      <c r="AL1497" s="1" t="s">
        <v>8719</v>
      </c>
      <c r="AM1497" s="1"/>
      <c r="AN1497" s="1"/>
      <c r="AO1497" s="71"/>
      <c r="AP1497" s="189">
        <f t="shared" si="26"/>
        <v>0</v>
      </c>
    </row>
    <row r="1498" spans="38:42" x14ac:dyDescent="0.25">
      <c r="AL1498" s="1" t="s">
        <v>8720</v>
      </c>
      <c r="AM1498" s="1">
        <v>5</v>
      </c>
      <c r="AN1498" s="1"/>
      <c r="AO1498" s="71"/>
      <c r="AP1498" s="189">
        <f t="shared" si="26"/>
        <v>0</v>
      </c>
    </row>
    <row r="1499" spans="38:42" x14ac:dyDescent="0.25">
      <c r="AL1499" s="1" t="s">
        <v>8721</v>
      </c>
      <c r="AM1499" s="1">
        <v>5</v>
      </c>
      <c r="AN1499" s="1"/>
      <c r="AO1499" s="71"/>
      <c r="AP1499" s="189">
        <f t="shared" si="26"/>
        <v>0</v>
      </c>
    </row>
    <row r="1500" spans="38:42" x14ac:dyDescent="0.25">
      <c r="AL1500" s="1" t="s">
        <v>8722</v>
      </c>
      <c r="AM1500" s="1">
        <v>1</v>
      </c>
      <c r="AN1500" s="1"/>
      <c r="AO1500" s="71"/>
      <c r="AP1500" s="189">
        <f t="shared" si="26"/>
        <v>0</v>
      </c>
    </row>
    <row r="1501" spans="38:42" x14ac:dyDescent="0.25">
      <c r="AL1501" s="1" t="s">
        <v>8723</v>
      </c>
      <c r="AM1501" s="1">
        <v>1</v>
      </c>
      <c r="AN1501" s="1"/>
      <c r="AO1501" s="71"/>
      <c r="AP1501" s="189">
        <f t="shared" si="26"/>
        <v>0</v>
      </c>
    </row>
    <row r="1502" spans="38:42" x14ac:dyDescent="0.25">
      <c r="AL1502" s="1" t="s">
        <v>8724</v>
      </c>
      <c r="AM1502" s="1">
        <v>0.8</v>
      </c>
      <c r="AN1502" s="1"/>
      <c r="AO1502" s="71"/>
      <c r="AP1502" s="189">
        <f t="shared" si="26"/>
        <v>0</v>
      </c>
    </row>
    <row r="1503" spans="38:42" x14ac:dyDescent="0.25">
      <c r="AL1503" s="1" t="s">
        <v>8725</v>
      </c>
      <c r="AM1503" s="1">
        <v>2</v>
      </c>
      <c r="AN1503" s="1"/>
      <c r="AO1503" s="71"/>
      <c r="AP1503" s="189">
        <f t="shared" si="26"/>
        <v>0</v>
      </c>
    </row>
    <row r="1504" spans="38:42" x14ac:dyDescent="0.25">
      <c r="AL1504" s="1" t="s">
        <v>8726</v>
      </c>
      <c r="AM1504" s="1">
        <v>1</v>
      </c>
      <c r="AN1504" s="1"/>
      <c r="AO1504" s="71"/>
      <c r="AP1504" s="189">
        <f t="shared" si="26"/>
        <v>0</v>
      </c>
    </row>
    <row r="1505" spans="38:42" x14ac:dyDescent="0.25">
      <c r="AL1505" s="1" t="s">
        <v>8727</v>
      </c>
      <c r="AM1505" s="1">
        <v>1</v>
      </c>
      <c r="AN1505" s="1"/>
      <c r="AO1505" s="71"/>
      <c r="AP1505" s="189">
        <f t="shared" si="26"/>
        <v>0</v>
      </c>
    </row>
    <row r="1506" spans="38:42" x14ac:dyDescent="0.25">
      <c r="AL1506" s="1" t="s">
        <v>7455</v>
      </c>
      <c r="AM1506" s="1"/>
      <c r="AN1506" s="1"/>
      <c r="AO1506" s="71"/>
      <c r="AP1506" s="189">
        <f t="shared" si="26"/>
        <v>0</v>
      </c>
    </row>
    <row r="1507" spans="38:42" x14ac:dyDescent="0.25">
      <c r="AL1507" s="1" t="s">
        <v>8728</v>
      </c>
      <c r="AM1507" s="1"/>
      <c r="AN1507" s="1"/>
      <c r="AO1507" s="71"/>
      <c r="AP1507" s="189">
        <f t="shared" si="26"/>
        <v>0</v>
      </c>
    </row>
    <row r="1508" spans="38:42" x14ac:dyDescent="0.25">
      <c r="AL1508" s="1" t="s">
        <v>8729</v>
      </c>
      <c r="AM1508" s="1">
        <v>10</v>
      </c>
      <c r="AN1508" s="1"/>
      <c r="AO1508" s="71"/>
      <c r="AP1508" s="189">
        <f t="shared" si="26"/>
        <v>0</v>
      </c>
    </row>
    <row r="1509" spans="38:42" x14ac:dyDescent="0.25">
      <c r="AL1509" s="1" t="s">
        <v>8730</v>
      </c>
      <c r="AM1509" s="1">
        <v>0.5</v>
      </c>
      <c r="AN1509" s="1"/>
      <c r="AO1509" s="71"/>
      <c r="AP1509" s="189">
        <f t="shared" si="26"/>
        <v>0</v>
      </c>
    </row>
    <row r="1510" spans="38:42" x14ac:dyDescent="0.25">
      <c r="AL1510" s="1" t="s">
        <v>8731</v>
      </c>
      <c r="AM1510" s="1">
        <v>7.0000000000000007E-2</v>
      </c>
      <c r="AN1510" s="1"/>
      <c r="AO1510" s="71"/>
      <c r="AP1510" s="189">
        <f t="shared" si="26"/>
        <v>0</v>
      </c>
    </row>
    <row r="1511" spans="38:42" x14ac:dyDescent="0.25">
      <c r="AL1511" s="1" t="s">
        <v>8732</v>
      </c>
      <c r="AM1511" s="1">
        <v>0.2</v>
      </c>
      <c r="AN1511" s="1"/>
      <c r="AO1511" s="71"/>
      <c r="AP1511" s="189">
        <f t="shared" si="26"/>
        <v>0</v>
      </c>
    </row>
    <row r="1512" spans="38:42" x14ac:dyDescent="0.25">
      <c r="AL1512" s="1" t="s">
        <v>8733</v>
      </c>
      <c r="AM1512" s="1">
        <v>0.09</v>
      </c>
      <c r="AN1512" s="1"/>
      <c r="AO1512" s="71"/>
      <c r="AP1512" s="189">
        <f t="shared" si="26"/>
        <v>0</v>
      </c>
    </row>
    <row r="1513" spans="38:42" x14ac:dyDescent="0.25">
      <c r="AL1513" s="1" t="s">
        <v>8734</v>
      </c>
      <c r="AM1513" s="1">
        <v>0.1</v>
      </c>
      <c r="AN1513" s="1"/>
      <c r="AO1513" s="71"/>
      <c r="AP1513" s="189">
        <f t="shared" si="26"/>
        <v>0</v>
      </c>
    </row>
    <row r="1514" spans="38:42" x14ac:dyDescent="0.25">
      <c r="AL1514" s="1" t="s">
        <v>8735</v>
      </c>
      <c r="AM1514" s="1">
        <v>2</v>
      </c>
      <c r="AN1514" s="1"/>
      <c r="AO1514" s="71"/>
      <c r="AP1514" s="189">
        <f t="shared" si="26"/>
        <v>0</v>
      </c>
    </row>
    <row r="1515" spans="38:42" x14ac:dyDescent="0.25">
      <c r="AL1515" s="1" t="s">
        <v>8736</v>
      </c>
      <c r="AM1515" s="1">
        <v>0.1</v>
      </c>
      <c r="AN1515" s="1"/>
      <c r="AO1515" s="71"/>
      <c r="AP1515" s="189">
        <f t="shared" si="26"/>
        <v>0</v>
      </c>
    </row>
    <row r="1516" spans="38:42" x14ac:dyDescent="0.25">
      <c r="AL1516" s="1" t="s">
        <v>8737</v>
      </c>
      <c r="AM1516" s="1">
        <v>0.13</v>
      </c>
      <c r="AN1516" s="1"/>
      <c r="AO1516" s="71"/>
      <c r="AP1516" s="189">
        <f t="shared" si="26"/>
        <v>0</v>
      </c>
    </row>
    <row r="1517" spans="38:42" x14ac:dyDescent="0.25">
      <c r="AL1517" s="1" t="s">
        <v>8738</v>
      </c>
      <c r="AM1517" s="1">
        <v>0.06</v>
      </c>
      <c r="AN1517" s="1"/>
      <c r="AO1517" s="71"/>
      <c r="AP1517" s="189">
        <f t="shared" si="26"/>
        <v>0</v>
      </c>
    </row>
    <row r="1518" spans="38:42" x14ac:dyDescent="0.25">
      <c r="AL1518" s="1" t="s">
        <v>8739</v>
      </c>
      <c r="AM1518" s="1">
        <v>0.05</v>
      </c>
      <c r="AN1518" s="1"/>
      <c r="AO1518" s="71"/>
      <c r="AP1518" s="189">
        <f t="shared" si="26"/>
        <v>0</v>
      </c>
    </row>
    <row r="1519" spans="38:42" x14ac:dyDescent="0.25">
      <c r="AL1519" s="1" t="s">
        <v>8740</v>
      </c>
      <c r="AM1519" s="1">
        <v>0.15</v>
      </c>
      <c r="AN1519" s="1"/>
      <c r="AO1519" s="71"/>
      <c r="AP1519" s="189">
        <f t="shared" si="26"/>
        <v>0</v>
      </c>
    </row>
    <row r="1520" spans="38:42" x14ac:dyDescent="0.25">
      <c r="AL1520" s="1" t="s">
        <v>8741</v>
      </c>
      <c r="AM1520" s="1">
        <v>15</v>
      </c>
      <c r="AN1520" s="1"/>
      <c r="AO1520" s="71"/>
      <c r="AP1520" s="189">
        <f t="shared" si="26"/>
        <v>0</v>
      </c>
    </row>
    <row r="1521" spans="38:42" x14ac:dyDescent="0.25">
      <c r="AL1521" s="1" t="s">
        <v>8742</v>
      </c>
      <c r="AM1521" s="1">
        <v>0.08</v>
      </c>
      <c r="AN1521" s="1"/>
      <c r="AO1521" s="71"/>
      <c r="AP1521" s="189">
        <f t="shared" si="26"/>
        <v>0</v>
      </c>
    </row>
    <row r="1522" spans="38:42" x14ac:dyDescent="0.25">
      <c r="AL1522" s="1" t="s">
        <v>8743</v>
      </c>
      <c r="AM1522" s="1">
        <v>0.09</v>
      </c>
      <c r="AN1522" s="1"/>
      <c r="AO1522" s="71"/>
      <c r="AP1522" s="189">
        <f t="shared" si="26"/>
        <v>0</v>
      </c>
    </row>
    <row r="1523" spans="38:42" x14ac:dyDescent="0.25">
      <c r="AL1523" s="1" t="s">
        <v>8744</v>
      </c>
      <c r="AM1523" s="1">
        <v>1</v>
      </c>
      <c r="AN1523" s="1"/>
      <c r="AO1523" s="71"/>
      <c r="AP1523" s="189">
        <f t="shared" si="26"/>
        <v>0</v>
      </c>
    </row>
    <row r="1524" spans="38:42" x14ac:dyDescent="0.25">
      <c r="AL1524" s="1" t="s">
        <v>8745</v>
      </c>
      <c r="AM1524" s="1">
        <v>0.1</v>
      </c>
      <c r="AN1524" s="1"/>
      <c r="AO1524" s="71"/>
      <c r="AP1524" s="189">
        <f t="shared" si="26"/>
        <v>0</v>
      </c>
    </row>
    <row r="1525" spans="38:42" x14ac:dyDescent="0.25">
      <c r="AL1525" s="1" t="s">
        <v>8746</v>
      </c>
      <c r="AM1525" s="1">
        <v>0.1</v>
      </c>
      <c r="AN1525" s="1"/>
      <c r="AO1525" s="71"/>
      <c r="AP1525" s="189">
        <f t="shared" si="26"/>
        <v>0</v>
      </c>
    </row>
    <row r="1526" spans="38:42" x14ac:dyDescent="0.25">
      <c r="AL1526" s="1" t="s">
        <v>8747</v>
      </c>
      <c r="AM1526" s="1">
        <v>0.04</v>
      </c>
      <c r="AN1526" s="1"/>
      <c r="AO1526" s="71"/>
      <c r="AP1526" s="189">
        <f t="shared" si="26"/>
        <v>0</v>
      </c>
    </row>
    <row r="1527" spans="38:42" x14ac:dyDescent="0.25">
      <c r="AL1527" s="1" t="s">
        <v>8748</v>
      </c>
      <c r="AM1527" s="1">
        <v>0.13</v>
      </c>
      <c r="AN1527" s="1"/>
      <c r="AO1527" s="71"/>
      <c r="AP1527" s="189">
        <f t="shared" si="26"/>
        <v>0</v>
      </c>
    </row>
    <row r="1528" spans="38:42" x14ac:dyDescent="0.25">
      <c r="AL1528" s="1" t="s">
        <v>8749</v>
      </c>
      <c r="AM1528" s="1">
        <v>0.05</v>
      </c>
      <c r="AN1528" s="1"/>
      <c r="AO1528" s="71"/>
      <c r="AP1528" s="189">
        <f t="shared" si="26"/>
        <v>0</v>
      </c>
    </row>
    <row r="1529" spans="38:42" x14ac:dyDescent="0.25">
      <c r="AL1529" s="1" t="s">
        <v>8750</v>
      </c>
      <c r="AM1529" s="1">
        <v>0.16999999999999998</v>
      </c>
      <c r="AN1529" s="1"/>
      <c r="AO1529" s="71"/>
      <c r="AP1529" s="189">
        <f t="shared" si="26"/>
        <v>0</v>
      </c>
    </row>
    <row r="1530" spans="38:42" x14ac:dyDescent="0.25">
      <c r="AL1530" s="1" t="s">
        <v>8751</v>
      </c>
      <c r="AM1530" s="1">
        <v>0.2</v>
      </c>
      <c r="AN1530" s="1"/>
      <c r="AO1530" s="71"/>
      <c r="AP1530" s="189">
        <f t="shared" si="26"/>
        <v>0</v>
      </c>
    </row>
    <row r="1531" spans="38:42" x14ac:dyDescent="0.25">
      <c r="AL1531" s="1" t="s">
        <v>8752</v>
      </c>
      <c r="AM1531" s="1">
        <v>0.05</v>
      </c>
      <c r="AN1531" s="1"/>
      <c r="AO1531" s="71"/>
      <c r="AP1531" s="189">
        <f t="shared" si="26"/>
        <v>0</v>
      </c>
    </row>
    <row r="1532" spans="38:42" x14ac:dyDescent="0.25">
      <c r="AL1532" s="1" t="s">
        <v>8753</v>
      </c>
      <c r="AM1532" s="1">
        <v>0.5</v>
      </c>
      <c r="AN1532" s="1"/>
      <c r="AO1532" s="71"/>
      <c r="AP1532" s="189">
        <f t="shared" si="26"/>
        <v>0</v>
      </c>
    </row>
    <row r="1533" spans="38:42" x14ac:dyDescent="0.25">
      <c r="AL1533" s="1" t="s">
        <v>8754</v>
      </c>
      <c r="AM1533" s="1">
        <v>0.5</v>
      </c>
      <c r="AN1533" s="1"/>
      <c r="AO1533" s="71"/>
      <c r="AP1533" s="189">
        <f t="shared" si="26"/>
        <v>0</v>
      </c>
    </row>
    <row r="1534" spans="38:42" x14ac:dyDescent="0.25">
      <c r="AL1534" s="1" t="s">
        <v>8755</v>
      </c>
      <c r="AM1534" s="1">
        <v>0.5</v>
      </c>
      <c r="AN1534" s="1"/>
      <c r="AO1534" s="71"/>
      <c r="AP1534" s="189">
        <f t="shared" si="26"/>
        <v>0</v>
      </c>
    </row>
    <row r="1535" spans="38:42" x14ac:dyDescent="0.25">
      <c r="AL1535" s="1" t="s">
        <v>8756</v>
      </c>
      <c r="AM1535" s="1">
        <v>0.08</v>
      </c>
      <c r="AN1535" s="1"/>
      <c r="AO1535" s="71"/>
      <c r="AP1535" s="189">
        <f t="shared" si="26"/>
        <v>0</v>
      </c>
    </row>
    <row r="1536" spans="38:42" x14ac:dyDescent="0.25">
      <c r="AL1536" s="1" t="s">
        <v>8757</v>
      </c>
      <c r="AM1536" s="1">
        <v>0.5</v>
      </c>
      <c r="AN1536" s="1"/>
      <c r="AO1536" s="71"/>
      <c r="AP1536" s="189">
        <f t="shared" si="26"/>
        <v>0</v>
      </c>
    </row>
    <row r="1537" spans="38:42" x14ac:dyDescent="0.25">
      <c r="AL1537" s="1" t="s">
        <v>8758</v>
      </c>
      <c r="AM1537" s="1">
        <v>1</v>
      </c>
      <c r="AN1537" s="1"/>
      <c r="AO1537" s="71"/>
      <c r="AP1537" s="189">
        <f t="shared" si="26"/>
        <v>0</v>
      </c>
    </row>
    <row r="1538" spans="38:42" x14ac:dyDescent="0.25">
      <c r="AL1538" s="1" t="s">
        <v>8759</v>
      </c>
      <c r="AM1538" s="1">
        <v>0.08</v>
      </c>
      <c r="AN1538" s="1"/>
      <c r="AO1538" s="71"/>
      <c r="AP1538" s="189">
        <f t="shared" si="26"/>
        <v>0</v>
      </c>
    </row>
    <row r="1539" spans="38:42" x14ac:dyDescent="0.25">
      <c r="AL1539" s="1" t="s">
        <v>8760</v>
      </c>
      <c r="AM1539" s="1">
        <v>0.04</v>
      </c>
      <c r="AN1539" s="1"/>
      <c r="AO1539" s="71"/>
      <c r="AP1539" s="189">
        <f t="shared" si="26"/>
        <v>0</v>
      </c>
    </row>
    <row r="1540" spans="38:42" x14ac:dyDescent="0.25">
      <c r="AL1540" s="1" t="s">
        <v>8761</v>
      </c>
      <c r="AM1540" s="1">
        <v>3</v>
      </c>
      <c r="AN1540" s="1"/>
      <c r="AO1540" s="71"/>
      <c r="AP1540" s="189">
        <f t="shared" ref="AP1540:AP1603" si="27">AO1540*AM1540</f>
        <v>0</v>
      </c>
    </row>
    <row r="1541" spans="38:42" x14ac:dyDescent="0.25">
      <c r="AL1541" s="1" t="s">
        <v>8762</v>
      </c>
      <c r="AM1541" s="1">
        <v>0.25</v>
      </c>
      <c r="AN1541" s="1"/>
      <c r="AO1541" s="71"/>
      <c r="AP1541" s="189">
        <f t="shared" si="27"/>
        <v>0</v>
      </c>
    </row>
    <row r="1542" spans="38:42" x14ac:dyDescent="0.25">
      <c r="AL1542" s="1" t="s">
        <v>8763</v>
      </c>
      <c r="AM1542" s="1">
        <v>0.06</v>
      </c>
      <c r="AN1542" s="1"/>
      <c r="AO1542" s="71"/>
      <c r="AP1542" s="189">
        <f t="shared" si="27"/>
        <v>0</v>
      </c>
    </row>
    <row r="1543" spans="38:42" x14ac:dyDescent="0.25">
      <c r="AL1543" s="1" t="s">
        <v>8764</v>
      </c>
      <c r="AM1543" s="1">
        <v>7.0000000000000007E-2</v>
      </c>
      <c r="AN1543" s="1"/>
      <c r="AO1543" s="71"/>
      <c r="AP1543" s="189">
        <f t="shared" si="27"/>
        <v>0</v>
      </c>
    </row>
    <row r="1544" spans="38:42" x14ac:dyDescent="0.25">
      <c r="AL1544" s="1" t="s">
        <v>8765</v>
      </c>
      <c r="AM1544" s="1">
        <v>0.7</v>
      </c>
      <c r="AN1544" s="1"/>
      <c r="AO1544" s="71"/>
      <c r="AP1544" s="189">
        <f t="shared" si="27"/>
        <v>0</v>
      </c>
    </row>
    <row r="1545" spans="38:42" x14ac:dyDescent="0.25">
      <c r="AL1545" s="1" t="s">
        <v>8766</v>
      </c>
      <c r="AM1545" s="1">
        <v>0.08</v>
      </c>
      <c r="AN1545" s="1"/>
      <c r="AO1545" s="71"/>
      <c r="AP1545" s="189">
        <f t="shared" si="27"/>
        <v>0</v>
      </c>
    </row>
    <row r="1546" spans="38:42" x14ac:dyDescent="0.25">
      <c r="AL1546" s="1" t="s">
        <v>8767</v>
      </c>
      <c r="AM1546" s="1">
        <v>0.3</v>
      </c>
      <c r="AN1546" s="1"/>
      <c r="AO1546" s="71"/>
      <c r="AP1546" s="189">
        <f t="shared" si="27"/>
        <v>0</v>
      </c>
    </row>
    <row r="1547" spans="38:42" x14ac:dyDescent="0.25">
      <c r="AL1547" s="1" t="s">
        <v>8768</v>
      </c>
      <c r="AM1547" s="1">
        <v>1.5</v>
      </c>
      <c r="AN1547" s="1"/>
      <c r="AO1547" s="71"/>
      <c r="AP1547" s="189">
        <f t="shared" si="27"/>
        <v>0</v>
      </c>
    </row>
    <row r="1548" spans="38:42" x14ac:dyDescent="0.25">
      <c r="AL1548" s="1" t="s">
        <v>8769</v>
      </c>
      <c r="AM1548" s="1">
        <v>2</v>
      </c>
      <c r="AN1548" s="1"/>
      <c r="AO1548" s="71"/>
      <c r="AP1548" s="189">
        <f t="shared" si="27"/>
        <v>0</v>
      </c>
    </row>
    <row r="1549" spans="38:42" x14ac:dyDescent="0.25">
      <c r="AL1549" s="1" t="s">
        <v>8770</v>
      </c>
      <c r="AM1549" s="1">
        <v>1</v>
      </c>
      <c r="AN1549" s="1"/>
      <c r="AO1549" s="71"/>
      <c r="AP1549" s="189">
        <f t="shared" si="27"/>
        <v>0</v>
      </c>
    </row>
    <row r="1550" spans="38:42" x14ac:dyDescent="0.25">
      <c r="AL1550" s="1" t="s">
        <v>8771</v>
      </c>
      <c r="AM1550" s="1">
        <v>0.2</v>
      </c>
      <c r="AN1550" s="1"/>
      <c r="AO1550" s="71"/>
      <c r="AP1550" s="189">
        <f t="shared" si="27"/>
        <v>0</v>
      </c>
    </row>
    <row r="1551" spans="38:42" x14ac:dyDescent="0.25">
      <c r="AL1551" s="1" t="s">
        <v>8772</v>
      </c>
      <c r="AM1551" s="1">
        <v>2</v>
      </c>
      <c r="AN1551" s="1"/>
      <c r="AO1551" s="71"/>
      <c r="AP1551" s="189">
        <f t="shared" si="27"/>
        <v>0</v>
      </c>
    </row>
    <row r="1552" spans="38:42" x14ac:dyDescent="0.25">
      <c r="AL1552" s="1" t="s">
        <v>8773</v>
      </c>
      <c r="AM1552" s="1">
        <v>0.1</v>
      </c>
      <c r="AN1552" s="1"/>
      <c r="AO1552" s="71"/>
      <c r="AP1552" s="189">
        <f t="shared" si="27"/>
        <v>0</v>
      </c>
    </row>
    <row r="1553" spans="38:42" x14ac:dyDescent="0.25">
      <c r="AL1553" s="1" t="s">
        <v>8774</v>
      </c>
      <c r="AM1553" s="1">
        <v>0.3</v>
      </c>
      <c r="AN1553" s="1"/>
      <c r="AO1553" s="71"/>
      <c r="AP1553" s="189">
        <f t="shared" si="27"/>
        <v>0</v>
      </c>
    </row>
    <row r="1554" spans="38:42" x14ac:dyDescent="0.25">
      <c r="AL1554" s="1" t="s">
        <v>8775</v>
      </c>
      <c r="AM1554" s="1">
        <v>0.5</v>
      </c>
      <c r="AN1554" s="1"/>
      <c r="AO1554" s="71"/>
      <c r="AP1554" s="189">
        <f t="shared" si="27"/>
        <v>0</v>
      </c>
    </row>
    <row r="1555" spans="38:42" x14ac:dyDescent="0.25">
      <c r="AL1555" s="1" t="s">
        <v>8776</v>
      </c>
      <c r="AM1555" s="1">
        <v>25</v>
      </c>
      <c r="AN1555" s="1"/>
      <c r="AO1555" s="71"/>
      <c r="AP1555" s="189">
        <f t="shared" si="27"/>
        <v>0</v>
      </c>
    </row>
    <row r="1556" spans="38:42" x14ac:dyDescent="0.25">
      <c r="AL1556" s="1" t="s">
        <v>8777</v>
      </c>
      <c r="AM1556" s="1">
        <v>10</v>
      </c>
      <c r="AN1556" s="1"/>
      <c r="AO1556" s="71"/>
      <c r="AP1556" s="189">
        <f t="shared" si="27"/>
        <v>0</v>
      </c>
    </row>
    <row r="1557" spans="38:42" x14ac:dyDescent="0.25">
      <c r="AL1557" s="1" t="s">
        <v>8778</v>
      </c>
      <c r="AM1557" s="1">
        <v>3</v>
      </c>
      <c r="AN1557" s="1"/>
      <c r="AO1557" s="71"/>
      <c r="AP1557" s="189">
        <f t="shared" si="27"/>
        <v>0</v>
      </c>
    </row>
    <row r="1558" spans="38:42" x14ac:dyDescent="0.25">
      <c r="AL1558" s="1" t="s">
        <v>8779</v>
      </c>
      <c r="AM1558" s="1">
        <v>1</v>
      </c>
      <c r="AN1558" s="1"/>
      <c r="AO1558" s="71"/>
      <c r="AP1558" s="189">
        <f t="shared" si="27"/>
        <v>0</v>
      </c>
    </row>
    <row r="1559" spans="38:42" x14ac:dyDescent="0.25">
      <c r="AL1559" s="1" t="s">
        <v>8780</v>
      </c>
      <c r="AM1559" s="1">
        <v>0.3</v>
      </c>
      <c r="AN1559" s="1"/>
      <c r="AO1559" s="71"/>
      <c r="AP1559" s="189">
        <f t="shared" si="27"/>
        <v>0</v>
      </c>
    </row>
    <row r="1560" spans="38:42" x14ac:dyDescent="0.25">
      <c r="AL1560" s="1" t="s">
        <v>8781</v>
      </c>
      <c r="AM1560" s="1">
        <v>0.1</v>
      </c>
      <c r="AN1560" s="1"/>
      <c r="AO1560" s="71"/>
      <c r="AP1560" s="189">
        <f t="shared" si="27"/>
        <v>0</v>
      </c>
    </row>
    <row r="1561" spans="38:42" x14ac:dyDescent="0.25">
      <c r="AL1561" s="1" t="s">
        <v>8782</v>
      </c>
      <c r="AM1561" s="1">
        <v>0.1</v>
      </c>
      <c r="AN1561" s="1"/>
      <c r="AO1561" s="71"/>
      <c r="AP1561" s="189">
        <f t="shared" si="27"/>
        <v>0</v>
      </c>
    </row>
    <row r="1562" spans="38:42" x14ac:dyDescent="0.25">
      <c r="AL1562" s="1" t="s">
        <v>8783</v>
      </c>
      <c r="AM1562" s="1">
        <v>0.5</v>
      </c>
      <c r="AN1562" s="1"/>
      <c r="AO1562" s="71"/>
      <c r="AP1562" s="189">
        <f t="shared" si="27"/>
        <v>0</v>
      </c>
    </row>
    <row r="1563" spans="38:42" x14ac:dyDescent="0.25">
      <c r="AL1563" s="1" t="s">
        <v>8784</v>
      </c>
      <c r="AM1563" s="1">
        <v>4</v>
      </c>
      <c r="AN1563" s="1"/>
      <c r="AO1563" s="71"/>
      <c r="AP1563" s="189">
        <f t="shared" si="27"/>
        <v>0</v>
      </c>
    </row>
    <row r="1564" spans="38:42" x14ac:dyDescent="0.25">
      <c r="AL1564" s="1" t="s">
        <v>8785</v>
      </c>
      <c r="AM1564" s="1">
        <v>5</v>
      </c>
      <c r="AN1564" s="1"/>
      <c r="AO1564" s="71"/>
      <c r="AP1564" s="189">
        <f t="shared" si="27"/>
        <v>0</v>
      </c>
    </row>
    <row r="1565" spans="38:42" x14ac:dyDescent="0.25">
      <c r="AL1565" s="1" t="s">
        <v>8786</v>
      </c>
      <c r="AM1565" s="1">
        <v>6</v>
      </c>
      <c r="AN1565" s="1"/>
      <c r="AO1565" s="71"/>
      <c r="AP1565" s="189">
        <f t="shared" si="27"/>
        <v>0</v>
      </c>
    </row>
    <row r="1566" spans="38:42" x14ac:dyDescent="0.25">
      <c r="AL1566" s="1" t="s">
        <v>8787</v>
      </c>
      <c r="AM1566" s="1">
        <v>0.7</v>
      </c>
      <c r="AN1566" s="1"/>
      <c r="AO1566" s="71"/>
      <c r="AP1566" s="189">
        <f t="shared" si="27"/>
        <v>0</v>
      </c>
    </row>
    <row r="1567" spans="38:42" x14ac:dyDescent="0.25">
      <c r="AL1567" s="1" t="s">
        <v>8788</v>
      </c>
      <c r="AM1567" s="1">
        <v>0.1</v>
      </c>
      <c r="AN1567" s="1"/>
      <c r="AO1567" s="71"/>
      <c r="AP1567" s="189">
        <f t="shared" si="27"/>
        <v>0</v>
      </c>
    </row>
    <row r="1568" spans="38:42" x14ac:dyDescent="0.25">
      <c r="AL1568" s="1" t="s">
        <v>8789</v>
      </c>
      <c r="AM1568" s="1">
        <v>0.2</v>
      </c>
      <c r="AN1568" s="1"/>
      <c r="AO1568" s="71"/>
      <c r="AP1568" s="189">
        <f t="shared" si="27"/>
        <v>0</v>
      </c>
    </row>
    <row r="1569" spans="38:42" x14ac:dyDescent="0.25">
      <c r="AL1569" s="1" t="s">
        <v>8790</v>
      </c>
      <c r="AM1569" s="1">
        <v>0.09</v>
      </c>
      <c r="AN1569" s="1"/>
      <c r="AO1569" s="71"/>
      <c r="AP1569" s="189">
        <f t="shared" si="27"/>
        <v>0</v>
      </c>
    </row>
    <row r="1570" spans="38:42" x14ac:dyDescent="0.25">
      <c r="AL1570" s="1" t="s">
        <v>8791</v>
      </c>
      <c r="AM1570" s="1">
        <v>0.06</v>
      </c>
      <c r="AN1570" s="1"/>
      <c r="AO1570" s="71"/>
      <c r="AP1570" s="189">
        <f t="shared" si="27"/>
        <v>0</v>
      </c>
    </row>
    <row r="1571" spans="38:42" x14ac:dyDescent="0.25">
      <c r="AL1571" s="1" t="s">
        <v>8792</v>
      </c>
      <c r="AM1571" s="1">
        <v>120</v>
      </c>
      <c r="AN1571" s="1"/>
      <c r="AO1571" s="71"/>
      <c r="AP1571" s="189">
        <f t="shared" si="27"/>
        <v>0</v>
      </c>
    </row>
    <row r="1572" spans="38:42" x14ac:dyDescent="0.25">
      <c r="AL1572" s="1" t="s">
        <v>8793</v>
      </c>
      <c r="AM1572" s="1">
        <v>0.7</v>
      </c>
      <c r="AN1572" s="1"/>
      <c r="AO1572" s="71"/>
      <c r="AP1572" s="189">
        <f t="shared" si="27"/>
        <v>0</v>
      </c>
    </row>
    <row r="1573" spans="38:42" x14ac:dyDescent="0.25">
      <c r="AL1573" s="1" t="s">
        <v>8794</v>
      </c>
      <c r="AM1573" s="1">
        <v>4</v>
      </c>
      <c r="AN1573" s="1"/>
      <c r="AO1573" s="71"/>
      <c r="AP1573" s="189">
        <f t="shared" si="27"/>
        <v>0</v>
      </c>
    </row>
    <row r="1574" spans="38:42" x14ac:dyDescent="0.25">
      <c r="AL1574" s="1" t="s">
        <v>8795</v>
      </c>
      <c r="AM1574" s="1">
        <v>2</v>
      </c>
      <c r="AN1574" s="1"/>
      <c r="AO1574" s="71"/>
      <c r="AP1574" s="189">
        <f t="shared" si="27"/>
        <v>0</v>
      </c>
    </row>
    <row r="1575" spans="38:42" x14ac:dyDescent="0.25">
      <c r="AL1575" s="1" t="s">
        <v>8796</v>
      </c>
      <c r="AM1575" s="1">
        <v>15</v>
      </c>
      <c r="AN1575" s="1"/>
      <c r="AO1575" s="71"/>
      <c r="AP1575" s="189">
        <f t="shared" si="27"/>
        <v>0</v>
      </c>
    </row>
    <row r="1576" spans="38:42" x14ac:dyDescent="0.25">
      <c r="AL1576" s="1" t="s">
        <v>8797</v>
      </c>
      <c r="AM1576" s="1">
        <v>4</v>
      </c>
      <c r="AN1576" s="1"/>
      <c r="AO1576" s="71"/>
      <c r="AP1576" s="189">
        <f t="shared" si="27"/>
        <v>0</v>
      </c>
    </row>
    <row r="1577" spans="38:42" x14ac:dyDescent="0.25">
      <c r="AL1577" s="1" t="s">
        <v>8798</v>
      </c>
      <c r="AM1577" s="1">
        <v>5</v>
      </c>
      <c r="AN1577" s="1"/>
      <c r="AO1577" s="71"/>
      <c r="AP1577" s="189">
        <f t="shared" si="27"/>
        <v>0</v>
      </c>
    </row>
    <row r="1578" spans="38:42" x14ac:dyDescent="0.25">
      <c r="AL1578" s="1" t="s">
        <v>8799</v>
      </c>
      <c r="AM1578" s="1">
        <v>200</v>
      </c>
      <c r="AN1578" s="1"/>
      <c r="AO1578" s="71"/>
      <c r="AP1578" s="189">
        <f t="shared" si="27"/>
        <v>0</v>
      </c>
    </row>
    <row r="1579" spans="38:42" x14ac:dyDescent="0.25">
      <c r="AL1579" s="1" t="s">
        <v>8800</v>
      </c>
      <c r="AM1579" s="1">
        <v>1</v>
      </c>
      <c r="AN1579" s="1"/>
      <c r="AO1579" s="71"/>
      <c r="AP1579" s="189">
        <f t="shared" si="27"/>
        <v>0</v>
      </c>
    </row>
    <row r="1580" spans="38:42" x14ac:dyDescent="0.25">
      <c r="AL1580" s="1" t="s">
        <v>8801</v>
      </c>
      <c r="AM1580" s="1">
        <v>0.8</v>
      </c>
      <c r="AN1580" s="1"/>
      <c r="AO1580" s="71"/>
      <c r="AP1580" s="189">
        <f t="shared" si="27"/>
        <v>0</v>
      </c>
    </row>
    <row r="1581" spans="38:42" x14ac:dyDescent="0.25">
      <c r="AL1581" s="1" t="s">
        <v>8802</v>
      </c>
      <c r="AM1581" s="1">
        <v>8</v>
      </c>
      <c r="AN1581" s="1"/>
      <c r="AO1581" s="71"/>
      <c r="AP1581" s="189">
        <f t="shared" si="27"/>
        <v>0</v>
      </c>
    </row>
    <row r="1582" spans="38:42" x14ac:dyDescent="0.25">
      <c r="AL1582" s="1" t="s">
        <v>8803</v>
      </c>
      <c r="AM1582" s="1">
        <v>8</v>
      </c>
      <c r="AN1582" s="1"/>
      <c r="AO1582" s="71"/>
      <c r="AP1582" s="189">
        <f t="shared" si="27"/>
        <v>0</v>
      </c>
    </row>
    <row r="1583" spans="38:42" x14ac:dyDescent="0.25">
      <c r="AL1583" s="1" t="s">
        <v>8804</v>
      </c>
      <c r="AM1583" s="1">
        <v>4</v>
      </c>
      <c r="AN1583" s="1"/>
      <c r="AO1583" s="71"/>
      <c r="AP1583" s="189">
        <f t="shared" si="27"/>
        <v>0</v>
      </c>
    </row>
    <row r="1584" spans="38:42" x14ac:dyDescent="0.25">
      <c r="AL1584" s="1" t="s">
        <v>8805</v>
      </c>
      <c r="AM1584" s="1">
        <v>0.6</v>
      </c>
      <c r="AN1584" s="1"/>
      <c r="AO1584" s="71"/>
      <c r="AP1584" s="189">
        <f t="shared" si="27"/>
        <v>0</v>
      </c>
    </row>
    <row r="1585" spans="38:42" x14ac:dyDescent="0.25">
      <c r="AL1585" s="1" t="s">
        <v>8806</v>
      </c>
      <c r="AM1585" s="1">
        <v>0.5</v>
      </c>
      <c r="AN1585" s="1"/>
      <c r="AO1585" s="71"/>
      <c r="AP1585" s="189">
        <f t="shared" si="27"/>
        <v>0</v>
      </c>
    </row>
    <row r="1586" spans="38:42" x14ac:dyDescent="0.25">
      <c r="AL1586" s="1" t="s">
        <v>8807</v>
      </c>
      <c r="AM1586" s="1">
        <v>0.9</v>
      </c>
      <c r="AN1586" s="1"/>
      <c r="AO1586" s="71"/>
      <c r="AP1586" s="189">
        <f t="shared" si="27"/>
        <v>0</v>
      </c>
    </row>
    <row r="1587" spans="38:42" x14ac:dyDescent="0.25">
      <c r="AL1587" s="1" t="s">
        <v>8808</v>
      </c>
      <c r="AM1587" s="1">
        <v>0.8</v>
      </c>
      <c r="AN1587" s="1"/>
      <c r="AO1587" s="71"/>
      <c r="AP1587" s="189">
        <f t="shared" si="27"/>
        <v>0</v>
      </c>
    </row>
    <row r="1588" spans="38:42" x14ac:dyDescent="0.25">
      <c r="AL1588" s="1" t="s">
        <v>8809</v>
      </c>
      <c r="AM1588" s="1">
        <v>0.7</v>
      </c>
      <c r="AN1588" s="1"/>
      <c r="AO1588" s="71"/>
      <c r="AP1588" s="189">
        <f t="shared" si="27"/>
        <v>0</v>
      </c>
    </row>
    <row r="1589" spans="38:42" x14ac:dyDescent="0.25">
      <c r="AL1589" s="1" t="s">
        <v>8810</v>
      </c>
      <c r="AM1589" s="1">
        <v>5</v>
      </c>
      <c r="AN1589" s="1"/>
      <c r="AO1589" s="71"/>
      <c r="AP1589" s="189">
        <f t="shared" si="27"/>
        <v>0</v>
      </c>
    </row>
    <row r="1590" spans="38:42" x14ac:dyDescent="0.25">
      <c r="AL1590" s="1" t="s">
        <v>8811</v>
      </c>
      <c r="AM1590" s="1">
        <v>7</v>
      </c>
      <c r="AN1590" s="1"/>
      <c r="AO1590" s="71"/>
      <c r="AP1590" s="189">
        <f t="shared" si="27"/>
        <v>0</v>
      </c>
    </row>
    <row r="1591" spans="38:42" x14ac:dyDescent="0.25">
      <c r="AL1591" s="1" t="s">
        <v>8812</v>
      </c>
      <c r="AM1591" s="1">
        <v>4</v>
      </c>
      <c r="AN1591" s="1"/>
      <c r="AO1591" s="71"/>
      <c r="AP1591" s="189">
        <f t="shared" si="27"/>
        <v>0</v>
      </c>
    </row>
    <row r="1592" spans="38:42" x14ac:dyDescent="0.25">
      <c r="AL1592" s="1" t="s">
        <v>8813</v>
      </c>
      <c r="AM1592" s="1">
        <v>0.5</v>
      </c>
      <c r="AN1592" s="1"/>
      <c r="AO1592" s="71"/>
      <c r="AP1592" s="189">
        <f t="shared" si="27"/>
        <v>0</v>
      </c>
    </row>
    <row r="1593" spans="38:42" x14ac:dyDescent="0.25">
      <c r="AL1593" s="1" t="s">
        <v>8814</v>
      </c>
      <c r="AM1593" s="1"/>
      <c r="AN1593" s="1"/>
      <c r="AO1593" s="71"/>
      <c r="AP1593" s="189">
        <f t="shared" si="27"/>
        <v>0</v>
      </c>
    </row>
    <row r="1594" spans="38:42" x14ac:dyDescent="0.25">
      <c r="AL1594" s="1" t="s">
        <v>8815</v>
      </c>
      <c r="AM1594" s="1">
        <v>10</v>
      </c>
      <c r="AN1594" s="1"/>
      <c r="AO1594" s="71"/>
      <c r="AP1594" s="189">
        <f t="shared" si="27"/>
        <v>0</v>
      </c>
    </row>
    <row r="1595" spans="38:42" x14ac:dyDescent="0.25">
      <c r="AL1595" s="1" t="s">
        <v>8816</v>
      </c>
      <c r="AM1595" s="1">
        <v>3</v>
      </c>
      <c r="AN1595" s="1"/>
      <c r="AO1595" s="71"/>
      <c r="AP1595" s="189">
        <f t="shared" si="27"/>
        <v>0</v>
      </c>
    </row>
    <row r="1596" spans="38:42" x14ac:dyDescent="0.25">
      <c r="AL1596" s="1" t="s">
        <v>8817</v>
      </c>
      <c r="AM1596" s="1">
        <v>3</v>
      </c>
      <c r="AN1596" s="1"/>
      <c r="AO1596" s="71"/>
      <c r="AP1596" s="189">
        <f t="shared" si="27"/>
        <v>0</v>
      </c>
    </row>
    <row r="1597" spans="38:42" x14ac:dyDescent="0.25">
      <c r="AL1597" s="1" t="s">
        <v>8818</v>
      </c>
      <c r="AM1597" s="1">
        <v>3</v>
      </c>
      <c r="AN1597" s="1"/>
      <c r="AO1597" s="71"/>
      <c r="AP1597" s="189">
        <f t="shared" si="27"/>
        <v>0</v>
      </c>
    </row>
    <row r="1598" spans="38:42" x14ac:dyDescent="0.25">
      <c r="AL1598" s="1" t="s">
        <v>8819</v>
      </c>
      <c r="AM1598" s="1">
        <v>3</v>
      </c>
      <c r="AN1598" s="1"/>
      <c r="AO1598" s="71"/>
      <c r="AP1598" s="189">
        <f t="shared" si="27"/>
        <v>0</v>
      </c>
    </row>
    <row r="1599" spans="38:42" x14ac:dyDescent="0.25">
      <c r="AL1599" s="1" t="s">
        <v>8820</v>
      </c>
      <c r="AM1599" s="1">
        <v>5</v>
      </c>
      <c r="AN1599" s="1"/>
      <c r="AO1599" s="71"/>
      <c r="AP1599" s="189">
        <f t="shared" si="27"/>
        <v>0</v>
      </c>
    </row>
    <row r="1600" spans="38:42" x14ac:dyDescent="0.25">
      <c r="AL1600" s="1" t="s">
        <v>8821</v>
      </c>
      <c r="AM1600" s="1">
        <v>100</v>
      </c>
      <c r="AN1600" s="1"/>
      <c r="AO1600" s="71"/>
      <c r="AP1600" s="189">
        <f t="shared" si="27"/>
        <v>0</v>
      </c>
    </row>
    <row r="1601" spans="38:42" x14ac:dyDescent="0.25">
      <c r="AL1601" s="1" t="s">
        <v>8822</v>
      </c>
      <c r="AM1601" s="1">
        <v>200</v>
      </c>
      <c r="AN1601" s="1"/>
      <c r="AO1601" s="71"/>
      <c r="AP1601" s="189">
        <f t="shared" si="27"/>
        <v>0</v>
      </c>
    </row>
    <row r="1602" spans="38:42" x14ac:dyDescent="0.25">
      <c r="AL1602" s="1" t="s">
        <v>8823</v>
      </c>
      <c r="AM1602" s="1">
        <v>28</v>
      </c>
      <c r="AN1602" s="1" t="s">
        <v>8824</v>
      </c>
      <c r="AO1602" s="71"/>
      <c r="AP1602" s="189">
        <f t="shared" si="27"/>
        <v>0</v>
      </c>
    </row>
    <row r="1603" spans="38:42" x14ac:dyDescent="0.25">
      <c r="AL1603" s="1" t="s">
        <v>8825</v>
      </c>
      <c r="AM1603" s="1">
        <v>1</v>
      </c>
      <c r="AN1603" s="1" t="s">
        <v>8291</v>
      </c>
      <c r="AO1603" s="71"/>
      <c r="AP1603" s="189">
        <f t="shared" si="27"/>
        <v>0</v>
      </c>
    </row>
    <row r="1604" spans="38:42" x14ac:dyDescent="0.25">
      <c r="AL1604" s="1" t="s">
        <v>8826</v>
      </c>
      <c r="AM1604" s="1">
        <v>16</v>
      </c>
      <c r="AN1604" s="1" t="s">
        <v>8827</v>
      </c>
      <c r="AO1604" s="71"/>
      <c r="AP1604" s="189">
        <f t="shared" ref="AP1604:AP1667" si="28">AO1604*AM1604</f>
        <v>0</v>
      </c>
    </row>
    <row r="1605" spans="38:42" x14ac:dyDescent="0.25">
      <c r="AL1605" s="1" t="s">
        <v>8828</v>
      </c>
      <c r="AM1605" s="1">
        <v>7</v>
      </c>
      <c r="AN1605" s="1" t="s">
        <v>8829</v>
      </c>
      <c r="AO1605" s="71"/>
      <c r="AP1605" s="189">
        <f t="shared" si="28"/>
        <v>0</v>
      </c>
    </row>
    <row r="1606" spans="38:42" x14ac:dyDescent="0.25">
      <c r="AL1606" s="1" t="s">
        <v>8830</v>
      </c>
      <c r="AM1606" s="1">
        <v>0.2</v>
      </c>
      <c r="AN1606" s="1" t="s">
        <v>7489</v>
      </c>
      <c r="AO1606" s="71"/>
      <c r="AP1606" s="189">
        <f t="shared" si="28"/>
        <v>0</v>
      </c>
    </row>
    <row r="1607" spans="38:42" x14ac:dyDescent="0.25">
      <c r="AL1607" s="1" t="s">
        <v>8831</v>
      </c>
      <c r="AM1607" s="1">
        <v>5</v>
      </c>
      <c r="AN1607" s="1"/>
      <c r="AO1607" s="71"/>
      <c r="AP1607" s="189">
        <f t="shared" si="28"/>
        <v>0</v>
      </c>
    </row>
    <row r="1608" spans="38:42" x14ac:dyDescent="0.25">
      <c r="AL1608" s="1" t="s">
        <v>8832</v>
      </c>
      <c r="AM1608" s="1">
        <v>3</v>
      </c>
      <c r="AN1608" s="1"/>
      <c r="AO1608" s="71"/>
      <c r="AP1608" s="189">
        <f t="shared" si="28"/>
        <v>0</v>
      </c>
    </row>
    <row r="1609" spans="38:42" x14ac:dyDescent="0.25">
      <c r="AL1609" s="1" t="s">
        <v>8833</v>
      </c>
      <c r="AM1609" s="1">
        <v>6</v>
      </c>
      <c r="AN1609" s="1"/>
      <c r="AO1609" s="71"/>
      <c r="AP1609" s="189">
        <f t="shared" si="28"/>
        <v>0</v>
      </c>
    </row>
    <row r="1610" spans="38:42" x14ac:dyDescent="0.25">
      <c r="AL1610" s="1" t="s">
        <v>8834</v>
      </c>
      <c r="AM1610" s="1">
        <v>10</v>
      </c>
      <c r="AN1610" s="1"/>
      <c r="AO1610" s="71"/>
      <c r="AP1610" s="189">
        <f t="shared" si="28"/>
        <v>0</v>
      </c>
    </row>
    <row r="1611" spans="38:42" x14ac:dyDescent="0.25">
      <c r="AL1611" s="1" t="s">
        <v>8835</v>
      </c>
      <c r="AM1611" s="1">
        <v>3</v>
      </c>
      <c r="AN1611" s="1"/>
      <c r="AO1611" s="71"/>
      <c r="AP1611" s="189">
        <f t="shared" si="28"/>
        <v>0</v>
      </c>
    </row>
    <row r="1612" spans="38:42" x14ac:dyDescent="0.25">
      <c r="AL1612" s="1" t="s">
        <v>8836</v>
      </c>
      <c r="AM1612" s="1">
        <v>7</v>
      </c>
      <c r="AN1612" s="1"/>
      <c r="AO1612" s="71"/>
      <c r="AP1612" s="189">
        <f t="shared" si="28"/>
        <v>0</v>
      </c>
    </row>
    <row r="1613" spans="38:42" x14ac:dyDescent="0.25">
      <c r="AL1613" s="1" t="s">
        <v>8837</v>
      </c>
      <c r="AM1613" s="1">
        <v>23</v>
      </c>
      <c r="AN1613" s="1" t="s">
        <v>8838</v>
      </c>
      <c r="AO1613" s="71"/>
      <c r="AP1613" s="189">
        <f t="shared" si="28"/>
        <v>0</v>
      </c>
    </row>
    <row r="1614" spans="38:42" x14ac:dyDescent="0.25">
      <c r="AL1614" s="1" t="s">
        <v>8839</v>
      </c>
      <c r="AM1614" s="1">
        <v>2</v>
      </c>
      <c r="AN1614" s="1" t="s">
        <v>8840</v>
      </c>
      <c r="AO1614" s="71"/>
      <c r="AP1614" s="189">
        <f t="shared" si="28"/>
        <v>0</v>
      </c>
    </row>
    <row r="1615" spans="38:42" x14ac:dyDescent="0.25">
      <c r="AL1615" s="1" t="s">
        <v>8841</v>
      </c>
      <c r="AM1615" s="1">
        <v>4</v>
      </c>
      <c r="AN1615" s="1" t="s">
        <v>8842</v>
      </c>
      <c r="AO1615" s="71"/>
      <c r="AP1615" s="189">
        <f t="shared" si="28"/>
        <v>0</v>
      </c>
    </row>
    <row r="1616" spans="38:42" x14ac:dyDescent="0.25">
      <c r="AL1616" s="1" t="s">
        <v>8843</v>
      </c>
      <c r="AM1616" s="1">
        <v>10</v>
      </c>
      <c r="AN1616" s="1" t="s">
        <v>7424</v>
      </c>
      <c r="AO1616" s="71"/>
      <c r="AP1616" s="189">
        <f t="shared" si="28"/>
        <v>0</v>
      </c>
    </row>
    <row r="1617" spans="38:42" x14ac:dyDescent="0.25">
      <c r="AL1617" s="1" t="s">
        <v>8844</v>
      </c>
      <c r="AM1617" s="1">
        <v>50</v>
      </c>
      <c r="AN1617" s="1" t="s">
        <v>8293</v>
      </c>
      <c r="AO1617" s="71"/>
      <c r="AP1617" s="189">
        <f t="shared" si="28"/>
        <v>0</v>
      </c>
    </row>
    <row r="1618" spans="38:42" x14ac:dyDescent="0.25">
      <c r="AL1618" s="1" t="s">
        <v>8845</v>
      </c>
      <c r="AM1618" s="1">
        <v>10</v>
      </c>
      <c r="AN1618" s="1"/>
      <c r="AO1618" s="71"/>
      <c r="AP1618" s="189">
        <f t="shared" si="28"/>
        <v>0</v>
      </c>
    </row>
    <row r="1619" spans="38:42" x14ac:dyDescent="0.25">
      <c r="AL1619" s="1" t="s">
        <v>8846</v>
      </c>
      <c r="AM1619" s="1">
        <v>3</v>
      </c>
      <c r="AN1619" s="1"/>
      <c r="AO1619" s="71"/>
      <c r="AP1619" s="189">
        <f t="shared" si="28"/>
        <v>0</v>
      </c>
    </row>
    <row r="1620" spans="38:42" x14ac:dyDescent="0.25">
      <c r="AL1620" s="1" t="s">
        <v>8847</v>
      </c>
      <c r="AM1620" s="1">
        <v>4</v>
      </c>
      <c r="AN1620" s="1"/>
      <c r="AO1620" s="71"/>
      <c r="AP1620" s="189">
        <f t="shared" si="28"/>
        <v>0</v>
      </c>
    </row>
    <row r="1621" spans="38:42" x14ac:dyDescent="0.25">
      <c r="AL1621" s="1" t="s">
        <v>8848</v>
      </c>
      <c r="AM1621" s="1">
        <v>0.5</v>
      </c>
      <c r="AN1621" s="1" t="s">
        <v>7431</v>
      </c>
      <c r="AO1621" s="71"/>
      <c r="AP1621" s="189">
        <f t="shared" si="28"/>
        <v>0</v>
      </c>
    </row>
    <row r="1622" spans="38:42" x14ac:dyDescent="0.25">
      <c r="AL1622" s="1" t="s">
        <v>8849</v>
      </c>
      <c r="AM1622" s="1">
        <v>0.06</v>
      </c>
      <c r="AN1622" s="1" t="s">
        <v>8850</v>
      </c>
      <c r="AO1622" s="71"/>
      <c r="AP1622" s="189">
        <f t="shared" si="28"/>
        <v>0</v>
      </c>
    </row>
    <row r="1623" spans="38:42" x14ac:dyDescent="0.25">
      <c r="AL1623" s="1" t="s">
        <v>8851</v>
      </c>
      <c r="AM1623" s="1">
        <v>2</v>
      </c>
      <c r="AN1623" s="1" t="s">
        <v>8852</v>
      </c>
      <c r="AO1623" s="71"/>
      <c r="AP1623" s="189">
        <f t="shared" si="28"/>
        <v>0</v>
      </c>
    </row>
    <row r="1624" spans="38:42" x14ac:dyDescent="0.25">
      <c r="AL1624" s="1" t="s">
        <v>8853</v>
      </c>
      <c r="AM1624" s="1">
        <v>25</v>
      </c>
      <c r="AN1624" s="1" t="s">
        <v>8854</v>
      </c>
      <c r="AO1624" s="71"/>
      <c r="AP1624" s="189">
        <f t="shared" si="28"/>
        <v>0</v>
      </c>
    </row>
    <row r="1625" spans="38:42" x14ac:dyDescent="0.25">
      <c r="AL1625" s="1" t="s">
        <v>8855</v>
      </c>
      <c r="AM1625" s="1">
        <v>0.6</v>
      </c>
      <c r="AN1625" s="1" t="s">
        <v>7436</v>
      </c>
      <c r="AO1625" s="71"/>
      <c r="AP1625" s="189">
        <f t="shared" si="28"/>
        <v>0</v>
      </c>
    </row>
    <row r="1626" spans="38:42" x14ac:dyDescent="0.25">
      <c r="AL1626" s="1" t="s">
        <v>8856</v>
      </c>
      <c r="AM1626" s="1">
        <v>2</v>
      </c>
      <c r="AN1626" s="1" t="s">
        <v>8838</v>
      </c>
      <c r="AO1626" s="71"/>
      <c r="AP1626" s="189">
        <f t="shared" si="28"/>
        <v>0</v>
      </c>
    </row>
    <row r="1627" spans="38:42" x14ac:dyDescent="0.25">
      <c r="AL1627" s="1" t="s">
        <v>8857</v>
      </c>
      <c r="AM1627" s="1">
        <v>5</v>
      </c>
      <c r="AN1627" s="1" t="s">
        <v>8852</v>
      </c>
      <c r="AO1627" s="71"/>
      <c r="AP1627" s="189">
        <f t="shared" si="28"/>
        <v>0</v>
      </c>
    </row>
    <row r="1628" spans="38:42" x14ac:dyDescent="0.25">
      <c r="AL1628" s="1" t="s">
        <v>8858</v>
      </c>
      <c r="AM1628" s="1">
        <v>17</v>
      </c>
      <c r="AN1628" s="1" t="s">
        <v>8859</v>
      </c>
      <c r="AO1628" s="71"/>
      <c r="AP1628" s="189">
        <f t="shared" si="28"/>
        <v>0</v>
      </c>
    </row>
    <row r="1629" spans="38:42" x14ac:dyDescent="0.25">
      <c r="AL1629" s="1" t="s">
        <v>8860</v>
      </c>
      <c r="AM1629" s="1">
        <v>120</v>
      </c>
      <c r="AN1629" s="1"/>
      <c r="AO1629" s="71"/>
      <c r="AP1629" s="189">
        <f t="shared" si="28"/>
        <v>0</v>
      </c>
    </row>
    <row r="1630" spans="38:42" x14ac:dyDescent="0.25">
      <c r="AL1630" s="1" t="s">
        <v>8861</v>
      </c>
      <c r="AM1630" s="1">
        <v>400</v>
      </c>
      <c r="AN1630" s="1"/>
      <c r="AO1630" s="71"/>
      <c r="AP1630" s="189">
        <f t="shared" si="28"/>
        <v>0</v>
      </c>
    </row>
    <row r="1631" spans="38:42" x14ac:dyDescent="0.25">
      <c r="AL1631" s="1" t="s">
        <v>8862</v>
      </c>
      <c r="AM1631" s="1">
        <v>1000</v>
      </c>
      <c r="AN1631" s="1"/>
      <c r="AO1631" s="71"/>
      <c r="AP1631" s="189">
        <f t="shared" si="28"/>
        <v>0</v>
      </c>
    </row>
    <row r="1632" spans="38:42" x14ac:dyDescent="0.25">
      <c r="AL1632" s="1" t="s">
        <v>8863</v>
      </c>
      <c r="AM1632" s="1">
        <v>35</v>
      </c>
      <c r="AN1632" s="1"/>
      <c r="AO1632" s="71"/>
      <c r="AP1632" s="189">
        <f t="shared" si="28"/>
        <v>0</v>
      </c>
    </row>
    <row r="1633" spans="38:42" x14ac:dyDescent="0.25">
      <c r="AL1633" s="1" t="s">
        <v>8864</v>
      </c>
      <c r="AM1633" s="1">
        <v>15</v>
      </c>
      <c r="AN1633" s="1"/>
      <c r="AO1633" s="71"/>
      <c r="AP1633" s="189">
        <f t="shared" si="28"/>
        <v>0</v>
      </c>
    </row>
    <row r="1634" spans="38:42" x14ac:dyDescent="0.25">
      <c r="AL1634" s="1" t="s">
        <v>8865</v>
      </c>
      <c r="AM1634" s="1">
        <v>7</v>
      </c>
      <c r="AN1634" s="1"/>
      <c r="AO1634" s="71"/>
      <c r="AP1634" s="189">
        <f t="shared" si="28"/>
        <v>0</v>
      </c>
    </row>
    <row r="1635" spans="38:42" x14ac:dyDescent="0.25">
      <c r="AL1635" s="1" t="s">
        <v>8866</v>
      </c>
      <c r="AM1635" s="1">
        <v>25</v>
      </c>
      <c r="AN1635" s="1"/>
      <c r="AO1635" s="71"/>
      <c r="AP1635" s="189">
        <f t="shared" si="28"/>
        <v>0</v>
      </c>
    </row>
    <row r="1636" spans="38:42" x14ac:dyDescent="0.25">
      <c r="AL1636" s="1" t="s">
        <v>8867</v>
      </c>
      <c r="AM1636" s="1">
        <v>35</v>
      </c>
      <c r="AN1636" s="1" t="s">
        <v>8868</v>
      </c>
      <c r="AO1636" s="71"/>
      <c r="AP1636" s="189">
        <f t="shared" si="28"/>
        <v>0</v>
      </c>
    </row>
    <row r="1637" spans="38:42" x14ac:dyDescent="0.25">
      <c r="AL1637" s="1" t="s">
        <v>8869</v>
      </c>
      <c r="AM1637" s="1">
        <v>9</v>
      </c>
      <c r="AN1637" s="1" t="s">
        <v>8870</v>
      </c>
      <c r="AO1637" s="71"/>
      <c r="AP1637" s="189">
        <f t="shared" si="28"/>
        <v>0</v>
      </c>
    </row>
    <row r="1638" spans="38:42" x14ac:dyDescent="0.25">
      <c r="AL1638" s="1" t="s">
        <v>8871</v>
      </c>
      <c r="AM1638" s="1">
        <v>120</v>
      </c>
      <c r="AN1638" s="1" t="s">
        <v>8872</v>
      </c>
      <c r="AO1638" s="71"/>
      <c r="AP1638" s="189">
        <f t="shared" si="28"/>
        <v>0</v>
      </c>
    </row>
    <row r="1639" spans="38:42" x14ac:dyDescent="0.25">
      <c r="AL1639" s="1" t="s">
        <v>8873</v>
      </c>
      <c r="AM1639" s="1">
        <v>18</v>
      </c>
      <c r="AN1639" s="1" t="s">
        <v>8870</v>
      </c>
      <c r="AO1639" s="71"/>
      <c r="AP1639" s="189">
        <f t="shared" si="28"/>
        <v>0</v>
      </c>
    </row>
    <row r="1640" spans="38:42" x14ac:dyDescent="0.25">
      <c r="AL1640" s="1" t="s">
        <v>8874</v>
      </c>
      <c r="AM1640" s="1">
        <v>70</v>
      </c>
      <c r="AN1640" s="1" t="s">
        <v>8868</v>
      </c>
      <c r="AO1640" s="71"/>
      <c r="AP1640" s="189">
        <f t="shared" si="28"/>
        <v>0</v>
      </c>
    </row>
    <row r="1641" spans="38:42" x14ac:dyDescent="0.25">
      <c r="AL1641" s="1" t="s">
        <v>8875</v>
      </c>
      <c r="AM1641" s="1">
        <v>50</v>
      </c>
      <c r="AN1641" s="1" t="s">
        <v>8854</v>
      </c>
      <c r="AO1641" s="71"/>
      <c r="AP1641" s="189">
        <f t="shared" si="28"/>
        <v>0</v>
      </c>
    </row>
    <row r="1642" spans="38:42" x14ac:dyDescent="0.25">
      <c r="AL1642" s="1" t="s">
        <v>8876</v>
      </c>
      <c r="AM1642" s="1">
        <v>1.2</v>
      </c>
      <c r="AN1642" s="1" t="s">
        <v>7436</v>
      </c>
      <c r="AO1642" s="71"/>
      <c r="AP1642" s="189">
        <f t="shared" si="28"/>
        <v>0</v>
      </c>
    </row>
    <row r="1643" spans="38:42" x14ac:dyDescent="0.25">
      <c r="AL1643" s="1" t="s">
        <v>8877</v>
      </c>
      <c r="AM1643" s="1">
        <v>4</v>
      </c>
      <c r="AN1643" s="1" t="s">
        <v>8838</v>
      </c>
      <c r="AO1643" s="71"/>
      <c r="AP1643" s="189">
        <f t="shared" si="28"/>
        <v>0</v>
      </c>
    </row>
    <row r="1644" spans="38:42" x14ac:dyDescent="0.25">
      <c r="AL1644" s="1" t="s">
        <v>8878</v>
      </c>
      <c r="AM1644" s="1">
        <v>10</v>
      </c>
      <c r="AN1644" s="1" t="s">
        <v>8852</v>
      </c>
      <c r="AO1644" s="71"/>
      <c r="AP1644" s="189">
        <f t="shared" si="28"/>
        <v>0</v>
      </c>
    </row>
    <row r="1645" spans="38:42" x14ac:dyDescent="0.25">
      <c r="AL1645" s="1" t="s">
        <v>8879</v>
      </c>
      <c r="AM1645" s="1">
        <v>34</v>
      </c>
      <c r="AN1645" s="1" t="s">
        <v>8859</v>
      </c>
      <c r="AO1645" s="71"/>
      <c r="AP1645" s="189">
        <f t="shared" si="28"/>
        <v>0</v>
      </c>
    </row>
    <row r="1646" spans="38:42" x14ac:dyDescent="0.25">
      <c r="AL1646" s="1" t="s">
        <v>8880</v>
      </c>
      <c r="AM1646" s="1">
        <v>12</v>
      </c>
      <c r="AN1646" s="1"/>
      <c r="AO1646" s="71"/>
      <c r="AP1646" s="189">
        <f t="shared" si="28"/>
        <v>0</v>
      </c>
    </row>
    <row r="1647" spans="38:42" x14ac:dyDescent="0.25">
      <c r="AL1647" s="1" t="s">
        <v>8881</v>
      </c>
      <c r="AM1647" s="1">
        <v>40</v>
      </c>
      <c r="AN1647" s="1"/>
      <c r="AO1647" s="71"/>
      <c r="AP1647" s="189">
        <f t="shared" si="28"/>
        <v>0</v>
      </c>
    </row>
    <row r="1648" spans="38:42" x14ac:dyDescent="0.25">
      <c r="AL1648" s="1" t="s">
        <v>8882</v>
      </c>
      <c r="AM1648" s="1">
        <v>100</v>
      </c>
      <c r="AN1648" s="1"/>
      <c r="AO1648" s="71"/>
      <c r="AP1648" s="189">
        <f t="shared" si="28"/>
        <v>0</v>
      </c>
    </row>
    <row r="1649" spans="38:42" x14ac:dyDescent="0.25">
      <c r="AL1649" s="1" t="s">
        <v>8883</v>
      </c>
      <c r="AM1649" s="1">
        <v>60</v>
      </c>
      <c r="AN1649" s="1" t="s">
        <v>8872</v>
      </c>
      <c r="AO1649" s="71"/>
      <c r="AP1649" s="189">
        <f t="shared" si="28"/>
        <v>0</v>
      </c>
    </row>
    <row r="1650" spans="38:42" x14ac:dyDescent="0.25">
      <c r="AL1650" s="1" t="s">
        <v>8884</v>
      </c>
      <c r="AM1650" s="1">
        <v>3</v>
      </c>
      <c r="AN1650" s="1"/>
      <c r="AO1650" s="71"/>
      <c r="AP1650" s="189">
        <f t="shared" si="28"/>
        <v>0</v>
      </c>
    </row>
    <row r="1651" spans="38:42" x14ac:dyDescent="0.25">
      <c r="AL1651" s="1" t="s">
        <v>7455</v>
      </c>
      <c r="AM1651" s="1"/>
      <c r="AN1651" s="1"/>
      <c r="AO1651" s="71"/>
      <c r="AP1651" s="189">
        <f t="shared" si="28"/>
        <v>0</v>
      </c>
    </row>
    <row r="1652" spans="38:42" x14ac:dyDescent="0.25">
      <c r="AL1652" s="1" t="s">
        <v>8885</v>
      </c>
      <c r="AM1652" s="1"/>
      <c r="AN1652" s="1"/>
      <c r="AO1652" s="71"/>
      <c r="AP1652" s="189">
        <f t="shared" si="28"/>
        <v>0</v>
      </c>
    </row>
    <row r="1653" spans="38:42" x14ac:dyDescent="0.25">
      <c r="AL1653" s="1" t="s">
        <v>8886</v>
      </c>
      <c r="AM1653" s="1"/>
      <c r="AN1653" s="1"/>
      <c r="AO1653" s="71"/>
      <c r="AP1653" s="189">
        <f t="shared" si="28"/>
        <v>0</v>
      </c>
    </row>
    <row r="1654" spans="38:42" x14ac:dyDescent="0.25">
      <c r="AL1654" s="1" t="s">
        <v>8887</v>
      </c>
      <c r="AM1654" s="1">
        <v>1</v>
      </c>
      <c r="AN1654" s="1"/>
      <c r="AO1654" s="71"/>
      <c r="AP1654" s="189">
        <f t="shared" si="28"/>
        <v>0</v>
      </c>
    </row>
    <row r="1655" spans="38:42" x14ac:dyDescent="0.25">
      <c r="AL1655" s="1" t="s">
        <v>8888</v>
      </c>
      <c r="AM1655" s="1"/>
      <c r="AN1655" s="1"/>
      <c r="AO1655" s="71"/>
      <c r="AP1655" s="189">
        <f t="shared" si="28"/>
        <v>0</v>
      </c>
    </row>
    <row r="1656" spans="38:42" x14ac:dyDescent="0.25">
      <c r="AL1656" s="1" t="s">
        <v>8889</v>
      </c>
      <c r="AM1656" s="1">
        <v>0.09</v>
      </c>
      <c r="AN1656" s="1"/>
      <c r="AO1656" s="71"/>
      <c r="AP1656" s="189">
        <f t="shared" si="28"/>
        <v>0</v>
      </c>
    </row>
    <row r="1657" spans="38:42" x14ac:dyDescent="0.25">
      <c r="AL1657" s="1" t="s">
        <v>8890</v>
      </c>
      <c r="AM1657" s="1">
        <v>0.12</v>
      </c>
      <c r="AN1657" s="1"/>
      <c r="AO1657" s="71"/>
      <c r="AP1657" s="189">
        <f t="shared" si="28"/>
        <v>0</v>
      </c>
    </row>
    <row r="1658" spans="38:42" x14ac:dyDescent="0.25">
      <c r="AL1658" s="1" t="s">
        <v>8891</v>
      </c>
      <c r="AM1658" s="1">
        <v>0.1</v>
      </c>
      <c r="AN1658" s="1"/>
      <c r="AO1658" s="71"/>
      <c r="AP1658" s="189">
        <f t="shared" si="28"/>
        <v>0</v>
      </c>
    </row>
    <row r="1659" spans="38:42" x14ac:dyDescent="0.25">
      <c r="AL1659" s="1" t="s">
        <v>8892</v>
      </c>
      <c r="AM1659" s="1">
        <v>0.06</v>
      </c>
      <c r="AN1659" s="1"/>
      <c r="AO1659" s="71"/>
      <c r="AP1659" s="189">
        <f t="shared" si="28"/>
        <v>0</v>
      </c>
    </row>
    <row r="1660" spans="38:42" x14ac:dyDescent="0.25">
      <c r="AL1660" s="1" t="s">
        <v>8893</v>
      </c>
      <c r="AM1660" s="1">
        <v>5</v>
      </c>
      <c r="AN1660" s="1"/>
      <c r="AO1660" s="71"/>
      <c r="AP1660" s="189">
        <f t="shared" si="28"/>
        <v>0</v>
      </c>
    </row>
    <row r="1661" spans="38:42" x14ac:dyDescent="0.25">
      <c r="AL1661" s="1" t="s">
        <v>8894</v>
      </c>
      <c r="AM1661" s="1">
        <v>0.8</v>
      </c>
      <c r="AN1661" s="1"/>
      <c r="AO1661" s="71"/>
      <c r="AP1661" s="189">
        <f t="shared" si="28"/>
        <v>0</v>
      </c>
    </row>
    <row r="1662" spans="38:42" x14ac:dyDescent="0.25">
      <c r="AL1662" s="1" t="s">
        <v>8895</v>
      </c>
      <c r="AM1662" s="1"/>
      <c r="AN1662" s="1"/>
      <c r="AO1662" s="71"/>
      <c r="AP1662" s="189">
        <f t="shared" si="28"/>
        <v>0</v>
      </c>
    </row>
    <row r="1663" spans="38:42" x14ac:dyDescent="0.25">
      <c r="AL1663" s="1" t="s">
        <v>8889</v>
      </c>
      <c r="AM1663" s="1">
        <v>1</v>
      </c>
      <c r="AN1663" s="1"/>
      <c r="AO1663" s="71"/>
      <c r="AP1663" s="189">
        <f t="shared" si="28"/>
        <v>0</v>
      </c>
    </row>
    <row r="1664" spans="38:42" x14ac:dyDescent="0.25">
      <c r="AL1664" s="1" t="s">
        <v>8891</v>
      </c>
      <c r="AM1664" s="1">
        <v>1.5</v>
      </c>
      <c r="AN1664" s="1"/>
      <c r="AO1664" s="71"/>
      <c r="AP1664" s="189">
        <f t="shared" si="28"/>
        <v>0</v>
      </c>
    </row>
    <row r="1665" spans="38:42" x14ac:dyDescent="0.25">
      <c r="AL1665" s="1" t="s">
        <v>8890</v>
      </c>
      <c r="AM1665" s="1">
        <v>2</v>
      </c>
      <c r="AN1665" s="1"/>
      <c r="AO1665" s="71"/>
      <c r="AP1665" s="189">
        <f t="shared" si="28"/>
        <v>0</v>
      </c>
    </row>
    <row r="1666" spans="38:42" x14ac:dyDescent="0.25">
      <c r="AL1666" s="1" t="s">
        <v>8896</v>
      </c>
      <c r="AM1666" s="1">
        <v>0.03</v>
      </c>
      <c r="AN1666" s="1"/>
      <c r="AO1666" s="71"/>
      <c r="AP1666" s="189">
        <f t="shared" si="28"/>
        <v>0</v>
      </c>
    </row>
    <row r="1667" spans="38:42" x14ac:dyDescent="0.25">
      <c r="AL1667" s="1" t="s">
        <v>8897</v>
      </c>
      <c r="AM1667" s="1">
        <v>0.1</v>
      </c>
      <c r="AN1667" s="1"/>
      <c r="AO1667" s="71"/>
      <c r="AP1667" s="189">
        <f t="shared" si="28"/>
        <v>0</v>
      </c>
    </row>
    <row r="1668" spans="38:42" x14ac:dyDescent="0.25">
      <c r="AL1668" s="1" t="s">
        <v>8898</v>
      </c>
      <c r="AM1668" s="1">
        <v>7</v>
      </c>
      <c r="AN1668" s="1"/>
      <c r="AO1668" s="71"/>
      <c r="AP1668" s="189">
        <f t="shared" ref="AP1668:AP1731" si="29">AO1668*AM1668</f>
        <v>0</v>
      </c>
    </row>
    <row r="1669" spans="38:42" x14ac:dyDescent="0.25">
      <c r="AL1669" s="1" t="s">
        <v>8899</v>
      </c>
      <c r="AM1669" s="1"/>
      <c r="AN1669" s="1"/>
      <c r="AO1669" s="71"/>
      <c r="AP1669" s="189">
        <f t="shared" si="29"/>
        <v>0</v>
      </c>
    </row>
    <row r="1670" spans="38:42" x14ac:dyDescent="0.25">
      <c r="AL1670" s="1" t="s">
        <v>8900</v>
      </c>
      <c r="AM1670" s="1">
        <v>1</v>
      </c>
      <c r="AN1670" s="1"/>
      <c r="AO1670" s="71"/>
      <c r="AP1670" s="189">
        <f t="shared" si="29"/>
        <v>0</v>
      </c>
    </row>
    <row r="1671" spans="38:42" x14ac:dyDescent="0.25">
      <c r="AL1671" s="1" t="s">
        <v>8901</v>
      </c>
      <c r="AM1671" s="1">
        <v>0.8</v>
      </c>
      <c r="AN1671" s="1"/>
      <c r="AO1671" s="71"/>
      <c r="AP1671" s="189">
        <f t="shared" si="29"/>
        <v>0</v>
      </c>
    </row>
    <row r="1672" spans="38:42" x14ac:dyDescent="0.25">
      <c r="AL1672" s="1" t="s">
        <v>8902</v>
      </c>
      <c r="AM1672" s="1">
        <v>3</v>
      </c>
      <c r="AN1672" s="1"/>
      <c r="AO1672" s="71"/>
      <c r="AP1672" s="189">
        <f t="shared" si="29"/>
        <v>0</v>
      </c>
    </row>
    <row r="1673" spans="38:42" x14ac:dyDescent="0.25">
      <c r="AL1673" s="1" t="s">
        <v>8903</v>
      </c>
      <c r="AM1673" s="1"/>
      <c r="AN1673" s="1"/>
      <c r="AO1673" s="71"/>
      <c r="AP1673" s="189">
        <f t="shared" si="29"/>
        <v>0</v>
      </c>
    </row>
    <row r="1674" spans="38:42" x14ac:dyDescent="0.25">
      <c r="AL1674" s="1" t="s">
        <v>8889</v>
      </c>
      <c r="AM1674" s="1">
        <v>0.9</v>
      </c>
      <c r="AN1674" s="1"/>
      <c r="AO1674" s="71"/>
      <c r="AP1674" s="189">
        <f t="shared" si="29"/>
        <v>0</v>
      </c>
    </row>
    <row r="1675" spans="38:42" x14ac:dyDescent="0.25">
      <c r="AL1675" s="1" t="s">
        <v>8891</v>
      </c>
      <c r="AM1675" s="1">
        <v>1.4</v>
      </c>
      <c r="AN1675" s="1"/>
      <c r="AO1675" s="71"/>
      <c r="AP1675" s="189">
        <f t="shared" si="29"/>
        <v>0</v>
      </c>
    </row>
    <row r="1676" spans="38:42" x14ac:dyDescent="0.25">
      <c r="AL1676" s="1" t="s">
        <v>8890</v>
      </c>
      <c r="AM1676" s="1">
        <v>2</v>
      </c>
      <c r="AN1676" s="1"/>
      <c r="AO1676" s="71"/>
      <c r="AP1676" s="189">
        <f t="shared" si="29"/>
        <v>0</v>
      </c>
    </row>
    <row r="1677" spans="38:42" x14ac:dyDescent="0.25">
      <c r="AL1677" s="1" t="s">
        <v>8904</v>
      </c>
      <c r="AM1677" s="1"/>
      <c r="AN1677" s="1"/>
      <c r="AO1677" s="71"/>
      <c r="AP1677" s="189">
        <f t="shared" si="29"/>
        <v>0</v>
      </c>
    </row>
    <row r="1678" spans="38:42" x14ac:dyDescent="0.25">
      <c r="AL1678" s="1" t="s">
        <v>8905</v>
      </c>
      <c r="AM1678" s="1">
        <v>5</v>
      </c>
      <c r="AN1678" s="1"/>
      <c r="AO1678" s="71"/>
      <c r="AP1678" s="189">
        <f t="shared" si="29"/>
        <v>0</v>
      </c>
    </row>
    <row r="1679" spans="38:42" x14ac:dyDescent="0.25">
      <c r="AL1679" s="1" t="s">
        <v>8906</v>
      </c>
      <c r="AM1679" s="1">
        <v>4</v>
      </c>
      <c r="AN1679" s="1"/>
      <c r="AO1679" s="71"/>
      <c r="AP1679" s="189">
        <f t="shared" si="29"/>
        <v>0</v>
      </c>
    </row>
    <row r="1680" spans="38:42" x14ac:dyDescent="0.25">
      <c r="AL1680" s="1" t="s">
        <v>8907</v>
      </c>
      <c r="AM1680" s="1">
        <v>14</v>
      </c>
      <c r="AN1680" s="1"/>
      <c r="AO1680" s="71"/>
      <c r="AP1680" s="189">
        <f t="shared" si="29"/>
        <v>0</v>
      </c>
    </row>
    <row r="1681" spans="38:42" x14ac:dyDescent="0.25">
      <c r="AL1681" s="1" t="s">
        <v>8908</v>
      </c>
      <c r="AM1681" s="1">
        <v>17</v>
      </c>
      <c r="AN1681" s="1"/>
      <c r="AO1681" s="71"/>
      <c r="AP1681" s="189">
        <f t="shared" si="29"/>
        <v>0</v>
      </c>
    </row>
    <row r="1682" spans="38:42" x14ac:dyDescent="0.25">
      <c r="AL1682" s="1" t="s">
        <v>8909</v>
      </c>
      <c r="AM1682" s="1">
        <v>3</v>
      </c>
      <c r="AN1682" s="1"/>
      <c r="AO1682" s="71"/>
      <c r="AP1682" s="189">
        <f t="shared" si="29"/>
        <v>0</v>
      </c>
    </row>
    <row r="1683" spans="38:42" x14ac:dyDescent="0.25">
      <c r="AL1683" s="1" t="s">
        <v>8910</v>
      </c>
      <c r="AM1683" s="1">
        <v>25</v>
      </c>
      <c r="AN1683" s="1"/>
      <c r="AO1683" s="71"/>
      <c r="AP1683" s="189">
        <f t="shared" si="29"/>
        <v>0</v>
      </c>
    </row>
    <row r="1684" spans="38:42" x14ac:dyDescent="0.25">
      <c r="AL1684" s="1" t="s">
        <v>8911</v>
      </c>
      <c r="AM1684" s="1">
        <v>2</v>
      </c>
      <c r="AN1684" s="1"/>
      <c r="AO1684" s="71"/>
      <c r="AP1684" s="189">
        <f t="shared" si="29"/>
        <v>0</v>
      </c>
    </row>
    <row r="1685" spans="38:42" x14ac:dyDescent="0.25">
      <c r="AL1685" s="1" t="s">
        <v>8912</v>
      </c>
      <c r="AM1685" s="1">
        <v>22</v>
      </c>
      <c r="AN1685" s="1"/>
      <c r="AO1685" s="71"/>
      <c r="AP1685" s="189">
        <f t="shared" si="29"/>
        <v>0</v>
      </c>
    </row>
    <row r="1686" spans="38:42" x14ac:dyDescent="0.25">
      <c r="AL1686" s="1" t="s">
        <v>8913</v>
      </c>
      <c r="AM1686" s="1">
        <v>24</v>
      </c>
      <c r="AN1686" s="1"/>
      <c r="AO1686" s="71"/>
      <c r="AP1686" s="189">
        <f t="shared" si="29"/>
        <v>0</v>
      </c>
    </row>
    <row r="1687" spans="38:42" x14ac:dyDescent="0.25">
      <c r="AL1687" s="1" t="s">
        <v>8914</v>
      </c>
      <c r="AM1687" s="1">
        <v>8</v>
      </c>
      <c r="AN1687" s="1"/>
      <c r="AO1687" s="71"/>
      <c r="AP1687" s="189">
        <f t="shared" si="29"/>
        <v>0</v>
      </c>
    </row>
    <row r="1688" spans="38:42" x14ac:dyDescent="0.25">
      <c r="AL1688" s="1" t="s">
        <v>8915</v>
      </c>
      <c r="AM1688" s="1">
        <v>12</v>
      </c>
      <c r="AN1688" s="1"/>
      <c r="AO1688" s="71"/>
      <c r="AP1688" s="189">
        <f t="shared" si="29"/>
        <v>0</v>
      </c>
    </row>
    <row r="1689" spans="38:42" x14ac:dyDescent="0.25">
      <c r="AL1689" s="1" t="s">
        <v>8916</v>
      </c>
      <c r="AM1689" s="1">
        <v>15</v>
      </c>
      <c r="AN1689" s="1"/>
      <c r="AO1689" s="71"/>
      <c r="AP1689" s="189">
        <f t="shared" si="29"/>
        <v>0</v>
      </c>
    </row>
    <row r="1690" spans="38:42" x14ac:dyDescent="0.25">
      <c r="AL1690" s="1" t="s">
        <v>8917</v>
      </c>
      <c r="AM1690" s="1">
        <v>2</v>
      </c>
      <c r="AN1690" s="1"/>
      <c r="AO1690" s="71"/>
      <c r="AP1690" s="189">
        <f t="shared" si="29"/>
        <v>0</v>
      </c>
    </row>
    <row r="1691" spans="38:42" x14ac:dyDescent="0.25">
      <c r="AL1691" s="1" t="s">
        <v>8918</v>
      </c>
      <c r="AM1691" s="1">
        <v>11</v>
      </c>
      <c r="AN1691" s="1"/>
      <c r="AO1691" s="71"/>
      <c r="AP1691" s="189">
        <f t="shared" si="29"/>
        <v>0</v>
      </c>
    </row>
    <row r="1692" spans="38:42" x14ac:dyDescent="0.25">
      <c r="AL1692" s="1" t="s">
        <v>8919</v>
      </c>
      <c r="AM1692" s="1">
        <v>15</v>
      </c>
      <c r="AN1692" s="1"/>
      <c r="AO1692" s="71"/>
      <c r="AP1692" s="189">
        <f t="shared" si="29"/>
        <v>0</v>
      </c>
    </row>
    <row r="1693" spans="38:42" x14ac:dyDescent="0.25">
      <c r="AL1693" s="1" t="s">
        <v>8920</v>
      </c>
      <c r="AM1693" s="1">
        <v>6</v>
      </c>
      <c r="AN1693" s="1"/>
      <c r="AO1693" s="71"/>
      <c r="AP1693" s="189">
        <f t="shared" si="29"/>
        <v>0</v>
      </c>
    </row>
    <row r="1694" spans="38:42" x14ac:dyDescent="0.25">
      <c r="AL1694" s="1" t="s">
        <v>8921</v>
      </c>
      <c r="AM1694" s="1">
        <v>2</v>
      </c>
      <c r="AN1694" s="1"/>
      <c r="AO1694" s="71"/>
      <c r="AP1694" s="189">
        <f t="shared" si="29"/>
        <v>0</v>
      </c>
    </row>
    <row r="1695" spans="38:42" x14ac:dyDescent="0.25">
      <c r="AL1695" s="1" t="s">
        <v>8922</v>
      </c>
      <c r="AM1695" s="1">
        <v>25</v>
      </c>
      <c r="AN1695" s="1"/>
      <c r="AO1695" s="71"/>
      <c r="AP1695" s="189">
        <f t="shared" si="29"/>
        <v>0</v>
      </c>
    </row>
    <row r="1696" spans="38:42" x14ac:dyDescent="0.25">
      <c r="AL1696" s="1" t="s">
        <v>8923</v>
      </c>
      <c r="AM1696" s="1">
        <v>8</v>
      </c>
      <c r="AN1696" s="1"/>
      <c r="AO1696" s="71"/>
      <c r="AP1696" s="189">
        <f t="shared" si="29"/>
        <v>0</v>
      </c>
    </row>
    <row r="1697" spans="38:42" x14ac:dyDescent="0.25">
      <c r="AL1697" s="1" t="s">
        <v>8924</v>
      </c>
      <c r="AM1697" s="1"/>
      <c r="AN1697" s="1"/>
      <c r="AO1697" s="71"/>
      <c r="AP1697" s="189">
        <f t="shared" si="29"/>
        <v>0</v>
      </c>
    </row>
    <row r="1698" spans="38:42" x14ac:dyDescent="0.25">
      <c r="AL1698" s="1" t="s">
        <v>8925</v>
      </c>
      <c r="AM1698" s="1">
        <v>0.7</v>
      </c>
      <c r="AN1698" s="1"/>
      <c r="AO1698" s="71"/>
      <c r="AP1698" s="189">
        <f t="shared" si="29"/>
        <v>0</v>
      </c>
    </row>
    <row r="1699" spans="38:42" x14ac:dyDescent="0.25">
      <c r="AL1699" s="1" t="s">
        <v>8926</v>
      </c>
      <c r="AM1699" s="1">
        <v>0.09</v>
      </c>
      <c r="AN1699" s="1"/>
      <c r="AO1699" s="71"/>
      <c r="AP1699" s="189">
        <f t="shared" si="29"/>
        <v>0</v>
      </c>
    </row>
    <row r="1700" spans="38:42" x14ac:dyDescent="0.25">
      <c r="AL1700" s="1" t="s">
        <v>8927</v>
      </c>
      <c r="AM1700" s="1">
        <v>8</v>
      </c>
      <c r="AN1700" s="1"/>
      <c r="AO1700" s="71"/>
      <c r="AP1700" s="189">
        <f t="shared" si="29"/>
        <v>0</v>
      </c>
    </row>
    <row r="1701" spans="38:42" x14ac:dyDescent="0.25">
      <c r="AL1701" s="1" t="s">
        <v>8928</v>
      </c>
      <c r="AM1701" s="1">
        <v>4</v>
      </c>
      <c r="AN1701" s="1"/>
      <c r="AO1701" s="71"/>
      <c r="AP1701" s="189">
        <f t="shared" si="29"/>
        <v>0</v>
      </c>
    </row>
    <row r="1702" spans="38:42" x14ac:dyDescent="0.25">
      <c r="AL1702" s="1" t="s">
        <v>8929</v>
      </c>
      <c r="AM1702" s="1">
        <v>7.0000000000000007E-2</v>
      </c>
      <c r="AN1702" s="1"/>
      <c r="AO1702" s="71"/>
      <c r="AP1702" s="189">
        <f t="shared" si="29"/>
        <v>0</v>
      </c>
    </row>
    <row r="1703" spans="38:42" x14ac:dyDescent="0.25">
      <c r="AL1703" s="1" t="s">
        <v>8930</v>
      </c>
      <c r="AM1703" s="1">
        <v>0.06</v>
      </c>
      <c r="AN1703" s="1"/>
      <c r="AO1703" s="71"/>
      <c r="AP1703" s="189">
        <f t="shared" si="29"/>
        <v>0</v>
      </c>
    </row>
    <row r="1704" spans="38:42" x14ac:dyDescent="0.25">
      <c r="AL1704" s="1" t="s">
        <v>8931</v>
      </c>
      <c r="AM1704" s="1">
        <v>0.03</v>
      </c>
      <c r="AN1704" s="1"/>
      <c r="AO1704" s="71"/>
      <c r="AP1704" s="189">
        <f t="shared" si="29"/>
        <v>0</v>
      </c>
    </row>
    <row r="1705" spans="38:42" x14ac:dyDescent="0.25">
      <c r="AL1705" s="1" t="s">
        <v>8932</v>
      </c>
      <c r="AM1705" s="1">
        <v>0.04</v>
      </c>
      <c r="AN1705" s="1"/>
      <c r="AO1705" s="71"/>
      <c r="AP1705" s="189">
        <f t="shared" si="29"/>
        <v>0</v>
      </c>
    </row>
    <row r="1706" spans="38:42" x14ac:dyDescent="0.25">
      <c r="AL1706" s="1" t="s">
        <v>8933</v>
      </c>
      <c r="AM1706" s="1">
        <v>0.08</v>
      </c>
      <c r="AN1706" s="1"/>
      <c r="AO1706" s="71"/>
      <c r="AP1706" s="189">
        <f t="shared" si="29"/>
        <v>0</v>
      </c>
    </row>
    <row r="1707" spans="38:42" x14ac:dyDescent="0.25">
      <c r="AL1707" s="1" t="s">
        <v>8934</v>
      </c>
      <c r="AM1707" s="1">
        <v>7.0000000000000007E-2</v>
      </c>
      <c r="AN1707" s="1"/>
      <c r="AO1707" s="71"/>
      <c r="AP1707" s="189">
        <f t="shared" si="29"/>
        <v>0</v>
      </c>
    </row>
    <row r="1708" spans="38:42" x14ac:dyDescent="0.25">
      <c r="AL1708" s="1" t="s">
        <v>8935</v>
      </c>
      <c r="AM1708" s="1">
        <v>0.06</v>
      </c>
      <c r="AN1708" s="1"/>
      <c r="AO1708" s="71"/>
      <c r="AP1708" s="189">
        <f t="shared" si="29"/>
        <v>0</v>
      </c>
    </row>
    <row r="1709" spans="38:42" x14ac:dyDescent="0.25">
      <c r="AL1709" s="1" t="s">
        <v>8936</v>
      </c>
      <c r="AM1709" s="1">
        <v>4</v>
      </c>
      <c r="AN1709" s="1"/>
      <c r="AO1709" s="71"/>
      <c r="AP1709" s="189">
        <f t="shared" si="29"/>
        <v>0</v>
      </c>
    </row>
    <row r="1710" spans="38:42" x14ac:dyDescent="0.25">
      <c r="AL1710" s="1" t="s">
        <v>8937</v>
      </c>
      <c r="AM1710" s="1">
        <v>0.04</v>
      </c>
      <c r="AN1710" s="1"/>
      <c r="AO1710" s="71"/>
      <c r="AP1710" s="189">
        <f t="shared" si="29"/>
        <v>0</v>
      </c>
    </row>
    <row r="1711" spans="38:42" x14ac:dyDescent="0.25">
      <c r="AL1711" s="1" t="s">
        <v>8938</v>
      </c>
      <c r="AM1711" s="1">
        <v>0.06</v>
      </c>
      <c r="AN1711" s="1"/>
      <c r="AO1711" s="71"/>
      <c r="AP1711" s="189">
        <f t="shared" si="29"/>
        <v>0</v>
      </c>
    </row>
    <row r="1712" spans="38:42" x14ac:dyDescent="0.25">
      <c r="AL1712" s="1" t="s">
        <v>8939</v>
      </c>
      <c r="AM1712" s="1">
        <v>0.02</v>
      </c>
      <c r="AN1712" s="1"/>
      <c r="AO1712" s="71"/>
      <c r="AP1712" s="189">
        <f t="shared" si="29"/>
        <v>0</v>
      </c>
    </row>
    <row r="1713" spans="38:42" x14ac:dyDescent="0.25">
      <c r="AL1713" s="1" t="s">
        <v>8940</v>
      </c>
      <c r="AM1713" s="1">
        <v>0.04</v>
      </c>
      <c r="AN1713" s="1"/>
      <c r="AO1713" s="71"/>
      <c r="AP1713" s="189">
        <f t="shared" si="29"/>
        <v>0</v>
      </c>
    </row>
    <row r="1714" spans="38:42" x14ac:dyDescent="0.25">
      <c r="AL1714" s="1" t="s">
        <v>8941</v>
      </c>
      <c r="AM1714" s="1">
        <v>8</v>
      </c>
      <c r="AN1714" s="1"/>
      <c r="AO1714" s="71"/>
      <c r="AP1714" s="189">
        <f t="shared" si="29"/>
        <v>0</v>
      </c>
    </row>
    <row r="1715" spans="38:42" x14ac:dyDescent="0.25">
      <c r="AL1715" s="1" t="s">
        <v>8942</v>
      </c>
      <c r="AM1715" s="1">
        <v>12</v>
      </c>
      <c r="AN1715" s="1"/>
      <c r="AO1715" s="71"/>
      <c r="AP1715" s="189">
        <f t="shared" si="29"/>
        <v>0</v>
      </c>
    </row>
    <row r="1716" spans="38:42" x14ac:dyDescent="0.25">
      <c r="AL1716" s="1" t="s">
        <v>8943</v>
      </c>
      <c r="AM1716" s="1">
        <v>18</v>
      </c>
      <c r="AN1716" s="1"/>
      <c r="AO1716" s="71"/>
      <c r="AP1716" s="189">
        <f t="shared" si="29"/>
        <v>0</v>
      </c>
    </row>
    <row r="1717" spans="38:42" x14ac:dyDescent="0.25">
      <c r="AL1717" s="1" t="s">
        <v>8944</v>
      </c>
      <c r="AM1717" s="1">
        <v>0.1</v>
      </c>
      <c r="AN1717" s="1"/>
      <c r="AO1717" s="71"/>
      <c r="AP1717" s="189">
        <f t="shared" si="29"/>
        <v>0</v>
      </c>
    </row>
    <row r="1718" spans="38:42" x14ac:dyDescent="0.25">
      <c r="AL1718" s="1" t="s">
        <v>8945</v>
      </c>
      <c r="AM1718" s="1">
        <v>0.05</v>
      </c>
      <c r="AN1718" s="1"/>
      <c r="AO1718" s="71"/>
      <c r="AP1718" s="189">
        <f t="shared" si="29"/>
        <v>0</v>
      </c>
    </row>
    <row r="1719" spans="38:42" x14ac:dyDescent="0.25">
      <c r="AL1719" s="1" t="s">
        <v>8946</v>
      </c>
      <c r="AM1719" s="1"/>
      <c r="AN1719" s="1"/>
      <c r="AO1719" s="71"/>
      <c r="AP1719" s="189">
        <f t="shared" si="29"/>
        <v>0</v>
      </c>
    </row>
    <row r="1720" spans="38:42" x14ac:dyDescent="0.25">
      <c r="AL1720" s="1" t="s">
        <v>8947</v>
      </c>
      <c r="AM1720" s="1">
        <v>0.06</v>
      </c>
      <c r="AN1720" s="1"/>
      <c r="AO1720" s="71"/>
      <c r="AP1720" s="189">
        <f t="shared" si="29"/>
        <v>0</v>
      </c>
    </row>
    <row r="1721" spans="38:42" x14ac:dyDescent="0.25">
      <c r="AL1721" s="1" t="s">
        <v>8948</v>
      </c>
      <c r="AM1721" s="1">
        <v>7.0000000000000007E-2</v>
      </c>
      <c r="AN1721" s="1"/>
      <c r="AO1721" s="71"/>
      <c r="AP1721" s="189">
        <f t="shared" si="29"/>
        <v>0</v>
      </c>
    </row>
    <row r="1722" spans="38:42" x14ac:dyDescent="0.25">
      <c r="AL1722" s="1" t="s">
        <v>8949</v>
      </c>
      <c r="AM1722" s="1">
        <v>0.1</v>
      </c>
      <c r="AN1722" s="1"/>
      <c r="AO1722" s="71"/>
      <c r="AP1722" s="189">
        <f t="shared" si="29"/>
        <v>0</v>
      </c>
    </row>
    <row r="1723" spans="38:42" x14ac:dyDescent="0.25">
      <c r="AL1723" s="1" t="s">
        <v>8950</v>
      </c>
      <c r="AM1723" s="1">
        <v>0.1</v>
      </c>
      <c r="AN1723" s="1"/>
      <c r="AO1723" s="71"/>
      <c r="AP1723" s="189">
        <f t="shared" si="29"/>
        <v>0</v>
      </c>
    </row>
    <row r="1724" spans="38:42" x14ac:dyDescent="0.25">
      <c r="AL1724" s="1" t="s">
        <v>8951</v>
      </c>
      <c r="AM1724" s="1">
        <v>0.12</v>
      </c>
      <c r="AN1724" s="1"/>
      <c r="AO1724" s="71"/>
      <c r="AP1724" s="189">
        <f t="shared" si="29"/>
        <v>0</v>
      </c>
    </row>
    <row r="1725" spans="38:42" x14ac:dyDescent="0.25">
      <c r="AL1725" s="1" t="s">
        <v>8952</v>
      </c>
      <c r="AM1725" s="1">
        <v>7.0000000000000007E-2</v>
      </c>
      <c r="AN1725" s="1"/>
      <c r="AO1725" s="71"/>
      <c r="AP1725" s="189">
        <f t="shared" si="29"/>
        <v>0</v>
      </c>
    </row>
    <row r="1726" spans="38:42" x14ac:dyDescent="0.25">
      <c r="AL1726" s="1" t="s">
        <v>8953</v>
      </c>
      <c r="AM1726" s="1">
        <v>1</v>
      </c>
      <c r="AN1726" s="1"/>
      <c r="AO1726" s="71"/>
      <c r="AP1726" s="189">
        <f t="shared" si="29"/>
        <v>0</v>
      </c>
    </row>
    <row r="1727" spans="38:42" x14ac:dyDescent="0.25">
      <c r="AL1727" s="1" t="s">
        <v>8954</v>
      </c>
      <c r="AM1727" s="1">
        <v>0.1</v>
      </c>
      <c r="AN1727" s="1"/>
      <c r="AO1727" s="71"/>
      <c r="AP1727" s="189">
        <f t="shared" si="29"/>
        <v>0</v>
      </c>
    </row>
    <row r="1728" spans="38:42" x14ac:dyDescent="0.25">
      <c r="AL1728" s="1" t="s">
        <v>8955</v>
      </c>
      <c r="AM1728" s="1">
        <v>0.06</v>
      </c>
      <c r="AN1728" s="1"/>
      <c r="AO1728" s="71"/>
      <c r="AP1728" s="189">
        <f t="shared" si="29"/>
        <v>0</v>
      </c>
    </row>
    <row r="1729" spans="38:42" x14ac:dyDescent="0.25">
      <c r="AL1729" s="1" t="s">
        <v>8956</v>
      </c>
      <c r="AM1729" s="1">
        <v>0.09</v>
      </c>
      <c r="AN1729" s="1"/>
      <c r="AO1729" s="71"/>
      <c r="AP1729" s="189">
        <f t="shared" si="29"/>
        <v>0</v>
      </c>
    </row>
    <row r="1730" spans="38:42" x14ac:dyDescent="0.25">
      <c r="AL1730" s="1" t="s">
        <v>8957</v>
      </c>
      <c r="AM1730" s="1">
        <v>0.1</v>
      </c>
      <c r="AN1730" s="1"/>
      <c r="AO1730" s="71"/>
      <c r="AP1730" s="189">
        <f t="shared" si="29"/>
        <v>0</v>
      </c>
    </row>
    <row r="1731" spans="38:42" x14ac:dyDescent="0.25">
      <c r="AL1731" s="1" t="s">
        <v>8958</v>
      </c>
      <c r="AM1731" s="1">
        <v>0.09</v>
      </c>
      <c r="AN1731" s="1"/>
      <c r="AO1731" s="71"/>
      <c r="AP1731" s="189">
        <f t="shared" si="29"/>
        <v>0</v>
      </c>
    </row>
    <row r="1732" spans="38:42" x14ac:dyDescent="0.25">
      <c r="AL1732" s="1" t="s">
        <v>8959</v>
      </c>
      <c r="AM1732" s="1">
        <v>0.1</v>
      </c>
      <c r="AN1732" s="1"/>
      <c r="AO1732" s="71"/>
      <c r="AP1732" s="189">
        <f t="shared" ref="AP1732:AP1795" si="30">AO1732*AM1732</f>
        <v>0</v>
      </c>
    </row>
    <row r="1733" spans="38:42" x14ac:dyDescent="0.25">
      <c r="AL1733" s="1" t="s">
        <v>8960</v>
      </c>
      <c r="AM1733" s="1">
        <v>0.04</v>
      </c>
      <c r="AN1733" s="1"/>
      <c r="AO1733" s="71"/>
      <c r="AP1733" s="189">
        <f t="shared" si="30"/>
        <v>0</v>
      </c>
    </row>
    <row r="1734" spans="38:42" x14ac:dyDescent="0.25">
      <c r="AL1734" s="1" t="s">
        <v>8961</v>
      </c>
      <c r="AM1734" s="1">
        <v>1</v>
      </c>
      <c r="AN1734" s="1"/>
      <c r="AO1734" s="71"/>
      <c r="AP1734" s="189">
        <f t="shared" si="30"/>
        <v>0</v>
      </c>
    </row>
    <row r="1735" spans="38:42" x14ac:dyDescent="0.25">
      <c r="AL1735" s="1" t="s">
        <v>8962</v>
      </c>
      <c r="AM1735" s="1">
        <v>0.1</v>
      </c>
      <c r="AN1735" s="1"/>
      <c r="AO1735" s="71"/>
      <c r="AP1735" s="189">
        <f t="shared" si="30"/>
        <v>0</v>
      </c>
    </row>
    <row r="1736" spans="38:42" x14ac:dyDescent="0.25">
      <c r="AL1736" s="1" t="s">
        <v>8963</v>
      </c>
      <c r="AM1736" s="1">
        <v>1</v>
      </c>
      <c r="AN1736" s="1"/>
      <c r="AO1736" s="71"/>
      <c r="AP1736" s="189">
        <f t="shared" si="30"/>
        <v>0</v>
      </c>
    </row>
    <row r="1737" spans="38:42" x14ac:dyDescent="0.25">
      <c r="AL1737" s="1" t="s">
        <v>8964</v>
      </c>
      <c r="AM1737" s="1"/>
      <c r="AN1737" s="1"/>
      <c r="AO1737" s="71"/>
      <c r="AP1737" s="189">
        <f t="shared" si="30"/>
        <v>0</v>
      </c>
    </row>
    <row r="1738" spans="38:42" x14ac:dyDescent="0.25">
      <c r="AL1738" s="1" t="s">
        <v>8965</v>
      </c>
      <c r="AM1738" s="1">
        <v>0.04</v>
      </c>
      <c r="AN1738" s="1"/>
      <c r="AO1738" s="71"/>
      <c r="AP1738" s="189">
        <f t="shared" si="30"/>
        <v>0</v>
      </c>
    </row>
    <row r="1739" spans="38:42" x14ac:dyDescent="0.25">
      <c r="AL1739" s="1" t="s">
        <v>8966</v>
      </c>
      <c r="AM1739" s="1">
        <v>0.1</v>
      </c>
      <c r="AN1739" s="1"/>
      <c r="AO1739" s="71"/>
      <c r="AP1739" s="189">
        <f t="shared" si="30"/>
        <v>0</v>
      </c>
    </row>
    <row r="1740" spans="38:42" x14ac:dyDescent="0.25">
      <c r="AL1740" s="1" t="s">
        <v>8967</v>
      </c>
      <c r="AM1740" s="1">
        <v>0.08</v>
      </c>
      <c r="AN1740" s="1"/>
      <c r="AO1740" s="71"/>
      <c r="AP1740" s="189">
        <f t="shared" si="30"/>
        <v>0</v>
      </c>
    </row>
    <row r="1741" spans="38:42" x14ac:dyDescent="0.25">
      <c r="AL1741" s="1" t="s">
        <v>8968</v>
      </c>
      <c r="AM1741" s="1">
        <v>0.2</v>
      </c>
      <c r="AN1741" s="1"/>
      <c r="AO1741" s="71"/>
      <c r="AP1741" s="189">
        <f t="shared" si="30"/>
        <v>0</v>
      </c>
    </row>
    <row r="1742" spans="38:42" x14ac:dyDescent="0.25">
      <c r="AL1742" s="1" t="s">
        <v>8969</v>
      </c>
      <c r="AM1742" s="1">
        <v>12</v>
      </c>
      <c r="AN1742" s="1"/>
      <c r="AO1742" s="71"/>
      <c r="AP1742" s="189">
        <f t="shared" si="30"/>
        <v>0</v>
      </c>
    </row>
    <row r="1743" spans="38:42" x14ac:dyDescent="0.25">
      <c r="AL1743" s="1" t="s">
        <v>8970</v>
      </c>
      <c r="AM1743" s="1">
        <v>0.05</v>
      </c>
      <c r="AN1743" s="1"/>
      <c r="AO1743" s="71"/>
      <c r="AP1743" s="189">
        <f t="shared" si="30"/>
        <v>0</v>
      </c>
    </row>
    <row r="1744" spans="38:42" x14ac:dyDescent="0.25">
      <c r="AL1744" s="1" t="s">
        <v>8971</v>
      </c>
      <c r="AM1744" s="1">
        <v>0.05</v>
      </c>
      <c r="AN1744" s="1"/>
      <c r="AO1744" s="71"/>
      <c r="AP1744" s="189">
        <f t="shared" si="30"/>
        <v>0</v>
      </c>
    </row>
    <row r="1745" spans="38:42" x14ac:dyDescent="0.25">
      <c r="AL1745" s="1" t="s">
        <v>8972</v>
      </c>
      <c r="AM1745" s="1">
        <v>0.09</v>
      </c>
      <c r="AN1745" s="1"/>
      <c r="AO1745" s="71"/>
      <c r="AP1745" s="189">
        <f t="shared" si="30"/>
        <v>0</v>
      </c>
    </row>
    <row r="1746" spans="38:42" x14ac:dyDescent="0.25">
      <c r="AL1746" s="1" t="s">
        <v>8973</v>
      </c>
      <c r="AM1746" s="1">
        <v>7.0000000000000007E-2</v>
      </c>
      <c r="AN1746" s="1"/>
      <c r="AO1746" s="71"/>
      <c r="AP1746" s="189">
        <f t="shared" si="30"/>
        <v>0</v>
      </c>
    </row>
    <row r="1747" spans="38:42" x14ac:dyDescent="0.25">
      <c r="AL1747" s="1" t="s">
        <v>8974</v>
      </c>
      <c r="AM1747" s="1">
        <v>0.09</v>
      </c>
      <c r="AN1747" s="1"/>
      <c r="AO1747" s="71"/>
      <c r="AP1747" s="189">
        <f t="shared" si="30"/>
        <v>0</v>
      </c>
    </row>
    <row r="1748" spans="38:42" x14ac:dyDescent="0.25">
      <c r="AL1748" s="1" t="s">
        <v>8975</v>
      </c>
      <c r="AM1748" s="1">
        <v>0.1</v>
      </c>
      <c r="AN1748" s="1"/>
      <c r="AO1748" s="71"/>
      <c r="AP1748" s="189">
        <f t="shared" si="30"/>
        <v>0</v>
      </c>
    </row>
    <row r="1749" spans="38:42" x14ac:dyDescent="0.25">
      <c r="AL1749" s="1" t="s">
        <v>8976</v>
      </c>
      <c r="AM1749" s="1"/>
      <c r="AN1749" s="1"/>
      <c r="AO1749" s="71"/>
      <c r="AP1749" s="189">
        <f t="shared" si="30"/>
        <v>0</v>
      </c>
    </row>
    <row r="1750" spans="38:42" x14ac:dyDescent="0.25">
      <c r="AL1750" s="1" t="s">
        <v>8977</v>
      </c>
      <c r="AM1750" s="1">
        <v>0.06</v>
      </c>
      <c r="AN1750" s="1"/>
      <c r="AO1750" s="71"/>
      <c r="AP1750" s="189">
        <f t="shared" si="30"/>
        <v>0</v>
      </c>
    </row>
    <row r="1751" spans="38:42" x14ac:dyDescent="0.25">
      <c r="AL1751" s="1" t="s">
        <v>8978</v>
      </c>
      <c r="AM1751" s="1">
        <v>0.05</v>
      </c>
      <c r="AN1751" s="1"/>
      <c r="AO1751" s="71"/>
      <c r="AP1751" s="189">
        <f t="shared" si="30"/>
        <v>0</v>
      </c>
    </row>
    <row r="1752" spans="38:42" x14ac:dyDescent="0.25">
      <c r="AL1752" s="1" t="s">
        <v>8979</v>
      </c>
      <c r="AM1752" s="1">
        <v>0.5</v>
      </c>
      <c r="AN1752" s="1"/>
      <c r="AO1752" s="71"/>
      <c r="AP1752" s="189">
        <f t="shared" si="30"/>
        <v>0</v>
      </c>
    </row>
    <row r="1753" spans="38:42" x14ac:dyDescent="0.25">
      <c r="AL1753" s="1" t="s">
        <v>8980</v>
      </c>
      <c r="AM1753" s="1">
        <v>0.5</v>
      </c>
      <c r="AN1753" s="1"/>
      <c r="AO1753" s="71"/>
      <c r="AP1753" s="189">
        <f t="shared" si="30"/>
        <v>0</v>
      </c>
    </row>
    <row r="1754" spans="38:42" x14ac:dyDescent="0.25">
      <c r="AL1754" s="1" t="s">
        <v>8981</v>
      </c>
      <c r="AM1754" s="1">
        <v>1</v>
      </c>
      <c r="AN1754" s="1"/>
      <c r="AO1754" s="71"/>
      <c r="AP1754" s="189">
        <f t="shared" si="30"/>
        <v>0</v>
      </c>
    </row>
    <row r="1755" spans="38:42" x14ac:dyDescent="0.25">
      <c r="AL1755" s="1" t="s">
        <v>8982</v>
      </c>
      <c r="AM1755" s="1">
        <v>0.3</v>
      </c>
      <c r="AN1755" s="1"/>
      <c r="AO1755" s="71"/>
      <c r="AP1755" s="189">
        <f t="shared" si="30"/>
        <v>0</v>
      </c>
    </row>
    <row r="1756" spans="38:42" x14ac:dyDescent="0.25">
      <c r="AL1756" s="1" t="s">
        <v>8983</v>
      </c>
      <c r="AM1756" s="1">
        <v>3.3</v>
      </c>
      <c r="AN1756" s="1"/>
      <c r="AO1756" s="71"/>
      <c r="AP1756" s="189">
        <f t="shared" si="30"/>
        <v>0</v>
      </c>
    </row>
    <row r="1757" spans="38:42" x14ac:dyDescent="0.25">
      <c r="AL1757" s="1" t="s">
        <v>8984</v>
      </c>
      <c r="AM1757" s="1">
        <v>0.9</v>
      </c>
      <c r="AN1757" s="1"/>
      <c r="AO1757" s="71"/>
      <c r="AP1757" s="189">
        <f t="shared" si="30"/>
        <v>0</v>
      </c>
    </row>
    <row r="1758" spans="38:42" x14ac:dyDescent="0.25">
      <c r="AL1758" s="1" t="s">
        <v>8985</v>
      </c>
      <c r="AM1758" s="1">
        <v>1</v>
      </c>
      <c r="AN1758" s="1"/>
      <c r="AO1758" s="71"/>
      <c r="AP1758" s="189">
        <f t="shared" si="30"/>
        <v>0</v>
      </c>
    </row>
    <row r="1759" spans="38:42" x14ac:dyDescent="0.25">
      <c r="AL1759" s="1" t="s">
        <v>8986</v>
      </c>
      <c r="AM1759" s="1">
        <v>0.9</v>
      </c>
      <c r="AN1759" s="1"/>
      <c r="AO1759" s="71"/>
      <c r="AP1759" s="189">
        <f t="shared" si="30"/>
        <v>0</v>
      </c>
    </row>
    <row r="1760" spans="38:42" x14ac:dyDescent="0.25">
      <c r="AL1760" s="1" t="s">
        <v>8987</v>
      </c>
      <c r="AM1760" s="1">
        <v>3</v>
      </c>
      <c r="AN1760" s="1"/>
      <c r="AO1760" s="71"/>
      <c r="AP1760" s="189">
        <f t="shared" si="30"/>
        <v>0</v>
      </c>
    </row>
    <row r="1761" spans="38:42" x14ac:dyDescent="0.25">
      <c r="AL1761" s="1" t="s">
        <v>8988</v>
      </c>
      <c r="AM1761" s="1">
        <v>1.2</v>
      </c>
      <c r="AN1761" s="1"/>
      <c r="AO1761" s="71"/>
      <c r="AP1761" s="189">
        <f t="shared" si="30"/>
        <v>0</v>
      </c>
    </row>
    <row r="1762" spans="38:42" x14ac:dyDescent="0.25">
      <c r="AL1762" s="1" t="s">
        <v>8989</v>
      </c>
      <c r="AM1762" s="1">
        <v>3.3</v>
      </c>
      <c r="AN1762" s="1"/>
      <c r="AO1762" s="71"/>
      <c r="AP1762" s="189">
        <f t="shared" si="30"/>
        <v>0</v>
      </c>
    </row>
    <row r="1763" spans="38:42" x14ac:dyDescent="0.25">
      <c r="AL1763" s="1" t="s">
        <v>8990</v>
      </c>
      <c r="AM1763" s="1">
        <v>0.4</v>
      </c>
      <c r="AN1763" s="1"/>
      <c r="AO1763" s="71"/>
      <c r="AP1763" s="189">
        <f t="shared" si="30"/>
        <v>0</v>
      </c>
    </row>
    <row r="1764" spans="38:42" x14ac:dyDescent="0.25">
      <c r="AL1764" s="1" t="s">
        <v>8991</v>
      </c>
      <c r="AM1764" s="1">
        <v>0.5</v>
      </c>
      <c r="AN1764" s="1"/>
      <c r="AO1764" s="71"/>
      <c r="AP1764" s="189">
        <f t="shared" si="30"/>
        <v>0</v>
      </c>
    </row>
    <row r="1765" spans="38:42" x14ac:dyDescent="0.25">
      <c r="AL1765" s="1" t="s">
        <v>8992</v>
      </c>
      <c r="AM1765" s="1">
        <v>0.5</v>
      </c>
      <c r="AN1765" s="1"/>
      <c r="AO1765" s="71"/>
      <c r="AP1765" s="189">
        <f t="shared" si="30"/>
        <v>0</v>
      </c>
    </row>
    <row r="1766" spans="38:42" x14ac:dyDescent="0.25">
      <c r="AL1766" s="1" t="s">
        <v>8993</v>
      </c>
      <c r="AM1766" s="1">
        <v>0.4</v>
      </c>
      <c r="AN1766" s="1"/>
      <c r="AO1766" s="71"/>
      <c r="AP1766" s="189">
        <f t="shared" si="30"/>
        <v>0</v>
      </c>
    </row>
    <row r="1767" spans="38:42" x14ac:dyDescent="0.25">
      <c r="AL1767" s="1" t="s">
        <v>8994</v>
      </c>
      <c r="AM1767" s="1">
        <v>4.4000000000000004</v>
      </c>
      <c r="AN1767" s="1"/>
      <c r="AO1767" s="71"/>
      <c r="AP1767" s="189">
        <f t="shared" si="30"/>
        <v>0</v>
      </c>
    </row>
    <row r="1768" spans="38:42" x14ac:dyDescent="0.25">
      <c r="AL1768" s="1" t="s">
        <v>8995</v>
      </c>
      <c r="AM1768" s="1">
        <v>0.3</v>
      </c>
      <c r="AN1768" s="1"/>
      <c r="AO1768" s="71"/>
      <c r="AP1768" s="189">
        <f t="shared" si="30"/>
        <v>0</v>
      </c>
    </row>
    <row r="1769" spans="38:42" x14ac:dyDescent="0.25">
      <c r="AL1769" s="1" t="s">
        <v>8996</v>
      </c>
      <c r="AM1769" s="1"/>
      <c r="AN1769" s="1"/>
      <c r="AO1769" s="71"/>
      <c r="AP1769" s="189">
        <f t="shared" si="30"/>
        <v>0</v>
      </c>
    </row>
    <row r="1770" spans="38:42" x14ac:dyDescent="0.25">
      <c r="AL1770" s="1" t="s">
        <v>7455</v>
      </c>
      <c r="AM1770" s="1"/>
      <c r="AN1770" s="1"/>
      <c r="AO1770" s="71"/>
      <c r="AP1770" s="189">
        <f t="shared" si="30"/>
        <v>0</v>
      </c>
    </row>
    <row r="1771" spans="38:42" x14ac:dyDescent="0.25">
      <c r="AL1771" s="182" t="s">
        <v>8997</v>
      </c>
      <c r="AM1771" s="182"/>
      <c r="AN1771" s="182"/>
      <c r="AO1771" s="187"/>
      <c r="AP1771" s="189">
        <f t="shared" si="30"/>
        <v>0</v>
      </c>
    </row>
    <row r="1772" spans="38:42" x14ac:dyDescent="0.25">
      <c r="AL1772" s="1" t="s">
        <v>8998</v>
      </c>
      <c r="AM1772" s="1">
        <v>0.1</v>
      </c>
      <c r="AN1772" s="1"/>
      <c r="AO1772" s="71"/>
      <c r="AP1772" s="189">
        <f t="shared" si="30"/>
        <v>0</v>
      </c>
    </row>
    <row r="1773" spans="38:42" x14ac:dyDescent="0.25">
      <c r="AL1773" s="1" t="s">
        <v>8999</v>
      </c>
      <c r="AM1773" s="1">
        <v>1</v>
      </c>
      <c r="AN1773" s="1"/>
      <c r="AO1773" s="71"/>
      <c r="AP1773" s="189">
        <f t="shared" si="30"/>
        <v>0</v>
      </c>
    </row>
    <row r="1774" spans="38:42" x14ac:dyDescent="0.25">
      <c r="AL1774" s="1" t="s">
        <v>9000</v>
      </c>
      <c r="AM1774" s="1">
        <v>0.4</v>
      </c>
      <c r="AN1774" s="1"/>
      <c r="AO1774" s="71"/>
      <c r="AP1774" s="189">
        <f t="shared" si="30"/>
        <v>0</v>
      </c>
    </row>
    <row r="1775" spans="38:42" x14ac:dyDescent="0.25">
      <c r="AL1775" s="1" t="s">
        <v>9001</v>
      </c>
      <c r="AM1775" s="1">
        <v>0.2</v>
      </c>
      <c r="AN1775" s="1"/>
      <c r="AO1775" s="71"/>
      <c r="AP1775" s="189">
        <f t="shared" si="30"/>
        <v>0</v>
      </c>
    </row>
    <row r="1776" spans="38:42" x14ac:dyDescent="0.25">
      <c r="AL1776" s="1" t="s">
        <v>9002</v>
      </c>
      <c r="AM1776" s="1">
        <v>0.2</v>
      </c>
      <c r="AN1776" s="1"/>
      <c r="AO1776" s="71"/>
      <c r="AP1776" s="189">
        <f t="shared" si="30"/>
        <v>0</v>
      </c>
    </row>
    <row r="1777" spans="38:42" x14ac:dyDescent="0.25">
      <c r="AL1777" s="1" t="s">
        <v>9003</v>
      </c>
      <c r="AM1777" s="1">
        <v>15</v>
      </c>
      <c r="AN1777" s="1"/>
      <c r="AO1777" s="71"/>
      <c r="AP1777" s="189">
        <f t="shared" si="30"/>
        <v>0</v>
      </c>
    </row>
    <row r="1778" spans="38:42" x14ac:dyDescent="0.25">
      <c r="AL1778" s="1" t="s">
        <v>9004</v>
      </c>
      <c r="AM1778" s="1">
        <v>15</v>
      </c>
      <c r="AN1778" s="1"/>
      <c r="AO1778" s="71"/>
      <c r="AP1778" s="189">
        <f t="shared" si="30"/>
        <v>0</v>
      </c>
    </row>
    <row r="1779" spans="38:42" x14ac:dyDescent="0.25">
      <c r="AL1779" s="1" t="s">
        <v>9005</v>
      </c>
      <c r="AM1779" s="1">
        <v>0.3</v>
      </c>
      <c r="AN1779" s="1"/>
      <c r="AO1779" s="71"/>
      <c r="AP1779" s="189">
        <f t="shared" si="30"/>
        <v>0</v>
      </c>
    </row>
    <row r="1780" spans="38:42" x14ac:dyDescent="0.25">
      <c r="AL1780" s="1" t="s">
        <v>9006</v>
      </c>
      <c r="AM1780" s="1">
        <v>7</v>
      </c>
      <c r="AN1780" s="1"/>
      <c r="AO1780" s="71"/>
      <c r="AP1780" s="189">
        <f t="shared" si="30"/>
        <v>0</v>
      </c>
    </row>
    <row r="1781" spans="38:42" x14ac:dyDescent="0.25">
      <c r="AL1781" s="1" t="s">
        <v>9007</v>
      </c>
      <c r="AM1781" s="1">
        <v>0.1</v>
      </c>
      <c r="AN1781" s="1"/>
      <c r="AO1781" s="71"/>
      <c r="AP1781" s="189">
        <f t="shared" si="30"/>
        <v>0</v>
      </c>
    </row>
    <row r="1782" spans="38:42" x14ac:dyDescent="0.25">
      <c r="AL1782" s="1" t="s">
        <v>9008</v>
      </c>
      <c r="AM1782" s="1">
        <v>75</v>
      </c>
      <c r="AN1782" s="1"/>
      <c r="AO1782" s="71"/>
      <c r="AP1782" s="189">
        <f t="shared" si="30"/>
        <v>0</v>
      </c>
    </row>
    <row r="1783" spans="38:42" x14ac:dyDescent="0.25">
      <c r="AL1783" s="1" t="s">
        <v>9009</v>
      </c>
      <c r="AM1783" s="1">
        <v>0.3</v>
      </c>
      <c r="AN1783" s="1"/>
      <c r="AO1783" s="71"/>
      <c r="AP1783" s="189">
        <f t="shared" si="30"/>
        <v>0</v>
      </c>
    </row>
    <row r="1784" spans="38:42" x14ac:dyDescent="0.25">
      <c r="AL1784" s="1" t="s">
        <v>9010</v>
      </c>
      <c r="AM1784" s="1">
        <v>1</v>
      </c>
      <c r="AN1784" s="1"/>
      <c r="AO1784" s="71"/>
      <c r="AP1784" s="189">
        <f t="shared" si="30"/>
        <v>0</v>
      </c>
    </row>
    <row r="1785" spans="38:42" x14ac:dyDescent="0.25">
      <c r="AL1785" s="1" t="s">
        <v>9011</v>
      </c>
      <c r="AM1785" s="1">
        <v>3</v>
      </c>
      <c r="AN1785" s="1"/>
      <c r="AO1785" s="71"/>
      <c r="AP1785" s="189">
        <f t="shared" si="30"/>
        <v>0</v>
      </c>
    </row>
    <row r="1786" spans="38:42" x14ac:dyDescent="0.25">
      <c r="AL1786" s="1" t="s">
        <v>9012</v>
      </c>
      <c r="AM1786" s="1">
        <v>0.1</v>
      </c>
      <c r="AN1786" s="1"/>
      <c r="AO1786" s="71"/>
      <c r="AP1786" s="189">
        <f t="shared" si="30"/>
        <v>0</v>
      </c>
    </row>
    <row r="1787" spans="38:42" x14ac:dyDescent="0.25">
      <c r="AL1787" s="1" t="s">
        <v>9013</v>
      </c>
      <c r="AM1787" s="1"/>
      <c r="AN1787" s="1"/>
      <c r="AO1787" s="71"/>
      <c r="AP1787" s="189">
        <f t="shared" si="30"/>
        <v>0</v>
      </c>
    </row>
    <row r="1788" spans="38:42" x14ac:dyDescent="0.25">
      <c r="AL1788" s="1" t="s">
        <v>9014</v>
      </c>
      <c r="AM1788" s="1">
        <v>9</v>
      </c>
      <c r="AN1788" s="1"/>
      <c r="AO1788" s="71"/>
      <c r="AP1788" s="189">
        <f t="shared" si="30"/>
        <v>0</v>
      </c>
    </row>
    <row r="1789" spans="38:42" x14ac:dyDescent="0.25">
      <c r="AL1789" s="1" t="s">
        <v>9015</v>
      </c>
      <c r="AM1789" s="1">
        <v>9</v>
      </c>
      <c r="AN1789" s="1"/>
      <c r="AO1789" s="71"/>
      <c r="AP1789" s="189">
        <f t="shared" si="30"/>
        <v>0</v>
      </c>
    </row>
    <row r="1790" spans="38:42" x14ac:dyDescent="0.25">
      <c r="AL1790" s="1" t="s">
        <v>9016</v>
      </c>
      <c r="AM1790" s="1">
        <v>5</v>
      </c>
      <c r="AN1790" s="1"/>
      <c r="AO1790" s="71"/>
      <c r="AP1790" s="189">
        <f t="shared" si="30"/>
        <v>0</v>
      </c>
    </row>
    <row r="1791" spans="38:42" x14ac:dyDescent="0.25">
      <c r="AL1791" s="1" t="s">
        <v>9017</v>
      </c>
      <c r="AM1791" s="1">
        <v>5</v>
      </c>
      <c r="AN1791" s="1"/>
      <c r="AO1791" s="71"/>
      <c r="AP1791" s="189">
        <f t="shared" si="30"/>
        <v>0</v>
      </c>
    </row>
    <row r="1792" spans="38:42" x14ac:dyDescent="0.25">
      <c r="AL1792" s="1" t="s">
        <v>9018</v>
      </c>
      <c r="AM1792" s="1">
        <v>5</v>
      </c>
      <c r="AN1792" s="1"/>
      <c r="AO1792" s="71"/>
      <c r="AP1792" s="189">
        <f t="shared" si="30"/>
        <v>0</v>
      </c>
    </row>
    <row r="1793" spans="38:42" x14ac:dyDescent="0.25">
      <c r="AL1793" s="1" t="s">
        <v>9019</v>
      </c>
      <c r="AM1793" s="1">
        <v>1</v>
      </c>
      <c r="AN1793" s="1"/>
      <c r="AO1793" s="71"/>
      <c r="AP1793" s="189">
        <f t="shared" si="30"/>
        <v>0</v>
      </c>
    </row>
    <row r="1794" spans="38:42" x14ac:dyDescent="0.25">
      <c r="AL1794" s="1" t="s">
        <v>9020</v>
      </c>
      <c r="AM1794" s="1">
        <v>3</v>
      </c>
      <c r="AN1794" s="1"/>
      <c r="AO1794" s="71"/>
      <c r="AP1794" s="189">
        <f t="shared" si="30"/>
        <v>0</v>
      </c>
    </row>
    <row r="1795" spans="38:42" x14ac:dyDescent="0.25">
      <c r="AL1795" s="1" t="s">
        <v>9021</v>
      </c>
      <c r="AM1795" s="1">
        <v>8</v>
      </c>
      <c r="AN1795" s="1"/>
      <c r="AO1795" s="71"/>
      <c r="AP1795" s="189">
        <f t="shared" si="30"/>
        <v>0</v>
      </c>
    </row>
    <row r="1796" spans="38:42" x14ac:dyDescent="0.25">
      <c r="AL1796" s="1" t="s">
        <v>9022</v>
      </c>
      <c r="AM1796" s="1">
        <v>2</v>
      </c>
      <c r="AN1796" s="1"/>
      <c r="AO1796" s="71"/>
      <c r="AP1796" s="189">
        <f t="shared" ref="AP1796:AP1859" si="31">AO1796*AM1796</f>
        <v>0</v>
      </c>
    </row>
    <row r="1797" spans="38:42" x14ac:dyDescent="0.25">
      <c r="AL1797" s="1" t="s">
        <v>9023</v>
      </c>
      <c r="AM1797" s="1">
        <v>1</v>
      </c>
      <c r="AN1797" s="1"/>
      <c r="AO1797" s="71"/>
      <c r="AP1797" s="189">
        <f t="shared" si="31"/>
        <v>0</v>
      </c>
    </row>
    <row r="1798" spans="38:42" x14ac:dyDescent="0.25">
      <c r="AL1798" s="1" t="s">
        <v>9024</v>
      </c>
      <c r="AM1798" s="1">
        <v>0.4</v>
      </c>
      <c r="AN1798" s="1"/>
      <c r="AO1798" s="71"/>
      <c r="AP1798" s="189">
        <f t="shared" si="31"/>
        <v>0</v>
      </c>
    </row>
    <row r="1799" spans="38:42" x14ac:dyDescent="0.25">
      <c r="AL1799" s="1" t="s">
        <v>9025</v>
      </c>
      <c r="AM1799" s="1">
        <v>0.8</v>
      </c>
      <c r="AN1799" s="1"/>
      <c r="AO1799" s="71"/>
      <c r="AP1799" s="189">
        <f t="shared" si="31"/>
        <v>0</v>
      </c>
    </row>
    <row r="1800" spans="38:42" x14ac:dyDescent="0.25">
      <c r="AL1800" s="1" t="s">
        <v>9026</v>
      </c>
      <c r="AM1800" s="1">
        <v>1.2</v>
      </c>
      <c r="AN1800" s="1"/>
      <c r="AO1800" s="71"/>
      <c r="AP1800" s="189">
        <f t="shared" si="31"/>
        <v>0</v>
      </c>
    </row>
    <row r="1801" spans="38:42" x14ac:dyDescent="0.25">
      <c r="AL1801" s="1" t="s">
        <v>9027</v>
      </c>
      <c r="AM1801" s="1">
        <v>0.5</v>
      </c>
      <c r="AN1801" s="1"/>
      <c r="AO1801" s="71"/>
      <c r="AP1801" s="189">
        <f t="shared" si="31"/>
        <v>0</v>
      </c>
    </row>
    <row r="1802" spans="38:42" x14ac:dyDescent="0.25">
      <c r="AL1802" s="1" t="s">
        <v>9028</v>
      </c>
      <c r="AM1802" s="1">
        <v>0.2</v>
      </c>
      <c r="AN1802" s="1"/>
      <c r="AO1802" s="71"/>
      <c r="AP1802" s="189">
        <f t="shared" si="31"/>
        <v>0</v>
      </c>
    </row>
    <row r="1803" spans="38:42" x14ac:dyDescent="0.25">
      <c r="AL1803" s="1" t="s">
        <v>9029</v>
      </c>
      <c r="AM1803" s="1">
        <v>0.4</v>
      </c>
      <c r="AN1803" s="1"/>
      <c r="AO1803" s="71"/>
      <c r="AP1803" s="189">
        <f t="shared" si="31"/>
        <v>0</v>
      </c>
    </row>
    <row r="1804" spans="38:42" x14ac:dyDescent="0.25">
      <c r="AL1804" s="1" t="s">
        <v>9030</v>
      </c>
      <c r="AM1804" s="1">
        <v>0.6</v>
      </c>
      <c r="AN1804" s="1"/>
      <c r="AO1804" s="71"/>
      <c r="AP1804" s="189">
        <f t="shared" si="31"/>
        <v>0</v>
      </c>
    </row>
    <row r="1805" spans="38:42" x14ac:dyDescent="0.25">
      <c r="AL1805" s="1" t="s">
        <v>9031</v>
      </c>
      <c r="AM1805" s="1">
        <v>1</v>
      </c>
      <c r="AN1805" s="1"/>
      <c r="AO1805" s="71"/>
      <c r="AP1805" s="189">
        <f t="shared" si="31"/>
        <v>0</v>
      </c>
    </row>
    <row r="1806" spans="38:42" x14ac:dyDescent="0.25">
      <c r="AL1806" s="1" t="s">
        <v>9032</v>
      </c>
      <c r="AM1806" s="1">
        <v>0.6</v>
      </c>
      <c r="AN1806" s="1"/>
      <c r="AO1806" s="71"/>
      <c r="AP1806" s="189">
        <f t="shared" si="31"/>
        <v>0</v>
      </c>
    </row>
    <row r="1807" spans="38:42" x14ac:dyDescent="0.25">
      <c r="AL1807" s="1" t="s">
        <v>9033</v>
      </c>
      <c r="AM1807" s="1">
        <v>0.8</v>
      </c>
      <c r="AN1807" s="1"/>
      <c r="AO1807" s="71"/>
      <c r="AP1807" s="189">
        <f t="shared" si="31"/>
        <v>0</v>
      </c>
    </row>
    <row r="1808" spans="38:42" x14ac:dyDescent="0.25">
      <c r="AL1808" s="1" t="s">
        <v>9034</v>
      </c>
      <c r="AM1808" s="1">
        <v>1.2</v>
      </c>
      <c r="AN1808" s="1"/>
      <c r="AO1808" s="71"/>
      <c r="AP1808" s="189">
        <f t="shared" si="31"/>
        <v>0</v>
      </c>
    </row>
    <row r="1809" spans="38:42" x14ac:dyDescent="0.25">
      <c r="AL1809" s="1" t="s">
        <v>9035</v>
      </c>
      <c r="AM1809" s="1">
        <v>0.5</v>
      </c>
      <c r="AN1809" s="1"/>
      <c r="AO1809" s="71"/>
      <c r="AP1809" s="189">
        <f t="shared" si="31"/>
        <v>0</v>
      </c>
    </row>
    <row r="1810" spans="38:42" x14ac:dyDescent="0.25">
      <c r="AL1810" s="1" t="s">
        <v>9036</v>
      </c>
      <c r="AM1810" s="1">
        <v>0.3</v>
      </c>
      <c r="AN1810" s="1"/>
      <c r="AO1810" s="71"/>
      <c r="AP1810" s="189">
        <f t="shared" si="31"/>
        <v>0</v>
      </c>
    </row>
    <row r="1811" spans="38:42" x14ac:dyDescent="0.25">
      <c r="AL1811" s="1" t="s">
        <v>9037</v>
      </c>
      <c r="AM1811" s="1">
        <v>0.4</v>
      </c>
      <c r="AN1811" s="1"/>
      <c r="AO1811" s="71"/>
      <c r="AP1811" s="189">
        <f t="shared" si="31"/>
        <v>0</v>
      </c>
    </row>
    <row r="1812" spans="38:42" x14ac:dyDescent="0.25">
      <c r="AL1812" s="1" t="s">
        <v>9038</v>
      </c>
      <c r="AM1812" s="1">
        <v>0.6</v>
      </c>
      <c r="AN1812" s="1"/>
      <c r="AO1812" s="71"/>
      <c r="AP1812" s="189">
        <f t="shared" si="31"/>
        <v>0</v>
      </c>
    </row>
    <row r="1813" spans="38:42" x14ac:dyDescent="0.25">
      <c r="AL1813" s="1" t="s">
        <v>9039</v>
      </c>
      <c r="AM1813" s="1">
        <v>5</v>
      </c>
      <c r="AN1813" s="1"/>
      <c r="AO1813" s="71"/>
      <c r="AP1813" s="189">
        <f t="shared" si="31"/>
        <v>0</v>
      </c>
    </row>
    <row r="1814" spans="38:42" x14ac:dyDescent="0.25">
      <c r="AL1814" s="1" t="s">
        <v>9040</v>
      </c>
      <c r="AM1814" s="1">
        <v>8</v>
      </c>
      <c r="AN1814" s="1"/>
      <c r="AO1814" s="71"/>
      <c r="AP1814" s="189">
        <f t="shared" si="31"/>
        <v>0</v>
      </c>
    </row>
    <row r="1815" spans="38:42" x14ac:dyDescent="0.25">
      <c r="AL1815" s="1" t="s">
        <v>9041</v>
      </c>
      <c r="AM1815" s="1">
        <v>4</v>
      </c>
      <c r="AN1815" s="1"/>
      <c r="AO1815" s="71"/>
      <c r="AP1815" s="189">
        <f t="shared" si="31"/>
        <v>0</v>
      </c>
    </row>
    <row r="1816" spans="38:42" x14ac:dyDescent="0.25">
      <c r="AL1816" s="1" t="s">
        <v>9042</v>
      </c>
      <c r="AM1816" s="1">
        <v>4</v>
      </c>
      <c r="AN1816" s="1"/>
      <c r="AO1816" s="71"/>
      <c r="AP1816" s="189">
        <f t="shared" si="31"/>
        <v>0</v>
      </c>
    </row>
    <row r="1817" spans="38:42" x14ac:dyDescent="0.25">
      <c r="AL1817" s="1" t="s">
        <v>9043</v>
      </c>
      <c r="AM1817" s="1">
        <v>6</v>
      </c>
      <c r="AN1817" s="1"/>
      <c r="AO1817" s="71"/>
      <c r="AP1817" s="189">
        <f t="shared" si="31"/>
        <v>0</v>
      </c>
    </row>
    <row r="1818" spans="38:42" x14ac:dyDescent="0.25">
      <c r="AL1818" s="1" t="s">
        <v>9044</v>
      </c>
      <c r="AM1818" s="1">
        <v>1</v>
      </c>
      <c r="AN1818" s="1"/>
      <c r="AO1818" s="71"/>
      <c r="AP1818" s="189">
        <f t="shared" si="31"/>
        <v>0</v>
      </c>
    </row>
    <row r="1819" spans="38:42" x14ac:dyDescent="0.25">
      <c r="AL1819" s="1" t="s">
        <v>9045</v>
      </c>
      <c r="AM1819" s="1">
        <v>2</v>
      </c>
      <c r="AN1819" s="1"/>
      <c r="AO1819" s="71"/>
      <c r="AP1819" s="189">
        <f t="shared" si="31"/>
        <v>0</v>
      </c>
    </row>
    <row r="1820" spans="38:42" x14ac:dyDescent="0.25">
      <c r="AL1820" s="1" t="s">
        <v>9046</v>
      </c>
      <c r="AM1820" s="1"/>
      <c r="AN1820" s="1"/>
      <c r="AO1820" s="71"/>
      <c r="AP1820" s="189">
        <f t="shared" si="31"/>
        <v>0</v>
      </c>
    </row>
    <row r="1821" spans="38:42" x14ac:dyDescent="0.25">
      <c r="AL1821" s="1" t="s">
        <v>9047</v>
      </c>
      <c r="AM1821" s="1">
        <v>1</v>
      </c>
      <c r="AN1821" s="1"/>
      <c r="AO1821" s="71"/>
      <c r="AP1821" s="189">
        <f t="shared" si="31"/>
        <v>0</v>
      </c>
    </row>
    <row r="1822" spans="38:42" x14ac:dyDescent="0.25">
      <c r="AL1822" s="1" t="s">
        <v>9048</v>
      </c>
      <c r="AM1822" s="1">
        <v>0.5</v>
      </c>
      <c r="AN1822" s="1"/>
      <c r="AO1822" s="71"/>
      <c r="AP1822" s="189">
        <f t="shared" si="31"/>
        <v>0</v>
      </c>
    </row>
    <row r="1823" spans="38:42" x14ac:dyDescent="0.25">
      <c r="AL1823" s="1" t="s">
        <v>9049</v>
      </c>
      <c r="AM1823" s="1">
        <v>1.5</v>
      </c>
      <c r="AN1823" s="1"/>
      <c r="AO1823" s="71"/>
      <c r="AP1823" s="189">
        <f t="shared" si="31"/>
        <v>0</v>
      </c>
    </row>
    <row r="1824" spans="38:42" x14ac:dyDescent="0.25">
      <c r="AL1824" s="1" t="s">
        <v>9050</v>
      </c>
      <c r="AM1824" s="1">
        <v>0.5</v>
      </c>
      <c r="AN1824" s="1"/>
      <c r="AO1824" s="71"/>
      <c r="AP1824" s="189">
        <f t="shared" si="31"/>
        <v>0</v>
      </c>
    </row>
    <row r="1825" spans="38:42" x14ac:dyDescent="0.25">
      <c r="AL1825" s="1" t="s">
        <v>9051</v>
      </c>
      <c r="AM1825" s="1">
        <v>0.25</v>
      </c>
      <c r="AN1825" s="1"/>
      <c r="AO1825" s="71"/>
      <c r="AP1825" s="189">
        <f t="shared" si="31"/>
        <v>0</v>
      </c>
    </row>
    <row r="1826" spans="38:42" x14ac:dyDescent="0.25">
      <c r="AL1826" s="1" t="s">
        <v>9052</v>
      </c>
      <c r="AM1826" s="1">
        <v>0.75</v>
      </c>
      <c r="AN1826" s="1"/>
      <c r="AO1826" s="71"/>
      <c r="AP1826" s="189">
        <f t="shared" si="31"/>
        <v>0</v>
      </c>
    </row>
    <row r="1827" spans="38:42" x14ac:dyDescent="0.25">
      <c r="AL1827" s="1" t="s">
        <v>9053</v>
      </c>
      <c r="AM1827" s="1">
        <v>8</v>
      </c>
      <c r="AN1827" s="1"/>
      <c r="AO1827" s="71"/>
      <c r="AP1827" s="189">
        <f t="shared" si="31"/>
        <v>0</v>
      </c>
    </row>
    <row r="1828" spans="38:42" x14ac:dyDescent="0.25">
      <c r="AL1828" s="1" t="s">
        <v>9054</v>
      </c>
      <c r="AM1828" s="1">
        <v>4</v>
      </c>
      <c r="AN1828" s="1"/>
      <c r="AO1828" s="71"/>
      <c r="AP1828" s="189">
        <f t="shared" si="31"/>
        <v>0</v>
      </c>
    </row>
    <row r="1829" spans="38:42" x14ac:dyDescent="0.25">
      <c r="AL1829" s="1" t="s">
        <v>9055</v>
      </c>
      <c r="AM1829" s="1">
        <v>10</v>
      </c>
      <c r="AN1829" s="1"/>
      <c r="AO1829" s="71"/>
      <c r="AP1829" s="189">
        <f t="shared" si="31"/>
        <v>0</v>
      </c>
    </row>
    <row r="1830" spans="38:42" x14ac:dyDescent="0.25">
      <c r="AL1830" s="1" t="s">
        <v>9056</v>
      </c>
      <c r="AM1830" s="1">
        <v>4</v>
      </c>
      <c r="AN1830" s="1"/>
      <c r="AO1830" s="71"/>
      <c r="AP1830" s="189">
        <f t="shared" si="31"/>
        <v>0</v>
      </c>
    </row>
    <row r="1831" spans="38:42" x14ac:dyDescent="0.25">
      <c r="AL1831" s="1" t="s">
        <v>9057</v>
      </c>
      <c r="AM1831" s="1">
        <v>2</v>
      </c>
      <c r="AN1831" s="1"/>
      <c r="AO1831" s="71"/>
      <c r="AP1831" s="189">
        <f t="shared" si="31"/>
        <v>0</v>
      </c>
    </row>
    <row r="1832" spans="38:42" x14ac:dyDescent="0.25">
      <c r="AL1832" s="1" t="s">
        <v>9058</v>
      </c>
      <c r="AM1832" s="1">
        <v>6</v>
      </c>
      <c r="AN1832" s="1"/>
      <c r="AO1832" s="71"/>
      <c r="AP1832" s="189">
        <f t="shared" si="31"/>
        <v>0</v>
      </c>
    </row>
    <row r="1833" spans="38:42" x14ac:dyDescent="0.25">
      <c r="AL1833" s="1" t="s">
        <v>9059</v>
      </c>
      <c r="AM1833" s="1">
        <v>2</v>
      </c>
      <c r="AN1833" s="1"/>
      <c r="AO1833" s="71"/>
      <c r="AP1833" s="189">
        <f t="shared" si="31"/>
        <v>0</v>
      </c>
    </row>
    <row r="1834" spans="38:42" x14ac:dyDescent="0.25">
      <c r="AL1834" s="1" t="s">
        <v>9060</v>
      </c>
      <c r="AM1834" s="1">
        <v>1</v>
      </c>
      <c r="AN1834" s="1"/>
      <c r="AO1834" s="71"/>
      <c r="AP1834" s="189">
        <f t="shared" si="31"/>
        <v>0</v>
      </c>
    </row>
    <row r="1835" spans="38:42" x14ac:dyDescent="0.25">
      <c r="AL1835" s="1" t="s">
        <v>9061</v>
      </c>
      <c r="AM1835" s="1">
        <v>3</v>
      </c>
      <c r="AN1835" s="1"/>
      <c r="AO1835" s="71"/>
      <c r="AP1835" s="189">
        <f t="shared" si="31"/>
        <v>0</v>
      </c>
    </row>
    <row r="1836" spans="38:42" x14ac:dyDescent="0.25">
      <c r="AL1836" s="1" t="s">
        <v>9062</v>
      </c>
      <c r="AM1836" s="1">
        <v>16</v>
      </c>
      <c r="AN1836" s="1"/>
      <c r="AO1836" s="71"/>
      <c r="AP1836" s="189">
        <f t="shared" si="31"/>
        <v>0</v>
      </c>
    </row>
    <row r="1837" spans="38:42" x14ac:dyDescent="0.25">
      <c r="AL1837" s="1" t="s">
        <v>9063</v>
      </c>
      <c r="AM1837" s="1">
        <v>10</v>
      </c>
      <c r="AN1837" s="1"/>
      <c r="AO1837" s="71"/>
      <c r="AP1837" s="189">
        <f t="shared" si="31"/>
        <v>0</v>
      </c>
    </row>
    <row r="1838" spans="38:42" x14ac:dyDescent="0.25">
      <c r="AL1838" s="1" t="s">
        <v>9064</v>
      </c>
      <c r="AM1838" s="1">
        <v>12</v>
      </c>
      <c r="AN1838" s="1"/>
      <c r="AO1838" s="71"/>
      <c r="AP1838" s="189">
        <f t="shared" si="31"/>
        <v>0</v>
      </c>
    </row>
    <row r="1839" spans="38:42" x14ac:dyDescent="0.25">
      <c r="AL1839" s="1" t="s">
        <v>9065</v>
      </c>
      <c r="AM1839" s="1">
        <v>20</v>
      </c>
      <c r="AN1839" s="1"/>
      <c r="AO1839" s="71"/>
      <c r="AP1839" s="189">
        <f t="shared" si="31"/>
        <v>0</v>
      </c>
    </row>
    <row r="1840" spans="38:42" x14ac:dyDescent="0.25">
      <c r="AL1840" s="1" t="s">
        <v>9066</v>
      </c>
      <c r="AM1840" s="1">
        <v>8</v>
      </c>
      <c r="AN1840" s="1"/>
      <c r="AO1840" s="71"/>
      <c r="AP1840" s="189">
        <f t="shared" si="31"/>
        <v>0</v>
      </c>
    </row>
    <row r="1841" spans="38:42" x14ac:dyDescent="0.25">
      <c r="AL1841" s="1" t="s">
        <v>9067</v>
      </c>
      <c r="AM1841" s="1">
        <v>5</v>
      </c>
      <c r="AN1841" s="1"/>
      <c r="AO1841" s="71"/>
      <c r="AP1841" s="189">
        <f t="shared" si="31"/>
        <v>0</v>
      </c>
    </row>
    <row r="1842" spans="38:42" x14ac:dyDescent="0.25">
      <c r="AL1842" s="1" t="s">
        <v>9068</v>
      </c>
      <c r="AM1842" s="1">
        <v>6</v>
      </c>
      <c r="AN1842" s="1"/>
      <c r="AO1842" s="71"/>
      <c r="AP1842" s="189">
        <f t="shared" si="31"/>
        <v>0</v>
      </c>
    </row>
    <row r="1843" spans="38:42" x14ac:dyDescent="0.25">
      <c r="AL1843" s="1" t="s">
        <v>9069</v>
      </c>
      <c r="AM1843" s="1">
        <v>10</v>
      </c>
      <c r="AN1843" s="1"/>
      <c r="AO1843" s="71"/>
      <c r="AP1843" s="189">
        <f t="shared" si="31"/>
        <v>0</v>
      </c>
    </row>
    <row r="1844" spans="38:42" x14ac:dyDescent="0.25">
      <c r="AL1844" s="1" t="s">
        <v>9070</v>
      </c>
      <c r="AM1844" s="1">
        <v>2</v>
      </c>
      <c r="AN1844" s="1"/>
      <c r="AO1844" s="71"/>
      <c r="AP1844" s="189">
        <f t="shared" si="31"/>
        <v>0</v>
      </c>
    </row>
    <row r="1845" spans="38:42" x14ac:dyDescent="0.25">
      <c r="AL1845" s="1" t="s">
        <v>9071</v>
      </c>
      <c r="AM1845" s="1">
        <v>3</v>
      </c>
      <c r="AN1845" s="1"/>
      <c r="AO1845" s="71"/>
      <c r="AP1845" s="189">
        <f t="shared" si="31"/>
        <v>0</v>
      </c>
    </row>
    <row r="1846" spans="38:42" x14ac:dyDescent="0.25">
      <c r="AL1846" s="1" t="s">
        <v>9072</v>
      </c>
      <c r="AM1846" s="1">
        <v>0.8</v>
      </c>
      <c r="AN1846" s="1"/>
      <c r="AO1846" s="71"/>
      <c r="AP1846" s="189">
        <f t="shared" si="31"/>
        <v>0</v>
      </c>
    </row>
    <row r="1847" spans="38:42" x14ac:dyDescent="0.25">
      <c r="AL1847" s="1" t="s">
        <v>9073</v>
      </c>
      <c r="AM1847" s="1">
        <v>6</v>
      </c>
      <c r="AN1847" s="1"/>
      <c r="AO1847" s="71"/>
      <c r="AP1847" s="189">
        <f t="shared" si="31"/>
        <v>0</v>
      </c>
    </row>
    <row r="1848" spans="38:42" x14ac:dyDescent="0.25">
      <c r="AL1848" s="1" t="s">
        <v>9074</v>
      </c>
      <c r="AM1848" s="1">
        <v>1</v>
      </c>
      <c r="AN1848" s="1"/>
      <c r="AO1848" s="71"/>
      <c r="AP1848" s="189">
        <f t="shared" si="31"/>
        <v>0</v>
      </c>
    </row>
    <row r="1849" spans="38:42" x14ac:dyDescent="0.25">
      <c r="AL1849" s="1" t="s">
        <v>9075</v>
      </c>
      <c r="AM1849" s="1">
        <v>2</v>
      </c>
      <c r="AN1849" s="1"/>
      <c r="AO1849" s="71"/>
      <c r="AP1849" s="189">
        <f t="shared" si="31"/>
        <v>0</v>
      </c>
    </row>
    <row r="1850" spans="38:42" x14ac:dyDescent="0.25">
      <c r="AL1850" s="1" t="s">
        <v>9076</v>
      </c>
      <c r="AM1850" s="1">
        <v>0.1</v>
      </c>
      <c r="AN1850" s="1"/>
      <c r="AO1850" s="71"/>
      <c r="AP1850" s="189">
        <f t="shared" si="31"/>
        <v>0</v>
      </c>
    </row>
    <row r="1851" spans="38:42" x14ac:dyDescent="0.25">
      <c r="AL1851" s="1" t="s">
        <v>9077</v>
      </c>
      <c r="AM1851" s="1">
        <v>0.2</v>
      </c>
      <c r="AN1851" s="1"/>
      <c r="AO1851" s="71"/>
      <c r="AP1851" s="189">
        <f t="shared" si="31"/>
        <v>0</v>
      </c>
    </row>
    <row r="1852" spans="38:42" x14ac:dyDescent="0.25">
      <c r="AL1852" s="1" t="s">
        <v>9078</v>
      </c>
      <c r="AM1852" s="1">
        <v>6</v>
      </c>
      <c r="AN1852" s="1"/>
      <c r="AO1852" s="71"/>
      <c r="AP1852" s="189">
        <f t="shared" si="31"/>
        <v>0</v>
      </c>
    </row>
    <row r="1853" spans="38:42" x14ac:dyDescent="0.25">
      <c r="AL1853" s="1" t="s">
        <v>9079</v>
      </c>
      <c r="AM1853" s="1">
        <v>3</v>
      </c>
      <c r="AN1853" s="1"/>
      <c r="AO1853" s="71"/>
      <c r="AP1853" s="189">
        <f t="shared" si="31"/>
        <v>0</v>
      </c>
    </row>
    <row r="1854" spans="38:42" x14ac:dyDescent="0.25">
      <c r="AL1854" s="1" t="s">
        <v>9080</v>
      </c>
      <c r="AM1854" s="1">
        <v>4</v>
      </c>
      <c r="AN1854" s="1"/>
      <c r="AO1854" s="71"/>
      <c r="AP1854" s="189">
        <f t="shared" si="31"/>
        <v>0</v>
      </c>
    </row>
    <row r="1855" spans="38:42" x14ac:dyDescent="0.25">
      <c r="AL1855" s="1" t="s">
        <v>9081</v>
      </c>
      <c r="AM1855" s="1">
        <v>7</v>
      </c>
      <c r="AN1855" s="1"/>
      <c r="AO1855" s="71"/>
      <c r="AP1855" s="189">
        <f t="shared" si="31"/>
        <v>0</v>
      </c>
    </row>
    <row r="1856" spans="38:42" x14ac:dyDescent="0.25">
      <c r="AL1856" s="1" t="s">
        <v>9082</v>
      </c>
      <c r="AM1856" s="1">
        <v>6</v>
      </c>
      <c r="AN1856" s="1"/>
      <c r="AO1856" s="71"/>
      <c r="AP1856" s="189">
        <f t="shared" si="31"/>
        <v>0</v>
      </c>
    </row>
    <row r="1857" spans="38:42" x14ac:dyDescent="0.25">
      <c r="AL1857" s="1" t="s">
        <v>9083</v>
      </c>
      <c r="AM1857" s="1">
        <v>3</v>
      </c>
      <c r="AN1857" s="1"/>
      <c r="AO1857" s="71"/>
      <c r="AP1857" s="189">
        <f t="shared" si="31"/>
        <v>0</v>
      </c>
    </row>
    <row r="1858" spans="38:42" x14ac:dyDescent="0.25">
      <c r="AL1858" s="1" t="s">
        <v>9084</v>
      </c>
      <c r="AM1858" s="1">
        <v>4</v>
      </c>
      <c r="AN1858" s="1"/>
      <c r="AO1858" s="71"/>
      <c r="AP1858" s="189">
        <f t="shared" si="31"/>
        <v>0</v>
      </c>
    </row>
    <row r="1859" spans="38:42" x14ac:dyDescent="0.25">
      <c r="AL1859" s="1" t="s">
        <v>9085</v>
      </c>
      <c r="AM1859" s="1">
        <v>7</v>
      </c>
      <c r="AN1859" s="1"/>
      <c r="AO1859" s="71"/>
      <c r="AP1859" s="189">
        <f t="shared" si="31"/>
        <v>0</v>
      </c>
    </row>
    <row r="1860" spans="38:42" x14ac:dyDescent="0.25">
      <c r="AL1860" s="1" t="s">
        <v>9086</v>
      </c>
      <c r="AM1860" s="1">
        <v>1.8</v>
      </c>
      <c r="AN1860" s="1"/>
      <c r="AO1860" s="71"/>
      <c r="AP1860" s="189">
        <f t="shared" ref="AP1860:AP1923" si="32">AO1860*AM1860</f>
        <v>0</v>
      </c>
    </row>
    <row r="1861" spans="38:42" x14ac:dyDescent="0.25">
      <c r="AL1861" s="1" t="s">
        <v>9087</v>
      </c>
      <c r="AM1861" s="1">
        <v>0.9</v>
      </c>
      <c r="AN1861" s="1"/>
      <c r="AO1861" s="71"/>
      <c r="AP1861" s="189">
        <f t="shared" si="32"/>
        <v>0</v>
      </c>
    </row>
    <row r="1862" spans="38:42" x14ac:dyDescent="0.25">
      <c r="AL1862" s="1" t="s">
        <v>9088</v>
      </c>
      <c r="AM1862" s="1">
        <v>1.2</v>
      </c>
      <c r="AN1862" s="1"/>
      <c r="AO1862" s="71"/>
      <c r="AP1862" s="189">
        <f t="shared" si="32"/>
        <v>0</v>
      </c>
    </row>
    <row r="1863" spans="38:42" x14ac:dyDescent="0.25">
      <c r="AL1863" s="1" t="s">
        <v>9089</v>
      </c>
      <c r="AM1863" s="1">
        <v>3</v>
      </c>
      <c r="AN1863" s="1"/>
      <c r="AO1863" s="71"/>
      <c r="AP1863" s="189">
        <f t="shared" si="32"/>
        <v>0</v>
      </c>
    </row>
    <row r="1864" spans="38:42" x14ac:dyDescent="0.25">
      <c r="AL1864" s="1" t="s">
        <v>9090</v>
      </c>
      <c r="AM1864" s="1">
        <v>0.6</v>
      </c>
      <c r="AN1864" s="1"/>
      <c r="AO1864" s="71"/>
      <c r="AP1864" s="189">
        <f t="shared" si="32"/>
        <v>0</v>
      </c>
    </row>
    <row r="1865" spans="38:42" x14ac:dyDescent="0.25">
      <c r="AL1865" s="1" t="s">
        <v>9091</v>
      </c>
      <c r="AM1865" s="1">
        <v>0.3</v>
      </c>
      <c r="AN1865" s="1"/>
      <c r="AO1865" s="71"/>
      <c r="AP1865" s="189">
        <f t="shared" si="32"/>
        <v>0</v>
      </c>
    </row>
    <row r="1866" spans="38:42" x14ac:dyDescent="0.25">
      <c r="AL1866" s="1" t="s">
        <v>9092</v>
      </c>
      <c r="AM1866" s="1">
        <v>0.4</v>
      </c>
      <c r="AN1866" s="1"/>
      <c r="AO1866" s="71"/>
      <c r="AP1866" s="189">
        <f t="shared" si="32"/>
        <v>0</v>
      </c>
    </row>
    <row r="1867" spans="38:42" x14ac:dyDescent="0.25">
      <c r="AL1867" s="1" t="s">
        <v>9093</v>
      </c>
      <c r="AM1867" s="1">
        <v>1</v>
      </c>
      <c r="AN1867" s="1"/>
      <c r="AO1867" s="71"/>
      <c r="AP1867" s="189">
        <f t="shared" si="32"/>
        <v>0</v>
      </c>
    </row>
    <row r="1868" spans="38:42" x14ac:dyDescent="0.25">
      <c r="AL1868" s="1" t="s">
        <v>9094</v>
      </c>
      <c r="AM1868" s="1">
        <v>1.2</v>
      </c>
      <c r="AN1868" s="1"/>
      <c r="AO1868" s="71"/>
      <c r="AP1868" s="189">
        <f t="shared" si="32"/>
        <v>0</v>
      </c>
    </row>
    <row r="1869" spans="38:42" x14ac:dyDescent="0.25">
      <c r="AL1869" s="1" t="s">
        <v>9095</v>
      </c>
      <c r="AM1869" s="1">
        <v>0.6</v>
      </c>
      <c r="AN1869" s="1"/>
      <c r="AO1869" s="71"/>
      <c r="AP1869" s="189">
        <f t="shared" si="32"/>
        <v>0</v>
      </c>
    </row>
    <row r="1870" spans="38:42" x14ac:dyDescent="0.25">
      <c r="AL1870" s="1" t="s">
        <v>9096</v>
      </c>
      <c r="AM1870" s="1">
        <v>0.8</v>
      </c>
      <c r="AN1870" s="1"/>
      <c r="AO1870" s="71"/>
      <c r="AP1870" s="189">
        <f t="shared" si="32"/>
        <v>0</v>
      </c>
    </row>
    <row r="1871" spans="38:42" x14ac:dyDescent="0.25">
      <c r="AL1871" s="1" t="s">
        <v>9097</v>
      </c>
      <c r="AM1871" s="1">
        <v>2</v>
      </c>
      <c r="AN1871" s="1"/>
      <c r="AO1871" s="71"/>
      <c r="AP1871" s="189">
        <f t="shared" si="32"/>
        <v>0</v>
      </c>
    </row>
    <row r="1872" spans="38:42" x14ac:dyDescent="0.25">
      <c r="AL1872" s="1" t="s">
        <v>9098</v>
      </c>
      <c r="AM1872" s="1">
        <v>0.1</v>
      </c>
      <c r="AN1872" s="1"/>
      <c r="AO1872" s="71"/>
      <c r="AP1872" s="189">
        <f t="shared" si="32"/>
        <v>0</v>
      </c>
    </row>
    <row r="1873" spans="38:42" x14ac:dyDescent="0.25">
      <c r="AL1873" s="1" t="s">
        <v>9099</v>
      </c>
      <c r="AM1873" s="1">
        <v>0.08</v>
      </c>
      <c r="AN1873" s="1"/>
      <c r="AO1873" s="71"/>
      <c r="AP1873" s="189">
        <f t="shared" si="32"/>
        <v>0</v>
      </c>
    </row>
    <row r="1874" spans="38:42" x14ac:dyDescent="0.25">
      <c r="AL1874" s="1" t="s">
        <v>9100</v>
      </c>
      <c r="AM1874" s="1">
        <v>0.09</v>
      </c>
      <c r="AN1874" s="1"/>
      <c r="AO1874" s="71"/>
      <c r="AP1874" s="189">
        <f t="shared" si="32"/>
        <v>0</v>
      </c>
    </row>
    <row r="1875" spans="38:42" x14ac:dyDescent="0.25">
      <c r="AL1875" s="1" t="s">
        <v>9101</v>
      </c>
      <c r="AM1875" s="1">
        <v>0.2</v>
      </c>
      <c r="AN1875" s="1"/>
      <c r="AO1875" s="71"/>
      <c r="AP1875" s="189">
        <f t="shared" si="32"/>
        <v>0</v>
      </c>
    </row>
    <row r="1876" spans="38:42" x14ac:dyDescent="0.25">
      <c r="AL1876" s="1" t="s">
        <v>9102</v>
      </c>
      <c r="AM1876" s="1">
        <v>10</v>
      </c>
      <c r="AN1876" s="1"/>
      <c r="AO1876" s="71"/>
      <c r="AP1876" s="189">
        <f t="shared" si="32"/>
        <v>0</v>
      </c>
    </row>
    <row r="1877" spans="38:42" x14ac:dyDescent="0.25">
      <c r="AL1877" s="1" t="s">
        <v>9103</v>
      </c>
      <c r="AM1877" s="1">
        <v>5</v>
      </c>
      <c r="AN1877" s="1"/>
      <c r="AO1877" s="71"/>
      <c r="AP1877" s="189">
        <f t="shared" si="32"/>
        <v>0</v>
      </c>
    </row>
    <row r="1878" spans="38:42" x14ac:dyDescent="0.25">
      <c r="AL1878" s="1" t="s">
        <v>9104</v>
      </c>
      <c r="AM1878" s="1">
        <v>7</v>
      </c>
      <c r="AN1878" s="1"/>
      <c r="AO1878" s="71"/>
      <c r="AP1878" s="189">
        <f t="shared" si="32"/>
        <v>0</v>
      </c>
    </row>
    <row r="1879" spans="38:42" x14ac:dyDescent="0.25">
      <c r="AL1879" s="1" t="s">
        <v>9105</v>
      </c>
      <c r="AM1879" s="1">
        <v>15</v>
      </c>
      <c r="AN1879" s="1"/>
      <c r="AO1879" s="71"/>
      <c r="AP1879" s="189">
        <f t="shared" si="32"/>
        <v>0</v>
      </c>
    </row>
    <row r="1880" spans="38:42" x14ac:dyDescent="0.25">
      <c r="AL1880" s="1" t="s">
        <v>9106</v>
      </c>
      <c r="AM1880" s="1">
        <v>6</v>
      </c>
      <c r="AN1880" s="1"/>
      <c r="AO1880" s="71"/>
      <c r="AP1880" s="189">
        <f t="shared" si="32"/>
        <v>0</v>
      </c>
    </row>
    <row r="1881" spans="38:42" x14ac:dyDescent="0.25">
      <c r="AL1881" s="1" t="s">
        <v>9107</v>
      </c>
      <c r="AM1881" s="1">
        <v>20</v>
      </c>
      <c r="AN1881" s="1"/>
      <c r="AO1881" s="71"/>
      <c r="AP1881" s="189">
        <f t="shared" si="32"/>
        <v>0</v>
      </c>
    </row>
    <row r="1882" spans="38:42" x14ac:dyDescent="0.25">
      <c r="AL1882" s="1" t="s">
        <v>9108</v>
      </c>
      <c r="AM1882" s="1"/>
      <c r="AN1882" s="1"/>
      <c r="AO1882" s="71"/>
      <c r="AP1882" s="189">
        <f t="shared" si="32"/>
        <v>0</v>
      </c>
    </row>
    <row r="1883" spans="38:42" x14ac:dyDescent="0.25">
      <c r="AL1883" s="1" t="s">
        <v>9109</v>
      </c>
      <c r="AM1883" s="1">
        <v>0.2</v>
      </c>
      <c r="AN1883" s="1"/>
      <c r="AO1883" s="71"/>
      <c r="AP1883" s="189">
        <f t="shared" si="32"/>
        <v>0</v>
      </c>
    </row>
    <row r="1884" spans="38:42" x14ac:dyDescent="0.25">
      <c r="AL1884" s="1" t="s">
        <v>9110</v>
      </c>
      <c r="AM1884" s="1">
        <v>0.4</v>
      </c>
      <c r="AN1884" s="1"/>
      <c r="AO1884" s="71"/>
      <c r="AP1884" s="189">
        <f t="shared" si="32"/>
        <v>0</v>
      </c>
    </row>
    <row r="1885" spans="38:42" x14ac:dyDescent="0.25">
      <c r="AL1885" s="1" t="s">
        <v>9111</v>
      </c>
      <c r="AM1885" s="1">
        <v>25</v>
      </c>
      <c r="AN1885" s="1"/>
      <c r="AO1885" s="71"/>
      <c r="AP1885" s="189">
        <f t="shared" si="32"/>
        <v>0</v>
      </c>
    </row>
    <row r="1886" spans="38:42" x14ac:dyDescent="0.25">
      <c r="AL1886" s="1" t="s">
        <v>9112</v>
      </c>
      <c r="AM1886" s="1">
        <v>0.3</v>
      </c>
      <c r="AN1886" s="1"/>
      <c r="AO1886" s="71"/>
      <c r="AP1886" s="189">
        <f t="shared" si="32"/>
        <v>0</v>
      </c>
    </row>
    <row r="1887" spans="38:42" x14ac:dyDescent="0.25">
      <c r="AL1887" s="1" t="s">
        <v>9113</v>
      </c>
      <c r="AM1887" s="1">
        <v>0.3</v>
      </c>
      <c r="AN1887" s="1"/>
      <c r="AO1887" s="71"/>
      <c r="AP1887" s="189">
        <f t="shared" si="32"/>
        <v>0</v>
      </c>
    </row>
    <row r="1888" spans="38:42" x14ac:dyDescent="0.25">
      <c r="AL1888" s="1" t="s">
        <v>9114</v>
      </c>
      <c r="AM1888" s="1">
        <v>0.5</v>
      </c>
      <c r="AN1888" s="1"/>
      <c r="AO1888" s="71"/>
      <c r="AP1888" s="189">
        <f t="shared" si="32"/>
        <v>0</v>
      </c>
    </row>
    <row r="1889" spans="38:42" x14ac:dyDescent="0.25">
      <c r="AL1889" s="1" t="s">
        <v>9115</v>
      </c>
      <c r="AM1889" s="1">
        <v>5</v>
      </c>
      <c r="AN1889" s="1"/>
      <c r="AO1889" s="71"/>
      <c r="AP1889" s="189">
        <f t="shared" si="32"/>
        <v>0</v>
      </c>
    </row>
    <row r="1890" spans="38:42" x14ac:dyDescent="0.25">
      <c r="AL1890" s="1" t="s">
        <v>9116</v>
      </c>
      <c r="AM1890" s="1">
        <v>0.7</v>
      </c>
      <c r="AN1890" s="1"/>
      <c r="AO1890" s="71"/>
      <c r="AP1890" s="189">
        <f t="shared" si="32"/>
        <v>0</v>
      </c>
    </row>
    <row r="1891" spans="38:42" x14ac:dyDescent="0.25">
      <c r="AL1891" s="1" t="s">
        <v>9117</v>
      </c>
      <c r="AM1891" s="1">
        <v>2</v>
      </c>
      <c r="AN1891" s="1"/>
      <c r="AO1891" s="71"/>
      <c r="AP1891" s="189">
        <f t="shared" si="32"/>
        <v>0</v>
      </c>
    </row>
    <row r="1892" spans="38:42" x14ac:dyDescent="0.25">
      <c r="AL1892" s="1" t="s">
        <v>9118</v>
      </c>
      <c r="AM1892" s="1">
        <v>15</v>
      </c>
      <c r="AN1892" s="1"/>
      <c r="AO1892" s="71"/>
      <c r="AP1892" s="189">
        <f t="shared" si="32"/>
        <v>0</v>
      </c>
    </row>
    <row r="1893" spans="38:42" x14ac:dyDescent="0.25">
      <c r="AL1893" s="1" t="s">
        <v>9119</v>
      </c>
      <c r="AM1893" s="1">
        <v>50</v>
      </c>
      <c r="AN1893" s="1"/>
      <c r="AO1893" s="71"/>
      <c r="AP1893" s="189">
        <f t="shared" si="32"/>
        <v>0</v>
      </c>
    </row>
    <row r="1894" spans="38:42" x14ac:dyDescent="0.25">
      <c r="AL1894" s="1" t="s">
        <v>9120</v>
      </c>
      <c r="AM1894" s="1">
        <v>150</v>
      </c>
      <c r="AN1894" s="1"/>
      <c r="AO1894" s="71"/>
      <c r="AP1894" s="189">
        <f t="shared" si="32"/>
        <v>0</v>
      </c>
    </row>
    <row r="1895" spans="38:42" x14ac:dyDescent="0.25">
      <c r="AL1895" s="1" t="s">
        <v>9121</v>
      </c>
      <c r="AM1895" s="1">
        <v>0.7</v>
      </c>
      <c r="AN1895" s="1"/>
      <c r="AO1895" s="71"/>
      <c r="AP1895" s="189">
        <f t="shared" si="32"/>
        <v>0</v>
      </c>
    </row>
    <row r="1896" spans="38:42" x14ac:dyDescent="0.25">
      <c r="AL1896" s="1" t="s">
        <v>9122</v>
      </c>
      <c r="AM1896" s="1">
        <v>4</v>
      </c>
      <c r="AN1896" s="1"/>
      <c r="AO1896" s="71"/>
      <c r="AP1896" s="189">
        <f t="shared" si="32"/>
        <v>0</v>
      </c>
    </row>
    <row r="1897" spans="38:42" x14ac:dyDescent="0.25">
      <c r="AL1897" s="1" t="s">
        <v>9123</v>
      </c>
      <c r="AM1897" s="1">
        <v>75</v>
      </c>
      <c r="AN1897" s="1"/>
      <c r="AO1897" s="71"/>
      <c r="AP1897" s="189">
        <f t="shared" si="32"/>
        <v>0</v>
      </c>
    </row>
    <row r="1898" spans="38:42" x14ac:dyDescent="0.25">
      <c r="AL1898" s="1" t="s">
        <v>9124</v>
      </c>
      <c r="AM1898" s="1">
        <v>2</v>
      </c>
      <c r="AN1898" s="1"/>
      <c r="AO1898" s="71"/>
      <c r="AP1898" s="189">
        <f t="shared" si="32"/>
        <v>0</v>
      </c>
    </row>
    <row r="1899" spans="38:42" x14ac:dyDescent="0.25">
      <c r="AL1899" s="1" t="s">
        <v>9125</v>
      </c>
      <c r="AM1899" s="1">
        <v>4</v>
      </c>
      <c r="AN1899" s="1"/>
      <c r="AO1899" s="71"/>
      <c r="AP1899" s="189">
        <f t="shared" si="32"/>
        <v>0</v>
      </c>
    </row>
    <row r="1900" spans="38:42" x14ac:dyDescent="0.25">
      <c r="AL1900" s="1" t="s">
        <v>9126</v>
      </c>
      <c r="AM1900" s="1">
        <v>5</v>
      </c>
      <c r="AN1900" s="1"/>
      <c r="AO1900" s="71"/>
      <c r="AP1900" s="189">
        <f t="shared" si="32"/>
        <v>0</v>
      </c>
    </row>
    <row r="1901" spans="38:42" x14ac:dyDescent="0.25">
      <c r="AL1901" s="1" t="s">
        <v>9127</v>
      </c>
      <c r="AM1901" s="1">
        <v>15</v>
      </c>
      <c r="AN1901" s="1"/>
      <c r="AO1901" s="71"/>
      <c r="AP1901" s="189">
        <f t="shared" si="32"/>
        <v>0</v>
      </c>
    </row>
    <row r="1902" spans="38:42" x14ac:dyDescent="0.25">
      <c r="AL1902" s="1" t="s">
        <v>9128</v>
      </c>
      <c r="AM1902" s="1">
        <v>1</v>
      </c>
      <c r="AN1902" s="1"/>
      <c r="AO1902" s="71"/>
      <c r="AP1902" s="189">
        <f t="shared" si="32"/>
        <v>0</v>
      </c>
    </row>
    <row r="1903" spans="38:42" x14ac:dyDescent="0.25">
      <c r="AL1903" s="1" t="s">
        <v>9129</v>
      </c>
      <c r="AM1903" s="1">
        <v>0.4</v>
      </c>
      <c r="AN1903" s="1"/>
      <c r="AO1903" s="71"/>
      <c r="AP1903" s="189">
        <f t="shared" si="32"/>
        <v>0</v>
      </c>
    </row>
    <row r="1904" spans="38:42" x14ac:dyDescent="0.25">
      <c r="AL1904" s="1" t="s">
        <v>9130</v>
      </c>
      <c r="AM1904" s="1">
        <v>0.2</v>
      </c>
      <c r="AN1904" s="1"/>
      <c r="AO1904" s="71"/>
      <c r="AP1904" s="189">
        <f t="shared" si="32"/>
        <v>0</v>
      </c>
    </row>
    <row r="1905" spans="38:42" x14ac:dyDescent="0.25">
      <c r="AL1905" s="1" t="s">
        <v>9131</v>
      </c>
      <c r="AM1905" s="1">
        <v>0.1</v>
      </c>
      <c r="AN1905" s="1"/>
      <c r="AO1905" s="71"/>
      <c r="AP1905" s="189">
        <f t="shared" si="32"/>
        <v>0</v>
      </c>
    </row>
    <row r="1906" spans="38:42" x14ac:dyDescent="0.25">
      <c r="AL1906" s="1" t="s">
        <v>9132</v>
      </c>
      <c r="AM1906" s="1">
        <v>1</v>
      </c>
      <c r="AN1906" s="1"/>
      <c r="AO1906" s="71"/>
      <c r="AP1906" s="189">
        <f t="shared" si="32"/>
        <v>0</v>
      </c>
    </row>
    <row r="1907" spans="38:42" x14ac:dyDescent="0.25">
      <c r="AL1907" s="1" t="s">
        <v>9133</v>
      </c>
      <c r="AM1907" s="1">
        <v>0.2</v>
      </c>
      <c r="AN1907" s="1"/>
      <c r="AO1907" s="71"/>
      <c r="AP1907" s="189">
        <f t="shared" si="32"/>
        <v>0</v>
      </c>
    </row>
    <row r="1908" spans="38:42" x14ac:dyDescent="0.25">
      <c r="AL1908" s="1" t="s">
        <v>9134</v>
      </c>
      <c r="AM1908" s="1">
        <v>10</v>
      </c>
      <c r="AN1908" s="1"/>
      <c r="AO1908" s="71"/>
      <c r="AP1908" s="189">
        <f t="shared" si="32"/>
        <v>0</v>
      </c>
    </row>
    <row r="1909" spans="38:42" x14ac:dyDescent="0.25">
      <c r="AL1909" s="1" t="s">
        <v>9135</v>
      </c>
      <c r="AM1909" s="1">
        <v>0.8</v>
      </c>
      <c r="AN1909" s="1"/>
      <c r="AO1909" s="71"/>
      <c r="AP1909" s="189">
        <f t="shared" si="32"/>
        <v>0</v>
      </c>
    </row>
    <row r="1910" spans="38:42" x14ac:dyDescent="0.25">
      <c r="AL1910" s="1" t="s">
        <v>9136</v>
      </c>
      <c r="AM1910" s="1">
        <v>30</v>
      </c>
      <c r="AN1910" s="1"/>
      <c r="AO1910" s="71"/>
      <c r="AP1910" s="189">
        <f t="shared" si="32"/>
        <v>0</v>
      </c>
    </row>
    <row r="1911" spans="38:42" x14ac:dyDescent="0.25">
      <c r="AL1911" s="1" t="s">
        <v>9137</v>
      </c>
      <c r="AM1911" s="1">
        <v>1</v>
      </c>
      <c r="AN1911" s="1"/>
      <c r="AO1911" s="71"/>
      <c r="AP1911" s="189">
        <f t="shared" si="32"/>
        <v>0</v>
      </c>
    </row>
    <row r="1912" spans="38:42" x14ac:dyDescent="0.25">
      <c r="AL1912" s="1" t="s">
        <v>9138</v>
      </c>
      <c r="AM1912" s="1">
        <v>80</v>
      </c>
      <c r="AN1912" s="1"/>
      <c r="AO1912" s="71"/>
      <c r="AP1912" s="189">
        <f t="shared" si="32"/>
        <v>0</v>
      </c>
    </row>
    <row r="1913" spans="38:42" x14ac:dyDescent="0.25">
      <c r="AL1913" s="1" t="s">
        <v>9139</v>
      </c>
      <c r="AM1913" s="1">
        <v>3</v>
      </c>
      <c r="AN1913" s="1"/>
      <c r="AO1913" s="71"/>
      <c r="AP1913" s="189">
        <f t="shared" si="32"/>
        <v>0</v>
      </c>
    </row>
    <row r="1914" spans="38:42" x14ac:dyDescent="0.25">
      <c r="AL1914" s="1" t="s">
        <v>9140</v>
      </c>
      <c r="AM1914" s="1">
        <v>2</v>
      </c>
      <c r="AN1914" s="1"/>
      <c r="AO1914" s="71"/>
      <c r="AP1914" s="189">
        <f t="shared" si="32"/>
        <v>0</v>
      </c>
    </row>
    <row r="1915" spans="38:42" x14ac:dyDescent="0.25">
      <c r="AL1915" s="1" t="s">
        <v>9141</v>
      </c>
      <c r="AM1915" s="1">
        <v>0.3</v>
      </c>
      <c r="AN1915" s="1"/>
      <c r="AO1915" s="71"/>
      <c r="AP1915" s="189">
        <f t="shared" si="32"/>
        <v>0</v>
      </c>
    </row>
    <row r="1916" spans="38:42" x14ac:dyDescent="0.25">
      <c r="AL1916" s="1" t="s">
        <v>9142</v>
      </c>
      <c r="AM1916" s="1">
        <v>0.9</v>
      </c>
      <c r="AN1916" s="1"/>
      <c r="AO1916" s="71"/>
      <c r="AP1916" s="189">
        <f t="shared" si="32"/>
        <v>0</v>
      </c>
    </row>
    <row r="1917" spans="38:42" x14ac:dyDescent="0.25">
      <c r="AL1917" s="1" t="s">
        <v>9143</v>
      </c>
      <c r="AM1917" s="1">
        <v>9.5</v>
      </c>
      <c r="AN1917" s="1"/>
      <c r="AO1917" s="71"/>
      <c r="AP1917" s="189">
        <f t="shared" si="32"/>
        <v>0</v>
      </c>
    </row>
    <row r="1918" spans="38:42" x14ac:dyDescent="0.25">
      <c r="AL1918" s="1" t="s">
        <v>9144</v>
      </c>
      <c r="AM1918" s="1">
        <v>0.2</v>
      </c>
      <c r="AN1918" s="1"/>
      <c r="AO1918" s="71"/>
      <c r="AP1918" s="189">
        <f t="shared" si="32"/>
        <v>0</v>
      </c>
    </row>
    <row r="1919" spans="38:42" x14ac:dyDescent="0.25">
      <c r="AL1919" s="1" t="s">
        <v>9145</v>
      </c>
      <c r="AM1919" s="1">
        <v>10</v>
      </c>
      <c r="AN1919" s="1"/>
      <c r="AO1919" s="71"/>
      <c r="AP1919" s="189">
        <f t="shared" si="32"/>
        <v>0</v>
      </c>
    </row>
    <row r="1920" spans="38:42" x14ac:dyDescent="0.25">
      <c r="AL1920" s="1" t="s">
        <v>9146</v>
      </c>
      <c r="AM1920" s="1">
        <v>0.1</v>
      </c>
      <c r="AN1920" s="1"/>
      <c r="AO1920" s="71"/>
      <c r="AP1920" s="189">
        <f t="shared" si="32"/>
        <v>0</v>
      </c>
    </row>
    <row r="1921" spans="38:42" x14ac:dyDescent="0.25">
      <c r="AL1921" s="1" t="s">
        <v>9147</v>
      </c>
      <c r="AM1921" s="1">
        <v>0.2</v>
      </c>
      <c r="AN1921" s="1"/>
      <c r="AO1921" s="71"/>
      <c r="AP1921" s="189">
        <f t="shared" si="32"/>
        <v>0</v>
      </c>
    </row>
    <row r="1922" spans="38:42" x14ac:dyDescent="0.25">
      <c r="AL1922" s="1" t="s">
        <v>9148</v>
      </c>
      <c r="AM1922" s="1">
        <v>10</v>
      </c>
      <c r="AN1922" s="1"/>
      <c r="AO1922" s="71"/>
      <c r="AP1922" s="189">
        <f t="shared" si="32"/>
        <v>0</v>
      </c>
    </row>
    <row r="1923" spans="38:42" x14ac:dyDescent="0.25">
      <c r="AL1923" s="1" t="s">
        <v>9149</v>
      </c>
      <c r="AM1923" s="1">
        <v>0.1</v>
      </c>
      <c r="AN1923" s="1"/>
      <c r="AO1923" s="71"/>
      <c r="AP1923" s="189">
        <f t="shared" si="32"/>
        <v>0</v>
      </c>
    </row>
    <row r="1924" spans="38:42" x14ac:dyDescent="0.25">
      <c r="AL1924" s="1" t="s">
        <v>9150</v>
      </c>
      <c r="AM1924" s="1">
        <v>0.6</v>
      </c>
      <c r="AN1924" s="1"/>
      <c r="AO1924" s="71"/>
      <c r="AP1924" s="189">
        <f t="shared" ref="AP1924:AP1987" si="33">AO1924*AM1924</f>
        <v>0</v>
      </c>
    </row>
    <row r="1925" spans="38:42" x14ac:dyDescent="0.25">
      <c r="AL1925" s="1" t="s">
        <v>9151</v>
      </c>
      <c r="AM1925" s="1">
        <v>2</v>
      </c>
      <c r="AN1925" s="1"/>
      <c r="AO1925" s="71"/>
      <c r="AP1925" s="189">
        <f t="shared" si="33"/>
        <v>0</v>
      </c>
    </row>
    <row r="1926" spans="38:42" x14ac:dyDescent="0.25">
      <c r="AL1926" s="1" t="s">
        <v>9152</v>
      </c>
      <c r="AM1926" s="1">
        <v>0.3</v>
      </c>
      <c r="AN1926" s="1"/>
      <c r="AO1926" s="71"/>
      <c r="AP1926" s="189">
        <f t="shared" si="33"/>
        <v>0</v>
      </c>
    </row>
    <row r="1927" spans="38:42" x14ac:dyDescent="0.25">
      <c r="AL1927" s="1" t="s">
        <v>9153</v>
      </c>
      <c r="AM1927" s="1">
        <v>0.5</v>
      </c>
      <c r="AN1927" s="1"/>
      <c r="AO1927" s="71"/>
      <c r="AP1927" s="189">
        <f t="shared" si="33"/>
        <v>0</v>
      </c>
    </row>
    <row r="1928" spans="38:42" x14ac:dyDescent="0.25">
      <c r="AL1928" s="1" t="s">
        <v>9154</v>
      </c>
      <c r="AM1928" s="1">
        <v>0.5</v>
      </c>
      <c r="AN1928" s="1"/>
      <c r="AO1928" s="71"/>
      <c r="AP1928" s="189">
        <f t="shared" si="33"/>
        <v>0</v>
      </c>
    </row>
    <row r="1929" spans="38:42" x14ac:dyDescent="0.25">
      <c r="AL1929" s="1" t="s">
        <v>9155</v>
      </c>
      <c r="AM1929" s="1">
        <v>0.6</v>
      </c>
      <c r="AN1929" s="1"/>
      <c r="AO1929" s="71"/>
      <c r="AP1929" s="189">
        <f t="shared" si="33"/>
        <v>0</v>
      </c>
    </row>
    <row r="1930" spans="38:42" x14ac:dyDescent="0.25">
      <c r="AL1930" s="1" t="s">
        <v>9156</v>
      </c>
      <c r="AM1930" s="1">
        <v>0.3</v>
      </c>
      <c r="AN1930" s="1"/>
      <c r="AO1930" s="71"/>
      <c r="AP1930" s="189">
        <f t="shared" si="33"/>
        <v>0</v>
      </c>
    </row>
    <row r="1931" spans="38:42" x14ac:dyDescent="0.25">
      <c r="AL1931" s="1" t="s">
        <v>9157</v>
      </c>
      <c r="AM1931" s="1">
        <v>0.4</v>
      </c>
      <c r="AN1931" s="1"/>
      <c r="AO1931" s="71"/>
      <c r="AP1931" s="189">
        <f t="shared" si="33"/>
        <v>0</v>
      </c>
    </row>
    <row r="1932" spans="38:42" x14ac:dyDescent="0.25">
      <c r="AL1932" s="1" t="s">
        <v>9158</v>
      </c>
      <c r="AM1932" s="1">
        <v>0.3</v>
      </c>
      <c r="AN1932" s="1"/>
      <c r="AO1932" s="71"/>
      <c r="AP1932" s="189">
        <f t="shared" si="33"/>
        <v>0</v>
      </c>
    </row>
    <row r="1933" spans="38:42" x14ac:dyDescent="0.25">
      <c r="AL1933" s="1" t="s">
        <v>9159</v>
      </c>
      <c r="AM1933" s="1">
        <v>0.09</v>
      </c>
      <c r="AN1933" s="1"/>
      <c r="AO1933" s="71"/>
      <c r="AP1933" s="189">
        <f t="shared" si="33"/>
        <v>0</v>
      </c>
    </row>
    <row r="1934" spans="38:42" x14ac:dyDescent="0.25">
      <c r="AL1934" s="1" t="s">
        <v>9160</v>
      </c>
      <c r="AM1934" s="1">
        <v>0.6</v>
      </c>
      <c r="AN1934" s="1"/>
      <c r="AO1934" s="71"/>
      <c r="AP1934" s="189">
        <f t="shared" si="33"/>
        <v>0</v>
      </c>
    </row>
    <row r="1935" spans="38:42" x14ac:dyDescent="0.25">
      <c r="AL1935" s="1" t="s">
        <v>9161</v>
      </c>
      <c r="AM1935" s="1">
        <v>0.3</v>
      </c>
      <c r="AN1935" s="1"/>
      <c r="AO1935" s="71"/>
      <c r="AP1935" s="189">
        <f t="shared" si="33"/>
        <v>0</v>
      </c>
    </row>
    <row r="1936" spans="38:42" x14ac:dyDescent="0.25">
      <c r="AL1936" s="1" t="s">
        <v>9162</v>
      </c>
      <c r="AM1936" s="1"/>
      <c r="AN1936" s="1"/>
      <c r="AO1936" s="71"/>
      <c r="AP1936" s="189">
        <f t="shared" si="33"/>
        <v>0</v>
      </c>
    </row>
    <row r="1937" spans="38:42" x14ac:dyDescent="0.25">
      <c r="AL1937" s="1" t="s">
        <v>9163</v>
      </c>
      <c r="AM1937" s="1">
        <v>35</v>
      </c>
      <c r="AN1937" s="1"/>
      <c r="AO1937" s="71"/>
      <c r="AP1937" s="189">
        <f t="shared" si="33"/>
        <v>0</v>
      </c>
    </row>
    <row r="1938" spans="38:42" x14ac:dyDescent="0.25">
      <c r="AL1938" s="1" t="s">
        <v>9164</v>
      </c>
      <c r="AM1938" s="1">
        <v>45</v>
      </c>
      <c r="AN1938" s="1"/>
      <c r="AO1938" s="71"/>
      <c r="AP1938" s="189">
        <f t="shared" si="33"/>
        <v>0</v>
      </c>
    </row>
    <row r="1939" spans="38:42" x14ac:dyDescent="0.25">
      <c r="AL1939" s="1" t="s">
        <v>9165</v>
      </c>
      <c r="AM1939" s="1">
        <v>45</v>
      </c>
      <c r="AN1939" s="1"/>
      <c r="AO1939" s="71"/>
      <c r="AP1939" s="189">
        <f t="shared" si="33"/>
        <v>0</v>
      </c>
    </row>
    <row r="1940" spans="38:42" x14ac:dyDescent="0.25">
      <c r="AL1940" s="1" t="s">
        <v>9166</v>
      </c>
      <c r="AM1940" s="1">
        <v>3</v>
      </c>
      <c r="AN1940" s="1"/>
      <c r="AO1940" s="71"/>
      <c r="AP1940" s="189">
        <f t="shared" si="33"/>
        <v>0</v>
      </c>
    </row>
    <row r="1941" spans="38:42" x14ac:dyDescent="0.25">
      <c r="AL1941" s="1" t="s">
        <v>9167</v>
      </c>
      <c r="AM1941" s="1">
        <v>4</v>
      </c>
      <c r="AN1941" s="1"/>
      <c r="AO1941" s="71"/>
      <c r="AP1941" s="189">
        <f t="shared" si="33"/>
        <v>0</v>
      </c>
    </row>
    <row r="1942" spans="38:42" x14ac:dyDescent="0.25">
      <c r="AL1942" s="1" t="s">
        <v>9168</v>
      </c>
      <c r="AM1942" s="1">
        <v>1</v>
      </c>
      <c r="AN1942" s="1"/>
      <c r="AO1942" s="71"/>
      <c r="AP1942" s="189">
        <f t="shared" si="33"/>
        <v>0</v>
      </c>
    </row>
    <row r="1943" spans="38:42" x14ac:dyDescent="0.25">
      <c r="AL1943" s="1" t="s">
        <v>9169</v>
      </c>
      <c r="AM1943" s="1">
        <v>15</v>
      </c>
      <c r="AN1943" s="1"/>
      <c r="AO1943" s="71"/>
      <c r="AP1943" s="189">
        <f t="shared" si="33"/>
        <v>0</v>
      </c>
    </row>
    <row r="1944" spans="38:42" x14ac:dyDescent="0.25">
      <c r="AL1944" s="1" t="s">
        <v>9170</v>
      </c>
      <c r="AM1944" s="1">
        <v>2</v>
      </c>
      <c r="AN1944" s="1"/>
      <c r="AO1944" s="71"/>
      <c r="AP1944" s="189">
        <f t="shared" si="33"/>
        <v>0</v>
      </c>
    </row>
    <row r="1945" spans="38:42" x14ac:dyDescent="0.25">
      <c r="AL1945" s="1" t="s">
        <v>9171</v>
      </c>
      <c r="AM1945" s="1">
        <v>3</v>
      </c>
      <c r="AN1945" s="1"/>
      <c r="AO1945" s="71"/>
      <c r="AP1945" s="189">
        <f t="shared" si="33"/>
        <v>0</v>
      </c>
    </row>
    <row r="1946" spans="38:42" x14ac:dyDescent="0.25">
      <c r="AL1946" s="1" t="s">
        <v>9172</v>
      </c>
      <c r="AM1946" s="1">
        <v>1.5</v>
      </c>
      <c r="AN1946" s="1"/>
      <c r="AO1946" s="71"/>
      <c r="AP1946" s="189">
        <f t="shared" si="33"/>
        <v>0</v>
      </c>
    </row>
    <row r="1947" spans="38:42" x14ac:dyDescent="0.25">
      <c r="AL1947" s="1" t="s">
        <v>9173</v>
      </c>
      <c r="AM1947" s="1">
        <v>2</v>
      </c>
      <c r="AN1947" s="1"/>
      <c r="AO1947" s="71"/>
      <c r="AP1947" s="189">
        <f t="shared" si="33"/>
        <v>0</v>
      </c>
    </row>
    <row r="1948" spans="38:42" x14ac:dyDescent="0.25">
      <c r="AL1948" s="1" t="s">
        <v>9174</v>
      </c>
      <c r="AM1948" s="1">
        <v>5</v>
      </c>
      <c r="AN1948" s="1"/>
      <c r="AO1948" s="71"/>
      <c r="AP1948" s="189">
        <f t="shared" si="33"/>
        <v>0</v>
      </c>
    </row>
    <row r="1949" spans="38:42" x14ac:dyDescent="0.25">
      <c r="AL1949" s="1" t="s">
        <v>9175</v>
      </c>
      <c r="AM1949" s="1">
        <v>7</v>
      </c>
      <c r="AN1949" s="1"/>
      <c r="AO1949" s="71"/>
      <c r="AP1949" s="189">
        <f t="shared" si="33"/>
        <v>0</v>
      </c>
    </row>
    <row r="1950" spans="38:42" x14ac:dyDescent="0.25">
      <c r="AL1950" s="1" t="s">
        <v>9176</v>
      </c>
      <c r="AM1950" s="1">
        <v>2</v>
      </c>
      <c r="AN1950" s="1"/>
      <c r="AO1950" s="71"/>
      <c r="AP1950" s="189">
        <f t="shared" si="33"/>
        <v>0</v>
      </c>
    </row>
    <row r="1951" spans="38:42" x14ac:dyDescent="0.25">
      <c r="AL1951" s="1" t="s">
        <v>9177</v>
      </c>
      <c r="AM1951" s="1">
        <v>1.5</v>
      </c>
      <c r="AN1951" s="1"/>
      <c r="AO1951" s="71"/>
      <c r="AP1951" s="189">
        <f t="shared" si="33"/>
        <v>0</v>
      </c>
    </row>
    <row r="1952" spans="38:42" x14ac:dyDescent="0.25">
      <c r="AL1952" s="1" t="s">
        <v>9178</v>
      </c>
      <c r="AM1952" s="1">
        <v>1.5</v>
      </c>
      <c r="AN1952" s="1"/>
      <c r="AO1952" s="71"/>
      <c r="AP1952" s="189">
        <f t="shared" si="33"/>
        <v>0</v>
      </c>
    </row>
    <row r="1953" spans="38:42" x14ac:dyDescent="0.25">
      <c r="AL1953" s="1" t="s">
        <v>9179</v>
      </c>
      <c r="AM1953" s="1">
        <v>35</v>
      </c>
      <c r="AN1953" s="1"/>
      <c r="AO1953" s="71"/>
      <c r="AP1953" s="189">
        <f t="shared" si="33"/>
        <v>0</v>
      </c>
    </row>
    <row r="1954" spans="38:42" x14ac:dyDescent="0.25">
      <c r="AL1954" s="1" t="s">
        <v>9180</v>
      </c>
      <c r="AM1954" s="1">
        <v>1</v>
      </c>
      <c r="AN1954" s="1"/>
      <c r="AO1954" s="71"/>
      <c r="AP1954" s="189">
        <f t="shared" si="33"/>
        <v>0</v>
      </c>
    </row>
    <row r="1955" spans="38:42" x14ac:dyDescent="0.25">
      <c r="AL1955" s="1" t="s">
        <v>9181</v>
      </c>
      <c r="AM1955" s="1">
        <v>20</v>
      </c>
      <c r="AN1955" s="1"/>
      <c r="AO1955" s="71"/>
      <c r="AP1955" s="189">
        <f t="shared" si="33"/>
        <v>0</v>
      </c>
    </row>
    <row r="1956" spans="38:42" x14ac:dyDescent="0.25">
      <c r="AL1956" s="1" t="s">
        <v>9182</v>
      </c>
      <c r="AM1956" s="1">
        <v>100</v>
      </c>
      <c r="AN1956" s="1"/>
      <c r="AO1956" s="71"/>
      <c r="AP1956" s="189">
        <f t="shared" si="33"/>
        <v>0</v>
      </c>
    </row>
    <row r="1957" spans="38:42" x14ac:dyDescent="0.25">
      <c r="AL1957" s="1" t="s">
        <v>9183</v>
      </c>
      <c r="AM1957" s="1">
        <v>45</v>
      </c>
      <c r="AN1957" s="1"/>
      <c r="AO1957" s="71"/>
      <c r="AP1957" s="189">
        <f t="shared" si="33"/>
        <v>0</v>
      </c>
    </row>
    <row r="1958" spans="38:42" x14ac:dyDescent="0.25">
      <c r="AL1958" s="1" t="s">
        <v>7455</v>
      </c>
      <c r="AM1958" s="1"/>
      <c r="AN1958" s="1"/>
      <c r="AO1958" s="71"/>
      <c r="AP1958" s="189">
        <f t="shared" si="33"/>
        <v>0</v>
      </c>
    </row>
    <row r="1959" spans="38:42" x14ac:dyDescent="0.25">
      <c r="AL1959" s="1" t="s">
        <v>9184</v>
      </c>
      <c r="AM1959" s="1"/>
      <c r="AN1959" s="1"/>
      <c r="AO1959" s="71"/>
      <c r="AP1959" s="189">
        <f t="shared" si="33"/>
        <v>0</v>
      </c>
    </row>
    <row r="1960" spans="38:42" x14ac:dyDescent="0.25">
      <c r="AL1960" s="1" t="s">
        <v>9185</v>
      </c>
      <c r="AM1960" s="1">
        <v>20</v>
      </c>
      <c r="AN1960" s="1" t="s">
        <v>7438</v>
      </c>
      <c r="AO1960" s="71"/>
      <c r="AP1960" s="189">
        <f t="shared" si="33"/>
        <v>0</v>
      </c>
    </row>
    <row r="1961" spans="38:42" x14ac:dyDescent="0.25">
      <c r="AL1961" s="1" t="s">
        <v>9186</v>
      </c>
      <c r="AM1961" s="1">
        <v>5</v>
      </c>
      <c r="AN1961" s="1"/>
      <c r="AO1961" s="71"/>
      <c r="AP1961" s="189">
        <f t="shared" si="33"/>
        <v>0</v>
      </c>
    </row>
    <row r="1962" spans="38:42" x14ac:dyDescent="0.25">
      <c r="AL1962" s="1" t="s">
        <v>9187</v>
      </c>
      <c r="AM1962" s="1">
        <v>9</v>
      </c>
      <c r="AN1962" s="1"/>
      <c r="AO1962" s="71"/>
      <c r="AP1962" s="189">
        <f t="shared" si="33"/>
        <v>0</v>
      </c>
    </row>
    <row r="1963" spans="38:42" x14ac:dyDescent="0.25">
      <c r="AL1963" s="1" t="s">
        <v>9188</v>
      </c>
      <c r="AM1963" s="1">
        <v>5</v>
      </c>
      <c r="AN1963" s="1"/>
      <c r="AO1963" s="71"/>
      <c r="AP1963" s="189">
        <f t="shared" si="33"/>
        <v>0</v>
      </c>
    </row>
    <row r="1964" spans="38:42" x14ac:dyDescent="0.25">
      <c r="AL1964" s="1" t="s">
        <v>9189</v>
      </c>
      <c r="AM1964" s="1">
        <v>2</v>
      </c>
      <c r="AN1964" s="1"/>
      <c r="AO1964" s="71"/>
      <c r="AP1964" s="189">
        <f t="shared" si="33"/>
        <v>0</v>
      </c>
    </row>
    <row r="1965" spans="38:42" x14ac:dyDescent="0.25">
      <c r="AL1965" s="1" t="s">
        <v>9190</v>
      </c>
      <c r="AM1965" s="1">
        <v>23</v>
      </c>
      <c r="AN1965" s="1"/>
      <c r="AO1965" s="71"/>
      <c r="AP1965" s="189">
        <f t="shared" si="33"/>
        <v>0</v>
      </c>
    </row>
    <row r="1966" spans="38:42" x14ac:dyDescent="0.25">
      <c r="AL1966" s="1" t="s">
        <v>9191</v>
      </c>
      <c r="AM1966" s="1">
        <v>35</v>
      </c>
      <c r="AN1966" s="1"/>
      <c r="AO1966" s="71"/>
      <c r="AP1966" s="189">
        <f t="shared" si="33"/>
        <v>0</v>
      </c>
    </row>
    <row r="1967" spans="38:42" x14ac:dyDescent="0.25">
      <c r="AL1967" s="1" t="s">
        <v>9192</v>
      </c>
      <c r="AM1967" s="1">
        <v>20</v>
      </c>
      <c r="AN1967" s="1"/>
      <c r="AO1967" s="71"/>
      <c r="AP1967" s="189">
        <f t="shared" si="33"/>
        <v>0</v>
      </c>
    </row>
    <row r="1968" spans="38:42" x14ac:dyDescent="0.25">
      <c r="AL1968" s="1" t="s">
        <v>9193</v>
      </c>
      <c r="AM1968" s="1">
        <v>12</v>
      </c>
      <c r="AN1968" s="1"/>
      <c r="AO1968" s="71"/>
      <c r="AP1968" s="189">
        <f t="shared" si="33"/>
        <v>0</v>
      </c>
    </row>
    <row r="1969" spans="38:42" x14ac:dyDescent="0.25">
      <c r="AL1969" s="1" t="s">
        <v>9194</v>
      </c>
      <c r="AM1969" s="1">
        <v>33</v>
      </c>
      <c r="AN1969" s="1" t="s">
        <v>9195</v>
      </c>
      <c r="AO1969" s="71"/>
      <c r="AP1969" s="189">
        <f t="shared" si="33"/>
        <v>0</v>
      </c>
    </row>
    <row r="1970" spans="38:42" x14ac:dyDescent="0.25">
      <c r="AL1970" s="1" t="s">
        <v>9196</v>
      </c>
      <c r="AM1970" s="1">
        <v>60</v>
      </c>
      <c r="AN1970" s="1"/>
      <c r="AO1970" s="71"/>
      <c r="AP1970" s="189">
        <f t="shared" si="33"/>
        <v>0</v>
      </c>
    </row>
    <row r="1971" spans="38:42" x14ac:dyDescent="0.25">
      <c r="AL1971" s="1" t="s">
        <v>9197</v>
      </c>
      <c r="AM1971" s="1">
        <v>3</v>
      </c>
      <c r="AN1971" s="1"/>
      <c r="AO1971" s="71"/>
      <c r="AP1971" s="189">
        <f t="shared" si="33"/>
        <v>0</v>
      </c>
    </row>
    <row r="1972" spans="38:42" x14ac:dyDescent="0.25">
      <c r="AL1972" s="1" t="s">
        <v>9198</v>
      </c>
      <c r="AM1972" s="1">
        <v>30</v>
      </c>
      <c r="AN1972" s="1"/>
      <c r="AO1972" s="71"/>
      <c r="AP1972" s="189">
        <f t="shared" si="33"/>
        <v>0</v>
      </c>
    </row>
    <row r="1973" spans="38:42" x14ac:dyDescent="0.25">
      <c r="AL1973" s="1" t="s">
        <v>9199</v>
      </c>
      <c r="AM1973" s="1">
        <v>15</v>
      </c>
      <c r="AN1973" s="1"/>
      <c r="AO1973" s="71"/>
      <c r="AP1973" s="189">
        <f t="shared" si="33"/>
        <v>0</v>
      </c>
    </row>
    <row r="1974" spans="38:42" x14ac:dyDescent="0.25">
      <c r="AL1974" s="1" t="s">
        <v>9200</v>
      </c>
      <c r="AM1974" s="1">
        <v>10</v>
      </c>
      <c r="AN1974" s="1" t="s">
        <v>7895</v>
      </c>
      <c r="AO1974" s="71"/>
      <c r="AP1974" s="189">
        <f t="shared" si="33"/>
        <v>0</v>
      </c>
    </row>
    <row r="1975" spans="38:42" x14ac:dyDescent="0.25">
      <c r="AL1975" s="1" t="s">
        <v>9201</v>
      </c>
      <c r="AM1975" s="1">
        <v>10</v>
      </c>
      <c r="AN1975" s="1" t="s">
        <v>7438</v>
      </c>
      <c r="AO1975" s="71"/>
      <c r="AP1975" s="189">
        <f t="shared" si="33"/>
        <v>0</v>
      </c>
    </row>
    <row r="1976" spans="38:42" x14ac:dyDescent="0.25">
      <c r="AL1976" s="1" t="s">
        <v>9202</v>
      </c>
      <c r="AM1976" s="1">
        <v>40</v>
      </c>
      <c r="AN1976" s="1" t="s">
        <v>9203</v>
      </c>
      <c r="AO1976" s="71"/>
      <c r="AP1976" s="189">
        <f t="shared" si="33"/>
        <v>0</v>
      </c>
    </row>
    <row r="1977" spans="38:42" x14ac:dyDescent="0.25">
      <c r="AL1977" s="1" t="s">
        <v>9204</v>
      </c>
      <c r="AM1977" s="1">
        <v>5</v>
      </c>
      <c r="AN1977" s="1"/>
      <c r="AO1977" s="71"/>
      <c r="AP1977" s="189">
        <f t="shared" si="33"/>
        <v>0</v>
      </c>
    </row>
    <row r="1978" spans="38:42" x14ac:dyDescent="0.25">
      <c r="AL1978" s="1" t="s">
        <v>9205</v>
      </c>
      <c r="AM1978" s="1">
        <v>20</v>
      </c>
      <c r="AN1978" s="1"/>
      <c r="AO1978" s="71"/>
      <c r="AP1978" s="189">
        <f t="shared" si="33"/>
        <v>0</v>
      </c>
    </row>
    <row r="1979" spans="38:42" x14ac:dyDescent="0.25">
      <c r="AL1979" s="1" t="s">
        <v>9206</v>
      </c>
      <c r="AM1979" s="1">
        <v>40</v>
      </c>
      <c r="AN1979" s="1"/>
      <c r="AO1979" s="71"/>
      <c r="AP1979" s="189">
        <f t="shared" si="33"/>
        <v>0</v>
      </c>
    </row>
    <row r="1980" spans="38:42" x14ac:dyDescent="0.25">
      <c r="AL1980" s="1" t="s">
        <v>9207</v>
      </c>
      <c r="AM1980" s="1">
        <v>3</v>
      </c>
      <c r="AN1980" s="1"/>
      <c r="AO1980" s="71"/>
      <c r="AP1980" s="189">
        <f t="shared" si="33"/>
        <v>0</v>
      </c>
    </row>
    <row r="1981" spans="38:42" x14ac:dyDescent="0.25">
      <c r="AL1981" s="1" t="s">
        <v>9208</v>
      </c>
      <c r="AM1981" s="1">
        <v>6</v>
      </c>
      <c r="AN1981" s="1"/>
      <c r="AO1981" s="71"/>
      <c r="AP1981" s="189">
        <f t="shared" si="33"/>
        <v>0</v>
      </c>
    </row>
    <row r="1982" spans="38:42" x14ac:dyDescent="0.25">
      <c r="AL1982" s="1" t="s">
        <v>9209</v>
      </c>
      <c r="AM1982" s="1">
        <v>35</v>
      </c>
      <c r="AN1982" s="1" t="s">
        <v>8291</v>
      </c>
      <c r="AO1982" s="71"/>
      <c r="AP1982" s="189">
        <f t="shared" si="33"/>
        <v>0</v>
      </c>
    </row>
    <row r="1983" spans="38:42" x14ac:dyDescent="0.25">
      <c r="AL1983" s="1" t="s">
        <v>9210</v>
      </c>
      <c r="AM1983" s="1">
        <v>45</v>
      </c>
      <c r="AN1983" s="1" t="s">
        <v>9211</v>
      </c>
      <c r="AO1983" s="71"/>
      <c r="AP1983" s="189">
        <f t="shared" si="33"/>
        <v>0</v>
      </c>
    </row>
    <row r="1984" spans="38:42" x14ac:dyDescent="0.25">
      <c r="AL1984" s="1" t="s">
        <v>9212</v>
      </c>
      <c r="AM1984" s="1">
        <v>40</v>
      </c>
      <c r="AN1984" s="1"/>
      <c r="AO1984" s="71"/>
      <c r="AP1984" s="189">
        <f t="shared" si="33"/>
        <v>0</v>
      </c>
    </row>
    <row r="1985" spans="38:42" x14ac:dyDescent="0.25">
      <c r="AL1985" s="1" t="s">
        <v>9213</v>
      </c>
      <c r="AM1985" s="1">
        <v>65</v>
      </c>
      <c r="AN1985" s="1"/>
      <c r="AO1985" s="71"/>
      <c r="AP1985" s="189">
        <f t="shared" si="33"/>
        <v>0</v>
      </c>
    </row>
    <row r="1986" spans="38:42" x14ac:dyDescent="0.25">
      <c r="AL1986" s="1" t="s">
        <v>9214</v>
      </c>
      <c r="AM1986" s="1">
        <v>17</v>
      </c>
      <c r="AN1986" s="1"/>
      <c r="AO1986" s="71"/>
      <c r="AP1986" s="189">
        <f t="shared" si="33"/>
        <v>0</v>
      </c>
    </row>
    <row r="1987" spans="38:42" x14ac:dyDescent="0.25">
      <c r="AL1987" s="1" t="s">
        <v>9215</v>
      </c>
      <c r="AM1987" s="1">
        <v>2</v>
      </c>
      <c r="AN1987" s="1"/>
      <c r="AO1987" s="71"/>
      <c r="AP1987" s="189">
        <f t="shared" si="33"/>
        <v>0</v>
      </c>
    </row>
    <row r="1988" spans="38:42" x14ac:dyDescent="0.25">
      <c r="AL1988" s="1" t="s">
        <v>9216</v>
      </c>
      <c r="AM1988" s="1">
        <v>33</v>
      </c>
      <c r="AN1988" s="1"/>
      <c r="AO1988" s="71"/>
      <c r="AP1988" s="189">
        <f t="shared" ref="AP1988:AP2051" si="34">AO1988*AM1988</f>
        <v>0</v>
      </c>
    </row>
    <row r="1989" spans="38:42" x14ac:dyDescent="0.25">
      <c r="AL1989" s="1" t="s">
        <v>9217</v>
      </c>
      <c r="AM1989" s="1">
        <v>85</v>
      </c>
      <c r="AN1989" s="1"/>
      <c r="AO1989" s="71"/>
      <c r="AP1989" s="189">
        <f t="shared" si="34"/>
        <v>0</v>
      </c>
    </row>
    <row r="1990" spans="38:42" x14ac:dyDescent="0.25">
      <c r="AL1990" s="1" t="s">
        <v>9218</v>
      </c>
      <c r="AM1990" s="1">
        <v>15</v>
      </c>
      <c r="AN1990" s="1"/>
      <c r="AO1990" s="71"/>
      <c r="AP1990" s="189">
        <f t="shared" si="34"/>
        <v>0</v>
      </c>
    </row>
    <row r="1991" spans="38:42" x14ac:dyDescent="0.25">
      <c r="AL1991" s="1" t="s">
        <v>9219</v>
      </c>
      <c r="AM1991" s="1">
        <v>25</v>
      </c>
      <c r="AN1991" s="1"/>
      <c r="AO1991" s="71"/>
      <c r="AP1991" s="189">
        <f t="shared" si="34"/>
        <v>0</v>
      </c>
    </row>
    <row r="1992" spans="38:42" x14ac:dyDescent="0.25">
      <c r="AL1992" s="1" t="s">
        <v>9220</v>
      </c>
      <c r="AM1992" s="1">
        <v>1</v>
      </c>
      <c r="AN1992" s="1"/>
      <c r="AO1992" s="71"/>
      <c r="AP1992" s="189">
        <f t="shared" si="34"/>
        <v>0</v>
      </c>
    </row>
    <row r="1993" spans="38:42" x14ac:dyDescent="0.25">
      <c r="AL1993" s="1" t="s">
        <v>9221</v>
      </c>
      <c r="AM1993" s="1">
        <v>5</v>
      </c>
      <c r="AN1993" s="1"/>
      <c r="AO1993" s="71"/>
      <c r="AP1993" s="189">
        <f t="shared" si="34"/>
        <v>0</v>
      </c>
    </row>
    <row r="1994" spans="38:42" x14ac:dyDescent="0.25">
      <c r="AL1994" s="1" t="s">
        <v>9222</v>
      </c>
      <c r="AM1994" s="1">
        <v>30</v>
      </c>
      <c r="AN1994" s="1"/>
      <c r="AO1994" s="71"/>
      <c r="AP1994" s="189">
        <f t="shared" si="34"/>
        <v>0</v>
      </c>
    </row>
    <row r="1995" spans="38:42" x14ac:dyDescent="0.25">
      <c r="AL1995" s="1" t="s">
        <v>9223</v>
      </c>
      <c r="AM1995" s="1">
        <v>95</v>
      </c>
      <c r="AN1995" s="1"/>
      <c r="AO1995" s="71"/>
      <c r="AP1995" s="189">
        <f t="shared" si="34"/>
        <v>0</v>
      </c>
    </row>
    <row r="1996" spans="38:42" x14ac:dyDescent="0.25">
      <c r="AL1996" s="1" t="s">
        <v>9224</v>
      </c>
      <c r="AM1996" s="1">
        <v>5</v>
      </c>
      <c r="AN1996" s="1" t="s">
        <v>7436</v>
      </c>
      <c r="AO1996" s="71"/>
      <c r="AP1996" s="189">
        <f t="shared" si="34"/>
        <v>0</v>
      </c>
    </row>
    <row r="1997" spans="38:42" x14ac:dyDescent="0.25">
      <c r="AL1997" s="1" t="s">
        <v>9225</v>
      </c>
      <c r="AM1997" s="1">
        <v>25</v>
      </c>
      <c r="AN1997" s="1" t="s">
        <v>9211</v>
      </c>
      <c r="AO1997" s="71"/>
      <c r="AP1997" s="189">
        <f t="shared" si="34"/>
        <v>0</v>
      </c>
    </row>
    <row r="1998" spans="38:42" x14ac:dyDescent="0.25">
      <c r="AL1998" s="1" t="s">
        <v>9226</v>
      </c>
      <c r="AM1998" s="1">
        <v>10</v>
      </c>
      <c r="AN1998" s="1"/>
      <c r="AO1998" s="71"/>
      <c r="AP1998" s="189">
        <f t="shared" si="34"/>
        <v>0</v>
      </c>
    </row>
    <row r="1999" spans="38:42" x14ac:dyDescent="0.25">
      <c r="AL1999" s="1" t="s">
        <v>9227</v>
      </c>
      <c r="AM1999" s="1">
        <v>7</v>
      </c>
      <c r="AN1999" s="1"/>
      <c r="AO1999" s="71"/>
      <c r="AP1999" s="189">
        <f t="shared" si="34"/>
        <v>0</v>
      </c>
    </row>
    <row r="2000" spans="38:42" x14ac:dyDescent="0.25">
      <c r="AL2000" s="1" t="s">
        <v>9228</v>
      </c>
      <c r="AM2000" s="1">
        <v>60</v>
      </c>
      <c r="AN2000" s="1"/>
      <c r="AO2000" s="71"/>
      <c r="AP2000" s="189">
        <f t="shared" si="34"/>
        <v>0</v>
      </c>
    </row>
    <row r="2001" spans="38:42" x14ac:dyDescent="0.25">
      <c r="AL2001" s="1" t="s">
        <v>9229</v>
      </c>
      <c r="AM2001" s="1">
        <v>45</v>
      </c>
      <c r="AN2001" s="1"/>
      <c r="AO2001" s="71"/>
      <c r="AP2001" s="189">
        <f t="shared" si="34"/>
        <v>0</v>
      </c>
    </row>
    <row r="2002" spans="38:42" x14ac:dyDescent="0.25">
      <c r="AL2002" s="1" t="s">
        <v>9230</v>
      </c>
      <c r="AM2002" s="1">
        <v>50</v>
      </c>
      <c r="AN2002" s="1"/>
      <c r="AO2002" s="71"/>
      <c r="AP2002" s="189">
        <f t="shared" si="34"/>
        <v>0</v>
      </c>
    </row>
    <row r="2003" spans="38:42" x14ac:dyDescent="0.25">
      <c r="AL2003" s="1" t="s">
        <v>9231</v>
      </c>
      <c r="AM2003" s="1">
        <v>75</v>
      </c>
      <c r="AN2003" s="1"/>
      <c r="AO2003" s="71"/>
      <c r="AP2003" s="189">
        <f t="shared" si="34"/>
        <v>0</v>
      </c>
    </row>
    <row r="2004" spans="38:42" x14ac:dyDescent="0.25">
      <c r="AL2004" s="1" t="s">
        <v>9232</v>
      </c>
      <c r="AM2004" s="1">
        <v>40</v>
      </c>
      <c r="AN2004" s="1"/>
      <c r="AO2004" s="71"/>
      <c r="AP2004" s="189">
        <f t="shared" si="34"/>
        <v>0</v>
      </c>
    </row>
    <row r="2005" spans="38:42" x14ac:dyDescent="0.25">
      <c r="AL2005" s="1" t="s">
        <v>9233</v>
      </c>
      <c r="AM2005" s="1">
        <v>6</v>
      </c>
      <c r="AN2005" s="1"/>
      <c r="AO2005" s="71"/>
      <c r="AP2005" s="189">
        <f t="shared" si="34"/>
        <v>0</v>
      </c>
    </row>
    <row r="2006" spans="38:42" x14ac:dyDescent="0.25">
      <c r="AL2006" s="1" t="s">
        <v>7455</v>
      </c>
      <c r="AM2006" s="1"/>
      <c r="AN2006" s="1"/>
      <c r="AO2006" s="71"/>
      <c r="AP2006" s="189">
        <f t="shared" si="34"/>
        <v>0</v>
      </c>
    </row>
    <row r="2007" spans="38:42" x14ac:dyDescent="0.25">
      <c r="AL2007" s="182" t="s">
        <v>130</v>
      </c>
      <c r="AM2007" s="182"/>
      <c r="AN2007" s="182"/>
      <c r="AO2007" s="187"/>
      <c r="AP2007" s="189">
        <f t="shared" si="34"/>
        <v>0</v>
      </c>
    </row>
    <row r="2008" spans="38:42" x14ac:dyDescent="0.25">
      <c r="AL2008" s="1" t="s">
        <v>9234</v>
      </c>
      <c r="AM2008" s="1">
        <v>90</v>
      </c>
      <c r="AN2008" s="1"/>
      <c r="AO2008" s="71"/>
      <c r="AP2008" s="189">
        <f t="shared" si="34"/>
        <v>0</v>
      </c>
    </row>
    <row r="2009" spans="38:42" x14ac:dyDescent="0.25">
      <c r="AL2009" s="1" t="s">
        <v>9235</v>
      </c>
      <c r="AM2009" s="1">
        <v>60</v>
      </c>
      <c r="AN2009" s="1"/>
      <c r="AO2009" s="71"/>
      <c r="AP2009" s="189">
        <f t="shared" si="34"/>
        <v>0</v>
      </c>
    </row>
    <row r="2010" spans="38:42" x14ac:dyDescent="0.25">
      <c r="AL2010" s="1" t="s">
        <v>9236</v>
      </c>
      <c r="AM2010" s="1">
        <v>2.5</v>
      </c>
      <c r="AN2010" s="1" t="s">
        <v>9237</v>
      </c>
      <c r="AO2010" s="71"/>
      <c r="AP2010" s="189">
        <f t="shared" si="34"/>
        <v>0</v>
      </c>
    </row>
    <row r="2011" spans="38:42" x14ac:dyDescent="0.25">
      <c r="AL2011" s="1" t="s">
        <v>9238</v>
      </c>
      <c r="AM2011" s="1">
        <v>50</v>
      </c>
      <c r="AN2011" s="1"/>
      <c r="AO2011" s="71"/>
      <c r="AP2011" s="189">
        <f t="shared" si="34"/>
        <v>0</v>
      </c>
    </row>
    <row r="2012" spans="38:42" x14ac:dyDescent="0.25">
      <c r="AL2012" s="1" t="s">
        <v>9239</v>
      </c>
      <c r="AM2012" s="1">
        <v>25</v>
      </c>
      <c r="AN2012" s="1"/>
      <c r="AO2012" s="71"/>
      <c r="AP2012" s="189">
        <f t="shared" si="34"/>
        <v>0</v>
      </c>
    </row>
    <row r="2013" spans="38:42" x14ac:dyDescent="0.25">
      <c r="AL2013" s="1" t="s">
        <v>9240</v>
      </c>
      <c r="AM2013" s="1">
        <v>40</v>
      </c>
      <c r="AN2013" s="1"/>
      <c r="AO2013" s="71"/>
      <c r="AP2013" s="189">
        <f t="shared" si="34"/>
        <v>0</v>
      </c>
    </row>
    <row r="2014" spans="38:42" x14ac:dyDescent="0.25">
      <c r="AL2014" s="1" t="s">
        <v>9241</v>
      </c>
      <c r="AM2014" s="1">
        <v>25</v>
      </c>
      <c r="AN2014" s="1"/>
      <c r="AO2014" s="71"/>
      <c r="AP2014" s="189">
        <f t="shared" si="34"/>
        <v>0</v>
      </c>
    </row>
    <row r="2015" spans="38:42" x14ac:dyDescent="0.25">
      <c r="AL2015" s="1" t="s">
        <v>9242</v>
      </c>
      <c r="AM2015" s="1">
        <v>25</v>
      </c>
      <c r="AN2015" s="1"/>
      <c r="AO2015" s="71"/>
      <c r="AP2015" s="189">
        <f t="shared" si="34"/>
        <v>0</v>
      </c>
    </row>
    <row r="2016" spans="38:42" x14ac:dyDescent="0.25">
      <c r="AL2016" s="1" t="s">
        <v>9243</v>
      </c>
      <c r="AM2016" s="1">
        <v>25</v>
      </c>
      <c r="AN2016" s="1"/>
      <c r="AO2016" s="71"/>
      <c r="AP2016" s="189">
        <f t="shared" si="34"/>
        <v>0</v>
      </c>
    </row>
    <row r="2017" spans="38:42" x14ac:dyDescent="0.25">
      <c r="AL2017" s="1" t="s">
        <v>9244</v>
      </c>
      <c r="AM2017" s="1">
        <v>25</v>
      </c>
      <c r="AN2017" s="1"/>
      <c r="AO2017" s="71"/>
      <c r="AP2017" s="189">
        <f t="shared" si="34"/>
        <v>0</v>
      </c>
    </row>
    <row r="2018" spans="38:42" x14ac:dyDescent="0.25">
      <c r="AL2018" s="1" t="s">
        <v>9245</v>
      </c>
      <c r="AM2018" s="1">
        <v>45</v>
      </c>
      <c r="AN2018" s="1"/>
      <c r="AO2018" s="71"/>
      <c r="AP2018" s="189">
        <f t="shared" si="34"/>
        <v>0</v>
      </c>
    </row>
    <row r="2019" spans="38:42" x14ac:dyDescent="0.25">
      <c r="AL2019" s="1" t="s">
        <v>9246</v>
      </c>
      <c r="AM2019" s="1">
        <v>45</v>
      </c>
      <c r="AN2019" s="1"/>
      <c r="AO2019" s="71"/>
      <c r="AP2019" s="189">
        <f t="shared" si="34"/>
        <v>0</v>
      </c>
    </row>
    <row r="2020" spans="38:42" x14ac:dyDescent="0.25">
      <c r="AL2020" s="1" t="s">
        <v>9247</v>
      </c>
      <c r="AM2020" s="1">
        <v>45</v>
      </c>
      <c r="AN2020" s="1"/>
      <c r="AO2020" s="71"/>
      <c r="AP2020" s="189">
        <f t="shared" si="34"/>
        <v>0</v>
      </c>
    </row>
    <row r="2021" spans="38:42" x14ac:dyDescent="0.25">
      <c r="AL2021" s="1" t="s">
        <v>9248</v>
      </c>
      <c r="AM2021" s="1">
        <v>35</v>
      </c>
      <c r="AN2021" s="1"/>
      <c r="AO2021" s="71"/>
      <c r="AP2021" s="189">
        <f t="shared" si="34"/>
        <v>0</v>
      </c>
    </row>
    <row r="2022" spans="38:42" x14ac:dyDescent="0.25">
      <c r="AL2022" s="1" t="s">
        <v>9249</v>
      </c>
      <c r="AM2022" s="1">
        <v>35</v>
      </c>
      <c r="AN2022" s="1"/>
      <c r="AO2022" s="71"/>
      <c r="AP2022" s="189">
        <f t="shared" si="34"/>
        <v>0</v>
      </c>
    </row>
    <row r="2023" spans="38:42" x14ac:dyDescent="0.25">
      <c r="AL2023" s="1" t="s">
        <v>9250</v>
      </c>
      <c r="AM2023" s="1">
        <v>25</v>
      </c>
      <c r="AN2023" s="1"/>
      <c r="AO2023" s="71"/>
      <c r="AP2023" s="189">
        <f t="shared" si="34"/>
        <v>0</v>
      </c>
    </row>
    <row r="2024" spans="38:42" x14ac:dyDescent="0.25">
      <c r="AL2024" s="1" t="s">
        <v>9251</v>
      </c>
      <c r="AM2024" s="1">
        <v>50</v>
      </c>
      <c r="AN2024" s="1"/>
      <c r="AO2024" s="71"/>
      <c r="AP2024" s="189">
        <f t="shared" si="34"/>
        <v>0</v>
      </c>
    </row>
    <row r="2025" spans="38:42" x14ac:dyDescent="0.25">
      <c r="AL2025" s="1" t="s">
        <v>9252</v>
      </c>
      <c r="AM2025" s="1" t="e">
        <v>#VALUE!</v>
      </c>
      <c r="AN2025" s="1"/>
      <c r="AO2025" s="71"/>
      <c r="AP2025" s="189" t="e">
        <f t="shared" si="34"/>
        <v>#VALUE!</v>
      </c>
    </row>
    <row r="2026" spans="38:42" x14ac:dyDescent="0.25">
      <c r="AL2026" s="1" t="s">
        <v>9253</v>
      </c>
      <c r="AM2026" s="1">
        <v>45</v>
      </c>
      <c r="AN2026" s="1"/>
      <c r="AO2026" s="71"/>
      <c r="AP2026" s="189">
        <f t="shared" si="34"/>
        <v>0</v>
      </c>
    </row>
    <row r="2027" spans="38:42" x14ac:dyDescent="0.25">
      <c r="AL2027" s="1" t="s">
        <v>9254</v>
      </c>
      <c r="AM2027" s="1">
        <v>25</v>
      </c>
      <c r="AN2027" s="1"/>
      <c r="AO2027" s="71"/>
      <c r="AP2027" s="189">
        <f t="shared" si="34"/>
        <v>0</v>
      </c>
    </row>
    <row r="2028" spans="38:42" x14ac:dyDescent="0.25">
      <c r="AL2028" s="1" t="s">
        <v>9255</v>
      </c>
      <c r="AM2028" s="1">
        <v>45</v>
      </c>
      <c r="AN2028" s="1"/>
      <c r="AO2028" s="71"/>
      <c r="AP2028" s="189">
        <f t="shared" si="34"/>
        <v>0</v>
      </c>
    </row>
    <row r="2029" spans="38:42" x14ac:dyDescent="0.25">
      <c r="AL2029" s="1" t="s">
        <v>9256</v>
      </c>
      <c r="AM2029" s="1">
        <v>35</v>
      </c>
      <c r="AN2029" s="1"/>
      <c r="AO2029" s="71"/>
      <c r="AP2029" s="189">
        <f t="shared" si="34"/>
        <v>0</v>
      </c>
    </row>
    <row r="2030" spans="38:42" x14ac:dyDescent="0.25">
      <c r="AL2030" s="1" t="s">
        <v>9257</v>
      </c>
      <c r="AM2030" s="1">
        <v>40</v>
      </c>
      <c r="AN2030" s="1"/>
      <c r="AO2030" s="71"/>
      <c r="AP2030" s="189">
        <f t="shared" si="34"/>
        <v>0</v>
      </c>
    </row>
    <row r="2031" spans="38:42" x14ac:dyDescent="0.25">
      <c r="AL2031" s="1" t="s">
        <v>9258</v>
      </c>
      <c r="AM2031" s="1">
        <v>40</v>
      </c>
      <c r="AN2031" s="1"/>
      <c r="AO2031" s="71"/>
      <c r="AP2031" s="189">
        <f t="shared" si="34"/>
        <v>0</v>
      </c>
    </row>
    <row r="2032" spans="38:42" x14ac:dyDescent="0.25">
      <c r="AL2032" s="1" t="s">
        <v>9259</v>
      </c>
      <c r="AM2032" s="1">
        <v>25</v>
      </c>
      <c r="AN2032" s="1"/>
      <c r="AO2032" s="71"/>
      <c r="AP2032" s="189">
        <f t="shared" si="34"/>
        <v>0</v>
      </c>
    </row>
    <row r="2033" spans="38:42" x14ac:dyDescent="0.25">
      <c r="AL2033" s="1" t="s">
        <v>9260</v>
      </c>
      <c r="AM2033" s="1">
        <v>35</v>
      </c>
      <c r="AN2033" s="1"/>
      <c r="AO2033" s="71"/>
      <c r="AP2033" s="189">
        <f t="shared" si="34"/>
        <v>0</v>
      </c>
    </row>
    <row r="2034" spans="38:42" x14ac:dyDescent="0.25">
      <c r="AL2034" s="1" t="s">
        <v>9261</v>
      </c>
      <c r="AM2034" s="1">
        <v>10</v>
      </c>
      <c r="AN2034" s="1"/>
      <c r="AO2034" s="71"/>
      <c r="AP2034" s="189">
        <f t="shared" si="34"/>
        <v>0</v>
      </c>
    </row>
    <row r="2035" spans="38:42" x14ac:dyDescent="0.25">
      <c r="AL2035" s="1" t="s">
        <v>9262</v>
      </c>
      <c r="AM2035" s="1">
        <v>20</v>
      </c>
      <c r="AN2035" s="1"/>
      <c r="AO2035" s="71"/>
      <c r="AP2035" s="189">
        <f t="shared" si="34"/>
        <v>0</v>
      </c>
    </row>
    <row r="2036" spans="38:42" x14ac:dyDescent="0.25">
      <c r="AL2036" s="1" t="s">
        <v>9263</v>
      </c>
      <c r="AM2036" s="1">
        <v>45</v>
      </c>
      <c r="AN2036" s="1"/>
      <c r="AO2036" s="71"/>
      <c r="AP2036" s="189">
        <f t="shared" si="34"/>
        <v>0</v>
      </c>
    </row>
    <row r="2037" spans="38:42" x14ac:dyDescent="0.25">
      <c r="AL2037" s="1" t="s">
        <v>9264</v>
      </c>
      <c r="AM2037" s="1">
        <v>50</v>
      </c>
      <c r="AN2037" s="1"/>
      <c r="AO2037" s="71"/>
      <c r="AP2037" s="189">
        <f t="shared" si="34"/>
        <v>0</v>
      </c>
    </row>
    <row r="2038" spans="38:42" x14ac:dyDescent="0.25">
      <c r="AL2038" s="1" t="s">
        <v>7455</v>
      </c>
      <c r="AM2038" s="1"/>
      <c r="AN2038" s="1"/>
      <c r="AO2038" s="71"/>
      <c r="AP2038" s="189">
        <f t="shared" si="34"/>
        <v>0</v>
      </c>
    </row>
    <row r="2039" spans="38:42" x14ac:dyDescent="0.25">
      <c r="AL2039" s="182" t="s">
        <v>9265</v>
      </c>
      <c r="AM2039" s="182"/>
      <c r="AN2039" s="182"/>
      <c r="AO2039" s="187"/>
      <c r="AP2039" s="189">
        <f t="shared" si="34"/>
        <v>0</v>
      </c>
    </row>
    <row r="2040" spans="38:42" x14ac:dyDescent="0.25">
      <c r="AL2040" s="1" t="s">
        <v>9266</v>
      </c>
      <c r="AM2040" s="1"/>
      <c r="AN2040" s="1"/>
      <c r="AO2040" s="71"/>
      <c r="AP2040" s="189">
        <f t="shared" si="34"/>
        <v>0</v>
      </c>
    </row>
    <row r="2041" spans="38:42" x14ac:dyDescent="0.25">
      <c r="AL2041" s="1" t="s">
        <v>9267</v>
      </c>
      <c r="AM2041" s="1">
        <v>25</v>
      </c>
      <c r="AN2041" s="1"/>
      <c r="AO2041" s="71"/>
      <c r="AP2041" s="189">
        <f t="shared" si="34"/>
        <v>0</v>
      </c>
    </row>
    <row r="2042" spans="38:42" x14ac:dyDescent="0.25">
      <c r="AL2042" s="1" t="s">
        <v>9268</v>
      </c>
      <c r="AM2042" s="1">
        <v>25</v>
      </c>
      <c r="AN2042" s="1"/>
      <c r="AO2042" s="71"/>
      <c r="AP2042" s="189">
        <f t="shared" si="34"/>
        <v>0</v>
      </c>
    </row>
    <row r="2043" spans="38:42" x14ac:dyDescent="0.25">
      <c r="AL2043" s="1" t="s">
        <v>9269</v>
      </c>
      <c r="AM2043" s="1">
        <v>2</v>
      </c>
      <c r="AN2043" s="1"/>
      <c r="AO2043" s="71"/>
      <c r="AP2043" s="189">
        <f t="shared" si="34"/>
        <v>0</v>
      </c>
    </row>
    <row r="2044" spans="38:42" x14ac:dyDescent="0.25">
      <c r="AL2044" s="1" t="s">
        <v>9270</v>
      </c>
      <c r="AM2044" s="1">
        <v>2</v>
      </c>
      <c r="AN2044" s="1"/>
      <c r="AO2044" s="71"/>
      <c r="AP2044" s="189">
        <f t="shared" si="34"/>
        <v>0</v>
      </c>
    </row>
    <row r="2045" spans="38:42" x14ac:dyDescent="0.25">
      <c r="AL2045" s="1" t="s">
        <v>9271</v>
      </c>
      <c r="AM2045" s="1">
        <v>2</v>
      </c>
      <c r="AN2045" s="1"/>
      <c r="AO2045" s="71"/>
      <c r="AP2045" s="189">
        <f t="shared" si="34"/>
        <v>0</v>
      </c>
    </row>
    <row r="2046" spans="38:42" x14ac:dyDescent="0.25">
      <c r="AL2046" s="1" t="s">
        <v>9272</v>
      </c>
      <c r="AM2046" s="1">
        <v>2</v>
      </c>
      <c r="AN2046" s="1"/>
      <c r="AO2046" s="71"/>
      <c r="AP2046" s="189">
        <f t="shared" si="34"/>
        <v>0</v>
      </c>
    </row>
    <row r="2047" spans="38:42" x14ac:dyDescent="0.25">
      <c r="AL2047" s="1" t="s">
        <v>9273</v>
      </c>
      <c r="AM2047" s="1">
        <v>2</v>
      </c>
      <c r="AN2047" s="1"/>
      <c r="AO2047" s="71"/>
      <c r="AP2047" s="189">
        <f t="shared" si="34"/>
        <v>0</v>
      </c>
    </row>
    <row r="2048" spans="38:42" x14ac:dyDescent="0.25">
      <c r="AL2048" s="1" t="s">
        <v>9274</v>
      </c>
      <c r="AM2048" s="1">
        <v>2</v>
      </c>
      <c r="AN2048" s="1"/>
      <c r="AO2048" s="71"/>
      <c r="AP2048" s="189">
        <f t="shared" si="34"/>
        <v>0</v>
      </c>
    </row>
    <row r="2049" spans="38:42" x14ac:dyDescent="0.25">
      <c r="AL2049" s="1" t="s">
        <v>9275</v>
      </c>
      <c r="AM2049" s="1">
        <v>35</v>
      </c>
      <c r="AN2049" s="1"/>
      <c r="AO2049" s="71"/>
      <c r="AP2049" s="189">
        <f t="shared" si="34"/>
        <v>0</v>
      </c>
    </row>
    <row r="2050" spans="38:42" x14ac:dyDescent="0.25">
      <c r="AL2050" s="1" t="s">
        <v>9276</v>
      </c>
      <c r="AM2050" s="1">
        <v>20</v>
      </c>
      <c r="AN2050" s="1"/>
      <c r="AO2050" s="71"/>
      <c r="AP2050" s="189">
        <f t="shared" si="34"/>
        <v>0</v>
      </c>
    </row>
    <row r="2051" spans="38:42" x14ac:dyDescent="0.25">
      <c r="AL2051" s="1" t="s">
        <v>9277</v>
      </c>
      <c r="AM2051" s="1">
        <v>15</v>
      </c>
      <c r="AN2051" s="1"/>
      <c r="AO2051" s="71"/>
      <c r="AP2051" s="189">
        <f t="shared" si="34"/>
        <v>0</v>
      </c>
    </row>
    <row r="2052" spans="38:42" x14ac:dyDescent="0.25">
      <c r="AL2052" s="1" t="s">
        <v>9278</v>
      </c>
      <c r="AM2052" s="1">
        <v>15</v>
      </c>
      <c r="AN2052" s="1"/>
      <c r="AO2052" s="71"/>
      <c r="AP2052" s="189">
        <f t="shared" ref="AP2052:AP2115" si="35">AO2052*AM2052</f>
        <v>0</v>
      </c>
    </row>
    <row r="2053" spans="38:42" x14ac:dyDescent="0.25">
      <c r="AL2053" s="1" t="s">
        <v>9279</v>
      </c>
      <c r="AM2053" s="1">
        <v>6</v>
      </c>
      <c r="AN2053" s="1"/>
      <c r="AO2053" s="71"/>
      <c r="AP2053" s="189">
        <f t="shared" si="35"/>
        <v>0</v>
      </c>
    </row>
    <row r="2054" spans="38:42" x14ac:dyDescent="0.25">
      <c r="AL2054" s="1" t="s">
        <v>9280</v>
      </c>
      <c r="AM2054" s="1">
        <v>8</v>
      </c>
      <c r="AN2054" s="1"/>
      <c r="AO2054" s="71"/>
      <c r="AP2054" s="189">
        <f t="shared" si="35"/>
        <v>0</v>
      </c>
    </row>
    <row r="2055" spans="38:42" x14ac:dyDescent="0.25">
      <c r="AL2055" s="1" t="s">
        <v>9281</v>
      </c>
      <c r="AM2055" s="1">
        <v>5</v>
      </c>
      <c r="AN2055" s="1"/>
      <c r="AO2055" s="71"/>
      <c r="AP2055" s="189">
        <f t="shared" si="35"/>
        <v>0</v>
      </c>
    </row>
    <row r="2056" spans="38:42" x14ac:dyDescent="0.25">
      <c r="AL2056" s="1" t="s">
        <v>9282</v>
      </c>
      <c r="AM2056" s="1">
        <v>5</v>
      </c>
      <c r="AN2056" s="1"/>
      <c r="AO2056" s="71"/>
      <c r="AP2056" s="189">
        <f t="shared" si="35"/>
        <v>0</v>
      </c>
    </row>
    <row r="2057" spans="38:42" x14ac:dyDescent="0.25">
      <c r="AL2057" s="1" t="s">
        <v>9283</v>
      </c>
      <c r="AM2057" s="1">
        <v>0.2</v>
      </c>
      <c r="AN2057" s="1">
        <v>12</v>
      </c>
      <c r="AO2057" s="71"/>
      <c r="AP2057" s="189">
        <f t="shared" si="35"/>
        <v>0</v>
      </c>
    </row>
    <row r="2058" spans="38:42" x14ac:dyDescent="0.25">
      <c r="AL2058" s="1" t="s">
        <v>9284</v>
      </c>
      <c r="AM2058" s="1">
        <v>0.1</v>
      </c>
      <c r="AN2058" s="1">
        <v>12</v>
      </c>
      <c r="AO2058" s="71"/>
      <c r="AP2058" s="189">
        <f t="shared" si="35"/>
        <v>0</v>
      </c>
    </row>
    <row r="2059" spans="38:42" x14ac:dyDescent="0.25">
      <c r="AL2059" s="1" t="s">
        <v>9285</v>
      </c>
      <c r="AM2059" s="1">
        <v>0.5</v>
      </c>
      <c r="AN2059" s="1"/>
      <c r="AO2059" s="71"/>
      <c r="AP2059" s="189">
        <f t="shared" si="35"/>
        <v>0</v>
      </c>
    </row>
    <row r="2060" spans="38:42" x14ac:dyDescent="0.25">
      <c r="AL2060" s="1" t="s">
        <v>9286</v>
      </c>
      <c r="AM2060" s="1">
        <v>1</v>
      </c>
      <c r="AN2060" s="1"/>
      <c r="AO2060" s="71"/>
      <c r="AP2060" s="189">
        <f t="shared" si="35"/>
        <v>0</v>
      </c>
    </row>
    <row r="2061" spans="38:42" x14ac:dyDescent="0.25">
      <c r="AL2061" s="1" t="s">
        <v>9287</v>
      </c>
      <c r="AM2061" s="1">
        <v>10</v>
      </c>
      <c r="AN2061" s="1"/>
      <c r="AO2061" s="71"/>
      <c r="AP2061" s="189">
        <f t="shared" si="35"/>
        <v>0</v>
      </c>
    </row>
    <row r="2062" spans="38:42" x14ac:dyDescent="0.25">
      <c r="AL2062" s="1" t="s">
        <v>9288</v>
      </c>
      <c r="AM2062" s="1">
        <v>75</v>
      </c>
      <c r="AN2062" s="1"/>
      <c r="AO2062" s="71"/>
      <c r="AP2062" s="189">
        <f t="shared" si="35"/>
        <v>0</v>
      </c>
    </row>
    <row r="2063" spans="38:42" x14ac:dyDescent="0.25">
      <c r="AL2063" s="1" t="s">
        <v>7455</v>
      </c>
      <c r="AM2063" s="1"/>
      <c r="AN2063" s="1"/>
      <c r="AO2063" s="71"/>
      <c r="AP2063" s="189">
        <f t="shared" si="35"/>
        <v>0</v>
      </c>
    </row>
    <row r="2064" spans="38:42" x14ac:dyDescent="0.25">
      <c r="AL2064" s="182" t="s">
        <v>9289</v>
      </c>
      <c r="AM2064" s="182"/>
      <c r="AN2064" s="182"/>
      <c r="AO2064" s="187"/>
      <c r="AP2064" s="189">
        <f t="shared" si="35"/>
        <v>0</v>
      </c>
    </row>
    <row r="2065" spans="38:42" x14ac:dyDescent="0.25">
      <c r="AL2065" s="1" t="s">
        <v>9290</v>
      </c>
      <c r="AM2065" s="1">
        <v>1</v>
      </c>
      <c r="AN2065" s="1"/>
      <c r="AO2065" s="71"/>
      <c r="AP2065" s="189">
        <f t="shared" si="35"/>
        <v>0</v>
      </c>
    </row>
    <row r="2066" spans="38:42" x14ac:dyDescent="0.25">
      <c r="AL2066" s="1" t="s">
        <v>9291</v>
      </c>
      <c r="AM2066" s="1">
        <v>7</v>
      </c>
      <c r="AN2066" s="1"/>
      <c r="AO2066" s="71"/>
      <c r="AP2066" s="189">
        <f t="shared" si="35"/>
        <v>0</v>
      </c>
    </row>
    <row r="2067" spans="38:42" x14ac:dyDescent="0.25">
      <c r="AL2067" s="1" t="s">
        <v>9292</v>
      </c>
      <c r="AM2067" s="1">
        <v>3</v>
      </c>
      <c r="AN2067" s="1"/>
      <c r="AO2067" s="71"/>
      <c r="AP2067" s="189">
        <f t="shared" si="35"/>
        <v>0</v>
      </c>
    </row>
    <row r="2068" spans="38:42" x14ac:dyDescent="0.25">
      <c r="AL2068" s="1" t="s">
        <v>9293</v>
      </c>
      <c r="AM2068" s="1">
        <v>12</v>
      </c>
      <c r="AN2068" s="1"/>
      <c r="AO2068" s="71"/>
      <c r="AP2068" s="189">
        <f t="shared" si="35"/>
        <v>0</v>
      </c>
    </row>
    <row r="2069" spans="38:42" x14ac:dyDescent="0.25">
      <c r="AL2069" s="1" t="s">
        <v>9294</v>
      </c>
      <c r="AM2069" s="1">
        <v>2</v>
      </c>
      <c r="AN2069" s="1"/>
      <c r="AO2069" s="71"/>
      <c r="AP2069" s="189">
        <f t="shared" si="35"/>
        <v>0</v>
      </c>
    </row>
    <row r="2070" spans="38:42" x14ac:dyDescent="0.25">
      <c r="AL2070" s="1" t="s">
        <v>9295</v>
      </c>
      <c r="AM2070" s="1">
        <v>1</v>
      </c>
      <c r="AN2070" s="1"/>
      <c r="AO2070" s="71"/>
      <c r="AP2070" s="189">
        <f t="shared" si="35"/>
        <v>0</v>
      </c>
    </row>
    <row r="2071" spans="38:42" x14ac:dyDescent="0.25">
      <c r="AL2071" s="1" t="s">
        <v>9296</v>
      </c>
      <c r="AM2071" s="1">
        <v>3</v>
      </c>
      <c r="AN2071" s="1"/>
      <c r="AO2071" s="71"/>
      <c r="AP2071" s="189">
        <f t="shared" si="35"/>
        <v>0</v>
      </c>
    </row>
    <row r="2072" spans="38:42" x14ac:dyDescent="0.25">
      <c r="AL2072" s="1" t="s">
        <v>9297</v>
      </c>
      <c r="AM2072" s="1">
        <v>3</v>
      </c>
      <c r="AN2072" s="1"/>
      <c r="AO2072" s="71"/>
      <c r="AP2072" s="189">
        <f t="shared" si="35"/>
        <v>0</v>
      </c>
    </row>
    <row r="2073" spans="38:42" x14ac:dyDescent="0.25">
      <c r="AL2073" s="1" t="s">
        <v>9298</v>
      </c>
      <c r="AM2073" s="1">
        <v>3</v>
      </c>
      <c r="AN2073" s="1"/>
      <c r="AO2073" s="71"/>
      <c r="AP2073" s="189">
        <f t="shared" si="35"/>
        <v>0</v>
      </c>
    </row>
    <row r="2074" spans="38:42" x14ac:dyDescent="0.25">
      <c r="AL2074" s="1" t="s">
        <v>9299</v>
      </c>
      <c r="AM2074" s="1">
        <v>3</v>
      </c>
      <c r="AN2074" s="1"/>
      <c r="AO2074" s="71"/>
      <c r="AP2074" s="189">
        <f t="shared" si="35"/>
        <v>0</v>
      </c>
    </row>
    <row r="2075" spans="38:42" x14ac:dyDescent="0.25">
      <c r="AL2075" s="1" t="s">
        <v>9300</v>
      </c>
      <c r="AM2075" s="1">
        <v>3</v>
      </c>
      <c r="AN2075" s="1"/>
      <c r="AO2075" s="71"/>
      <c r="AP2075" s="189">
        <f t="shared" si="35"/>
        <v>0</v>
      </c>
    </row>
    <row r="2076" spans="38:42" x14ac:dyDescent="0.25">
      <c r="AL2076" s="1" t="s">
        <v>9301</v>
      </c>
      <c r="AM2076" s="1">
        <v>0.02</v>
      </c>
      <c r="AN2076" s="1"/>
      <c r="AO2076" s="71"/>
      <c r="AP2076" s="189">
        <f t="shared" si="35"/>
        <v>0</v>
      </c>
    </row>
    <row r="2077" spans="38:42" x14ac:dyDescent="0.25">
      <c r="AL2077" s="1" t="s">
        <v>9302</v>
      </c>
      <c r="AM2077" s="1">
        <v>0.1</v>
      </c>
      <c r="AN2077" s="1"/>
      <c r="AO2077" s="71"/>
      <c r="AP2077" s="189">
        <f t="shared" si="35"/>
        <v>0</v>
      </c>
    </row>
    <row r="2078" spans="38:42" x14ac:dyDescent="0.25">
      <c r="AL2078" s="1" t="s">
        <v>9303</v>
      </c>
      <c r="AM2078" s="1">
        <v>0.1</v>
      </c>
      <c r="AN2078" s="1"/>
      <c r="AO2078" s="71"/>
      <c r="AP2078" s="189">
        <f t="shared" si="35"/>
        <v>0</v>
      </c>
    </row>
    <row r="2079" spans="38:42" x14ac:dyDescent="0.25">
      <c r="AL2079" s="1" t="s">
        <v>9304</v>
      </c>
      <c r="AM2079" s="1">
        <v>0.5</v>
      </c>
      <c r="AN2079" s="1"/>
      <c r="AO2079" s="71"/>
      <c r="AP2079" s="189">
        <f t="shared" si="35"/>
        <v>0</v>
      </c>
    </row>
    <row r="2080" spans="38:42" x14ac:dyDescent="0.25">
      <c r="AL2080" s="1" t="s">
        <v>9305</v>
      </c>
      <c r="AM2080" s="1">
        <v>1</v>
      </c>
      <c r="AN2080" s="1"/>
      <c r="AO2080" s="71"/>
      <c r="AP2080" s="189">
        <f t="shared" si="35"/>
        <v>0</v>
      </c>
    </row>
    <row r="2081" spans="38:42" x14ac:dyDescent="0.25">
      <c r="AL2081" s="1" t="s">
        <v>9306</v>
      </c>
      <c r="AM2081" s="1">
        <v>0.2</v>
      </c>
      <c r="AN2081" s="1"/>
      <c r="AO2081" s="71"/>
      <c r="AP2081" s="189">
        <f t="shared" si="35"/>
        <v>0</v>
      </c>
    </row>
    <row r="2082" spans="38:42" x14ac:dyDescent="0.25">
      <c r="AL2082" s="1" t="s">
        <v>9307</v>
      </c>
      <c r="AM2082" s="1">
        <v>4</v>
      </c>
      <c r="AN2082" s="1"/>
      <c r="AO2082" s="71"/>
      <c r="AP2082" s="189">
        <f t="shared" si="35"/>
        <v>0</v>
      </c>
    </row>
    <row r="2083" spans="38:42" x14ac:dyDescent="0.25">
      <c r="AL2083" s="1" t="s">
        <v>9308</v>
      </c>
      <c r="AM2083" s="1">
        <v>1</v>
      </c>
      <c r="AN2083" s="1"/>
      <c r="AO2083" s="71"/>
      <c r="AP2083" s="189">
        <f t="shared" si="35"/>
        <v>0</v>
      </c>
    </row>
    <row r="2084" spans="38:42" x14ac:dyDescent="0.25">
      <c r="AL2084" s="1" t="s">
        <v>9309</v>
      </c>
      <c r="AM2084" s="1">
        <v>1</v>
      </c>
      <c r="AN2084" s="1"/>
      <c r="AO2084" s="71"/>
      <c r="AP2084" s="189">
        <f t="shared" si="35"/>
        <v>0</v>
      </c>
    </row>
    <row r="2085" spans="38:42" x14ac:dyDescent="0.25">
      <c r="AL2085" s="1" t="s">
        <v>9310</v>
      </c>
      <c r="AM2085" s="1">
        <v>1</v>
      </c>
      <c r="AN2085" s="1"/>
      <c r="AO2085" s="71"/>
      <c r="AP2085" s="189">
        <f t="shared" si="35"/>
        <v>0</v>
      </c>
    </row>
    <row r="2086" spans="38:42" x14ac:dyDescent="0.25">
      <c r="AL2086" s="1" t="s">
        <v>9311</v>
      </c>
      <c r="AM2086" s="1">
        <v>1</v>
      </c>
      <c r="AN2086" s="1"/>
      <c r="AO2086" s="71"/>
      <c r="AP2086" s="189">
        <f t="shared" si="35"/>
        <v>0</v>
      </c>
    </row>
    <row r="2087" spans="38:42" x14ac:dyDescent="0.25">
      <c r="AL2087" s="1" t="s">
        <v>9312</v>
      </c>
      <c r="AM2087" s="1">
        <v>3</v>
      </c>
      <c r="AN2087" s="1"/>
      <c r="AO2087" s="71"/>
      <c r="AP2087" s="189">
        <f t="shared" si="35"/>
        <v>0</v>
      </c>
    </row>
    <row r="2088" spans="38:42" x14ac:dyDescent="0.25">
      <c r="AL2088" s="1" t="s">
        <v>9313</v>
      </c>
      <c r="AM2088" s="1">
        <v>5</v>
      </c>
      <c r="AN2088" s="1"/>
      <c r="AO2088" s="71"/>
      <c r="AP2088" s="189">
        <f t="shared" si="35"/>
        <v>0</v>
      </c>
    </row>
    <row r="2089" spans="38:42" x14ac:dyDescent="0.25">
      <c r="AL2089" s="1" t="s">
        <v>9314</v>
      </c>
      <c r="AM2089" s="1">
        <v>5</v>
      </c>
      <c r="AN2089" s="1"/>
      <c r="AO2089" s="71"/>
      <c r="AP2089" s="189">
        <f t="shared" si="35"/>
        <v>0</v>
      </c>
    </row>
    <row r="2090" spans="38:42" x14ac:dyDescent="0.25">
      <c r="AL2090" s="1" t="s">
        <v>9315</v>
      </c>
      <c r="AM2090" s="1">
        <v>0.2</v>
      </c>
      <c r="AN2090" s="1"/>
      <c r="AO2090" s="71"/>
      <c r="AP2090" s="189">
        <f t="shared" si="35"/>
        <v>0</v>
      </c>
    </row>
    <row r="2091" spans="38:42" x14ac:dyDescent="0.25">
      <c r="AL2091" s="1" t="s">
        <v>9316</v>
      </c>
      <c r="AM2091" s="1">
        <v>0.2</v>
      </c>
      <c r="AN2091" s="1"/>
      <c r="AO2091" s="71"/>
      <c r="AP2091" s="189">
        <f t="shared" si="35"/>
        <v>0</v>
      </c>
    </row>
    <row r="2092" spans="38:42" x14ac:dyDescent="0.25">
      <c r="AL2092" s="1" t="s">
        <v>9317</v>
      </c>
      <c r="AM2092" s="1">
        <v>2</v>
      </c>
      <c r="AN2092" s="1"/>
      <c r="AO2092" s="71"/>
      <c r="AP2092" s="189">
        <f t="shared" si="35"/>
        <v>0</v>
      </c>
    </row>
    <row r="2093" spans="38:42" x14ac:dyDescent="0.25">
      <c r="AL2093" s="1" t="s">
        <v>9318</v>
      </c>
      <c r="AM2093" s="1">
        <v>1</v>
      </c>
      <c r="AN2093" s="1"/>
      <c r="AO2093" s="71"/>
      <c r="AP2093" s="189">
        <f t="shared" si="35"/>
        <v>0</v>
      </c>
    </row>
    <row r="2094" spans="38:42" x14ac:dyDescent="0.25">
      <c r="AL2094" s="1" t="s">
        <v>9319</v>
      </c>
      <c r="AM2094" s="1">
        <v>1</v>
      </c>
      <c r="AN2094" s="1"/>
      <c r="AO2094" s="71"/>
      <c r="AP2094" s="189">
        <f t="shared" si="35"/>
        <v>0</v>
      </c>
    </row>
    <row r="2095" spans="38:42" x14ac:dyDescent="0.25">
      <c r="AL2095" s="1" t="s">
        <v>9320</v>
      </c>
      <c r="AM2095" s="1">
        <v>1</v>
      </c>
      <c r="AN2095" s="1"/>
      <c r="AO2095" s="71"/>
      <c r="AP2095" s="189">
        <f t="shared" si="35"/>
        <v>0</v>
      </c>
    </row>
    <row r="2096" spans="38:42" x14ac:dyDescent="0.25">
      <c r="AL2096" s="1" t="s">
        <v>9321</v>
      </c>
      <c r="AM2096" s="1">
        <v>2</v>
      </c>
      <c r="AN2096" s="1"/>
      <c r="AO2096" s="71"/>
      <c r="AP2096" s="189">
        <f t="shared" si="35"/>
        <v>0</v>
      </c>
    </row>
    <row r="2097" spans="38:42" x14ac:dyDescent="0.25">
      <c r="AL2097" s="1" t="s">
        <v>9322</v>
      </c>
      <c r="AM2097" s="1">
        <v>0.1</v>
      </c>
      <c r="AN2097" s="1"/>
      <c r="AO2097" s="71"/>
      <c r="AP2097" s="189">
        <f t="shared" si="35"/>
        <v>0</v>
      </c>
    </row>
    <row r="2098" spans="38:42" x14ac:dyDescent="0.25">
      <c r="AL2098" s="1" t="s">
        <v>9323</v>
      </c>
      <c r="AM2098" s="1">
        <v>12</v>
      </c>
      <c r="AN2098" s="1"/>
      <c r="AO2098" s="71"/>
      <c r="AP2098" s="189">
        <f t="shared" si="35"/>
        <v>0</v>
      </c>
    </row>
    <row r="2099" spans="38:42" x14ac:dyDescent="0.25">
      <c r="AL2099" s="1" t="s">
        <v>9324</v>
      </c>
      <c r="AM2099" s="1">
        <v>0.5</v>
      </c>
      <c r="AN2099" s="1"/>
      <c r="AO2099" s="71"/>
      <c r="AP2099" s="189">
        <f t="shared" si="35"/>
        <v>0</v>
      </c>
    </row>
    <row r="2100" spans="38:42" x14ac:dyDescent="0.25">
      <c r="AL2100" s="1" t="s">
        <v>9325</v>
      </c>
      <c r="AM2100" s="1">
        <v>0.1</v>
      </c>
      <c r="AN2100" s="1"/>
      <c r="AO2100" s="71"/>
      <c r="AP2100" s="189">
        <f t="shared" si="35"/>
        <v>0</v>
      </c>
    </row>
    <row r="2101" spans="38:42" x14ac:dyDescent="0.25">
      <c r="AL2101" s="1" t="s">
        <v>9326</v>
      </c>
      <c r="AM2101" s="1">
        <v>3</v>
      </c>
      <c r="AN2101" s="1" t="s">
        <v>9327</v>
      </c>
      <c r="AO2101" s="71"/>
      <c r="AP2101" s="189">
        <f t="shared" si="35"/>
        <v>0</v>
      </c>
    </row>
    <row r="2102" spans="38:42" x14ac:dyDescent="0.25">
      <c r="AL2102" s="1" t="s">
        <v>9328</v>
      </c>
      <c r="AM2102" s="1">
        <v>5</v>
      </c>
      <c r="AN2102" s="1" t="s">
        <v>9327</v>
      </c>
      <c r="AO2102" s="71"/>
      <c r="AP2102" s="189">
        <f t="shared" si="35"/>
        <v>0</v>
      </c>
    </row>
    <row r="2103" spans="38:42" x14ac:dyDescent="0.25">
      <c r="AL2103" s="1" t="s">
        <v>9329</v>
      </c>
      <c r="AM2103" s="1">
        <v>5</v>
      </c>
      <c r="AN2103" s="1" t="s">
        <v>9327</v>
      </c>
      <c r="AO2103" s="71"/>
      <c r="AP2103" s="189">
        <f t="shared" si="35"/>
        <v>0</v>
      </c>
    </row>
    <row r="2104" spans="38:42" x14ac:dyDescent="0.25">
      <c r="AL2104" s="1" t="s">
        <v>9330</v>
      </c>
      <c r="AM2104" s="1">
        <v>5</v>
      </c>
      <c r="AN2104" s="1" t="s">
        <v>9327</v>
      </c>
      <c r="AO2104" s="71"/>
      <c r="AP2104" s="189">
        <f t="shared" si="35"/>
        <v>0</v>
      </c>
    </row>
    <row r="2105" spans="38:42" x14ac:dyDescent="0.25">
      <c r="AL2105" s="1" t="s">
        <v>9331</v>
      </c>
      <c r="AM2105" s="1">
        <v>1</v>
      </c>
      <c r="AN2105" s="1" t="s">
        <v>9327</v>
      </c>
      <c r="AO2105" s="71"/>
      <c r="AP2105" s="189">
        <f t="shared" si="35"/>
        <v>0</v>
      </c>
    </row>
    <row r="2106" spans="38:42" x14ac:dyDescent="0.25">
      <c r="AL2106" s="1" t="s">
        <v>9332</v>
      </c>
      <c r="AM2106" s="1">
        <v>1</v>
      </c>
      <c r="AN2106" s="1" t="s">
        <v>9327</v>
      </c>
      <c r="AO2106" s="71"/>
      <c r="AP2106" s="189">
        <f t="shared" si="35"/>
        <v>0</v>
      </c>
    </row>
    <row r="2107" spans="38:42" x14ac:dyDescent="0.25">
      <c r="AL2107" s="1" t="s">
        <v>9333</v>
      </c>
      <c r="AM2107" s="1">
        <v>1</v>
      </c>
      <c r="AN2107" s="1" t="s">
        <v>9327</v>
      </c>
      <c r="AO2107" s="71"/>
      <c r="AP2107" s="189">
        <f t="shared" si="35"/>
        <v>0</v>
      </c>
    </row>
    <row r="2108" spans="38:42" x14ac:dyDescent="0.25">
      <c r="AL2108" s="1" t="s">
        <v>9334</v>
      </c>
      <c r="AM2108" s="1">
        <v>10</v>
      </c>
      <c r="AN2108" s="1" t="s">
        <v>9327</v>
      </c>
      <c r="AO2108" s="71"/>
      <c r="AP2108" s="189">
        <f t="shared" si="35"/>
        <v>0</v>
      </c>
    </row>
    <row r="2109" spans="38:42" x14ac:dyDescent="0.25">
      <c r="AL2109" s="1" t="s">
        <v>9335</v>
      </c>
      <c r="AM2109" s="1">
        <v>3</v>
      </c>
      <c r="AN2109" s="1" t="s">
        <v>9327</v>
      </c>
      <c r="AO2109" s="71"/>
      <c r="AP2109" s="189">
        <f t="shared" si="35"/>
        <v>0</v>
      </c>
    </row>
    <row r="2110" spans="38:42" x14ac:dyDescent="0.25">
      <c r="AL2110" s="1" t="s">
        <v>9336</v>
      </c>
      <c r="AM2110" s="1">
        <v>3</v>
      </c>
      <c r="AN2110" s="1" t="s">
        <v>9327</v>
      </c>
      <c r="AO2110" s="71"/>
      <c r="AP2110" s="189">
        <f t="shared" si="35"/>
        <v>0</v>
      </c>
    </row>
    <row r="2111" spans="38:42" x14ac:dyDescent="0.25">
      <c r="AL2111" s="1" t="s">
        <v>9337</v>
      </c>
      <c r="AM2111" s="1">
        <v>1</v>
      </c>
      <c r="AN2111" s="1" t="s">
        <v>9338</v>
      </c>
      <c r="AO2111" s="71"/>
      <c r="AP2111" s="189">
        <f t="shared" si="35"/>
        <v>0</v>
      </c>
    </row>
    <row r="2112" spans="38:42" x14ac:dyDescent="0.25">
      <c r="AL2112" s="1" t="s">
        <v>7455</v>
      </c>
      <c r="AM2112" s="1"/>
      <c r="AN2112" s="1"/>
      <c r="AO2112" s="71"/>
      <c r="AP2112" s="189">
        <f t="shared" si="35"/>
        <v>0</v>
      </c>
    </row>
    <row r="2113" spans="38:42" x14ac:dyDescent="0.25">
      <c r="AL2113" s="182" t="s">
        <v>9339</v>
      </c>
      <c r="AM2113" s="182"/>
      <c r="AN2113" s="182"/>
      <c r="AO2113" s="187"/>
      <c r="AP2113" s="189">
        <f t="shared" si="35"/>
        <v>0</v>
      </c>
    </row>
    <row r="2114" spans="38:42" x14ac:dyDescent="0.25">
      <c r="AL2114" s="1" t="s">
        <v>9340</v>
      </c>
      <c r="AM2114" s="1"/>
      <c r="AN2114" s="1"/>
      <c r="AO2114" s="71"/>
      <c r="AP2114" s="189">
        <f t="shared" si="35"/>
        <v>0</v>
      </c>
    </row>
    <row r="2115" spans="38:42" x14ac:dyDescent="0.25">
      <c r="AL2115" s="1" t="s">
        <v>9341</v>
      </c>
      <c r="AM2115" s="1">
        <v>0.8</v>
      </c>
      <c r="AN2115" s="1"/>
      <c r="AO2115" s="71"/>
      <c r="AP2115" s="189">
        <f t="shared" si="35"/>
        <v>0</v>
      </c>
    </row>
    <row r="2116" spans="38:42" x14ac:dyDescent="0.25">
      <c r="AL2116" s="1" t="s">
        <v>9342</v>
      </c>
      <c r="AM2116" s="1">
        <v>0.5</v>
      </c>
      <c r="AN2116" s="1"/>
      <c r="AO2116" s="71"/>
      <c r="AP2116" s="189">
        <f t="shared" ref="AP2116:AP2179" si="36">AO2116*AM2116</f>
        <v>0</v>
      </c>
    </row>
    <row r="2117" spans="38:42" x14ac:dyDescent="0.25">
      <c r="AL2117" s="1" t="s">
        <v>9343</v>
      </c>
      <c r="AM2117" s="1">
        <v>0.1</v>
      </c>
      <c r="AN2117" s="1"/>
      <c r="AO2117" s="71"/>
      <c r="AP2117" s="189">
        <f t="shared" si="36"/>
        <v>0</v>
      </c>
    </row>
    <row r="2118" spans="38:42" x14ac:dyDescent="0.25">
      <c r="AL2118" s="1" t="s">
        <v>9344</v>
      </c>
      <c r="AM2118" s="1">
        <v>0.9</v>
      </c>
      <c r="AN2118" s="1"/>
      <c r="AO2118" s="71"/>
      <c r="AP2118" s="189">
        <f t="shared" si="36"/>
        <v>0</v>
      </c>
    </row>
    <row r="2119" spans="38:42" x14ac:dyDescent="0.25">
      <c r="AL2119" s="1" t="s">
        <v>9345</v>
      </c>
      <c r="AM2119" s="1">
        <v>12</v>
      </c>
      <c r="AN2119" s="1"/>
      <c r="AO2119" s="71"/>
      <c r="AP2119" s="189">
        <f t="shared" si="36"/>
        <v>0</v>
      </c>
    </row>
    <row r="2120" spans="38:42" x14ac:dyDescent="0.25">
      <c r="AL2120" s="1" t="s">
        <v>9346</v>
      </c>
      <c r="AM2120" s="1">
        <v>4</v>
      </c>
      <c r="AN2120" s="1"/>
      <c r="AO2120" s="71"/>
      <c r="AP2120" s="189">
        <f t="shared" si="36"/>
        <v>0</v>
      </c>
    </row>
    <row r="2121" spans="38:42" x14ac:dyDescent="0.25">
      <c r="AL2121" s="1" t="s">
        <v>9347</v>
      </c>
      <c r="AM2121" s="1">
        <v>1</v>
      </c>
      <c r="AN2121" s="1"/>
      <c r="AO2121" s="71"/>
      <c r="AP2121" s="189">
        <f t="shared" si="36"/>
        <v>0</v>
      </c>
    </row>
    <row r="2122" spans="38:42" x14ac:dyDescent="0.25">
      <c r="AL2122" s="1" t="s">
        <v>9348</v>
      </c>
      <c r="AM2122" s="1">
        <v>0.9</v>
      </c>
      <c r="AN2122" s="1"/>
      <c r="AO2122" s="71"/>
      <c r="AP2122" s="189">
        <f t="shared" si="36"/>
        <v>0</v>
      </c>
    </row>
    <row r="2123" spans="38:42" x14ac:dyDescent="0.25">
      <c r="AL2123" s="1" t="s">
        <v>9349</v>
      </c>
      <c r="AM2123" s="1">
        <v>20</v>
      </c>
      <c r="AN2123" s="1"/>
      <c r="AO2123" s="71"/>
      <c r="AP2123" s="189">
        <f t="shared" si="36"/>
        <v>0</v>
      </c>
    </row>
    <row r="2124" spans="38:42" x14ac:dyDescent="0.25">
      <c r="AL2124" s="1" t="s">
        <v>9350</v>
      </c>
      <c r="AM2124" s="1">
        <v>15</v>
      </c>
      <c r="AN2124" s="1"/>
      <c r="AO2124" s="71"/>
      <c r="AP2124" s="189">
        <f t="shared" si="36"/>
        <v>0</v>
      </c>
    </row>
    <row r="2125" spans="38:42" x14ac:dyDescent="0.25">
      <c r="AL2125" s="1" t="s">
        <v>9351</v>
      </c>
      <c r="AM2125" s="1">
        <v>50</v>
      </c>
      <c r="AN2125" s="1"/>
      <c r="AO2125" s="71"/>
      <c r="AP2125" s="189">
        <f t="shared" si="36"/>
        <v>0</v>
      </c>
    </row>
    <row r="2126" spans="38:42" x14ac:dyDescent="0.25">
      <c r="AL2126" s="1" t="s">
        <v>9352</v>
      </c>
      <c r="AM2126" s="1">
        <v>5</v>
      </c>
      <c r="AN2126" s="1"/>
      <c r="AO2126" s="71"/>
      <c r="AP2126" s="189">
        <f t="shared" si="36"/>
        <v>0</v>
      </c>
    </row>
    <row r="2127" spans="38:42" x14ac:dyDescent="0.25">
      <c r="AL2127" s="1" t="s">
        <v>9353</v>
      </c>
      <c r="AM2127" s="1">
        <v>1</v>
      </c>
      <c r="AN2127" s="1"/>
      <c r="AO2127" s="71"/>
      <c r="AP2127" s="189">
        <f t="shared" si="36"/>
        <v>0</v>
      </c>
    </row>
    <row r="2128" spans="38:42" x14ac:dyDescent="0.25">
      <c r="AL2128" s="1" t="s">
        <v>9354</v>
      </c>
      <c r="AM2128" s="1"/>
      <c r="AN2128" s="1"/>
      <c r="AO2128" s="71"/>
      <c r="AP2128" s="189">
        <f t="shared" si="36"/>
        <v>0</v>
      </c>
    </row>
    <row r="2129" spans="38:42" x14ac:dyDescent="0.25">
      <c r="AL2129" s="1" t="s">
        <v>9355</v>
      </c>
      <c r="AM2129" s="1">
        <v>12</v>
      </c>
      <c r="AN2129" s="1"/>
      <c r="AO2129" s="71"/>
      <c r="AP2129" s="189">
        <f t="shared" si="36"/>
        <v>0</v>
      </c>
    </row>
    <row r="2130" spans="38:42" x14ac:dyDescent="0.25">
      <c r="AL2130" s="1" t="s">
        <v>9356</v>
      </c>
      <c r="AM2130" s="1">
        <v>15</v>
      </c>
      <c r="AN2130" s="1"/>
      <c r="AO2130" s="71"/>
      <c r="AP2130" s="189">
        <f t="shared" si="36"/>
        <v>0</v>
      </c>
    </row>
    <row r="2131" spans="38:42" x14ac:dyDescent="0.25">
      <c r="AL2131" s="1" t="s">
        <v>9357</v>
      </c>
      <c r="AM2131" s="1">
        <v>7</v>
      </c>
      <c r="AN2131" s="1"/>
      <c r="AO2131" s="71"/>
      <c r="AP2131" s="189">
        <f t="shared" si="36"/>
        <v>0</v>
      </c>
    </row>
    <row r="2132" spans="38:42" x14ac:dyDescent="0.25">
      <c r="AL2132" s="1" t="s">
        <v>9358</v>
      </c>
      <c r="AM2132" s="1">
        <v>1700</v>
      </c>
      <c r="AN2132" s="1"/>
      <c r="AO2132" s="71"/>
      <c r="AP2132" s="189">
        <f t="shared" si="36"/>
        <v>0</v>
      </c>
    </row>
    <row r="2133" spans="38:42" x14ac:dyDescent="0.25">
      <c r="AL2133" s="1" t="s">
        <v>9359</v>
      </c>
      <c r="AM2133" s="1">
        <v>0.6</v>
      </c>
      <c r="AN2133" s="1"/>
      <c r="AO2133" s="71"/>
      <c r="AP2133" s="189">
        <f t="shared" si="36"/>
        <v>0</v>
      </c>
    </row>
    <row r="2134" spans="38:42" x14ac:dyDescent="0.25">
      <c r="AL2134" s="1" t="s">
        <v>9360</v>
      </c>
      <c r="AM2134" s="1">
        <v>20</v>
      </c>
      <c r="AN2134" s="1"/>
      <c r="AO2134" s="71"/>
      <c r="AP2134" s="189">
        <f t="shared" si="36"/>
        <v>0</v>
      </c>
    </row>
    <row r="2135" spans="38:42" x14ac:dyDescent="0.25">
      <c r="AL2135" s="1" t="s">
        <v>9361</v>
      </c>
      <c r="AM2135" s="1"/>
      <c r="AN2135" s="1"/>
      <c r="AO2135" s="71"/>
      <c r="AP2135" s="189">
        <f t="shared" si="36"/>
        <v>0</v>
      </c>
    </row>
    <row r="2136" spans="38:42" x14ac:dyDescent="0.25">
      <c r="AL2136" s="1" t="s">
        <v>9362</v>
      </c>
      <c r="AM2136" s="1">
        <v>0.02</v>
      </c>
      <c r="AN2136" s="1" t="s">
        <v>9363</v>
      </c>
      <c r="AO2136" s="71"/>
      <c r="AP2136" s="189">
        <f t="shared" si="36"/>
        <v>0</v>
      </c>
    </row>
    <row r="2137" spans="38:42" x14ac:dyDescent="0.25">
      <c r="AL2137" s="1" t="s">
        <v>9364</v>
      </c>
      <c r="AM2137" s="1">
        <v>0.4</v>
      </c>
      <c r="AN2137" s="1" t="s">
        <v>9365</v>
      </c>
      <c r="AO2137" s="71"/>
      <c r="AP2137" s="189">
        <f t="shared" si="36"/>
        <v>0</v>
      </c>
    </row>
    <row r="2138" spans="38:42" x14ac:dyDescent="0.25">
      <c r="AL2138" s="1" t="s">
        <v>9366</v>
      </c>
      <c r="AM2138" s="1">
        <v>0.4</v>
      </c>
      <c r="AN2138" s="1" t="s">
        <v>9365</v>
      </c>
      <c r="AO2138" s="71"/>
      <c r="AP2138" s="189">
        <f t="shared" si="36"/>
        <v>0</v>
      </c>
    </row>
    <row r="2139" spans="38:42" x14ac:dyDescent="0.25">
      <c r="AL2139" s="1" t="s">
        <v>9367</v>
      </c>
      <c r="AM2139" s="1">
        <v>0.5</v>
      </c>
      <c r="AN2139" s="1"/>
      <c r="AO2139" s="71"/>
      <c r="AP2139" s="189">
        <f t="shared" si="36"/>
        <v>0</v>
      </c>
    </row>
    <row r="2140" spans="38:42" x14ac:dyDescent="0.25">
      <c r="AL2140" s="1" t="s">
        <v>9368</v>
      </c>
      <c r="AM2140" s="1">
        <v>0.8</v>
      </c>
      <c r="AN2140" s="1"/>
      <c r="AO2140" s="71"/>
      <c r="AP2140" s="189">
        <f t="shared" si="36"/>
        <v>0</v>
      </c>
    </row>
    <row r="2141" spans="38:42" x14ac:dyDescent="0.25">
      <c r="AL2141" s="1" t="s">
        <v>9369</v>
      </c>
      <c r="AM2141" s="1">
        <v>0.6</v>
      </c>
      <c r="AN2141" s="1"/>
      <c r="AO2141" s="71"/>
      <c r="AP2141" s="189">
        <f t="shared" si="36"/>
        <v>0</v>
      </c>
    </row>
    <row r="2142" spans="38:42" x14ac:dyDescent="0.25">
      <c r="AL2142" s="1" t="s">
        <v>9370</v>
      </c>
      <c r="AM2142" s="1">
        <v>3</v>
      </c>
      <c r="AN2142" s="1"/>
      <c r="AO2142" s="71"/>
      <c r="AP2142" s="189">
        <f t="shared" si="36"/>
        <v>0</v>
      </c>
    </row>
    <row r="2143" spans="38:42" x14ac:dyDescent="0.25">
      <c r="AL2143" s="1" t="s">
        <v>9371</v>
      </c>
      <c r="AM2143" s="1">
        <v>0.3</v>
      </c>
      <c r="AN2143" s="1"/>
      <c r="AO2143" s="71"/>
      <c r="AP2143" s="189">
        <f t="shared" si="36"/>
        <v>0</v>
      </c>
    </row>
    <row r="2144" spans="38:42" x14ac:dyDescent="0.25">
      <c r="AL2144" s="1" t="s">
        <v>9372</v>
      </c>
      <c r="AM2144" s="1">
        <v>0.5</v>
      </c>
      <c r="AN2144" s="1"/>
      <c r="AO2144" s="71"/>
      <c r="AP2144" s="189">
        <f t="shared" si="36"/>
        <v>0</v>
      </c>
    </row>
    <row r="2145" spans="38:42" x14ac:dyDescent="0.25">
      <c r="AL2145" s="1" t="s">
        <v>9373</v>
      </c>
      <c r="AM2145" s="1">
        <v>0.4</v>
      </c>
      <c r="AN2145" s="1" t="s">
        <v>9365</v>
      </c>
      <c r="AO2145" s="71"/>
      <c r="AP2145" s="189">
        <f t="shared" si="36"/>
        <v>0</v>
      </c>
    </row>
    <row r="2146" spans="38:42" x14ac:dyDescent="0.25">
      <c r="AL2146" s="1" t="s">
        <v>9374</v>
      </c>
      <c r="AM2146" s="1">
        <v>0.4</v>
      </c>
      <c r="AN2146" s="1" t="s">
        <v>9365</v>
      </c>
      <c r="AO2146" s="71"/>
      <c r="AP2146" s="189">
        <f t="shared" si="36"/>
        <v>0</v>
      </c>
    </row>
    <row r="2147" spans="38:42" x14ac:dyDescent="0.25">
      <c r="AL2147" s="1" t="s">
        <v>9375</v>
      </c>
      <c r="AM2147" s="1">
        <v>0.02</v>
      </c>
      <c r="AN2147" s="1" t="s">
        <v>9376</v>
      </c>
      <c r="AO2147" s="71"/>
      <c r="AP2147" s="189">
        <f t="shared" si="36"/>
        <v>0</v>
      </c>
    </row>
    <row r="2148" spans="38:42" x14ac:dyDescent="0.25">
      <c r="AL2148" s="1" t="s">
        <v>5205</v>
      </c>
      <c r="AM2148" s="1">
        <v>0.02</v>
      </c>
      <c r="AN2148" s="1" t="s">
        <v>9377</v>
      </c>
      <c r="AO2148" s="71"/>
      <c r="AP2148" s="189">
        <f t="shared" si="36"/>
        <v>0</v>
      </c>
    </row>
    <row r="2149" spans="38:42" x14ac:dyDescent="0.25">
      <c r="AL2149" s="1" t="s">
        <v>9378</v>
      </c>
      <c r="AM2149" s="1">
        <v>1.5</v>
      </c>
      <c r="AN2149" s="1"/>
      <c r="AO2149" s="71"/>
      <c r="AP2149" s="189">
        <f t="shared" si="36"/>
        <v>0</v>
      </c>
    </row>
    <row r="2150" spans="38:42" x14ac:dyDescent="0.25">
      <c r="AL2150" s="1" t="s">
        <v>9379</v>
      </c>
      <c r="AM2150" s="1">
        <v>0.4</v>
      </c>
      <c r="AN2150" s="1" t="s">
        <v>9365</v>
      </c>
      <c r="AO2150" s="71"/>
      <c r="AP2150" s="189">
        <f t="shared" si="36"/>
        <v>0</v>
      </c>
    </row>
    <row r="2151" spans="38:42" x14ac:dyDescent="0.25">
      <c r="AL2151" s="1" t="s">
        <v>9380</v>
      </c>
      <c r="AM2151" s="1">
        <v>0.4</v>
      </c>
      <c r="AN2151" s="1" t="s">
        <v>9365</v>
      </c>
      <c r="AO2151" s="71"/>
      <c r="AP2151" s="189">
        <f t="shared" si="36"/>
        <v>0</v>
      </c>
    </row>
    <row r="2152" spans="38:42" x14ac:dyDescent="0.25">
      <c r="AL2152" s="1" t="s">
        <v>9381</v>
      </c>
      <c r="AM2152" s="1">
        <v>0.4</v>
      </c>
      <c r="AN2152" s="1" t="s">
        <v>9365</v>
      </c>
      <c r="AO2152" s="71"/>
      <c r="AP2152" s="189">
        <f t="shared" si="36"/>
        <v>0</v>
      </c>
    </row>
    <row r="2153" spans="38:42" x14ac:dyDescent="0.25">
      <c r="AL2153" s="1" t="s">
        <v>9382</v>
      </c>
      <c r="AM2153" s="1">
        <v>0.4</v>
      </c>
      <c r="AN2153" s="1" t="s">
        <v>9365</v>
      </c>
      <c r="AO2153" s="71"/>
      <c r="AP2153" s="189">
        <f t="shared" si="36"/>
        <v>0</v>
      </c>
    </row>
    <row r="2154" spans="38:42" x14ac:dyDescent="0.25">
      <c r="AL2154" s="1" t="s">
        <v>9383</v>
      </c>
      <c r="AM2154" s="1">
        <v>0.4</v>
      </c>
      <c r="AN2154" s="1" t="s">
        <v>9365</v>
      </c>
      <c r="AO2154" s="71"/>
      <c r="AP2154" s="189">
        <f t="shared" si="36"/>
        <v>0</v>
      </c>
    </row>
    <row r="2155" spans="38:42" x14ac:dyDescent="0.25">
      <c r="AL2155" s="1" t="s">
        <v>9384</v>
      </c>
      <c r="AM2155" s="1">
        <v>1</v>
      </c>
      <c r="AN2155" s="1"/>
      <c r="AO2155" s="71"/>
      <c r="AP2155" s="189">
        <f t="shared" si="36"/>
        <v>0</v>
      </c>
    </row>
    <row r="2156" spans="38:42" x14ac:dyDescent="0.25">
      <c r="AL2156" s="1" t="s">
        <v>9385</v>
      </c>
      <c r="AM2156" s="1">
        <v>1</v>
      </c>
      <c r="AN2156" s="1"/>
      <c r="AO2156" s="71"/>
      <c r="AP2156" s="189">
        <f t="shared" si="36"/>
        <v>0</v>
      </c>
    </row>
    <row r="2157" spans="38:42" x14ac:dyDescent="0.25">
      <c r="AL2157" s="1" t="s">
        <v>9386</v>
      </c>
      <c r="AM2157" s="1">
        <v>1</v>
      </c>
      <c r="AN2157" s="1"/>
      <c r="AO2157" s="71"/>
      <c r="AP2157" s="189">
        <f t="shared" si="36"/>
        <v>0</v>
      </c>
    </row>
    <row r="2158" spans="38:42" x14ac:dyDescent="0.25">
      <c r="AL2158" s="1" t="s">
        <v>9387</v>
      </c>
      <c r="AM2158" s="1">
        <v>1.4</v>
      </c>
      <c r="AN2158" s="1" t="s">
        <v>7895</v>
      </c>
      <c r="AO2158" s="71"/>
      <c r="AP2158" s="189">
        <f t="shared" si="36"/>
        <v>0</v>
      </c>
    </row>
    <row r="2159" spans="38:42" x14ac:dyDescent="0.25">
      <c r="AL2159" s="1" t="s">
        <v>9388</v>
      </c>
      <c r="AM2159" s="1">
        <v>1.4</v>
      </c>
      <c r="AN2159" s="1" t="s">
        <v>7895</v>
      </c>
      <c r="AO2159" s="71"/>
      <c r="AP2159" s="189">
        <f t="shared" si="36"/>
        <v>0</v>
      </c>
    </row>
    <row r="2160" spans="38:42" x14ac:dyDescent="0.25">
      <c r="AL2160" s="1" t="s">
        <v>9389</v>
      </c>
      <c r="AM2160" s="1">
        <v>1.4</v>
      </c>
      <c r="AN2160" s="1" t="s">
        <v>7895</v>
      </c>
      <c r="AO2160" s="71"/>
      <c r="AP2160" s="189">
        <f t="shared" si="36"/>
        <v>0</v>
      </c>
    </row>
    <row r="2161" spans="38:42" x14ac:dyDescent="0.25">
      <c r="AL2161" s="1" t="s">
        <v>9390</v>
      </c>
      <c r="AM2161" s="1">
        <v>1.4</v>
      </c>
      <c r="AN2161" s="1" t="s">
        <v>7895</v>
      </c>
      <c r="AO2161" s="71"/>
      <c r="AP2161" s="189">
        <f t="shared" si="36"/>
        <v>0</v>
      </c>
    </row>
    <row r="2162" spans="38:42" x14ac:dyDescent="0.25">
      <c r="AL2162" s="1" t="s">
        <v>9391</v>
      </c>
      <c r="AM2162" s="1">
        <v>1.4</v>
      </c>
      <c r="AN2162" s="1" t="s">
        <v>7895</v>
      </c>
      <c r="AO2162" s="71"/>
      <c r="AP2162" s="189">
        <f t="shared" si="36"/>
        <v>0</v>
      </c>
    </row>
    <row r="2163" spans="38:42" x14ac:dyDescent="0.25">
      <c r="AL2163" s="1" t="s">
        <v>9392</v>
      </c>
      <c r="AM2163" s="1">
        <v>1.4</v>
      </c>
      <c r="AN2163" s="1" t="s">
        <v>7895</v>
      </c>
      <c r="AO2163" s="71"/>
      <c r="AP2163" s="189">
        <f t="shared" si="36"/>
        <v>0</v>
      </c>
    </row>
    <row r="2164" spans="38:42" x14ac:dyDescent="0.25">
      <c r="AL2164" s="1" t="s">
        <v>9393</v>
      </c>
      <c r="AM2164" s="1">
        <v>1.4</v>
      </c>
      <c r="AN2164" s="1" t="s">
        <v>7895</v>
      </c>
      <c r="AO2164" s="71"/>
      <c r="AP2164" s="189">
        <f t="shared" si="36"/>
        <v>0</v>
      </c>
    </row>
    <row r="2165" spans="38:42" x14ac:dyDescent="0.25">
      <c r="AL2165" s="1" t="s">
        <v>9394</v>
      </c>
      <c r="AM2165" s="1">
        <v>1</v>
      </c>
      <c r="AN2165" s="1" t="s">
        <v>7895</v>
      </c>
      <c r="AO2165" s="71"/>
      <c r="AP2165" s="189">
        <f t="shared" si="36"/>
        <v>0</v>
      </c>
    </row>
    <row r="2166" spans="38:42" x14ac:dyDescent="0.25">
      <c r="AL2166" s="1" t="s">
        <v>9395</v>
      </c>
      <c r="AM2166" s="1">
        <v>1.4</v>
      </c>
      <c r="AN2166" s="1" t="s">
        <v>7895</v>
      </c>
      <c r="AO2166" s="71"/>
      <c r="AP2166" s="189">
        <f t="shared" si="36"/>
        <v>0</v>
      </c>
    </row>
    <row r="2167" spans="38:42" x14ac:dyDescent="0.25">
      <c r="AL2167" s="1" t="s">
        <v>9396</v>
      </c>
      <c r="AM2167" s="1">
        <v>1.4</v>
      </c>
      <c r="AN2167" s="1" t="s">
        <v>7895</v>
      </c>
      <c r="AO2167" s="71"/>
      <c r="AP2167" s="189">
        <f t="shared" si="36"/>
        <v>0</v>
      </c>
    </row>
    <row r="2168" spans="38:42" x14ac:dyDescent="0.25">
      <c r="AL2168" s="1" t="s">
        <v>9397</v>
      </c>
      <c r="AM2168" s="1">
        <v>0.02</v>
      </c>
      <c r="AN2168" s="1" t="s">
        <v>8128</v>
      </c>
      <c r="AO2168" s="71"/>
      <c r="AP2168" s="189">
        <f t="shared" si="36"/>
        <v>0</v>
      </c>
    </row>
    <row r="2169" spans="38:42" x14ac:dyDescent="0.25">
      <c r="AL2169" s="1" t="s">
        <v>9398</v>
      </c>
      <c r="AM2169" s="1">
        <v>0.06</v>
      </c>
      <c r="AN2169" s="1" t="s">
        <v>8128</v>
      </c>
      <c r="AO2169" s="71"/>
      <c r="AP2169" s="189">
        <f t="shared" si="36"/>
        <v>0</v>
      </c>
    </row>
    <row r="2170" spans="38:42" x14ac:dyDescent="0.25">
      <c r="AL2170" s="1" t="s">
        <v>9399</v>
      </c>
      <c r="AM2170" s="1">
        <v>1.2</v>
      </c>
      <c r="AN2170" s="1"/>
      <c r="AO2170" s="71"/>
      <c r="AP2170" s="189">
        <f t="shared" si="36"/>
        <v>0</v>
      </c>
    </row>
    <row r="2171" spans="38:42" x14ac:dyDescent="0.25">
      <c r="AL2171" s="1" t="s">
        <v>2884</v>
      </c>
      <c r="AM2171" s="1">
        <v>5</v>
      </c>
      <c r="AN2171" s="1"/>
      <c r="AO2171" s="71"/>
      <c r="AP2171" s="189">
        <f t="shared" si="36"/>
        <v>0</v>
      </c>
    </row>
    <row r="2172" spans="38:42" x14ac:dyDescent="0.25">
      <c r="AL2172" s="1" t="s">
        <v>9400</v>
      </c>
      <c r="AM2172" s="1">
        <v>1.4</v>
      </c>
      <c r="AN2172" s="1" t="s">
        <v>7895</v>
      </c>
      <c r="AO2172" s="71"/>
      <c r="AP2172" s="189">
        <f t="shared" si="36"/>
        <v>0</v>
      </c>
    </row>
    <row r="2173" spans="38:42" x14ac:dyDescent="0.25">
      <c r="AL2173" s="1" t="s">
        <v>9401</v>
      </c>
      <c r="AM2173" s="1">
        <v>1.4</v>
      </c>
      <c r="AN2173" s="1" t="s">
        <v>7895</v>
      </c>
      <c r="AO2173" s="71"/>
      <c r="AP2173" s="189">
        <f t="shared" si="36"/>
        <v>0</v>
      </c>
    </row>
    <row r="2174" spans="38:42" x14ac:dyDescent="0.25">
      <c r="AL2174" s="1" t="s">
        <v>9402</v>
      </c>
      <c r="AM2174" s="1">
        <v>1.4</v>
      </c>
      <c r="AN2174" s="1" t="s">
        <v>7895</v>
      </c>
      <c r="AO2174" s="71"/>
      <c r="AP2174" s="189">
        <f t="shared" si="36"/>
        <v>0</v>
      </c>
    </row>
    <row r="2175" spans="38:42" x14ac:dyDescent="0.25">
      <c r="AL2175" s="1" t="s">
        <v>9403</v>
      </c>
      <c r="AM2175" s="1">
        <v>1.4</v>
      </c>
      <c r="AN2175" s="1" t="s">
        <v>7895</v>
      </c>
      <c r="AO2175" s="71"/>
      <c r="AP2175" s="189">
        <f t="shared" si="36"/>
        <v>0</v>
      </c>
    </row>
    <row r="2176" spans="38:42" x14ac:dyDescent="0.25">
      <c r="AL2176" s="1" t="s">
        <v>9404</v>
      </c>
      <c r="AM2176" s="1">
        <v>1.1000000000000001</v>
      </c>
      <c r="AN2176" s="1" t="s">
        <v>7895</v>
      </c>
      <c r="AO2176" s="71"/>
      <c r="AP2176" s="189">
        <f t="shared" si="36"/>
        <v>0</v>
      </c>
    </row>
    <row r="2177" spans="38:42" x14ac:dyDescent="0.25">
      <c r="AL2177" s="1" t="s">
        <v>7455</v>
      </c>
      <c r="AM2177" s="1"/>
      <c r="AN2177" s="1"/>
      <c r="AO2177" s="71"/>
      <c r="AP2177" s="189">
        <f t="shared" si="36"/>
        <v>0</v>
      </c>
    </row>
    <row r="2178" spans="38:42" x14ac:dyDescent="0.25">
      <c r="AL2178" s="182" t="s">
        <v>9405</v>
      </c>
      <c r="AM2178" s="182"/>
      <c r="AN2178" s="182"/>
      <c r="AO2178" s="187"/>
      <c r="AP2178" s="189">
        <f t="shared" si="36"/>
        <v>0</v>
      </c>
    </row>
    <row r="2179" spans="38:42" x14ac:dyDescent="0.25">
      <c r="AL2179" s="1" t="s">
        <v>9406</v>
      </c>
      <c r="AM2179" s="1"/>
      <c r="AN2179" s="1"/>
      <c r="AO2179" s="71"/>
      <c r="AP2179" s="189">
        <f t="shared" si="36"/>
        <v>0</v>
      </c>
    </row>
    <row r="2180" spans="38:42" x14ac:dyDescent="0.25">
      <c r="AL2180" s="1" t="s">
        <v>9407</v>
      </c>
      <c r="AM2180" s="1">
        <v>2</v>
      </c>
      <c r="AN2180" s="1"/>
      <c r="AO2180" s="71"/>
      <c r="AP2180" s="189">
        <f t="shared" ref="AP2180:AP2243" si="37">AO2180*AM2180</f>
        <v>0</v>
      </c>
    </row>
    <row r="2181" spans="38:42" x14ac:dyDescent="0.25">
      <c r="AL2181" s="1" t="s">
        <v>9408</v>
      </c>
      <c r="AM2181" s="1">
        <v>2</v>
      </c>
      <c r="AN2181" s="1"/>
      <c r="AO2181" s="71"/>
      <c r="AP2181" s="189">
        <f t="shared" si="37"/>
        <v>0</v>
      </c>
    </row>
    <row r="2182" spans="38:42" x14ac:dyDescent="0.25">
      <c r="AL2182" s="1" t="s">
        <v>9409</v>
      </c>
      <c r="AM2182" s="1">
        <v>2</v>
      </c>
      <c r="AN2182" s="1"/>
      <c r="AO2182" s="71"/>
      <c r="AP2182" s="189">
        <f t="shared" si="37"/>
        <v>0</v>
      </c>
    </row>
    <row r="2183" spans="38:42" x14ac:dyDescent="0.25">
      <c r="AL2183" s="1" t="s">
        <v>9410</v>
      </c>
      <c r="AM2183" s="1">
        <v>5</v>
      </c>
      <c r="AN2183" s="1"/>
      <c r="AO2183" s="71"/>
      <c r="AP2183" s="189">
        <f t="shared" si="37"/>
        <v>0</v>
      </c>
    </row>
    <row r="2184" spans="38:42" x14ac:dyDescent="0.25">
      <c r="AL2184" s="1" t="s">
        <v>9411</v>
      </c>
      <c r="AM2184" s="1">
        <v>2</v>
      </c>
      <c r="AN2184" s="1"/>
      <c r="AO2184" s="71"/>
      <c r="AP2184" s="189">
        <f t="shared" si="37"/>
        <v>0</v>
      </c>
    </row>
    <row r="2185" spans="38:42" x14ac:dyDescent="0.25">
      <c r="AL2185" s="1" t="s">
        <v>9412</v>
      </c>
      <c r="AM2185" s="1">
        <v>2</v>
      </c>
      <c r="AN2185" s="1"/>
      <c r="AO2185" s="71"/>
      <c r="AP2185" s="189">
        <f t="shared" si="37"/>
        <v>0</v>
      </c>
    </row>
    <row r="2186" spans="38:42" x14ac:dyDescent="0.25">
      <c r="AL2186" s="1" t="s">
        <v>9413</v>
      </c>
      <c r="AM2186" s="1">
        <v>2</v>
      </c>
      <c r="AN2186" s="1"/>
      <c r="AO2186" s="71"/>
      <c r="AP2186" s="189">
        <f t="shared" si="37"/>
        <v>0</v>
      </c>
    </row>
    <row r="2187" spans="38:42" x14ac:dyDescent="0.25">
      <c r="AL2187" s="1" t="s">
        <v>9414</v>
      </c>
      <c r="AM2187" s="1">
        <v>2</v>
      </c>
      <c r="AN2187" s="1"/>
      <c r="AO2187" s="71"/>
      <c r="AP2187" s="189">
        <f t="shared" si="37"/>
        <v>0</v>
      </c>
    </row>
    <row r="2188" spans="38:42" x14ac:dyDescent="0.25">
      <c r="AL2188" s="1" t="s">
        <v>9415</v>
      </c>
      <c r="AM2188" s="1">
        <v>2</v>
      </c>
      <c r="AN2188" s="1"/>
      <c r="AO2188" s="71"/>
      <c r="AP2188" s="189">
        <f t="shared" si="37"/>
        <v>0</v>
      </c>
    </row>
    <row r="2189" spans="38:42" x14ac:dyDescent="0.25">
      <c r="AL2189" s="1" t="s">
        <v>9416</v>
      </c>
      <c r="AM2189" s="1">
        <v>2</v>
      </c>
      <c r="AN2189" s="1" t="s">
        <v>9417</v>
      </c>
      <c r="AO2189" s="71"/>
      <c r="AP2189" s="189">
        <f t="shared" si="37"/>
        <v>0</v>
      </c>
    </row>
    <row r="2190" spans="38:42" x14ac:dyDescent="0.25">
      <c r="AL2190" s="1" t="s">
        <v>9418</v>
      </c>
      <c r="AM2190" s="1">
        <v>0.2</v>
      </c>
      <c r="AN2190" s="1"/>
      <c r="AO2190" s="71"/>
      <c r="AP2190" s="189">
        <f t="shared" si="37"/>
        <v>0</v>
      </c>
    </row>
    <row r="2191" spans="38:42" x14ac:dyDescent="0.25">
      <c r="AL2191" s="1" t="s">
        <v>9419</v>
      </c>
      <c r="AM2191" s="1">
        <v>2</v>
      </c>
      <c r="AN2191" s="1"/>
      <c r="AO2191" s="71"/>
      <c r="AP2191" s="189">
        <f t="shared" si="37"/>
        <v>0</v>
      </c>
    </row>
    <row r="2192" spans="38:42" x14ac:dyDescent="0.25">
      <c r="AL2192" s="1" t="s">
        <v>9420</v>
      </c>
      <c r="AM2192" s="1">
        <v>2</v>
      </c>
      <c r="AN2192" s="1"/>
      <c r="AO2192" s="71"/>
      <c r="AP2192" s="189">
        <f t="shared" si="37"/>
        <v>0</v>
      </c>
    </row>
    <row r="2193" spans="38:42" x14ac:dyDescent="0.25">
      <c r="AL2193" s="1" t="s">
        <v>9421</v>
      </c>
      <c r="AM2193" s="1">
        <v>2</v>
      </c>
      <c r="AN2193" s="1"/>
      <c r="AO2193" s="71"/>
      <c r="AP2193" s="189">
        <f t="shared" si="37"/>
        <v>0</v>
      </c>
    </row>
    <row r="2194" spans="38:42" x14ac:dyDescent="0.25">
      <c r="AL2194" s="1" t="s">
        <v>9422</v>
      </c>
      <c r="AM2194" s="1">
        <v>0.5</v>
      </c>
      <c r="AN2194" s="1"/>
      <c r="AO2194" s="71"/>
      <c r="AP2194" s="189">
        <f t="shared" si="37"/>
        <v>0</v>
      </c>
    </row>
    <row r="2195" spans="38:42" x14ac:dyDescent="0.25">
      <c r="AL2195" s="1" t="s">
        <v>9423</v>
      </c>
      <c r="AM2195" s="1">
        <v>0.5</v>
      </c>
      <c r="AN2195" s="1"/>
      <c r="AO2195" s="71"/>
      <c r="AP2195" s="189">
        <f t="shared" si="37"/>
        <v>0</v>
      </c>
    </row>
    <row r="2196" spans="38:42" x14ac:dyDescent="0.25">
      <c r="AL2196" s="1" t="s">
        <v>9424</v>
      </c>
      <c r="AM2196" s="1">
        <v>4</v>
      </c>
      <c r="AN2196" s="1"/>
      <c r="AO2196" s="71"/>
      <c r="AP2196" s="189">
        <f t="shared" si="37"/>
        <v>0</v>
      </c>
    </row>
    <row r="2197" spans="38:42" x14ac:dyDescent="0.25">
      <c r="AL2197" s="1" t="s">
        <v>9425</v>
      </c>
      <c r="AM2197" s="1">
        <v>4</v>
      </c>
      <c r="AN2197" s="1"/>
      <c r="AO2197" s="71"/>
      <c r="AP2197" s="189">
        <f t="shared" si="37"/>
        <v>0</v>
      </c>
    </row>
    <row r="2198" spans="38:42" x14ac:dyDescent="0.25">
      <c r="AL2198" s="1" t="s">
        <v>9426</v>
      </c>
      <c r="AM2198" s="1">
        <v>4</v>
      </c>
      <c r="AN2198" s="1"/>
      <c r="AO2198" s="71"/>
      <c r="AP2198" s="189">
        <f t="shared" si="37"/>
        <v>0</v>
      </c>
    </row>
    <row r="2199" spans="38:42" x14ac:dyDescent="0.25">
      <c r="AL2199" s="1" t="s">
        <v>9427</v>
      </c>
      <c r="AM2199" s="1">
        <v>4</v>
      </c>
      <c r="AN2199" s="1"/>
      <c r="AO2199" s="71"/>
      <c r="AP2199" s="189">
        <f t="shared" si="37"/>
        <v>0</v>
      </c>
    </row>
    <row r="2200" spans="38:42" x14ac:dyDescent="0.25">
      <c r="AL2200" s="1" t="s">
        <v>9428</v>
      </c>
      <c r="AM2200" s="1">
        <v>4</v>
      </c>
      <c r="AN2200" s="1"/>
      <c r="AO2200" s="71"/>
      <c r="AP2200" s="189">
        <f t="shared" si="37"/>
        <v>0</v>
      </c>
    </row>
    <row r="2201" spans="38:42" x14ac:dyDescent="0.25">
      <c r="AL2201" s="1" t="s">
        <v>9429</v>
      </c>
      <c r="AM2201" s="1">
        <v>2</v>
      </c>
      <c r="AN2201" s="1"/>
      <c r="AO2201" s="71"/>
      <c r="AP2201" s="189">
        <f t="shared" si="37"/>
        <v>0</v>
      </c>
    </row>
    <row r="2202" spans="38:42" x14ac:dyDescent="0.25">
      <c r="AL2202" s="1" t="s">
        <v>9430</v>
      </c>
      <c r="AM2202" s="1">
        <v>2</v>
      </c>
      <c r="AN2202" s="1"/>
      <c r="AO2202" s="71"/>
      <c r="AP2202" s="189">
        <f t="shared" si="37"/>
        <v>0</v>
      </c>
    </row>
    <row r="2203" spans="38:42" x14ac:dyDescent="0.25">
      <c r="AL2203" s="1" t="s">
        <v>9431</v>
      </c>
      <c r="AM2203" s="1">
        <v>2</v>
      </c>
      <c r="AN2203" s="1"/>
      <c r="AO2203" s="71"/>
      <c r="AP2203" s="189">
        <f t="shared" si="37"/>
        <v>0</v>
      </c>
    </row>
    <row r="2204" spans="38:42" x14ac:dyDescent="0.25">
      <c r="AL2204" s="1" t="s">
        <v>9432</v>
      </c>
      <c r="AM2204" s="1">
        <v>0.1</v>
      </c>
      <c r="AN2204" s="1"/>
      <c r="AO2204" s="71"/>
      <c r="AP2204" s="189">
        <f t="shared" si="37"/>
        <v>0</v>
      </c>
    </row>
    <row r="2205" spans="38:42" x14ac:dyDescent="0.25">
      <c r="AL2205" s="1" t="s">
        <v>9433</v>
      </c>
      <c r="AM2205" s="1">
        <v>50</v>
      </c>
      <c r="AN2205" s="1"/>
      <c r="AO2205" s="71"/>
      <c r="AP2205" s="189">
        <f t="shared" si="37"/>
        <v>0</v>
      </c>
    </row>
    <row r="2206" spans="38:42" x14ac:dyDescent="0.25">
      <c r="AL2206" s="1" t="s">
        <v>9434</v>
      </c>
      <c r="AM2206" s="1">
        <v>2</v>
      </c>
      <c r="AN2206" s="1" t="s">
        <v>9377</v>
      </c>
      <c r="AO2206" s="71"/>
      <c r="AP2206" s="189">
        <f t="shared" si="37"/>
        <v>0</v>
      </c>
    </row>
    <row r="2207" spans="38:42" x14ac:dyDescent="0.25">
      <c r="AL2207" s="1" t="s">
        <v>9435</v>
      </c>
      <c r="AM2207" s="1">
        <v>2</v>
      </c>
      <c r="AN2207" s="1"/>
      <c r="AO2207" s="71"/>
      <c r="AP2207" s="189">
        <f t="shared" si="37"/>
        <v>0</v>
      </c>
    </row>
    <row r="2208" spans="38:42" x14ac:dyDescent="0.25">
      <c r="AL2208" s="1" t="s">
        <v>9436</v>
      </c>
      <c r="AM2208" s="1">
        <v>15</v>
      </c>
      <c r="AN2208" s="1"/>
      <c r="AO2208" s="71"/>
      <c r="AP2208" s="189">
        <f t="shared" si="37"/>
        <v>0</v>
      </c>
    </row>
    <row r="2209" spans="38:42" x14ac:dyDescent="0.25">
      <c r="AL2209" s="1" t="s">
        <v>9437</v>
      </c>
      <c r="AM2209" s="1">
        <v>2</v>
      </c>
      <c r="AN2209" s="1" t="s">
        <v>9377</v>
      </c>
      <c r="AO2209" s="71"/>
      <c r="AP2209" s="189">
        <f t="shared" si="37"/>
        <v>0</v>
      </c>
    </row>
    <row r="2210" spans="38:42" x14ac:dyDescent="0.25">
      <c r="AL2210" s="1" t="s">
        <v>9438</v>
      </c>
      <c r="AM2210" s="1">
        <v>2</v>
      </c>
      <c r="AN2210" s="1"/>
      <c r="AO2210" s="71"/>
      <c r="AP2210" s="189">
        <f t="shared" si="37"/>
        <v>0</v>
      </c>
    </row>
    <row r="2211" spans="38:42" x14ac:dyDescent="0.25">
      <c r="AL2211" s="1" t="s">
        <v>9439</v>
      </c>
      <c r="AM2211" s="1">
        <v>1</v>
      </c>
      <c r="AN2211" s="1" t="s">
        <v>9440</v>
      </c>
      <c r="AO2211" s="71"/>
      <c r="AP2211" s="189">
        <f t="shared" si="37"/>
        <v>0</v>
      </c>
    </row>
    <row r="2212" spans="38:42" x14ac:dyDescent="0.25">
      <c r="AL2212" s="1" t="s">
        <v>9441</v>
      </c>
      <c r="AM2212" s="1">
        <v>1</v>
      </c>
      <c r="AN2212" s="1" t="s">
        <v>9440</v>
      </c>
      <c r="AO2212" s="71"/>
      <c r="AP2212" s="189">
        <f t="shared" si="37"/>
        <v>0</v>
      </c>
    </row>
    <row r="2213" spans="38:42" x14ac:dyDescent="0.25">
      <c r="AL2213" s="1" t="s">
        <v>9442</v>
      </c>
      <c r="AM2213" s="1">
        <v>1</v>
      </c>
      <c r="AN2213" s="1" t="s">
        <v>9440</v>
      </c>
      <c r="AO2213" s="71"/>
      <c r="AP2213" s="189">
        <f t="shared" si="37"/>
        <v>0</v>
      </c>
    </row>
    <row r="2214" spans="38:42" x14ac:dyDescent="0.25">
      <c r="AL2214" s="1" t="s">
        <v>9443</v>
      </c>
      <c r="AM2214" s="1">
        <v>1</v>
      </c>
      <c r="AN2214" s="1" t="s">
        <v>9440</v>
      </c>
      <c r="AO2214" s="71"/>
      <c r="AP2214" s="189">
        <f t="shared" si="37"/>
        <v>0</v>
      </c>
    </row>
    <row r="2215" spans="38:42" x14ac:dyDescent="0.25">
      <c r="AL2215" s="1" t="s">
        <v>9444</v>
      </c>
      <c r="AM2215" s="1">
        <v>1</v>
      </c>
      <c r="AN2215" s="1" t="s">
        <v>9440</v>
      </c>
      <c r="AO2215" s="71"/>
      <c r="AP2215" s="189">
        <f t="shared" si="37"/>
        <v>0</v>
      </c>
    </row>
    <row r="2216" spans="38:42" x14ac:dyDescent="0.25">
      <c r="AL2216" s="1" t="s">
        <v>9445</v>
      </c>
      <c r="AM2216" s="1">
        <v>1</v>
      </c>
      <c r="AN2216" s="1" t="s">
        <v>9440</v>
      </c>
      <c r="AO2216" s="71"/>
      <c r="AP2216" s="189">
        <f t="shared" si="37"/>
        <v>0</v>
      </c>
    </row>
    <row r="2217" spans="38:42" x14ac:dyDescent="0.25">
      <c r="AL2217" s="1" t="s">
        <v>9446</v>
      </c>
      <c r="AM2217" s="1">
        <v>1</v>
      </c>
      <c r="AN2217" s="1" t="s">
        <v>9440</v>
      </c>
      <c r="AO2217" s="71"/>
      <c r="AP2217" s="189">
        <f t="shared" si="37"/>
        <v>0</v>
      </c>
    </row>
    <row r="2218" spans="38:42" x14ac:dyDescent="0.25">
      <c r="AL2218" s="1" t="s">
        <v>9447</v>
      </c>
      <c r="AM2218" s="1">
        <v>0.3</v>
      </c>
      <c r="AN2218" s="1"/>
      <c r="AO2218" s="71"/>
      <c r="AP2218" s="189">
        <f t="shared" si="37"/>
        <v>0</v>
      </c>
    </row>
    <row r="2219" spans="38:42" x14ac:dyDescent="0.25">
      <c r="AL2219" s="1" t="s">
        <v>9448</v>
      </c>
      <c r="AM2219" s="1">
        <v>0.3</v>
      </c>
      <c r="AN2219" s="1"/>
      <c r="AO2219" s="71"/>
      <c r="AP2219" s="189">
        <f t="shared" si="37"/>
        <v>0</v>
      </c>
    </row>
    <row r="2220" spans="38:42" x14ac:dyDescent="0.25">
      <c r="AL2220" s="1" t="s">
        <v>9449</v>
      </c>
      <c r="AM2220" s="1">
        <v>0.3</v>
      </c>
      <c r="AN2220" s="1"/>
      <c r="AO2220" s="71"/>
      <c r="AP2220" s="189">
        <f t="shared" si="37"/>
        <v>0</v>
      </c>
    </row>
    <row r="2221" spans="38:42" x14ac:dyDescent="0.25">
      <c r="AL2221" s="1" t="s">
        <v>9450</v>
      </c>
      <c r="AM2221" s="1">
        <v>0.3</v>
      </c>
      <c r="AN2221" s="1"/>
      <c r="AO2221" s="71"/>
      <c r="AP2221" s="189">
        <f t="shared" si="37"/>
        <v>0</v>
      </c>
    </row>
    <row r="2222" spans="38:42" x14ac:dyDescent="0.25">
      <c r="AL2222" s="1" t="s">
        <v>9451</v>
      </c>
      <c r="AM2222" s="1">
        <v>0.3</v>
      </c>
      <c r="AN2222" s="1"/>
      <c r="AO2222" s="71"/>
      <c r="AP2222" s="189">
        <f t="shared" si="37"/>
        <v>0</v>
      </c>
    </row>
    <row r="2223" spans="38:42" x14ac:dyDescent="0.25">
      <c r="AL2223" s="1" t="s">
        <v>9452</v>
      </c>
      <c r="AM2223" s="1">
        <v>0.3</v>
      </c>
      <c r="AN2223" s="1"/>
      <c r="AO2223" s="71"/>
      <c r="AP2223" s="189">
        <f t="shared" si="37"/>
        <v>0</v>
      </c>
    </row>
    <row r="2224" spans="38:42" x14ac:dyDescent="0.25">
      <c r="AL2224" s="1" t="s">
        <v>9453</v>
      </c>
      <c r="AM2224" s="1">
        <v>0.3</v>
      </c>
      <c r="AN2224" s="1"/>
      <c r="AO2224" s="71"/>
      <c r="AP2224" s="189">
        <f t="shared" si="37"/>
        <v>0</v>
      </c>
    </row>
    <row r="2225" spans="38:42" x14ac:dyDescent="0.25">
      <c r="AL2225" s="1" t="s">
        <v>9454</v>
      </c>
      <c r="AM2225" s="1">
        <v>0.3</v>
      </c>
      <c r="AN2225" s="1"/>
      <c r="AO2225" s="71"/>
      <c r="AP2225" s="189">
        <f t="shared" si="37"/>
        <v>0</v>
      </c>
    </row>
    <row r="2226" spans="38:42" x14ac:dyDescent="0.25">
      <c r="AL2226" s="1" t="s">
        <v>9455</v>
      </c>
      <c r="AM2226" s="1">
        <v>0.3</v>
      </c>
      <c r="AN2226" s="1"/>
      <c r="AO2226" s="71"/>
      <c r="AP2226" s="189">
        <f t="shared" si="37"/>
        <v>0</v>
      </c>
    </row>
    <row r="2227" spans="38:42" x14ac:dyDescent="0.25">
      <c r="AL2227" s="1" t="s">
        <v>9456</v>
      </c>
      <c r="AM2227" s="1">
        <v>0.3</v>
      </c>
      <c r="AN2227" s="1"/>
      <c r="AO2227" s="71"/>
      <c r="AP2227" s="189">
        <f t="shared" si="37"/>
        <v>0</v>
      </c>
    </row>
    <row r="2228" spans="38:42" x14ac:dyDescent="0.25">
      <c r="AL2228" s="1" t="s">
        <v>9457</v>
      </c>
      <c r="AM2228" s="1">
        <v>0.3</v>
      </c>
      <c r="AN2228" s="1"/>
      <c r="AO2228" s="71"/>
      <c r="AP2228" s="189">
        <f t="shared" si="37"/>
        <v>0</v>
      </c>
    </row>
    <row r="2229" spans="38:42" x14ac:dyDescent="0.25">
      <c r="AL2229" s="1" t="s">
        <v>9457</v>
      </c>
      <c r="AM2229" s="1">
        <v>0.3</v>
      </c>
      <c r="AN2229" s="1"/>
      <c r="AO2229" s="71"/>
      <c r="AP2229" s="189">
        <f t="shared" si="37"/>
        <v>0</v>
      </c>
    </row>
    <row r="2230" spans="38:42" x14ac:dyDescent="0.25">
      <c r="AL2230" s="1" t="s">
        <v>9458</v>
      </c>
      <c r="AM2230" s="1">
        <v>0.3</v>
      </c>
      <c r="AN2230" s="1"/>
      <c r="AO2230" s="71"/>
      <c r="AP2230" s="189">
        <f t="shared" si="37"/>
        <v>0</v>
      </c>
    </row>
    <row r="2231" spans="38:42" x14ac:dyDescent="0.25">
      <c r="AL2231" s="1" t="s">
        <v>9459</v>
      </c>
      <c r="AM2231" s="1"/>
      <c r="AN2231" s="1"/>
      <c r="AO2231" s="71"/>
      <c r="AP2231" s="189">
        <f t="shared" si="37"/>
        <v>0</v>
      </c>
    </row>
    <row r="2232" spans="38:42" x14ac:dyDescent="0.25">
      <c r="AL2232" s="1" t="s">
        <v>9460</v>
      </c>
      <c r="AM2232" s="1">
        <v>15</v>
      </c>
      <c r="AN2232" s="1"/>
      <c r="AO2232" s="71"/>
      <c r="AP2232" s="189">
        <f t="shared" si="37"/>
        <v>0</v>
      </c>
    </row>
    <row r="2233" spans="38:42" x14ac:dyDescent="0.25">
      <c r="AL2233" s="1" t="s">
        <v>9461</v>
      </c>
      <c r="AM2233" s="1">
        <v>5</v>
      </c>
      <c r="AN2233" s="1"/>
      <c r="AO2233" s="71"/>
      <c r="AP2233" s="189">
        <f t="shared" si="37"/>
        <v>0</v>
      </c>
    </row>
    <row r="2234" spans="38:42" x14ac:dyDescent="0.25">
      <c r="AL2234" s="1" t="s">
        <v>9462</v>
      </c>
      <c r="AM2234" s="1">
        <v>0.2</v>
      </c>
      <c r="AN2234" s="1"/>
      <c r="AO2234" s="71"/>
      <c r="AP2234" s="189">
        <f t="shared" si="37"/>
        <v>0</v>
      </c>
    </row>
    <row r="2235" spans="38:42" x14ac:dyDescent="0.25">
      <c r="AL2235" s="1" t="s">
        <v>9463</v>
      </c>
      <c r="AM2235" s="1">
        <v>4</v>
      </c>
      <c r="AN2235" s="1"/>
      <c r="AO2235" s="71"/>
      <c r="AP2235" s="189">
        <f t="shared" si="37"/>
        <v>0</v>
      </c>
    </row>
    <row r="2236" spans="38:42" x14ac:dyDescent="0.25">
      <c r="AL2236" s="1" t="s">
        <v>9464</v>
      </c>
      <c r="AM2236" s="1">
        <v>7</v>
      </c>
      <c r="AN2236" s="1"/>
      <c r="AO2236" s="71"/>
      <c r="AP2236" s="189">
        <f t="shared" si="37"/>
        <v>0</v>
      </c>
    </row>
    <row r="2237" spans="38:42" x14ac:dyDescent="0.25">
      <c r="AL2237" s="1" t="s">
        <v>9465</v>
      </c>
      <c r="AM2237" s="1">
        <v>5</v>
      </c>
      <c r="AN2237" s="1"/>
      <c r="AO2237" s="71"/>
      <c r="AP2237" s="189">
        <f t="shared" si="37"/>
        <v>0</v>
      </c>
    </row>
    <row r="2238" spans="38:42" x14ac:dyDescent="0.25">
      <c r="AL2238" s="1" t="s">
        <v>9466</v>
      </c>
      <c r="AM2238" s="1">
        <v>0.4</v>
      </c>
      <c r="AN2238" s="1"/>
      <c r="AO2238" s="71"/>
      <c r="AP2238" s="189">
        <f t="shared" si="37"/>
        <v>0</v>
      </c>
    </row>
    <row r="2239" spans="38:42" x14ac:dyDescent="0.25">
      <c r="AL2239" s="1" t="s">
        <v>9467</v>
      </c>
      <c r="AM2239" s="1">
        <v>0.3</v>
      </c>
      <c r="AN2239" s="1"/>
      <c r="AO2239" s="71"/>
      <c r="AP2239" s="189">
        <f t="shared" si="37"/>
        <v>0</v>
      </c>
    </row>
    <row r="2240" spans="38:42" x14ac:dyDescent="0.25">
      <c r="AL2240" s="1" t="s">
        <v>9468</v>
      </c>
      <c r="AM2240" s="1">
        <v>20</v>
      </c>
      <c r="AN2240" s="1"/>
      <c r="AO2240" s="71"/>
      <c r="AP2240" s="189">
        <f t="shared" si="37"/>
        <v>0</v>
      </c>
    </row>
    <row r="2241" spans="38:42" x14ac:dyDescent="0.25">
      <c r="AL2241" s="1" t="s">
        <v>9469</v>
      </c>
      <c r="AM2241" s="1">
        <v>25</v>
      </c>
      <c r="AN2241" s="1"/>
      <c r="AO2241" s="71"/>
      <c r="AP2241" s="189">
        <f t="shared" si="37"/>
        <v>0</v>
      </c>
    </row>
    <row r="2242" spans="38:42" x14ac:dyDescent="0.25">
      <c r="AL2242" s="1" t="s">
        <v>9470</v>
      </c>
      <c r="AM2242" s="1">
        <v>0.3</v>
      </c>
      <c r="AN2242" s="1"/>
      <c r="AO2242" s="71"/>
      <c r="AP2242" s="189">
        <f t="shared" si="37"/>
        <v>0</v>
      </c>
    </row>
    <row r="2243" spans="38:42" x14ac:dyDescent="0.25">
      <c r="AL2243" s="1" t="s">
        <v>7455</v>
      </c>
      <c r="AM2243" s="1"/>
      <c r="AN2243" s="1"/>
      <c r="AO2243" s="71"/>
      <c r="AP2243" s="189">
        <f t="shared" si="37"/>
        <v>0</v>
      </c>
    </row>
    <row r="2244" spans="38:42" x14ac:dyDescent="0.25">
      <c r="AL2244" s="1" t="s">
        <v>9471</v>
      </c>
      <c r="AM2244" s="1"/>
      <c r="AN2244" s="1"/>
      <c r="AO2244" s="71"/>
      <c r="AP2244" s="189">
        <f t="shared" ref="AP2244:AP2307" si="38">AO2244*AM2244</f>
        <v>0</v>
      </c>
    </row>
    <row r="2245" spans="38:42" x14ac:dyDescent="0.25">
      <c r="AL2245" s="1" t="s">
        <v>9472</v>
      </c>
      <c r="AM2245" s="1"/>
      <c r="AN2245" s="1"/>
      <c r="AO2245" s="71"/>
      <c r="AP2245" s="189">
        <f t="shared" si="38"/>
        <v>0</v>
      </c>
    </row>
    <row r="2246" spans="38:42" x14ac:dyDescent="0.25">
      <c r="AL2246" s="1" t="s">
        <v>9473</v>
      </c>
      <c r="AM2246" s="1">
        <v>0.06</v>
      </c>
      <c r="AN2246" s="1" t="s">
        <v>9474</v>
      </c>
      <c r="AO2246" s="71"/>
      <c r="AP2246" s="189">
        <f t="shared" si="38"/>
        <v>0</v>
      </c>
    </row>
    <row r="2247" spans="38:42" x14ac:dyDescent="0.25">
      <c r="AL2247" s="1" t="s">
        <v>9475</v>
      </c>
      <c r="AM2247" s="1">
        <v>0.04</v>
      </c>
      <c r="AN2247" s="1" t="s">
        <v>9474</v>
      </c>
      <c r="AO2247" s="71"/>
      <c r="AP2247" s="189">
        <f t="shared" si="38"/>
        <v>0</v>
      </c>
    </row>
    <row r="2248" spans="38:42" x14ac:dyDescent="0.25">
      <c r="AL2248" s="1" t="s">
        <v>7921</v>
      </c>
      <c r="AM2248" s="1">
        <v>0.1</v>
      </c>
      <c r="AN2248" s="1" t="s">
        <v>9474</v>
      </c>
      <c r="AO2248" s="71"/>
      <c r="AP2248" s="189">
        <f t="shared" si="38"/>
        <v>0</v>
      </c>
    </row>
    <row r="2249" spans="38:42" x14ac:dyDescent="0.25">
      <c r="AL2249" s="1" t="s">
        <v>9476</v>
      </c>
      <c r="AM2249" s="1">
        <v>0.04</v>
      </c>
      <c r="AN2249" s="1" t="s">
        <v>9474</v>
      </c>
      <c r="AO2249" s="71"/>
      <c r="AP2249" s="189">
        <f t="shared" si="38"/>
        <v>0</v>
      </c>
    </row>
    <row r="2250" spans="38:42" x14ac:dyDescent="0.25">
      <c r="AL2250" s="1" t="s">
        <v>9477</v>
      </c>
      <c r="AM2250" s="1">
        <v>0.03</v>
      </c>
      <c r="AN2250" s="1" t="s">
        <v>9474</v>
      </c>
      <c r="AO2250" s="71"/>
      <c r="AP2250" s="189">
        <f t="shared" si="38"/>
        <v>0</v>
      </c>
    </row>
    <row r="2251" spans="38:42" x14ac:dyDescent="0.25">
      <c r="AL2251" s="1" t="s">
        <v>9478</v>
      </c>
      <c r="AM2251" s="1">
        <v>0.06</v>
      </c>
      <c r="AN2251" s="1" t="s">
        <v>9474</v>
      </c>
      <c r="AO2251" s="71"/>
      <c r="AP2251" s="189">
        <f t="shared" si="38"/>
        <v>0</v>
      </c>
    </row>
    <row r="2252" spans="38:42" x14ac:dyDescent="0.25">
      <c r="AL2252" s="1" t="s">
        <v>9479</v>
      </c>
      <c r="AM2252" s="1">
        <v>0.03</v>
      </c>
      <c r="AN2252" s="1" t="s">
        <v>9474</v>
      </c>
      <c r="AO2252" s="71"/>
      <c r="AP2252" s="189">
        <f t="shared" si="38"/>
        <v>0</v>
      </c>
    </row>
    <row r="2253" spans="38:42" x14ac:dyDescent="0.25">
      <c r="AL2253" s="1" t="s">
        <v>9480</v>
      </c>
      <c r="AM2253" s="1">
        <v>0.06</v>
      </c>
      <c r="AN2253" s="1" t="s">
        <v>9474</v>
      </c>
      <c r="AO2253" s="71"/>
      <c r="AP2253" s="189">
        <f t="shared" si="38"/>
        <v>0</v>
      </c>
    </row>
    <row r="2254" spans="38:42" x14ac:dyDescent="0.25">
      <c r="AL2254" s="1" t="s">
        <v>9481</v>
      </c>
      <c r="AM2254" s="1">
        <v>0.03</v>
      </c>
      <c r="AN2254" s="1" t="s">
        <v>9474</v>
      </c>
      <c r="AO2254" s="71"/>
      <c r="AP2254" s="189">
        <f t="shared" si="38"/>
        <v>0</v>
      </c>
    </row>
    <row r="2255" spans="38:42" x14ac:dyDescent="0.25">
      <c r="AL2255" s="1" t="s">
        <v>9482</v>
      </c>
      <c r="AM2255" s="1">
        <v>0.09</v>
      </c>
      <c r="AN2255" s="1" t="s">
        <v>9474</v>
      </c>
      <c r="AO2255" s="71"/>
      <c r="AP2255" s="189">
        <f t="shared" si="38"/>
        <v>0</v>
      </c>
    </row>
    <row r="2256" spans="38:42" x14ac:dyDescent="0.25">
      <c r="AL2256" s="1" t="s">
        <v>9483</v>
      </c>
      <c r="AM2256" s="1">
        <v>0.1</v>
      </c>
      <c r="AN2256" s="1" t="s">
        <v>9474</v>
      </c>
      <c r="AO2256" s="71"/>
      <c r="AP2256" s="189">
        <f t="shared" si="38"/>
        <v>0</v>
      </c>
    </row>
    <row r="2257" spans="38:42" x14ac:dyDescent="0.25">
      <c r="AL2257" s="1" t="s">
        <v>9484</v>
      </c>
      <c r="AM2257" s="1">
        <v>0.04</v>
      </c>
      <c r="AN2257" s="1" t="s">
        <v>9474</v>
      </c>
      <c r="AO2257" s="71"/>
      <c r="AP2257" s="189">
        <f t="shared" si="38"/>
        <v>0</v>
      </c>
    </row>
    <row r="2258" spans="38:42" x14ac:dyDescent="0.25">
      <c r="AL2258" s="1" t="s">
        <v>9485</v>
      </c>
      <c r="AM2258" s="1">
        <v>0.2</v>
      </c>
      <c r="AN2258" s="1" t="s">
        <v>9474</v>
      </c>
      <c r="AO2258" s="71"/>
      <c r="AP2258" s="189">
        <f t="shared" si="38"/>
        <v>0</v>
      </c>
    </row>
    <row r="2259" spans="38:42" x14ac:dyDescent="0.25">
      <c r="AL2259" s="1" t="s">
        <v>9486</v>
      </c>
      <c r="AM2259" s="1">
        <v>0.04</v>
      </c>
      <c r="AN2259" s="1" t="s">
        <v>9474</v>
      </c>
      <c r="AO2259" s="71"/>
      <c r="AP2259" s="189">
        <f t="shared" si="38"/>
        <v>0</v>
      </c>
    </row>
    <row r="2260" spans="38:42" x14ac:dyDescent="0.25">
      <c r="AL2260" s="1" t="s">
        <v>9487</v>
      </c>
      <c r="AM2260" s="1">
        <v>0.1</v>
      </c>
      <c r="AN2260" s="1" t="s">
        <v>9474</v>
      </c>
      <c r="AO2260" s="71"/>
      <c r="AP2260" s="189">
        <f t="shared" si="38"/>
        <v>0</v>
      </c>
    </row>
    <row r="2261" spans="38:42" x14ac:dyDescent="0.25">
      <c r="AL2261" s="1" t="s">
        <v>9488</v>
      </c>
      <c r="AM2261" s="1">
        <v>0.1</v>
      </c>
      <c r="AN2261" s="1" t="s">
        <v>9474</v>
      </c>
      <c r="AO2261" s="71"/>
      <c r="AP2261" s="189">
        <f t="shared" si="38"/>
        <v>0</v>
      </c>
    </row>
    <row r="2262" spans="38:42" x14ac:dyDescent="0.25">
      <c r="AL2262" s="1" t="s">
        <v>9489</v>
      </c>
      <c r="AM2262" s="1">
        <v>0.3</v>
      </c>
      <c r="AN2262" s="1" t="s">
        <v>9474</v>
      </c>
      <c r="AO2262" s="71"/>
      <c r="AP2262" s="189">
        <f t="shared" si="38"/>
        <v>0</v>
      </c>
    </row>
    <row r="2263" spans="38:42" x14ac:dyDescent="0.25">
      <c r="AL2263" s="1" t="s">
        <v>9490</v>
      </c>
      <c r="AM2263" s="1">
        <v>0.02</v>
      </c>
      <c r="AN2263" s="1" t="s">
        <v>9474</v>
      </c>
      <c r="AO2263" s="71"/>
      <c r="AP2263" s="189">
        <f t="shared" si="38"/>
        <v>0</v>
      </c>
    </row>
    <row r="2264" spans="38:42" x14ac:dyDescent="0.25">
      <c r="AL2264" s="1" t="s">
        <v>9491</v>
      </c>
      <c r="AM2264" s="1">
        <v>0.05</v>
      </c>
      <c r="AN2264" s="1" t="s">
        <v>9474</v>
      </c>
      <c r="AO2264" s="71"/>
      <c r="AP2264" s="189">
        <f t="shared" si="38"/>
        <v>0</v>
      </c>
    </row>
    <row r="2265" spans="38:42" x14ac:dyDescent="0.25">
      <c r="AL2265" s="1" t="s">
        <v>9492</v>
      </c>
      <c r="AM2265" s="1">
        <v>0.02</v>
      </c>
      <c r="AN2265" s="1" t="s">
        <v>9474</v>
      </c>
      <c r="AO2265" s="71"/>
      <c r="AP2265" s="189">
        <f t="shared" si="38"/>
        <v>0</v>
      </c>
    </row>
    <row r="2266" spans="38:42" x14ac:dyDescent="0.25">
      <c r="AL2266" s="1" t="s">
        <v>9493</v>
      </c>
      <c r="AM2266" s="1">
        <v>0.06</v>
      </c>
      <c r="AN2266" s="1" t="s">
        <v>9474</v>
      </c>
      <c r="AO2266" s="71"/>
      <c r="AP2266" s="189">
        <f t="shared" si="38"/>
        <v>0</v>
      </c>
    </row>
    <row r="2267" spans="38:42" x14ac:dyDescent="0.25">
      <c r="AL2267" s="1" t="s">
        <v>9494</v>
      </c>
      <c r="AM2267" s="1">
        <v>0.3</v>
      </c>
      <c r="AN2267" s="1" t="s">
        <v>9474</v>
      </c>
      <c r="AO2267" s="71"/>
      <c r="AP2267" s="189">
        <f t="shared" si="38"/>
        <v>0</v>
      </c>
    </row>
    <row r="2268" spans="38:42" x14ac:dyDescent="0.25">
      <c r="AL2268" s="1" t="s">
        <v>9495</v>
      </c>
      <c r="AM2268" s="1">
        <v>4</v>
      </c>
      <c r="AN2268" s="1" t="s">
        <v>9474</v>
      </c>
      <c r="AO2268" s="71"/>
      <c r="AP2268" s="189">
        <f t="shared" si="38"/>
        <v>0</v>
      </c>
    </row>
    <row r="2269" spans="38:42" x14ac:dyDescent="0.25">
      <c r="AL2269" s="1" t="s">
        <v>9496</v>
      </c>
      <c r="AM2269" s="1">
        <v>0.2</v>
      </c>
      <c r="AN2269" s="1" t="s">
        <v>9474</v>
      </c>
      <c r="AO2269" s="71"/>
      <c r="AP2269" s="189">
        <f t="shared" si="38"/>
        <v>0</v>
      </c>
    </row>
    <row r="2270" spans="38:42" x14ac:dyDescent="0.25">
      <c r="AL2270" s="1" t="s">
        <v>9497</v>
      </c>
      <c r="AM2270" s="1">
        <v>0.4</v>
      </c>
      <c r="AN2270" s="1" t="s">
        <v>9474</v>
      </c>
      <c r="AO2270" s="71"/>
      <c r="AP2270" s="189">
        <f t="shared" si="38"/>
        <v>0</v>
      </c>
    </row>
    <row r="2271" spans="38:42" x14ac:dyDescent="0.25">
      <c r="AL2271" s="1" t="s">
        <v>9498</v>
      </c>
      <c r="AM2271" s="1">
        <v>0.1</v>
      </c>
      <c r="AN2271" s="1" t="s">
        <v>9474</v>
      </c>
      <c r="AO2271" s="71"/>
      <c r="AP2271" s="189">
        <f t="shared" si="38"/>
        <v>0</v>
      </c>
    </row>
    <row r="2272" spans="38:42" x14ac:dyDescent="0.25">
      <c r="AL2272" s="1" t="s">
        <v>9499</v>
      </c>
      <c r="AM2272" s="1">
        <v>0.06</v>
      </c>
      <c r="AN2272" s="1" t="s">
        <v>9474</v>
      </c>
      <c r="AO2272" s="71"/>
      <c r="AP2272" s="189">
        <f t="shared" si="38"/>
        <v>0</v>
      </c>
    </row>
    <row r="2273" spans="38:42" x14ac:dyDescent="0.25">
      <c r="AL2273" s="1" t="s">
        <v>9500</v>
      </c>
      <c r="AM2273" s="1">
        <v>0.06</v>
      </c>
      <c r="AN2273" s="1" t="s">
        <v>9474</v>
      </c>
      <c r="AO2273" s="71"/>
      <c r="AP2273" s="189">
        <f t="shared" si="38"/>
        <v>0</v>
      </c>
    </row>
    <row r="2274" spans="38:42" x14ac:dyDescent="0.25">
      <c r="AL2274" s="1" t="s">
        <v>9501</v>
      </c>
      <c r="AM2274" s="1">
        <v>0.04</v>
      </c>
      <c r="AN2274" s="1" t="s">
        <v>9474</v>
      </c>
      <c r="AO2274" s="71"/>
      <c r="AP2274" s="189">
        <f t="shared" si="38"/>
        <v>0</v>
      </c>
    </row>
    <row r="2275" spans="38:42" x14ac:dyDescent="0.25">
      <c r="AL2275" s="1" t="s">
        <v>9502</v>
      </c>
      <c r="AM2275" s="1">
        <v>0.06</v>
      </c>
      <c r="AN2275" s="1" t="s">
        <v>9474</v>
      </c>
      <c r="AO2275" s="71"/>
      <c r="AP2275" s="189">
        <f t="shared" si="38"/>
        <v>0</v>
      </c>
    </row>
    <row r="2276" spans="38:42" x14ac:dyDescent="0.25">
      <c r="AL2276" s="1" t="s">
        <v>9503</v>
      </c>
      <c r="AM2276" s="1">
        <v>0.2</v>
      </c>
      <c r="AN2276" s="1" t="s">
        <v>9474</v>
      </c>
      <c r="AO2276" s="71"/>
      <c r="AP2276" s="189">
        <f t="shared" si="38"/>
        <v>0</v>
      </c>
    </row>
    <row r="2277" spans="38:42" x14ac:dyDescent="0.25">
      <c r="AL2277" s="1" t="s">
        <v>9504</v>
      </c>
      <c r="AM2277" s="1">
        <v>0.05</v>
      </c>
      <c r="AN2277" s="1" t="s">
        <v>9474</v>
      </c>
      <c r="AO2277" s="71"/>
      <c r="AP2277" s="189">
        <f t="shared" si="38"/>
        <v>0</v>
      </c>
    </row>
    <row r="2278" spans="38:42" x14ac:dyDescent="0.25">
      <c r="AL2278" s="1" t="s">
        <v>9505</v>
      </c>
      <c r="AM2278" s="1">
        <v>8</v>
      </c>
      <c r="AN2278" s="1" t="s">
        <v>9474</v>
      </c>
      <c r="AO2278" s="71"/>
      <c r="AP2278" s="189">
        <f t="shared" si="38"/>
        <v>0</v>
      </c>
    </row>
    <row r="2279" spans="38:42" x14ac:dyDescent="0.25">
      <c r="AL2279" s="1" t="s">
        <v>9506</v>
      </c>
      <c r="AM2279" s="1">
        <v>5</v>
      </c>
      <c r="AN2279" s="1" t="s">
        <v>9474</v>
      </c>
      <c r="AO2279" s="71"/>
      <c r="AP2279" s="189">
        <f t="shared" si="38"/>
        <v>0</v>
      </c>
    </row>
    <row r="2280" spans="38:42" x14ac:dyDescent="0.25">
      <c r="AL2280" s="1" t="s">
        <v>9507</v>
      </c>
      <c r="AM2280" s="1">
        <v>0.5</v>
      </c>
      <c r="AN2280" s="1" t="s">
        <v>9474</v>
      </c>
      <c r="AO2280" s="71"/>
      <c r="AP2280" s="189">
        <f t="shared" si="38"/>
        <v>0</v>
      </c>
    </row>
    <row r="2281" spans="38:42" x14ac:dyDescent="0.25">
      <c r="AL2281" s="1" t="s">
        <v>2945</v>
      </c>
      <c r="AM2281" s="1">
        <v>0.1</v>
      </c>
      <c r="AN2281" s="1" t="s">
        <v>9474</v>
      </c>
      <c r="AO2281" s="71"/>
      <c r="AP2281" s="189">
        <f t="shared" si="38"/>
        <v>0</v>
      </c>
    </row>
    <row r="2282" spans="38:42" x14ac:dyDescent="0.25">
      <c r="AL2282" s="1" t="s">
        <v>9508</v>
      </c>
      <c r="AM2282" s="1">
        <v>0.02</v>
      </c>
      <c r="AN2282" s="1" t="s">
        <v>9474</v>
      </c>
      <c r="AO2282" s="71"/>
      <c r="AP2282" s="189">
        <f t="shared" si="38"/>
        <v>0</v>
      </c>
    </row>
    <row r="2283" spans="38:42" x14ac:dyDescent="0.25">
      <c r="AL2283" s="1" t="s">
        <v>9509</v>
      </c>
      <c r="AM2283" s="1">
        <v>0.05</v>
      </c>
      <c r="AN2283" s="1" t="s">
        <v>9474</v>
      </c>
      <c r="AO2283" s="71"/>
      <c r="AP2283" s="189">
        <f t="shared" si="38"/>
        <v>0</v>
      </c>
    </row>
    <row r="2284" spans="38:42" x14ac:dyDescent="0.25">
      <c r="AL2284" s="1" t="s">
        <v>9510</v>
      </c>
      <c r="AM2284" s="1">
        <v>0.04</v>
      </c>
      <c r="AN2284" s="1" t="s">
        <v>9474</v>
      </c>
      <c r="AO2284" s="71"/>
      <c r="AP2284" s="189">
        <f t="shared" si="38"/>
        <v>0</v>
      </c>
    </row>
    <row r="2285" spans="38:42" x14ac:dyDescent="0.25">
      <c r="AL2285" s="1" t="s">
        <v>9511</v>
      </c>
      <c r="AM2285" s="1">
        <v>0.1</v>
      </c>
      <c r="AN2285" s="1" t="s">
        <v>9474</v>
      </c>
      <c r="AO2285" s="71"/>
      <c r="AP2285" s="189">
        <f t="shared" si="38"/>
        <v>0</v>
      </c>
    </row>
    <row r="2286" spans="38:42" x14ac:dyDescent="0.25">
      <c r="AL2286" s="1" t="s">
        <v>9512</v>
      </c>
      <c r="AM2286" s="1">
        <v>1</v>
      </c>
      <c r="AN2286" s="1" t="s">
        <v>9474</v>
      </c>
      <c r="AO2286" s="71"/>
      <c r="AP2286" s="189">
        <f t="shared" si="38"/>
        <v>0</v>
      </c>
    </row>
    <row r="2287" spans="38:42" x14ac:dyDescent="0.25">
      <c r="AL2287" s="1" t="s">
        <v>9513</v>
      </c>
      <c r="AM2287" s="1">
        <v>0.1</v>
      </c>
      <c r="AN2287" s="1" t="s">
        <v>9474</v>
      </c>
      <c r="AO2287" s="71"/>
      <c r="AP2287" s="189">
        <f t="shared" si="38"/>
        <v>0</v>
      </c>
    </row>
    <row r="2288" spans="38:42" x14ac:dyDescent="0.25">
      <c r="AL2288" s="1" t="s">
        <v>9514</v>
      </c>
      <c r="AM2288" s="1">
        <v>0.1</v>
      </c>
      <c r="AN2288" s="1" t="s">
        <v>9474</v>
      </c>
      <c r="AO2288" s="71"/>
      <c r="AP2288" s="189">
        <f t="shared" si="38"/>
        <v>0</v>
      </c>
    </row>
    <row r="2289" spans="38:42" x14ac:dyDescent="0.25">
      <c r="AL2289" s="1" t="s">
        <v>9515</v>
      </c>
      <c r="AM2289" s="1"/>
      <c r="AN2289" s="1"/>
      <c r="AO2289" s="71"/>
      <c r="AP2289" s="189">
        <f t="shared" si="38"/>
        <v>0</v>
      </c>
    </row>
    <row r="2290" spans="38:42" x14ac:dyDescent="0.25">
      <c r="AL2290" s="1" t="s">
        <v>9516</v>
      </c>
      <c r="AM2290" s="1">
        <v>1</v>
      </c>
      <c r="AN2290" s="1" t="s">
        <v>9517</v>
      </c>
      <c r="AO2290" s="71"/>
      <c r="AP2290" s="189">
        <f t="shared" si="38"/>
        <v>0</v>
      </c>
    </row>
    <row r="2291" spans="38:42" x14ac:dyDescent="0.25">
      <c r="AL2291" s="1" t="s">
        <v>9518</v>
      </c>
      <c r="AM2291" s="1">
        <v>0.5</v>
      </c>
      <c r="AN2291" s="1" t="s">
        <v>9517</v>
      </c>
      <c r="AO2291" s="71"/>
      <c r="AP2291" s="189">
        <f t="shared" si="38"/>
        <v>0</v>
      </c>
    </row>
    <row r="2292" spans="38:42" x14ac:dyDescent="0.25">
      <c r="AL2292" s="1" t="s">
        <v>9519</v>
      </c>
      <c r="AM2292" s="1">
        <v>3</v>
      </c>
      <c r="AN2292" s="1" t="s">
        <v>9517</v>
      </c>
      <c r="AO2292" s="71"/>
      <c r="AP2292" s="189">
        <f t="shared" si="38"/>
        <v>0</v>
      </c>
    </row>
    <row r="2293" spans="38:42" x14ac:dyDescent="0.25">
      <c r="AL2293" s="1" t="s">
        <v>9520</v>
      </c>
      <c r="AM2293" s="1">
        <v>2</v>
      </c>
      <c r="AN2293" s="1" t="s">
        <v>9517</v>
      </c>
      <c r="AO2293" s="71"/>
      <c r="AP2293" s="189">
        <f t="shared" si="38"/>
        <v>0</v>
      </c>
    </row>
    <row r="2294" spans="38:42" x14ac:dyDescent="0.25">
      <c r="AL2294" s="1" t="s">
        <v>9521</v>
      </c>
      <c r="AM2294" s="1">
        <v>0.7</v>
      </c>
      <c r="AN2294" s="1" t="s">
        <v>9517</v>
      </c>
      <c r="AO2294" s="71"/>
      <c r="AP2294" s="189">
        <f t="shared" si="38"/>
        <v>0</v>
      </c>
    </row>
    <row r="2295" spans="38:42" x14ac:dyDescent="0.25">
      <c r="AL2295" s="1" t="s">
        <v>9522</v>
      </c>
      <c r="AM2295" s="1">
        <v>0.7</v>
      </c>
      <c r="AN2295" s="1" t="s">
        <v>9517</v>
      </c>
      <c r="AO2295" s="71"/>
      <c r="AP2295" s="189">
        <f t="shared" si="38"/>
        <v>0</v>
      </c>
    </row>
    <row r="2296" spans="38:42" x14ac:dyDescent="0.25">
      <c r="AL2296" s="1" t="s">
        <v>9523</v>
      </c>
      <c r="AM2296" s="1">
        <v>5</v>
      </c>
      <c r="AN2296" s="1" t="s">
        <v>9517</v>
      </c>
      <c r="AO2296" s="71"/>
      <c r="AP2296" s="189">
        <f t="shared" si="38"/>
        <v>0</v>
      </c>
    </row>
    <row r="2297" spans="38:42" x14ac:dyDescent="0.25">
      <c r="AL2297" s="1" t="s">
        <v>9524</v>
      </c>
      <c r="AM2297" s="1">
        <v>0.7</v>
      </c>
      <c r="AN2297" s="1" t="s">
        <v>9517</v>
      </c>
      <c r="AO2297" s="71"/>
      <c r="AP2297" s="189">
        <f t="shared" si="38"/>
        <v>0</v>
      </c>
    </row>
    <row r="2298" spans="38:42" x14ac:dyDescent="0.25">
      <c r="AL2298" s="1" t="s">
        <v>9525</v>
      </c>
      <c r="AM2298" s="1">
        <v>2</v>
      </c>
      <c r="AN2298" s="1" t="s">
        <v>9517</v>
      </c>
      <c r="AO2298" s="71"/>
      <c r="AP2298" s="189">
        <f t="shared" si="38"/>
        <v>0</v>
      </c>
    </row>
    <row r="2299" spans="38:42" x14ac:dyDescent="0.25">
      <c r="AL2299" s="1" t="s">
        <v>8277</v>
      </c>
      <c r="AM2299" s="1">
        <v>20</v>
      </c>
      <c r="AN2299" s="1" t="s">
        <v>9474</v>
      </c>
      <c r="AO2299" s="71"/>
      <c r="AP2299" s="189">
        <f t="shared" si="38"/>
        <v>0</v>
      </c>
    </row>
    <row r="2300" spans="38:42" x14ac:dyDescent="0.25">
      <c r="AL2300" s="1" t="s">
        <v>9526</v>
      </c>
      <c r="AM2300" s="1"/>
      <c r="AN2300" s="1"/>
      <c r="AO2300" s="71"/>
      <c r="AP2300" s="189">
        <f t="shared" si="38"/>
        <v>0</v>
      </c>
    </row>
    <row r="2301" spans="38:42" x14ac:dyDescent="0.25">
      <c r="AL2301" s="1" t="s">
        <v>9516</v>
      </c>
      <c r="AM2301" s="1">
        <v>2</v>
      </c>
      <c r="AN2301" s="1" t="s">
        <v>9517</v>
      </c>
      <c r="AO2301" s="71"/>
      <c r="AP2301" s="189">
        <f t="shared" si="38"/>
        <v>0</v>
      </c>
    </row>
    <row r="2302" spans="38:42" x14ac:dyDescent="0.25">
      <c r="AL2302" s="1" t="s">
        <v>9518</v>
      </c>
      <c r="AM2302" s="1">
        <v>1</v>
      </c>
      <c r="AN2302" s="1" t="s">
        <v>9517</v>
      </c>
      <c r="AO2302" s="71"/>
      <c r="AP2302" s="189">
        <f t="shared" si="38"/>
        <v>0</v>
      </c>
    </row>
    <row r="2303" spans="38:42" x14ac:dyDescent="0.25">
      <c r="AL2303" s="1" t="s">
        <v>9524</v>
      </c>
      <c r="AM2303" s="1">
        <v>1.5</v>
      </c>
      <c r="AN2303" s="1" t="s">
        <v>9517</v>
      </c>
      <c r="AO2303" s="71"/>
      <c r="AP2303" s="189">
        <f t="shared" si="38"/>
        <v>0</v>
      </c>
    </row>
    <row r="2304" spans="38:42" x14ac:dyDescent="0.25">
      <c r="AL2304" s="1" t="s">
        <v>9527</v>
      </c>
      <c r="AM2304" s="1">
        <v>3</v>
      </c>
      <c r="AN2304" s="1" t="s">
        <v>9517</v>
      </c>
      <c r="AO2304" s="71"/>
      <c r="AP2304" s="189">
        <f t="shared" si="38"/>
        <v>0</v>
      </c>
    </row>
    <row r="2305" spans="38:42" x14ac:dyDescent="0.25">
      <c r="AL2305" s="1" t="s">
        <v>9528</v>
      </c>
      <c r="AM2305" s="1"/>
      <c r="AN2305" s="1"/>
      <c r="AO2305" s="71"/>
      <c r="AP2305" s="189">
        <f t="shared" si="38"/>
        <v>0</v>
      </c>
    </row>
    <row r="2306" spans="38:42" x14ac:dyDescent="0.25">
      <c r="AL2306" s="1" t="s">
        <v>9529</v>
      </c>
      <c r="AM2306" s="1">
        <v>1</v>
      </c>
      <c r="AN2306" s="1" t="s">
        <v>9517</v>
      </c>
      <c r="AO2306" s="71"/>
      <c r="AP2306" s="189">
        <f t="shared" si="38"/>
        <v>0</v>
      </c>
    </row>
    <row r="2307" spans="38:42" x14ac:dyDescent="0.25">
      <c r="AL2307" s="1" t="s">
        <v>9530</v>
      </c>
      <c r="AM2307" s="1">
        <v>15</v>
      </c>
      <c r="AN2307" s="1" t="s">
        <v>9517</v>
      </c>
      <c r="AO2307" s="71"/>
      <c r="AP2307" s="189">
        <f t="shared" si="38"/>
        <v>0</v>
      </c>
    </row>
    <row r="2308" spans="38:42" x14ac:dyDescent="0.25">
      <c r="AL2308" s="1" t="s">
        <v>9531</v>
      </c>
      <c r="AM2308" s="1">
        <v>2</v>
      </c>
      <c r="AN2308" s="1" t="s">
        <v>9517</v>
      </c>
      <c r="AO2308" s="71"/>
      <c r="AP2308" s="189">
        <f t="shared" ref="AP2308:AP2371" si="39">AO2308*AM2308</f>
        <v>0</v>
      </c>
    </row>
    <row r="2309" spans="38:42" x14ac:dyDescent="0.25">
      <c r="AL2309" s="1" t="s">
        <v>9532</v>
      </c>
      <c r="AM2309" s="1">
        <v>1</v>
      </c>
      <c r="AN2309" s="1" t="s">
        <v>9474</v>
      </c>
      <c r="AO2309" s="71"/>
      <c r="AP2309" s="189">
        <f t="shared" si="39"/>
        <v>0</v>
      </c>
    </row>
    <row r="2310" spans="38:42" x14ac:dyDescent="0.25">
      <c r="AL2310" s="1" t="s">
        <v>9533</v>
      </c>
      <c r="AM2310" s="1">
        <v>0.5</v>
      </c>
      <c r="AN2310" s="1" t="s">
        <v>9474</v>
      </c>
      <c r="AO2310" s="71"/>
      <c r="AP2310" s="189">
        <f t="shared" si="39"/>
        <v>0</v>
      </c>
    </row>
    <row r="2311" spans="38:42" x14ac:dyDescent="0.25">
      <c r="AL2311" s="1" t="s">
        <v>9534</v>
      </c>
      <c r="AM2311" s="1">
        <v>0.1</v>
      </c>
      <c r="AN2311" s="1" t="s">
        <v>9474</v>
      </c>
      <c r="AO2311" s="71"/>
      <c r="AP2311" s="189">
        <f t="shared" si="39"/>
        <v>0</v>
      </c>
    </row>
    <row r="2312" spans="38:42" x14ac:dyDescent="0.25">
      <c r="AL2312" s="1" t="s">
        <v>9535</v>
      </c>
      <c r="AM2312" s="1">
        <v>20</v>
      </c>
      <c r="AN2312" s="1" t="s">
        <v>9474</v>
      </c>
      <c r="AO2312" s="71"/>
      <c r="AP2312" s="189">
        <f t="shared" si="39"/>
        <v>0</v>
      </c>
    </row>
    <row r="2313" spans="38:42" x14ac:dyDescent="0.25">
      <c r="AL2313" s="1" t="s">
        <v>9536</v>
      </c>
      <c r="AM2313" s="1">
        <v>5</v>
      </c>
      <c r="AN2313" s="1" t="s">
        <v>9474</v>
      </c>
      <c r="AO2313" s="71"/>
      <c r="AP2313" s="189">
        <f t="shared" si="39"/>
        <v>0</v>
      </c>
    </row>
    <row r="2314" spans="38:42" x14ac:dyDescent="0.25">
      <c r="AL2314" s="1" t="s">
        <v>9537</v>
      </c>
      <c r="AM2314" s="1">
        <v>0.1</v>
      </c>
      <c r="AN2314" s="1" t="s">
        <v>9474</v>
      </c>
      <c r="AO2314" s="71"/>
      <c r="AP2314" s="189">
        <f t="shared" si="39"/>
        <v>0</v>
      </c>
    </row>
    <row r="2315" spans="38:42" x14ac:dyDescent="0.25">
      <c r="AL2315" s="1" t="s">
        <v>9538</v>
      </c>
      <c r="AM2315" s="1">
        <v>25</v>
      </c>
      <c r="AN2315" s="1" t="s">
        <v>9474</v>
      </c>
      <c r="AO2315" s="71"/>
      <c r="AP2315" s="189">
        <f t="shared" si="39"/>
        <v>0</v>
      </c>
    </row>
    <row r="2316" spans="38:42" x14ac:dyDescent="0.25">
      <c r="AL2316" s="1" t="s">
        <v>9539</v>
      </c>
      <c r="AM2316" s="1">
        <v>7</v>
      </c>
      <c r="AN2316" s="1" t="s">
        <v>9474</v>
      </c>
      <c r="AO2316" s="71"/>
      <c r="AP2316" s="189">
        <f t="shared" si="39"/>
        <v>0</v>
      </c>
    </row>
    <row r="2317" spans="38:42" x14ac:dyDescent="0.25">
      <c r="AL2317" s="1" t="s">
        <v>9540</v>
      </c>
      <c r="AM2317" s="1">
        <v>0.2</v>
      </c>
      <c r="AN2317" s="1" t="s">
        <v>9474</v>
      </c>
      <c r="AO2317" s="71"/>
      <c r="AP2317" s="189">
        <f t="shared" si="39"/>
        <v>0</v>
      </c>
    </row>
    <row r="2318" spans="38:42" x14ac:dyDescent="0.25">
      <c r="AL2318" s="1" t="s">
        <v>9541</v>
      </c>
      <c r="AM2318" s="1">
        <v>2</v>
      </c>
      <c r="AN2318" s="1" t="s">
        <v>9517</v>
      </c>
      <c r="AO2318" s="71"/>
      <c r="AP2318" s="189">
        <f t="shared" si="39"/>
        <v>0</v>
      </c>
    </row>
    <row r="2319" spans="38:42" x14ac:dyDescent="0.25">
      <c r="AL2319" s="1" t="s">
        <v>9542</v>
      </c>
      <c r="AM2319" s="1">
        <v>5</v>
      </c>
      <c r="AN2319" s="1" t="s">
        <v>9474</v>
      </c>
      <c r="AO2319" s="71"/>
      <c r="AP2319" s="189">
        <f t="shared" si="39"/>
        <v>0</v>
      </c>
    </row>
    <row r="2320" spans="38:42" x14ac:dyDescent="0.25">
      <c r="AL2320" s="1" t="s">
        <v>9543</v>
      </c>
      <c r="AM2320" s="1">
        <v>0.5</v>
      </c>
      <c r="AN2320" s="1" t="s">
        <v>9474</v>
      </c>
      <c r="AO2320" s="71"/>
      <c r="AP2320" s="189">
        <f t="shared" si="39"/>
        <v>0</v>
      </c>
    </row>
    <row r="2321" spans="38:42" x14ac:dyDescent="0.25">
      <c r="AL2321" s="1" t="s">
        <v>9544</v>
      </c>
      <c r="AM2321" s="1">
        <v>30</v>
      </c>
      <c r="AN2321" s="1" t="s">
        <v>9474</v>
      </c>
      <c r="AO2321" s="71"/>
      <c r="AP2321" s="189">
        <f t="shared" si="39"/>
        <v>0</v>
      </c>
    </row>
    <row r="2322" spans="38:42" x14ac:dyDescent="0.25">
      <c r="AL2322" s="1" t="s">
        <v>9545</v>
      </c>
      <c r="AM2322" s="1">
        <v>15</v>
      </c>
      <c r="AN2322" s="1" t="s">
        <v>9517</v>
      </c>
      <c r="AO2322" s="71"/>
      <c r="AP2322" s="189">
        <f t="shared" si="39"/>
        <v>0</v>
      </c>
    </row>
    <row r="2323" spans="38:42" x14ac:dyDescent="0.25">
      <c r="AL2323" s="1" t="s">
        <v>9546</v>
      </c>
      <c r="AM2323" s="1">
        <v>5</v>
      </c>
      <c r="AN2323" s="1" t="s">
        <v>9517</v>
      </c>
      <c r="AO2323" s="71"/>
      <c r="AP2323" s="189">
        <f t="shared" si="39"/>
        <v>0</v>
      </c>
    </row>
    <row r="2324" spans="38:42" x14ac:dyDescent="0.25">
      <c r="AL2324" s="1" t="s">
        <v>9547</v>
      </c>
      <c r="AM2324" s="1">
        <v>3</v>
      </c>
      <c r="AN2324" s="1" t="s">
        <v>9517</v>
      </c>
      <c r="AO2324" s="71"/>
      <c r="AP2324" s="189">
        <f t="shared" si="39"/>
        <v>0</v>
      </c>
    </row>
    <row r="2325" spans="38:42" x14ac:dyDescent="0.25">
      <c r="AL2325" s="1" t="s">
        <v>9548</v>
      </c>
      <c r="AM2325" s="1">
        <v>0.5</v>
      </c>
      <c r="AN2325" s="1" t="s">
        <v>9517</v>
      </c>
      <c r="AO2325" s="71"/>
      <c r="AP2325" s="189">
        <f t="shared" si="39"/>
        <v>0</v>
      </c>
    </row>
    <row r="2326" spans="38:42" x14ac:dyDescent="0.25">
      <c r="AL2326" s="1" t="s">
        <v>9549</v>
      </c>
      <c r="AM2326" s="1">
        <v>5</v>
      </c>
      <c r="AN2326" s="1" t="s">
        <v>9517</v>
      </c>
      <c r="AO2326" s="71"/>
      <c r="AP2326" s="189">
        <f t="shared" si="39"/>
        <v>0</v>
      </c>
    </row>
    <row r="2327" spans="38:42" x14ac:dyDescent="0.25">
      <c r="AL2327" s="1" t="s">
        <v>9550</v>
      </c>
      <c r="AM2327" s="1">
        <v>1</v>
      </c>
      <c r="AN2327" s="1" t="s">
        <v>9517</v>
      </c>
      <c r="AO2327" s="71"/>
      <c r="AP2327" s="189">
        <f t="shared" si="39"/>
        <v>0</v>
      </c>
    </row>
    <row r="2328" spans="38:42" x14ac:dyDescent="0.25">
      <c r="AL2328" s="1" t="s">
        <v>9551</v>
      </c>
      <c r="AM2328" s="1"/>
      <c r="AN2328" s="1"/>
      <c r="AO2328" s="71"/>
      <c r="AP2328" s="189">
        <f t="shared" si="39"/>
        <v>0</v>
      </c>
    </row>
    <row r="2329" spans="38:42" x14ac:dyDescent="0.25">
      <c r="AL2329" s="1" t="s">
        <v>9552</v>
      </c>
      <c r="AM2329" s="1">
        <v>0.5</v>
      </c>
      <c r="AN2329" s="1" t="s">
        <v>9553</v>
      </c>
      <c r="AO2329" s="71"/>
      <c r="AP2329" s="189">
        <f t="shared" si="39"/>
        <v>0</v>
      </c>
    </row>
    <row r="2330" spans="38:42" x14ac:dyDescent="0.25">
      <c r="AL2330" s="1" t="s">
        <v>9554</v>
      </c>
      <c r="AM2330" s="1">
        <v>5</v>
      </c>
      <c r="AN2330" s="1" t="s">
        <v>9553</v>
      </c>
      <c r="AO2330" s="71"/>
      <c r="AP2330" s="189">
        <f t="shared" si="39"/>
        <v>0</v>
      </c>
    </row>
    <row r="2331" spans="38:42" x14ac:dyDescent="0.25">
      <c r="AL2331" s="1" t="s">
        <v>9555</v>
      </c>
      <c r="AM2331" s="1">
        <v>1</v>
      </c>
      <c r="AN2331" s="1" t="s">
        <v>9553</v>
      </c>
      <c r="AO2331" s="71"/>
      <c r="AP2331" s="189">
        <f t="shared" si="39"/>
        <v>0</v>
      </c>
    </row>
    <row r="2332" spans="38:42" x14ac:dyDescent="0.25">
      <c r="AL2332" s="1" t="s">
        <v>9556</v>
      </c>
      <c r="AM2332" s="1">
        <v>3</v>
      </c>
      <c r="AN2332" s="1" t="s">
        <v>9553</v>
      </c>
      <c r="AO2332" s="71"/>
      <c r="AP2332" s="189">
        <f t="shared" si="39"/>
        <v>0</v>
      </c>
    </row>
    <row r="2333" spans="38:42" x14ac:dyDescent="0.25">
      <c r="AL2333" s="1" t="s">
        <v>9557</v>
      </c>
      <c r="AM2333" s="1">
        <v>4</v>
      </c>
      <c r="AN2333" s="1" t="s">
        <v>9553</v>
      </c>
      <c r="AO2333" s="71"/>
      <c r="AP2333" s="189">
        <f t="shared" si="39"/>
        <v>0</v>
      </c>
    </row>
    <row r="2334" spans="38:42" x14ac:dyDescent="0.25">
      <c r="AL2334" s="1" t="s">
        <v>9558</v>
      </c>
      <c r="AM2334" s="1">
        <v>3</v>
      </c>
      <c r="AN2334" s="1" t="s">
        <v>9553</v>
      </c>
      <c r="AO2334" s="71"/>
      <c r="AP2334" s="189">
        <f t="shared" si="39"/>
        <v>0</v>
      </c>
    </row>
    <row r="2335" spans="38:42" x14ac:dyDescent="0.25">
      <c r="AL2335" s="1" t="s">
        <v>9559</v>
      </c>
      <c r="AM2335" s="1">
        <v>2</v>
      </c>
      <c r="AN2335" s="1" t="s">
        <v>9553</v>
      </c>
      <c r="AO2335" s="71"/>
      <c r="AP2335" s="189">
        <f t="shared" si="39"/>
        <v>0</v>
      </c>
    </row>
    <row r="2336" spans="38:42" x14ac:dyDescent="0.25">
      <c r="AL2336" s="1" t="s">
        <v>9560</v>
      </c>
      <c r="AM2336" s="1">
        <v>2</v>
      </c>
      <c r="AN2336" s="1" t="s">
        <v>9553</v>
      </c>
      <c r="AO2336" s="71"/>
      <c r="AP2336" s="189">
        <f t="shared" si="39"/>
        <v>0</v>
      </c>
    </row>
    <row r="2337" spans="38:42" x14ac:dyDescent="0.25">
      <c r="AL2337" s="1" t="s">
        <v>9561</v>
      </c>
      <c r="AM2337" s="1">
        <v>1</v>
      </c>
      <c r="AN2337" s="1" t="s">
        <v>9474</v>
      </c>
      <c r="AO2337" s="71"/>
      <c r="AP2337" s="189">
        <f t="shared" si="39"/>
        <v>0</v>
      </c>
    </row>
    <row r="2338" spans="38:42" x14ac:dyDescent="0.25">
      <c r="AL2338" s="1" t="s">
        <v>9562</v>
      </c>
      <c r="AM2338" s="1">
        <v>5</v>
      </c>
      <c r="AN2338" s="1" t="s">
        <v>9474</v>
      </c>
      <c r="AO2338" s="71"/>
      <c r="AP2338" s="189">
        <f t="shared" si="39"/>
        <v>0</v>
      </c>
    </row>
    <row r="2339" spans="38:42" x14ac:dyDescent="0.25">
      <c r="AL2339" s="1" t="s">
        <v>9563</v>
      </c>
      <c r="AM2339" s="1">
        <v>0.5</v>
      </c>
      <c r="AN2339" s="1" t="s">
        <v>9474</v>
      </c>
      <c r="AO2339" s="71"/>
      <c r="AP2339" s="189">
        <f t="shared" si="39"/>
        <v>0</v>
      </c>
    </row>
    <row r="2340" spans="38:42" x14ac:dyDescent="0.25">
      <c r="AL2340" s="1" t="s">
        <v>9564</v>
      </c>
      <c r="AM2340" s="1">
        <v>0.5</v>
      </c>
      <c r="AN2340" s="1" t="s">
        <v>9474</v>
      </c>
      <c r="AO2340" s="71"/>
      <c r="AP2340" s="189">
        <f t="shared" si="39"/>
        <v>0</v>
      </c>
    </row>
    <row r="2341" spans="38:42" x14ac:dyDescent="0.25">
      <c r="AL2341" s="1" t="s">
        <v>9565</v>
      </c>
      <c r="AM2341" s="1">
        <v>10</v>
      </c>
      <c r="AN2341" s="1" t="s">
        <v>9474</v>
      </c>
      <c r="AO2341" s="71"/>
      <c r="AP2341" s="189">
        <f t="shared" si="39"/>
        <v>0</v>
      </c>
    </row>
    <row r="2342" spans="38:42" x14ac:dyDescent="0.25">
      <c r="AL2342" s="1" t="s">
        <v>9566</v>
      </c>
      <c r="AM2342" s="1">
        <v>8</v>
      </c>
      <c r="AN2342" s="1" t="s">
        <v>9474</v>
      </c>
      <c r="AO2342" s="71"/>
      <c r="AP2342" s="189">
        <f t="shared" si="39"/>
        <v>0</v>
      </c>
    </row>
    <row r="2343" spans="38:42" x14ac:dyDescent="0.25">
      <c r="AL2343" s="1" t="s">
        <v>9567</v>
      </c>
      <c r="AM2343" s="1">
        <v>50</v>
      </c>
      <c r="AN2343" s="1" t="s">
        <v>9474</v>
      </c>
      <c r="AO2343" s="71"/>
      <c r="AP2343" s="189">
        <f t="shared" si="39"/>
        <v>0</v>
      </c>
    </row>
    <row r="2344" spans="38:42" x14ac:dyDescent="0.25">
      <c r="AL2344" s="1" t="s">
        <v>9568</v>
      </c>
      <c r="AM2344" s="1">
        <v>0.7</v>
      </c>
      <c r="AN2344" s="1" t="s">
        <v>9474</v>
      </c>
      <c r="AO2344" s="71"/>
      <c r="AP2344" s="189">
        <f t="shared" si="39"/>
        <v>0</v>
      </c>
    </row>
    <row r="2345" spans="38:42" x14ac:dyDescent="0.25">
      <c r="AL2345" s="1" t="s">
        <v>9569</v>
      </c>
      <c r="AM2345" s="1">
        <v>5</v>
      </c>
      <c r="AN2345" s="1" t="s">
        <v>9474</v>
      </c>
      <c r="AO2345" s="71"/>
      <c r="AP2345" s="189">
        <f t="shared" si="39"/>
        <v>0</v>
      </c>
    </row>
    <row r="2346" spans="38:42" x14ac:dyDescent="0.25">
      <c r="AL2346" s="1" t="s">
        <v>9570</v>
      </c>
      <c r="AM2346" s="1">
        <v>10</v>
      </c>
      <c r="AN2346" s="1" t="s">
        <v>9474</v>
      </c>
      <c r="AO2346" s="71"/>
      <c r="AP2346" s="189">
        <f t="shared" si="39"/>
        <v>0</v>
      </c>
    </row>
    <row r="2347" spans="38:42" x14ac:dyDescent="0.25">
      <c r="AL2347" s="1" t="s">
        <v>9571</v>
      </c>
      <c r="AM2347" s="1">
        <v>5</v>
      </c>
      <c r="AN2347" s="1" t="s">
        <v>9474</v>
      </c>
      <c r="AO2347" s="71"/>
      <c r="AP2347" s="189">
        <f t="shared" si="39"/>
        <v>0</v>
      </c>
    </row>
    <row r="2348" spans="38:42" x14ac:dyDescent="0.25">
      <c r="AL2348" s="1" t="s">
        <v>9572</v>
      </c>
      <c r="AM2348" s="1">
        <v>20</v>
      </c>
      <c r="AN2348" s="1" t="s">
        <v>9474</v>
      </c>
      <c r="AO2348" s="71"/>
      <c r="AP2348" s="189">
        <f t="shared" si="39"/>
        <v>0</v>
      </c>
    </row>
    <row r="2349" spans="38:42" x14ac:dyDescent="0.25">
      <c r="AL2349" s="1" t="s">
        <v>9573</v>
      </c>
      <c r="AM2349" s="1">
        <v>10</v>
      </c>
      <c r="AN2349" s="1" t="s">
        <v>9474</v>
      </c>
      <c r="AO2349" s="71"/>
      <c r="AP2349" s="189">
        <f t="shared" si="39"/>
        <v>0</v>
      </c>
    </row>
    <row r="2350" spans="38:42" x14ac:dyDescent="0.25">
      <c r="AL2350" s="1" t="s">
        <v>9574</v>
      </c>
      <c r="AM2350" s="1">
        <v>15</v>
      </c>
      <c r="AN2350" s="1" t="s">
        <v>9474</v>
      </c>
      <c r="AO2350" s="71"/>
      <c r="AP2350" s="189">
        <f t="shared" si="39"/>
        <v>0</v>
      </c>
    </row>
    <row r="2351" spans="38:42" x14ac:dyDescent="0.25">
      <c r="AL2351" s="1" t="s">
        <v>9575</v>
      </c>
      <c r="AM2351" s="1">
        <v>5</v>
      </c>
      <c r="AN2351" s="1" t="s">
        <v>9474</v>
      </c>
      <c r="AO2351" s="71"/>
      <c r="AP2351" s="189">
        <f t="shared" si="39"/>
        <v>0</v>
      </c>
    </row>
    <row r="2352" spans="38:42" x14ac:dyDescent="0.25">
      <c r="AL2352" s="1" t="s">
        <v>9576</v>
      </c>
      <c r="AM2352" s="1">
        <v>0.5</v>
      </c>
      <c r="AN2352" s="1" t="s">
        <v>9474</v>
      </c>
      <c r="AO2352" s="71"/>
      <c r="AP2352" s="189">
        <f t="shared" si="39"/>
        <v>0</v>
      </c>
    </row>
    <row r="2353" spans="38:42" x14ac:dyDescent="0.25">
      <c r="AL2353" s="1" t="s">
        <v>9577</v>
      </c>
      <c r="AM2353" s="1">
        <v>3</v>
      </c>
      <c r="AN2353" s="1" t="s">
        <v>9517</v>
      </c>
      <c r="AO2353" s="71"/>
      <c r="AP2353" s="189">
        <f t="shared" si="39"/>
        <v>0</v>
      </c>
    </row>
    <row r="2354" spans="38:42" x14ac:dyDescent="0.25">
      <c r="AL2354" s="1" t="s">
        <v>9578</v>
      </c>
      <c r="AM2354" s="1">
        <v>10</v>
      </c>
      <c r="AN2354" s="1" t="s">
        <v>9517</v>
      </c>
      <c r="AO2354" s="71"/>
      <c r="AP2354" s="189">
        <f t="shared" si="39"/>
        <v>0</v>
      </c>
    </row>
    <row r="2355" spans="38:42" x14ac:dyDescent="0.25">
      <c r="AL2355" s="1" t="s">
        <v>9579</v>
      </c>
      <c r="AM2355" s="1">
        <v>0.4</v>
      </c>
      <c r="AN2355" s="1" t="s">
        <v>9580</v>
      </c>
      <c r="AO2355" s="71"/>
      <c r="AP2355" s="189">
        <f t="shared" si="39"/>
        <v>0</v>
      </c>
    </row>
    <row r="2356" spans="38:42" x14ac:dyDescent="0.25">
      <c r="AL2356" s="1" t="s">
        <v>9581</v>
      </c>
      <c r="AM2356" s="1">
        <v>50</v>
      </c>
      <c r="AN2356" s="1" t="s">
        <v>9580</v>
      </c>
      <c r="AO2356" s="71"/>
      <c r="AP2356" s="189">
        <f t="shared" si="39"/>
        <v>0</v>
      </c>
    </row>
    <row r="2357" spans="38:42" x14ac:dyDescent="0.25">
      <c r="AL2357" s="1" t="s">
        <v>9582</v>
      </c>
      <c r="AM2357" s="1">
        <v>1</v>
      </c>
      <c r="AN2357" s="1" t="s">
        <v>9580</v>
      </c>
      <c r="AO2357" s="71"/>
      <c r="AP2357" s="189">
        <f t="shared" si="39"/>
        <v>0</v>
      </c>
    </row>
    <row r="2358" spans="38:42" x14ac:dyDescent="0.25">
      <c r="AL2358" s="1" t="s">
        <v>9583</v>
      </c>
      <c r="AM2358" s="1">
        <v>0.7</v>
      </c>
      <c r="AN2358" s="1" t="s">
        <v>9580</v>
      </c>
      <c r="AO2358" s="71"/>
      <c r="AP2358" s="189">
        <f t="shared" si="39"/>
        <v>0</v>
      </c>
    </row>
    <row r="2359" spans="38:42" x14ac:dyDescent="0.25">
      <c r="AL2359" s="1" t="s">
        <v>9584</v>
      </c>
      <c r="AM2359" s="1">
        <v>1</v>
      </c>
      <c r="AN2359" s="1" t="s">
        <v>9580</v>
      </c>
      <c r="AO2359" s="71"/>
      <c r="AP2359" s="189">
        <f t="shared" si="39"/>
        <v>0</v>
      </c>
    </row>
    <row r="2360" spans="38:42" x14ac:dyDescent="0.25">
      <c r="AL2360" s="1" t="s">
        <v>9585</v>
      </c>
      <c r="AM2360" s="1">
        <v>0.5</v>
      </c>
      <c r="AN2360" s="1" t="s">
        <v>9580</v>
      </c>
      <c r="AO2360" s="71"/>
      <c r="AP2360" s="189">
        <f t="shared" si="39"/>
        <v>0</v>
      </c>
    </row>
    <row r="2361" spans="38:42" x14ac:dyDescent="0.25">
      <c r="AL2361" s="1" t="s">
        <v>9586</v>
      </c>
      <c r="AM2361" s="1">
        <v>0.6</v>
      </c>
      <c r="AN2361" s="1" t="s">
        <v>9580</v>
      </c>
      <c r="AO2361" s="71"/>
      <c r="AP2361" s="189">
        <f t="shared" si="39"/>
        <v>0</v>
      </c>
    </row>
    <row r="2362" spans="38:42" x14ac:dyDescent="0.25">
      <c r="AL2362" s="1" t="s">
        <v>9587</v>
      </c>
      <c r="AM2362" s="1">
        <v>0.3</v>
      </c>
      <c r="AN2362" s="1" t="s">
        <v>9580</v>
      </c>
      <c r="AO2362" s="71"/>
      <c r="AP2362" s="189">
        <f t="shared" si="39"/>
        <v>0</v>
      </c>
    </row>
    <row r="2363" spans="38:42" x14ac:dyDescent="0.25">
      <c r="AL2363" s="1" t="s">
        <v>9588</v>
      </c>
      <c r="AM2363" s="1">
        <v>0.5</v>
      </c>
      <c r="AN2363" s="1" t="s">
        <v>9580</v>
      </c>
      <c r="AO2363" s="71"/>
      <c r="AP2363" s="189">
        <f t="shared" si="39"/>
        <v>0</v>
      </c>
    </row>
    <row r="2364" spans="38:42" x14ac:dyDescent="0.25">
      <c r="AL2364" s="1" t="s">
        <v>9589</v>
      </c>
      <c r="AM2364" s="1">
        <v>30</v>
      </c>
      <c r="AN2364" s="1" t="s">
        <v>9580</v>
      </c>
      <c r="AO2364" s="71"/>
      <c r="AP2364" s="189">
        <f t="shared" si="39"/>
        <v>0</v>
      </c>
    </row>
    <row r="2365" spans="38:42" x14ac:dyDescent="0.25">
      <c r="AL2365" s="1" t="s">
        <v>9590</v>
      </c>
      <c r="AM2365" s="1">
        <v>1</v>
      </c>
      <c r="AN2365" s="1" t="s">
        <v>9580</v>
      </c>
      <c r="AO2365" s="71"/>
      <c r="AP2365" s="189">
        <f t="shared" si="39"/>
        <v>0</v>
      </c>
    </row>
    <row r="2366" spans="38:42" x14ac:dyDescent="0.25">
      <c r="AL2366" s="1" t="s">
        <v>9591</v>
      </c>
      <c r="AM2366" s="1">
        <v>5</v>
      </c>
      <c r="AN2366" s="1" t="s">
        <v>9580</v>
      </c>
      <c r="AO2366" s="71"/>
      <c r="AP2366" s="189">
        <f t="shared" si="39"/>
        <v>0</v>
      </c>
    </row>
    <row r="2367" spans="38:42" x14ac:dyDescent="0.25">
      <c r="AL2367" s="1" t="s">
        <v>9592</v>
      </c>
      <c r="AM2367" s="1">
        <v>1</v>
      </c>
      <c r="AN2367" s="1" t="s">
        <v>9580</v>
      </c>
      <c r="AO2367" s="71"/>
      <c r="AP2367" s="189">
        <f t="shared" si="39"/>
        <v>0</v>
      </c>
    </row>
    <row r="2368" spans="38:42" x14ac:dyDescent="0.25">
      <c r="AL2368" s="1" t="s">
        <v>9593</v>
      </c>
      <c r="AM2368" s="1">
        <v>20</v>
      </c>
      <c r="AN2368" s="1" t="s">
        <v>9580</v>
      </c>
      <c r="AO2368" s="71"/>
      <c r="AP2368" s="189">
        <f t="shared" si="39"/>
        <v>0</v>
      </c>
    </row>
    <row r="2369" spans="38:42" x14ac:dyDescent="0.25">
      <c r="AL2369" s="1" t="s">
        <v>9594</v>
      </c>
      <c r="AM2369" s="1">
        <v>0.5</v>
      </c>
      <c r="AN2369" s="1" t="s">
        <v>9517</v>
      </c>
      <c r="AO2369" s="71"/>
      <c r="AP2369" s="189">
        <f t="shared" si="39"/>
        <v>0</v>
      </c>
    </row>
    <row r="2370" spans="38:42" x14ac:dyDescent="0.25">
      <c r="AL2370" s="1" t="s">
        <v>9595</v>
      </c>
      <c r="AM2370" s="1">
        <v>3.5</v>
      </c>
      <c r="AN2370" s="1" t="s">
        <v>9474</v>
      </c>
      <c r="AO2370" s="71"/>
      <c r="AP2370" s="189">
        <f t="shared" si="39"/>
        <v>0</v>
      </c>
    </row>
    <row r="2371" spans="38:42" x14ac:dyDescent="0.25">
      <c r="AL2371" s="1" t="s">
        <v>9596</v>
      </c>
      <c r="AM2371" s="1">
        <v>2</v>
      </c>
      <c r="AN2371" s="1" t="s">
        <v>9474</v>
      </c>
      <c r="AO2371" s="71"/>
      <c r="AP2371" s="189">
        <f t="shared" si="39"/>
        <v>0</v>
      </c>
    </row>
    <row r="2372" spans="38:42" x14ac:dyDescent="0.25">
      <c r="AL2372" s="1" t="s">
        <v>9597</v>
      </c>
      <c r="AM2372" s="1">
        <v>3</v>
      </c>
      <c r="AN2372" s="1" t="s">
        <v>9474</v>
      </c>
      <c r="AO2372" s="71"/>
      <c r="AP2372" s="189">
        <f t="shared" ref="AP2372:AP2435" si="40">AO2372*AM2372</f>
        <v>0</v>
      </c>
    </row>
    <row r="2373" spans="38:42" x14ac:dyDescent="0.25">
      <c r="AL2373" s="1" t="s">
        <v>9598</v>
      </c>
      <c r="AM2373" s="1">
        <v>1.5</v>
      </c>
      <c r="AN2373" s="1" t="s">
        <v>9474</v>
      </c>
      <c r="AO2373" s="71"/>
      <c r="AP2373" s="189">
        <f t="shared" si="40"/>
        <v>0</v>
      </c>
    </row>
    <row r="2374" spans="38:42" x14ac:dyDescent="0.25">
      <c r="AL2374" s="1" t="s">
        <v>9599</v>
      </c>
      <c r="AM2374" s="1">
        <v>1</v>
      </c>
      <c r="AN2374" s="1" t="s">
        <v>9580</v>
      </c>
      <c r="AO2374" s="71"/>
      <c r="AP2374" s="189">
        <f t="shared" si="40"/>
        <v>0</v>
      </c>
    </row>
    <row r="2375" spans="38:42" x14ac:dyDescent="0.25">
      <c r="AL2375" s="1" t="s">
        <v>9600</v>
      </c>
      <c r="AM2375" s="1">
        <v>0.5</v>
      </c>
      <c r="AN2375" s="1" t="s">
        <v>9580</v>
      </c>
      <c r="AO2375" s="71"/>
      <c r="AP2375" s="189">
        <f t="shared" si="40"/>
        <v>0</v>
      </c>
    </row>
    <row r="2376" spans="38:42" x14ac:dyDescent="0.25">
      <c r="AL2376" s="1" t="s">
        <v>9601</v>
      </c>
      <c r="AM2376" s="1">
        <v>0.1</v>
      </c>
      <c r="AN2376" s="1" t="s">
        <v>9580</v>
      </c>
      <c r="AO2376" s="71"/>
      <c r="AP2376" s="189">
        <f t="shared" si="40"/>
        <v>0</v>
      </c>
    </row>
    <row r="2377" spans="38:42" x14ac:dyDescent="0.25">
      <c r="AL2377" s="1" t="s">
        <v>9602</v>
      </c>
      <c r="AM2377" s="1">
        <v>0.3</v>
      </c>
      <c r="AN2377" s="1" t="s">
        <v>9580</v>
      </c>
      <c r="AO2377" s="71"/>
      <c r="AP2377" s="189">
        <f t="shared" si="40"/>
        <v>0</v>
      </c>
    </row>
    <row r="2378" spans="38:42" x14ac:dyDescent="0.25">
      <c r="AL2378" s="1" t="s">
        <v>9603</v>
      </c>
      <c r="AM2378" s="1">
        <v>3</v>
      </c>
      <c r="AN2378" s="1" t="s">
        <v>9580</v>
      </c>
      <c r="AO2378" s="71"/>
      <c r="AP2378" s="189">
        <f t="shared" si="40"/>
        <v>0</v>
      </c>
    </row>
    <row r="2379" spans="38:42" x14ac:dyDescent="0.25">
      <c r="AL2379" s="1" t="s">
        <v>9604</v>
      </c>
      <c r="AM2379" s="1">
        <v>0.5</v>
      </c>
      <c r="AN2379" s="1" t="s">
        <v>9580</v>
      </c>
      <c r="AO2379" s="71"/>
      <c r="AP2379" s="189">
        <f t="shared" si="40"/>
        <v>0</v>
      </c>
    </row>
    <row r="2380" spans="38:42" x14ac:dyDescent="0.25">
      <c r="AL2380" s="1" t="s">
        <v>9605</v>
      </c>
      <c r="AM2380" s="1"/>
      <c r="AN2380" s="1"/>
      <c r="AO2380" s="71"/>
      <c r="AP2380" s="189">
        <f t="shared" si="40"/>
        <v>0</v>
      </c>
    </row>
    <row r="2381" spans="38:42" x14ac:dyDescent="0.25">
      <c r="AL2381" s="1" t="s">
        <v>9606</v>
      </c>
      <c r="AM2381" s="1">
        <v>3</v>
      </c>
      <c r="AN2381" s="1" t="s">
        <v>9517</v>
      </c>
      <c r="AO2381" s="71"/>
      <c r="AP2381" s="189">
        <f t="shared" si="40"/>
        <v>0</v>
      </c>
    </row>
    <row r="2382" spans="38:42" x14ac:dyDescent="0.25">
      <c r="AL2382" s="1" t="s">
        <v>9607</v>
      </c>
      <c r="AM2382" s="1">
        <v>20</v>
      </c>
      <c r="AN2382" s="1" t="s">
        <v>9517</v>
      </c>
      <c r="AO2382" s="71"/>
      <c r="AP2382" s="189">
        <f t="shared" si="40"/>
        <v>0</v>
      </c>
    </row>
    <row r="2383" spans="38:42" x14ac:dyDescent="0.25">
      <c r="AL2383" s="1" t="s">
        <v>9608</v>
      </c>
      <c r="AM2383" s="1">
        <v>1</v>
      </c>
      <c r="AN2383" s="1" t="s">
        <v>9517</v>
      </c>
      <c r="AO2383" s="71"/>
      <c r="AP2383" s="189">
        <f t="shared" si="40"/>
        <v>0</v>
      </c>
    </row>
    <row r="2384" spans="38:42" x14ac:dyDescent="0.25">
      <c r="AL2384" s="1" t="s">
        <v>9609</v>
      </c>
      <c r="AM2384" s="1">
        <v>0.5</v>
      </c>
      <c r="AN2384" s="1" t="s">
        <v>9517</v>
      </c>
      <c r="AO2384" s="71"/>
      <c r="AP2384" s="189">
        <f t="shared" si="40"/>
        <v>0</v>
      </c>
    </row>
    <row r="2385" spans="38:42" x14ac:dyDescent="0.25">
      <c r="AL2385" s="1" t="s">
        <v>9610</v>
      </c>
      <c r="AM2385" s="1">
        <v>10</v>
      </c>
      <c r="AN2385" s="1" t="s">
        <v>9517</v>
      </c>
      <c r="AO2385" s="71"/>
      <c r="AP2385" s="189">
        <f t="shared" si="40"/>
        <v>0</v>
      </c>
    </row>
    <row r="2386" spans="38:42" x14ac:dyDescent="0.25">
      <c r="AL2386" s="1" t="s">
        <v>9611</v>
      </c>
      <c r="AM2386" s="1">
        <v>15</v>
      </c>
      <c r="AN2386" s="1" t="s">
        <v>9517</v>
      </c>
      <c r="AO2386" s="71"/>
      <c r="AP2386" s="189">
        <f t="shared" si="40"/>
        <v>0</v>
      </c>
    </row>
    <row r="2387" spans="38:42" x14ac:dyDescent="0.25">
      <c r="AL2387" s="1" t="s">
        <v>9612</v>
      </c>
      <c r="AM2387" s="1">
        <v>0.3</v>
      </c>
      <c r="AN2387" s="1" t="s">
        <v>9517</v>
      </c>
      <c r="AO2387" s="71"/>
      <c r="AP2387" s="189">
        <f t="shared" si="40"/>
        <v>0</v>
      </c>
    </row>
    <row r="2388" spans="38:42" x14ac:dyDescent="0.25">
      <c r="AL2388" s="1" t="s">
        <v>9613</v>
      </c>
      <c r="AM2388" s="1"/>
      <c r="AN2388" s="1"/>
      <c r="AO2388" s="71"/>
      <c r="AP2388" s="189">
        <f t="shared" si="40"/>
        <v>0</v>
      </c>
    </row>
    <row r="2389" spans="38:42" x14ac:dyDescent="0.25">
      <c r="AL2389" s="1" t="s">
        <v>9614</v>
      </c>
      <c r="AM2389" s="1">
        <v>5</v>
      </c>
      <c r="AN2389" s="1" t="s">
        <v>9474</v>
      </c>
      <c r="AO2389" s="71"/>
      <c r="AP2389" s="189">
        <f t="shared" si="40"/>
        <v>0</v>
      </c>
    </row>
    <row r="2390" spans="38:42" x14ac:dyDescent="0.25">
      <c r="AL2390" s="1" t="s">
        <v>9615</v>
      </c>
      <c r="AM2390" s="1">
        <v>1</v>
      </c>
      <c r="AN2390" s="1" t="s">
        <v>9474</v>
      </c>
      <c r="AO2390" s="71"/>
      <c r="AP2390" s="189">
        <f t="shared" si="40"/>
        <v>0</v>
      </c>
    </row>
    <row r="2391" spans="38:42" x14ac:dyDescent="0.25">
      <c r="AL2391" s="1" t="s">
        <v>9616</v>
      </c>
      <c r="AM2391" s="1">
        <v>20</v>
      </c>
      <c r="AN2391" s="1" t="s">
        <v>9474</v>
      </c>
      <c r="AO2391" s="71"/>
      <c r="AP2391" s="189">
        <f t="shared" si="40"/>
        <v>0</v>
      </c>
    </row>
    <row r="2392" spans="38:42" x14ac:dyDescent="0.25">
      <c r="AL2392" s="1" t="s">
        <v>9617</v>
      </c>
      <c r="AM2392" s="1">
        <v>35</v>
      </c>
      <c r="AN2392" s="1" t="s">
        <v>9474</v>
      </c>
      <c r="AO2392" s="71"/>
      <c r="AP2392" s="189">
        <f t="shared" si="40"/>
        <v>0</v>
      </c>
    </row>
    <row r="2393" spans="38:42" x14ac:dyDescent="0.25">
      <c r="AL2393" s="1" t="s">
        <v>9618</v>
      </c>
      <c r="AM2393" s="1">
        <v>15</v>
      </c>
      <c r="AN2393" s="1" t="s">
        <v>9474</v>
      </c>
      <c r="AO2393" s="71"/>
      <c r="AP2393" s="189">
        <f t="shared" si="40"/>
        <v>0</v>
      </c>
    </row>
    <row r="2394" spans="38:42" x14ac:dyDescent="0.25">
      <c r="AL2394" s="1" t="s">
        <v>9619</v>
      </c>
      <c r="AM2394" s="1">
        <v>5</v>
      </c>
      <c r="AN2394" s="1" t="s">
        <v>9474</v>
      </c>
      <c r="AO2394" s="71"/>
      <c r="AP2394" s="189">
        <f t="shared" si="40"/>
        <v>0</v>
      </c>
    </row>
    <row r="2395" spans="38:42" x14ac:dyDescent="0.25">
      <c r="AL2395" s="1" t="s">
        <v>9620</v>
      </c>
      <c r="AM2395" s="1">
        <v>10</v>
      </c>
      <c r="AN2395" s="1" t="s">
        <v>9474</v>
      </c>
      <c r="AO2395" s="71"/>
      <c r="AP2395" s="189">
        <f t="shared" si="40"/>
        <v>0</v>
      </c>
    </row>
    <row r="2396" spans="38:42" x14ac:dyDescent="0.25">
      <c r="AL2396" s="1" t="s">
        <v>9621</v>
      </c>
      <c r="AM2396" s="1">
        <v>6</v>
      </c>
      <c r="AN2396" s="1" t="s">
        <v>9474</v>
      </c>
      <c r="AO2396" s="71"/>
      <c r="AP2396" s="189">
        <f t="shared" si="40"/>
        <v>0</v>
      </c>
    </row>
    <row r="2397" spans="38:42" x14ac:dyDescent="0.25">
      <c r="AL2397" s="1" t="s">
        <v>9622</v>
      </c>
      <c r="AM2397" s="1">
        <v>25</v>
      </c>
      <c r="AN2397" s="1" t="s">
        <v>9474</v>
      </c>
      <c r="AO2397" s="71"/>
      <c r="AP2397" s="189">
        <f t="shared" si="40"/>
        <v>0</v>
      </c>
    </row>
    <row r="2398" spans="38:42" x14ac:dyDescent="0.25">
      <c r="AL2398" s="1" t="s">
        <v>8253</v>
      </c>
      <c r="AM2398" s="1">
        <v>30</v>
      </c>
      <c r="AN2398" s="1" t="s">
        <v>9474</v>
      </c>
      <c r="AO2398" s="71"/>
      <c r="AP2398" s="189">
        <f t="shared" si="40"/>
        <v>0</v>
      </c>
    </row>
    <row r="2399" spans="38:42" x14ac:dyDescent="0.25">
      <c r="AL2399" s="1" t="s">
        <v>9623</v>
      </c>
      <c r="AM2399" s="1">
        <v>30</v>
      </c>
      <c r="AN2399" s="1" t="s">
        <v>9474</v>
      </c>
      <c r="AO2399" s="71"/>
      <c r="AP2399" s="189">
        <f t="shared" si="40"/>
        <v>0</v>
      </c>
    </row>
    <row r="2400" spans="38:42" x14ac:dyDescent="0.25">
      <c r="AL2400" s="1" t="s">
        <v>9624</v>
      </c>
      <c r="AM2400" s="1">
        <v>40</v>
      </c>
      <c r="AN2400" s="1" t="s">
        <v>9474</v>
      </c>
      <c r="AO2400" s="71"/>
      <c r="AP2400" s="189">
        <f t="shared" si="40"/>
        <v>0</v>
      </c>
    </row>
    <row r="2401" spans="38:42" x14ac:dyDescent="0.25">
      <c r="AL2401" s="1" t="s">
        <v>9625</v>
      </c>
      <c r="AM2401" s="1">
        <v>15</v>
      </c>
      <c r="AN2401" s="1" t="s">
        <v>9474</v>
      </c>
      <c r="AO2401" s="71"/>
      <c r="AP2401" s="189">
        <f t="shared" si="40"/>
        <v>0</v>
      </c>
    </row>
    <row r="2402" spans="38:42" x14ac:dyDescent="0.25">
      <c r="AL2402" s="1" t="s">
        <v>9626</v>
      </c>
      <c r="AM2402" s="1">
        <v>45</v>
      </c>
      <c r="AN2402" s="1" t="s">
        <v>9474</v>
      </c>
      <c r="AO2402" s="71"/>
      <c r="AP2402" s="189">
        <f t="shared" si="40"/>
        <v>0</v>
      </c>
    </row>
    <row r="2403" spans="38:42" x14ac:dyDescent="0.25">
      <c r="AL2403" s="1" t="s">
        <v>9627</v>
      </c>
      <c r="AM2403" s="1">
        <v>25</v>
      </c>
      <c r="AN2403" s="1" t="s">
        <v>9474</v>
      </c>
      <c r="AO2403" s="71"/>
      <c r="AP2403" s="189">
        <f t="shared" si="40"/>
        <v>0</v>
      </c>
    </row>
    <row r="2404" spans="38:42" x14ac:dyDescent="0.25">
      <c r="AL2404" s="1" t="s">
        <v>9628</v>
      </c>
      <c r="AM2404" s="1"/>
      <c r="AN2404" s="1"/>
      <c r="AO2404" s="71"/>
      <c r="AP2404" s="189">
        <f t="shared" si="40"/>
        <v>0</v>
      </c>
    </row>
    <row r="2405" spans="38:42" x14ac:dyDescent="0.25">
      <c r="AL2405" s="1" t="s">
        <v>9629</v>
      </c>
      <c r="AM2405" s="1">
        <v>10</v>
      </c>
      <c r="AN2405" s="1" t="s">
        <v>9630</v>
      </c>
      <c r="AO2405" s="71"/>
      <c r="AP2405" s="189">
        <f t="shared" si="40"/>
        <v>0</v>
      </c>
    </row>
    <row r="2406" spans="38:42" x14ac:dyDescent="0.25">
      <c r="AL2406" s="1" t="s">
        <v>9631</v>
      </c>
      <c r="AM2406" s="1">
        <v>3</v>
      </c>
      <c r="AN2406" s="1" t="s">
        <v>9630</v>
      </c>
      <c r="AO2406" s="71"/>
      <c r="AP2406" s="189">
        <f t="shared" si="40"/>
        <v>0</v>
      </c>
    </row>
    <row r="2407" spans="38:42" x14ac:dyDescent="0.25">
      <c r="AL2407" s="1" t="s">
        <v>9632</v>
      </c>
      <c r="AM2407" s="1">
        <v>0.5</v>
      </c>
      <c r="AN2407" s="1" t="s">
        <v>9630</v>
      </c>
      <c r="AO2407" s="71"/>
      <c r="AP2407" s="189">
        <f t="shared" si="40"/>
        <v>0</v>
      </c>
    </row>
    <row r="2408" spans="38:42" x14ac:dyDescent="0.25">
      <c r="AL2408" s="1" t="s">
        <v>9633</v>
      </c>
      <c r="AM2408" s="1">
        <v>5</v>
      </c>
      <c r="AN2408" s="1" t="s">
        <v>9630</v>
      </c>
      <c r="AO2408" s="71"/>
      <c r="AP2408" s="189">
        <f t="shared" si="40"/>
        <v>0</v>
      </c>
    </row>
    <row r="2409" spans="38:42" x14ac:dyDescent="0.25">
      <c r="AL2409" s="1" t="s">
        <v>9634</v>
      </c>
      <c r="AM2409" s="1">
        <v>0.1</v>
      </c>
      <c r="AN2409" s="1" t="s">
        <v>9630</v>
      </c>
      <c r="AO2409" s="71"/>
      <c r="AP2409" s="189">
        <f t="shared" si="40"/>
        <v>0</v>
      </c>
    </row>
    <row r="2410" spans="38:42" x14ac:dyDescent="0.25">
      <c r="AL2410" s="1" t="s">
        <v>9635</v>
      </c>
      <c r="AM2410" s="1">
        <v>0.2</v>
      </c>
      <c r="AN2410" s="1" t="s">
        <v>9630</v>
      </c>
      <c r="AO2410" s="71"/>
      <c r="AP2410" s="189">
        <f t="shared" si="40"/>
        <v>0</v>
      </c>
    </row>
    <row r="2411" spans="38:42" x14ac:dyDescent="0.25">
      <c r="AL2411" s="1" t="s">
        <v>9636</v>
      </c>
      <c r="AM2411" s="1">
        <v>10</v>
      </c>
      <c r="AN2411" s="1" t="s">
        <v>9630</v>
      </c>
      <c r="AO2411" s="71"/>
      <c r="AP2411" s="189">
        <f t="shared" si="40"/>
        <v>0</v>
      </c>
    </row>
    <row r="2412" spans="38:42" x14ac:dyDescent="0.25">
      <c r="AL2412" s="1" t="s">
        <v>9637</v>
      </c>
      <c r="AM2412" s="1">
        <v>0.3</v>
      </c>
      <c r="AN2412" s="1" t="s">
        <v>9630</v>
      </c>
      <c r="AO2412" s="71"/>
      <c r="AP2412" s="189">
        <f t="shared" si="40"/>
        <v>0</v>
      </c>
    </row>
    <row r="2413" spans="38:42" x14ac:dyDescent="0.25">
      <c r="AL2413" s="1" t="s">
        <v>7787</v>
      </c>
      <c r="AM2413" s="1">
        <v>2</v>
      </c>
      <c r="AN2413" s="1" t="s">
        <v>9630</v>
      </c>
      <c r="AO2413" s="71"/>
      <c r="AP2413" s="189">
        <f t="shared" si="40"/>
        <v>0</v>
      </c>
    </row>
    <row r="2414" spans="38:42" x14ac:dyDescent="0.25">
      <c r="AL2414" s="1" t="s">
        <v>9638</v>
      </c>
      <c r="AM2414" s="1"/>
      <c r="AN2414" s="1"/>
      <c r="AO2414" s="71"/>
      <c r="AP2414" s="189">
        <f t="shared" si="40"/>
        <v>0</v>
      </c>
    </row>
    <row r="2415" spans="38:42" x14ac:dyDescent="0.25">
      <c r="AL2415" s="1" t="s">
        <v>9639</v>
      </c>
      <c r="AM2415" s="1">
        <v>0.3</v>
      </c>
      <c r="AN2415" s="1" t="s">
        <v>9553</v>
      </c>
      <c r="AO2415" s="71"/>
      <c r="AP2415" s="189">
        <f t="shared" si="40"/>
        <v>0</v>
      </c>
    </row>
    <row r="2416" spans="38:42" x14ac:dyDescent="0.25">
      <c r="AL2416" s="1" t="s">
        <v>9640</v>
      </c>
      <c r="AM2416" s="1">
        <v>0.5</v>
      </c>
      <c r="AN2416" s="1" t="s">
        <v>9553</v>
      </c>
      <c r="AO2416" s="71"/>
      <c r="AP2416" s="189">
        <f t="shared" si="40"/>
        <v>0</v>
      </c>
    </row>
    <row r="2417" spans="38:42" x14ac:dyDescent="0.25">
      <c r="AL2417" s="1" t="s">
        <v>9641</v>
      </c>
      <c r="AM2417" s="1">
        <v>1</v>
      </c>
      <c r="AN2417" s="1" t="s">
        <v>9553</v>
      </c>
      <c r="AO2417" s="71"/>
      <c r="AP2417" s="189">
        <f t="shared" si="40"/>
        <v>0</v>
      </c>
    </row>
    <row r="2418" spans="38:42" x14ac:dyDescent="0.25">
      <c r="AL2418" s="1" t="s">
        <v>9642</v>
      </c>
      <c r="AM2418" s="1">
        <v>0.1</v>
      </c>
      <c r="AN2418" s="1" t="s">
        <v>9553</v>
      </c>
      <c r="AO2418" s="71"/>
      <c r="AP2418" s="189">
        <f t="shared" si="40"/>
        <v>0</v>
      </c>
    </row>
    <row r="2419" spans="38:42" x14ac:dyDescent="0.25">
      <c r="AL2419" s="1" t="s">
        <v>9643</v>
      </c>
      <c r="AM2419" s="1">
        <v>20</v>
      </c>
      <c r="AN2419" s="1" t="s">
        <v>9474</v>
      </c>
      <c r="AO2419" s="71"/>
      <c r="AP2419" s="189">
        <f t="shared" si="40"/>
        <v>0</v>
      </c>
    </row>
    <row r="2420" spans="38:42" x14ac:dyDescent="0.25">
      <c r="AL2420" s="1" t="s">
        <v>7784</v>
      </c>
      <c r="AM2420" s="1">
        <v>0.5</v>
      </c>
      <c r="AN2420" s="1" t="s">
        <v>9553</v>
      </c>
      <c r="AO2420" s="71"/>
      <c r="AP2420" s="189">
        <f t="shared" si="40"/>
        <v>0</v>
      </c>
    </row>
    <row r="2421" spans="38:42" x14ac:dyDescent="0.25">
      <c r="AL2421" s="1" t="s">
        <v>9644</v>
      </c>
      <c r="AM2421" s="1">
        <v>0.3</v>
      </c>
      <c r="AN2421" s="1" t="s">
        <v>9553</v>
      </c>
      <c r="AO2421" s="71"/>
      <c r="AP2421" s="189">
        <f t="shared" si="40"/>
        <v>0</v>
      </c>
    </row>
    <row r="2422" spans="38:42" x14ac:dyDescent="0.25">
      <c r="AL2422" s="1" t="s">
        <v>9645</v>
      </c>
      <c r="AM2422" s="1">
        <v>1</v>
      </c>
      <c r="AN2422" s="1" t="s">
        <v>9517</v>
      </c>
      <c r="AO2422" s="71"/>
      <c r="AP2422" s="189">
        <f t="shared" si="40"/>
        <v>0</v>
      </c>
    </row>
    <row r="2423" spans="38:42" x14ac:dyDescent="0.25">
      <c r="AL2423" s="1" t="s">
        <v>9646</v>
      </c>
      <c r="AM2423" s="1">
        <v>10</v>
      </c>
      <c r="AN2423" s="1" t="s">
        <v>9517</v>
      </c>
      <c r="AO2423" s="71"/>
      <c r="AP2423" s="189">
        <f t="shared" si="40"/>
        <v>0</v>
      </c>
    </row>
    <row r="2424" spans="38:42" x14ac:dyDescent="0.25">
      <c r="AL2424" s="1" t="s">
        <v>9647</v>
      </c>
      <c r="AM2424" s="1">
        <v>15</v>
      </c>
      <c r="AN2424" s="1" t="s">
        <v>9517</v>
      </c>
      <c r="AO2424" s="71"/>
      <c r="AP2424" s="189">
        <f t="shared" si="40"/>
        <v>0</v>
      </c>
    </row>
    <row r="2425" spans="38:42" x14ac:dyDescent="0.25">
      <c r="AL2425" s="1" t="s">
        <v>9648</v>
      </c>
      <c r="AM2425" s="1">
        <v>3</v>
      </c>
      <c r="AN2425" s="1" t="s">
        <v>9517</v>
      </c>
      <c r="AO2425" s="71"/>
      <c r="AP2425" s="189">
        <f t="shared" si="40"/>
        <v>0</v>
      </c>
    </row>
    <row r="2426" spans="38:42" x14ac:dyDescent="0.25">
      <c r="AL2426" s="1" t="s">
        <v>9649</v>
      </c>
      <c r="AM2426" s="1">
        <v>35</v>
      </c>
      <c r="AN2426" s="1" t="s">
        <v>9517</v>
      </c>
      <c r="AO2426" s="71"/>
      <c r="AP2426" s="189">
        <f t="shared" si="40"/>
        <v>0</v>
      </c>
    </row>
    <row r="2427" spans="38:42" x14ac:dyDescent="0.25">
      <c r="AL2427" s="1" t="s">
        <v>9650</v>
      </c>
      <c r="AM2427" s="1">
        <v>15</v>
      </c>
      <c r="AN2427" s="1" t="s">
        <v>9517</v>
      </c>
      <c r="AO2427" s="71"/>
      <c r="AP2427" s="189">
        <f t="shared" si="40"/>
        <v>0</v>
      </c>
    </row>
    <row r="2428" spans="38:42" x14ac:dyDescent="0.25">
      <c r="AL2428" s="1" t="s">
        <v>9651</v>
      </c>
      <c r="AM2428" s="1">
        <v>5</v>
      </c>
      <c r="AN2428" s="1" t="s">
        <v>9517</v>
      </c>
      <c r="AO2428" s="71"/>
      <c r="AP2428" s="189">
        <f t="shared" si="40"/>
        <v>0</v>
      </c>
    </row>
    <row r="2429" spans="38:42" x14ac:dyDescent="0.25">
      <c r="AL2429" s="1" t="s">
        <v>9652</v>
      </c>
      <c r="AM2429" s="1">
        <v>0.5</v>
      </c>
      <c r="AN2429" s="1" t="s">
        <v>9517</v>
      </c>
      <c r="AO2429" s="71"/>
      <c r="AP2429" s="189">
        <f t="shared" si="40"/>
        <v>0</v>
      </c>
    </row>
    <row r="2430" spans="38:42" x14ac:dyDescent="0.25">
      <c r="AL2430" s="1" t="s">
        <v>9653</v>
      </c>
      <c r="AM2430" s="1">
        <v>7</v>
      </c>
      <c r="AN2430" s="1" t="s">
        <v>9517</v>
      </c>
      <c r="AO2430" s="71"/>
      <c r="AP2430" s="189">
        <f t="shared" si="40"/>
        <v>0</v>
      </c>
    </row>
    <row r="2431" spans="38:42" x14ac:dyDescent="0.25">
      <c r="AL2431" s="1" t="s">
        <v>9654</v>
      </c>
      <c r="AM2431" s="1">
        <v>8</v>
      </c>
      <c r="AN2431" s="1" t="s">
        <v>9517</v>
      </c>
      <c r="AO2431" s="71"/>
      <c r="AP2431" s="189">
        <f t="shared" si="40"/>
        <v>0</v>
      </c>
    </row>
    <row r="2432" spans="38:42" x14ac:dyDescent="0.25">
      <c r="AL2432" s="1" t="s">
        <v>9655</v>
      </c>
      <c r="AM2432" s="1"/>
      <c r="AN2432" s="1"/>
      <c r="AO2432" s="71"/>
      <c r="AP2432" s="189">
        <f t="shared" si="40"/>
        <v>0</v>
      </c>
    </row>
    <row r="2433" spans="38:42" x14ac:dyDescent="0.25">
      <c r="AL2433" s="1" t="s">
        <v>9656</v>
      </c>
      <c r="AM2433" s="1">
        <v>0.6</v>
      </c>
      <c r="AN2433" s="1" t="s">
        <v>9553</v>
      </c>
      <c r="AO2433" s="71"/>
      <c r="AP2433" s="189">
        <f t="shared" si="40"/>
        <v>0</v>
      </c>
    </row>
    <row r="2434" spans="38:42" x14ac:dyDescent="0.25">
      <c r="AL2434" s="1" t="s">
        <v>9657</v>
      </c>
      <c r="AM2434" s="1">
        <v>0.5</v>
      </c>
      <c r="AN2434" s="1" t="s">
        <v>9553</v>
      </c>
      <c r="AO2434" s="71"/>
      <c r="AP2434" s="189">
        <f t="shared" si="40"/>
        <v>0</v>
      </c>
    </row>
    <row r="2435" spans="38:42" x14ac:dyDescent="0.25">
      <c r="AL2435" s="1" t="s">
        <v>9658</v>
      </c>
      <c r="AM2435" s="1">
        <v>0.7</v>
      </c>
      <c r="AN2435" s="1" t="s">
        <v>9553</v>
      </c>
      <c r="AO2435" s="71"/>
      <c r="AP2435" s="189">
        <f t="shared" si="40"/>
        <v>0</v>
      </c>
    </row>
    <row r="2436" spans="38:42" x14ac:dyDescent="0.25">
      <c r="AL2436" s="1" t="s">
        <v>9659</v>
      </c>
      <c r="AM2436" s="1">
        <v>0.6</v>
      </c>
      <c r="AN2436" s="1" t="s">
        <v>9553</v>
      </c>
      <c r="AO2436" s="71"/>
      <c r="AP2436" s="189">
        <f t="shared" ref="AP2436:AP2499" si="41">AO2436*AM2436</f>
        <v>0</v>
      </c>
    </row>
    <row r="2437" spans="38:42" x14ac:dyDescent="0.25">
      <c r="AL2437" s="1" t="s">
        <v>9660</v>
      </c>
      <c r="AM2437" s="1">
        <v>0.3</v>
      </c>
      <c r="AN2437" s="1" t="s">
        <v>9553</v>
      </c>
      <c r="AO2437" s="71"/>
      <c r="AP2437" s="189">
        <f t="shared" si="41"/>
        <v>0</v>
      </c>
    </row>
    <row r="2438" spans="38:42" x14ac:dyDescent="0.25">
      <c r="AL2438" s="1" t="s">
        <v>9661</v>
      </c>
      <c r="AM2438" s="1">
        <v>0.6</v>
      </c>
      <c r="AN2438" s="1" t="s">
        <v>9553</v>
      </c>
      <c r="AO2438" s="71"/>
      <c r="AP2438" s="189">
        <f t="shared" si="41"/>
        <v>0</v>
      </c>
    </row>
    <row r="2439" spans="38:42" x14ac:dyDescent="0.25">
      <c r="AL2439" s="1" t="s">
        <v>9662</v>
      </c>
      <c r="AM2439" s="1">
        <v>1</v>
      </c>
      <c r="AN2439" s="1" t="s">
        <v>9553</v>
      </c>
      <c r="AO2439" s="71"/>
      <c r="AP2439" s="189">
        <f t="shared" si="41"/>
        <v>0</v>
      </c>
    </row>
    <row r="2440" spans="38:42" x14ac:dyDescent="0.25">
      <c r="AL2440" s="1" t="s">
        <v>9663</v>
      </c>
      <c r="AM2440" s="1">
        <v>2</v>
      </c>
      <c r="AN2440" s="1" t="s">
        <v>9553</v>
      </c>
      <c r="AO2440" s="71"/>
      <c r="AP2440" s="189">
        <f t="shared" si="41"/>
        <v>0</v>
      </c>
    </row>
    <row r="2441" spans="38:42" x14ac:dyDescent="0.25">
      <c r="AL2441" s="1" t="s">
        <v>9664</v>
      </c>
      <c r="AM2441" s="1">
        <v>10</v>
      </c>
      <c r="AN2441" s="1" t="s">
        <v>9553</v>
      </c>
      <c r="AO2441" s="71"/>
      <c r="AP2441" s="189">
        <f t="shared" si="41"/>
        <v>0</v>
      </c>
    </row>
    <row r="2442" spans="38:42" x14ac:dyDescent="0.25">
      <c r="AL2442" s="1" t="s">
        <v>9665</v>
      </c>
      <c r="AM2442" s="1">
        <v>10</v>
      </c>
      <c r="AN2442" s="1" t="s">
        <v>9553</v>
      </c>
      <c r="AO2442" s="71"/>
      <c r="AP2442" s="189">
        <f t="shared" si="41"/>
        <v>0</v>
      </c>
    </row>
    <row r="2443" spans="38:42" x14ac:dyDescent="0.25">
      <c r="AL2443" s="1" t="s">
        <v>9666</v>
      </c>
      <c r="AM2443" s="1">
        <v>0.1</v>
      </c>
      <c r="AN2443" s="1" t="s">
        <v>9553</v>
      </c>
      <c r="AO2443" s="71"/>
      <c r="AP2443" s="189">
        <f t="shared" si="41"/>
        <v>0</v>
      </c>
    </row>
    <row r="2444" spans="38:42" x14ac:dyDescent="0.25">
      <c r="AL2444" s="1" t="s">
        <v>9667</v>
      </c>
      <c r="AM2444" s="1">
        <v>0.1</v>
      </c>
      <c r="AN2444" s="1" t="s">
        <v>9553</v>
      </c>
      <c r="AO2444" s="71"/>
      <c r="AP2444" s="189">
        <f t="shared" si="41"/>
        <v>0</v>
      </c>
    </row>
    <row r="2445" spans="38:42" x14ac:dyDescent="0.25">
      <c r="AL2445" s="1" t="s">
        <v>9668</v>
      </c>
      <c r="AM2445" s="1">
        <v>0.5</v>
      </c>
      <c r="AN2445" s="1" t="s">
        <v>9553</v>
      </c>
      <c r="AO2445" s="71"/>
      <c r="AP2445" s="189">
        <f t="shared" si="41"/>
        <v>0</v>
      </c>
    </row>
    <row r="2446" spans="38:42" x14ac:dyDescent="0.25">
      <c r="AL2446" s="1" t="s">
        <v>9669</v>
      </c>
      <c r="AM2446" s="1">
        <v>0.6</v>
      </c>
      <c r="AN2446" s="1" t="s">
        <v>9553</v>
      </c>
      <c r="AO2446" s="71"/>
      <c r="AP2446" s="189">
        <f t="shared" si="41"/>
        <v>0</v>
      </c>
    </row>
    <row r="2447" spans="38:42" x14ac:dyDescent="0.25">
      <c r="AL2447" s="1" t="s">
        <v>9670</v>
      </c>
      <c r="AM2447" s="1">
        <v>2</v>
      </c>
      <c r="AN2447" s="1" t="s">
        <v>9553</v>
      </c>
      <c r="AO2447" s="71"/>
      <c r="AP2447" s="189">
        <f t="shared" si="41"/>
        <v>0</v>
      </c>
    </row>
    <row r="2448" spans="38:42" x14ac:dyDescent="0.25">
      <c r="AL2448" s="1" t="s">
        <v>9671</v>
      </c>
      <c r="AM2448" s="1">
        <v>0.5</v>
      </c>
      <c r="AN2448" s="1" t="s">
        <v>9553</v>
      </c>
      <c r="AO2448" s="71"/>
      <c r="AP2448" s="189">
        <f t="shared" si="41"/>
        <v>0</v>
      </c>
    </row>
    <row r="2449" spans="38:42" x14ac:dyDescent="0.25">
      <c r="AL2449" s="1" t="s">
        <v>9672</v>
      </c>
      <c r="AM2449" s="1">
        <v>0.2</v>
      </c>
      <c r="AN2449" s="1" t="s">
        <v>9553</v>
      </c>
      <c r="AO2449" s="71"/>
      <c r="AP2449" s="189">
        <f t="shared" si="41"/>
        <v>0</v>
      </c>
    </row>
    <row r="2450" spans="38:42" x14ac:dyDescent="0.25">
      <c r="AL2450" s="1" t="s">
        <v>9673</v>
      </c>
      <c r="AM2450" s="1">
        <v>0.7</v>
      </c>
      <c r="AN2450" s="1" t="s">
        <v>9553</v>
      </c>
      <c r="AO2450" s="71"/>
      <c r="AP2450" s="189">
        <f t="shared" si="41"/>
        <v>0</v>
      </c>
    </row>
    <row r="2451" spans="38:42" x14ac:dyDescent="0.25">
      <c r="AL2451" s="1" t="s">
        <v>9674</v>
      </c>
      <c r="AM2451" s="1">
        <v>1</v>
      </c>
      <c r="AN2451" s="1" t="s">
        <v>9553</v>
      </c>
      <c r="AO2451" s="71"/>
      <c r="AP2451" s="189">
        <f t="shared" si="41"/>
        <v>0</v>
      </c>
    </row>
    <row r="2452" spans="38:42" x14ac:dyDescent="0.25">
      <c r="AL2452" s="1" t="s">
        <v>9675</v>
      </c>
      <c r="AM2452" s="1">
        <v>0.5</v>
      </c>
      <c r="AN2452" s="1" t="s">
        <v>9553</v>
      </c>
      <c r="AO2452" s="71"/>
      <c r="AP2452" s="189">
        <f t="shared" si="41"/>
        <v>0</v>
      </c>
    </row>
    <row r="2453" spans="38:42" x14ac:dyDescent="0.25">
      <c r="AL2453" s="1" t="s">
        <v>9676</v>
      </c>
      <c r="AM2453" s="1">
        <v>0.7</v>
      </c>
      <c r="AN2453" s="1" t="s">
        <v>9553</v>
      </c>
      <c r="AO2453" s="71"/>
      <c r="AP2453" s="189">
        <f t="shared" si="41"/>
        <v>0</v>
      </c>
    </row>
    <row r="2454" spans="38:42" x14ac:dyDescent="0.25">
      <c r="AL2454" s="1" t="s">
        <v>9677</v>
      </c>
      <c r="AM2454" s="1">
        <v>1</v>
      </c>
      <c r="AN2454" s="1" t="s">
        <v>9553</v>
      </c>
      <c r="AO2454" s="71"/>
      <c r="AP2454" s="189">
        <f t="shared" si="41"/>
        <v>0</v>
      </c>
    </row>
    <row r="2455" spans="38:42" x14ac:dyDescent="0.25">
      <c r="AL2455" s="1" t="s">
        <v>9678</v>
      </c>
      <c r="AM2455" s="1">
        <v>0.3</v>
      </c>
      <c r="AN2455" s="1" t="s">
        <v>9553</v>
      </c>
      <c r="AO2455" s="71"/>
      <c r="AP2455" s="189">
        <f t="shared" si="41"/>
        <v>0</v>
      </c>
    </row>
    <row r="2456" spans="38:42" x14ac:dyDescent="0.25">
      <c r="AL2456" s="1" t="s">
        <v>9679</v>
      </c>
      <c r="AM2456" s="1">
        <v>0.3</v>
      </c>
      <c r="AN2456" s="1" t="s">
        <v>9553</v>
      </c>
      <c r="AO2456" s="71"/>
      <c r="AP2456" s="189">
        <f t="shared" si="41"/>
        <v>0</v>
      </c>
    </row>
    <row r="2457" spans="38:42" x14ac:dyDescent="0.25">
      <c r="AL2457" s="1" t="s">
        <v>9680</v>
      </c>
      <c r="AM2457" s="1">
        <v>0.5</v>
      </c>
      <c r="AN2457" s="1" t="s">
        <v>9553</v>
      </c>
      <c r="AO2457" s="71"/>
      <c r="AP2457" s="189">
        <f t="shared" si="41"/>
        <v>0</v>
      </c>
    </row>
    <row r="2458" spans="38:42" x14ac:dyDescent="0.25">
      <c r="AL2458" s="1" t="s">
        <v>9681</v>
      </c>
      <c r="AM2458" s="1">
        <v>0.4</v>
      </c>
      <c r="AN2458" s="1" t="s">
        <v>9553</v>
      </c>
      <c r="AO2458" s="71"/>
      <c r="AP2458" s="189">
        <f t="shared" si="41"/>
        <v>0</v>
      </c>
    </row>
    <row r="2459" spans="38:42" x14ac:dyDescent="0.25">
      <c r="AL2459" s="1" t="s">
        <v>9682</v>
      </c>
      <c r="AM2459" s="1">
        <v>5</v>
      </c>
      <c r="AN2459" s="1" t="s">
        <v>9553</v>
      </c>
      <c r="AO2459" s="71"/>
      <c r="AP2459" s="189">
        <f t="shared" si="41"/>
        <v>0</v>
      </c>
    </row>
    <row r="2460" spans="38:42" x14ac:dyDescent="0.25">
      <c r="AL2460" s="1" t="s">
        <v>9683</v>
      </c>
      <c r="AM2460" s="1">
        <v>0.4</v>
      </c>
      <c r="AN2460" s="1" t="s">
        <v>9553</v>
      </c>
      <c r="AO2460" s="71"/>
      <c r="AP2460" s="189">
        <f t="shared" si="41"/>
        <v>0</v>
      </c>
    </row>
    <row r="2461" spans="38:42" x14ac:dyDescent="0.25">
      <c r="AL2461" s="1" t="s">
        <v>9684</v>
      </c>
      <c r="AM2461" s="1">
        <v>0.2</v>
      </c>
      <c r="AN2461" s="1" t="s">
        <v>9553</v>
      </c>
      <c r="AO2461" s="71"/>
      <c r="AP2461" s="189">
        <f t="shared" si="41"/>
        <v>0</v>
      </c>
    </row>
    <row r="2462" spans="38:42" x14ac:dyDescent="0.25">
      <c r="AL2462" s="1" t="s">
        <v>9685</v>
      </c>
      <c r="AM2462" s="1">
        <v>0.5</v>
      </c>
      <c r="AN2462" s="1" t="s">
        <v>9553</v>
      </c>
      <c r="AO2462" s="71"/>
      <c r="AP2462" s="189">
        <f t="shared" si="41"/>
        <v>0</v>
      </c>
    </row>
    <row r="2463" spans="38:42" x14ac:dyDescent="0.25">
      <c r="AL2463" s="1" t="s">
        <v>9686</v>
      </c>
      <c r="AM2463" s="1">
        <v>0.4</v>
      </c>
      <c r="AN2463" s="1" t="s">
        <v>9553</v>
      </c>
      <c r="AO2463" s="71"/>
      <c r="AP2463" s="189">
        <f t="shared" si="41"/>
        <v>0</v>
      </c>
    </row>
    <row r="2464" spans="38:42" x14ac:dyDescent="0.25">
      <c r="AL2464" s="1" t="s">
        <v>9687</v>
      </c>
      <c r="AM2464" s="1">
        <v>1</v>
      </c>
      <c r="AN2464" s="1" t="s">
        <v>9553</v>
      </c>
      <c r="AO2464" s="71"/>
      <c r="AP2464" s="189">
        <f t="shared" si="41"/>
        <v>0</v>
      </c>
    </row>
    <row r="2465" spans="38:42" x14ac:dyDescent="0.25">
      <c r="AL2465" s="1" t="s">
        <v>9688</v>
      </c>
      <c r="AM2465" s="1">
        <v>20</v>
      </c>
      <c r="AN2465" s="1" t="s">
        <v>9553</v>
      </c>
      <c r="AO2465" s="71"/>
      <c r="AP2465" s="189">
        <f t="shared" si="41"/>
        <v>0</v>
      </c>
    </row>
    <row r="2466" spans="38:42" x14ac:dyDescent="0.25">
      <c r="AL2466" s="1" t="s">
        <v>9689</v>
      </c>
      <c r="AM2466" s="1">
        <v>15</v>
      </c>
      <c r="AN2466" s="1" t="s">
        <v>9553</v>
      </c>
      <c r="AO2466" s="71"/>
      <c r="AP2466" s="189">
        <f t="shared" si="41"/>
        <v>0</v>
      </c>
    </row>
    <row r="2467" spans="38:42" x14ac:dyDescent="0.25">
      <c r="AL2467" s="1" t="s">
        <v>9690</v>
      </c>
      <c r="AM2467" s="1">
        <v>1</v>
      </c>
      <c r="AN2467" s="1" t="s">
        <v>9553</v>
      </c>
      <c r="AO2467" s="71"/>
      <c r="AP2467" s="189">
        <f t="shared" si="41"/>
        <v>0</v>
      </c>
    </row>
    <row r="2468" spans="38:42" x14ac:dyDescent="0.25">
      <c r="AL2468" s="1" t="s">
        <v>9691</v>
      </c>
      <c r="AM2468" s="1">
        <v>0.4</v>
      </c>
      <c r="AN2468" s="1" t="s">
        <v>9553</v>
      </c>
      <c r="AO2468" s="71"/>
      <c r="AP2468" s="189">
        <f t="shared" si="41"/>
        <v>0</v>
      </c>
    </row>
    <row r="2469" spans="38:42" x14ac:dyDescent="0.25">
      <c r="AL2469" s="1" t="s">
        <v>9692</v>
      </c>
      <c r="AM2469" s="1">
        <v>0.5</v>
      </c>
      <c r="AN2469" s="1" t="s">
        <v>9553</v>
      </c>
      <c r="AO2469" s="71"/>
      <c r="AP2469" s="189">
        <f t="shared" si="41"/>
        <v>0</v>
      </c>
    </row>
    <row r="2470" spans="38:42" x14ac:dyDescent="0.25">
      <c r="AL2470" s="1" t="s">
        <v>9693</v>
      </c>
      <c r="AM2470" s="1">
        <v>0.5</v>
      </c>
      <c r="AN2470" s="1" t="s">
        <v>9553</v>
      </c>
      <c r="AO2470" s="71"/>
      <c r="AP2470" s="189">
        <f t="shared" si="41"/>
        <v>0</v>
      </c>
    </row>
    <row r="2471" spans="38:42" x14ac:dyDescent="0.25">
      <c r="AL2471" s="1" t="s">
        <v>9694</v>
      </c>
      <c r="AM2471" s="1"/>
      <c r="AN2471" s="1"/>
      <c r="AO2471" s="71"/>
      <c r="AP2471" s="189">
        <f t="shared" si="41"/>
        <v>0</v>
      </c>
    </row>
    <row r="2472" spans="38:42" x14ac:dyDescent="0.25">
      <c r="AL2472" s="1" t="s">
        <v>9695</v>
      </c>
      <c r="AM2472" s="1">
        <v>3</v>
      </c>
      <c r="AN2472" s="1" t="s">
        <v>9517</v>
      </c>
      <c r="AO2472" s="71"/>
      <c r="AP2472" s="189">
        <f t="shared" si="41"/>
        <v>0</v>
      </c>
    </row>
    <row r="2473" spans="38:42" x14ac:dyDescent="0.25">
      <c r="AL2473" s="1" t="s">
        <v>9696</v>
      </c>
      <c r="AM2473" s="1">
        <v>5</v>
      </c>
      <c r="AN2473" s="1" t="s">
        <v>9517</v>
      </c>
      <c r="AO2473" s="71"/>
      <c r="AP2473" s="189">
        <f t="shared" si="41"/>
        <v>0</v>
      </c>
    </row>
    <row r="2474" spans="38:42" x14ac:dyDescent="0.25">
      <c r="AL2474" s="1" t="s">
        <v>9697</v>
      </c>
      <c r="AM2474" s="1">
        <v>7</v>
      </c>
      <c r="AN2474" s="1" t="s">
        <v>9517</v>
      </c>
      <c r="AO2474" s="71"/>
      <c r="AP2474" s="189">
        <f t="shared" si="41"/>
        <v>0</v>
      </c>
    </row>
    <row r="2475" spans="38:42" x14ac:dyDescent="0.25">
      <c r="AL2475" s="1" t="s">
        <v>9698</v>
      </c>
      <c r="AM2475" s="1">
        <v>2</v>
      </c>
      <c r="AN2475" s="1" t="s">
        <v>9517</v>
      </c>
      <c r="AO2475" s="71"/>
      <c r="AP2475" s="189">
        <f t="shared" si="41"/>
        <v>0</v>
      </c>
    </row>
    <row r="2476" spans="38:42" x14ac:dyDescent="0.25">
      <c r="AL2476" s="1" t="s">
        <v>9699</v>
      </c>
      <c r="AM2476" s="1">
        <v>4</v>
      </c>
      <c r="AN2476" s="1" t="s">
        <v>9517</v>
      </c>
      <c r="AO2476" s="71"/>
      <c r="AP2476" s="189">
        <f t="shared" si="41"/>
        <v>0</v>
      </c>
    </row>
    <row r="2477" spans="38:42" x14ac:dyDescent="0.25">
      <c r="AL2477" s="1" t="s">
        <v>9700</v>
      </c>
      <c r="AM2477" s="1">
        <v>42</v>
      </c>
      <c r="AN2477" s="1" t="s">
        <v>9517</v>
      </c>
      <c r="AO2477" s="71"/>
      <c r="AP2477" s="189">
        <f t="shared" si="41"/>
        <v>0</v>
      </c>
    </row>
    <row r="2478" spans="38:42" x14ac:dyDescent="0.25">
      <c r="AL2478" s="1" t="s">
        <v>9701</v>
      </c>
      <c r="AM2478" s="1">
        <v>30</v>
      </c>
      <c r="AN2478" s="1" t="s">
        <v>9517</v>
      </c>
      <c r="AO2478" s="71"/>
      <c r="AP2478" s="189">
        <f t="shared" si="41"/>
        <v>0</v>
      </c>
    </row>
    <row r="2479" spans="38:42" x14ac:dyDescent="0.25">
      <c r="AL2479" s="1" t="s">
        <v>9702</v>
      </c>
      <c r="AM2479" s="1">
        <v>5</v>
      </c>
      <c r="AN2479" s="1" t="s">
        <v>9517</v>
      </c>
      <c r="AO2479" s="71"/>
      <c r="AP2479" s="189">
        <f t="shared" si="41"/>
        <v>0</v>
      </c>
    </row>
    <row r="2480" spans="38:42" x14ac:dyDescent="0.25">
      <c r="AL2480" s="1" t="s">
        <v>9703</v>
      </c>
      <c r="AM2480" s="1">
        <v>7</v>
      </c>
      <c r="AN2480" s="1" t="s">
        <v>9517</v>
      </c>
      <c r="AO2480" s="71"/>
      <c r="AP2480" s="189">
        <f t="shared" si="41"/>
        <v>0</v>
      </c>
    </row>
    <row r="2481" spans="38:42" x14ac:dyDescent="0.25">
      <c r="AL2481" s="1" t="s">
        <v>9704</v>
      </c>
      <c r="AM2481" s="1">
        <v>3</v>
      </c>
      <c r="AN2481" s="1" t="s">
        <v>9517</v>
      </c>
      <c r="AO2481" s="71"/>
      <c r="AP2481" s="189">
        <f t="shared" si="41"/>
        <v>0</v>
      </c>
    </row>
    <row r="2482" spans="38:42" x14ac:dyDescent="0.25">
      <c r="AL2482" s="1" t="s">
        <v>9705</v>
      </c>
      <c r="AM2482" s="1">
        <v>5</v>
      </c>
      <c r="AN2482" s="1" t="s">
        <v>9517</v>
      </c>
      <c r="AO2482" s="71"/>
      <c r="AP2482" s="189">
        <f t="shared" si="41"/>
        <v>0</v>
      </c>
    </row>
    <row r="2483" spans="38:42" x14ac:dyDescent="0.25">
      <c r="AL2483" s="1" t="s">
        <v>9706</v>
      </c>
      <c r="AM2483" s="1">
        <v>4</v>
      </c>
      <c r="AN2483" s="1" t="s">
        <v>9517</v>
      </c>
      <c r="AO2483" s="71"/>
      <c r="AP2483" s="189">
        <f t="shared" si="41"/>
        <v>0</v>
      </c>
    </row>
    <row r="2484" spans="38:42" x14ac:dyDescent="0.25">
      <c r="AL2484" s="1" t="s">
        <v>9707</v>
      </c>
      <c r="AM2484" s="1">
        <v>5</v>
      </c>
      <c r="AN2484" s="1" t="s">
        <v>9517</v>
      </c>
      <c r="AO2484" s="71"/>
      <c r="AP2484" s="189">
        <f t="shared" si="41"/>
        <v>0</v>
      </c>
    </row>
    <row r="2485" spans="38:42" x14ac:dyDescent="0.25">
      <c r="AL2485" s="1" t="s">
        <v>9708</v>
      </c>
      <c r="AM2485" s="1">
        <v>3</v>
      </c>
      <c r="AN2485" s="1" t="s">
        <v>9517</v>
      </c>
      <c r="AO2485" s="71"/>
      <c r="AP2485" s="189">
        <f t="shared" si="41"/>
        <v>0</v>
      </c>
    </row>
    <row r="2486" spans="38:42" x14ac:dyDescent="0.25">
      <c r="AL2486" s="1" t="s">
        <v>9709</v>
      </c>
      <c r="AM2486" s="1">
        <v>1</v>
      </c>
      <c r="AN2486" s="1" t="s">
        <v>9517</v>
      </c>
      <c r="AO2486" s="71"/>
      <c r="AP2486" s="189">
        <f t="shared" si="41"/>
        <v>0</v>
      </c>
    </row>
    <row r="2487" spans="38:42" x14ac:dyDescent="0.25">
      <c r="AL2487" s="1" t="s">
        <v>9710</v>
      </c>
      <c r="AM2487" s="1">
        <v>10</v>
      </c>
      <c r="AN2487" s="1" t="s">
        <v>9517</v>
      </c>
      <c r="AO2487" s="71"/>
      <c r="AP2487" s="189">
        <f t="shared" si="41"/>
        <v>0</v>
      </c>
    </row>
    <row r="2488" spans="38:42" x14ac:dyDescent="0.25">
      <c r="AL2488" s="1" t="s">
        <v>9711</v>
      </c>
      <c r="AM2488" s="1">
        <v>15</v>
      </c>
      <c r="AN2488" s="1" t="s">
        <v>9517</v>
      </c>
      <c r="AO2488" s="71"/>
      <c r="AP2488" s="189">
        <f t="shared" si="41"/>
        <v>0</v>
      </c>
    </row>
    <row r="2489" spans="38:42" x14ac:dyDescent="0.25">
      <c r="AL2489" s="1" t="s">
        <v>9712</v>
      </c>
      <c r="AM2489" s="1">
        <v>4</v>
      </c>
      <c r="AN2489" s="1" t="s">
        <v>9517</v>
      </c>
      <c r="AO2489" s="71"/>
      <c r="AP2489" s="189">
        <f t="shared" si="41"/>
        <v>0</v>
      </c>
    </row>
    <row r="2490" spans="38:42" x14ac:dyDescent="0.25">
      <c r="AL2490" s="1" t="s">
        <v>9713</v>
      </c>
      <c r="AM2490" s="1">
        <v>100</v>
      </c>
      <c r="AN2490" s="1" t="s">
        <v>9517</v>
      </c>
      <c r="AO2490" s="71"/>
      <c r="AP2490" s="189">
        <f t="shared" si="41"/>
        <v>0</v>
      </c>
    </row>
    <row r="2491" spans="38:42" x14ac:dyDescent="0.25">
      <c r="AL2491" s="1" t="s">
        <v>9714</v>
      </c>
      <c r="AM2491" s="1">
        <v>7</v>
      </c>
      <c r="AN2491" s="1" t="s">
        <v>9517</v>
      </c>
      <c r="AO2491" s="71"/>
      <c r="AP2491" s="189">
        <f t="shared" si="41"/>
        <v>0</v>
      </c>
    </row>
    <row r="2492" spans="38:42" x14ac:dyDescent="0.25">
      <c r="AL2492" s="1" t="s">
        <v>7455</v>
      </c>
      <c r="AM2492" s="1"/>
      <c r="AN2492" s="1"/>
      <c r="AO2492" s="71"/>
      <c r="AP2492" s="189">
        <f t="shared" si="41"/>
        <v>0</v>
      </c>
    </row>
    <row r="2493" spans="38:42" x14ac:dyDescent="0.25">
      <c r="AL2493" s="182" t="s">
        <v>9715</v>
      </c>
      <c r="AM2493" s="182"/>
      <c r="AN2493" s="182"/>
      <c r="AO2493" s="187"/>
      <c r="AP2493" s="189">
        <f t="shared" si="41"/>
        <v>0</v>
      </c>
    </row>
    <row r="2494" spans="38:42" x14ac:dyDescent="0.25">
      <c r="AL2494" s="1" t="s">
        <v>9716</v>
      </c>
      <c r="AM2494" s="1">
        <v>1</v>
      </c>
      <c r="AN2494" s="1" t="s">
        <v>9717</v>
      </c>
      <c r="AO2494" s="71"/>
      <c r="AP2494" s="189">
        <f t="shared" si="41"/>
        <v>0</v>
      </c>
    </row>
    <row r="2495" spans="38:42" x14ac:dyDescent="0.25">
      <c r="AL2495" s="1" t="s">
        <v>9718</v>
      </c>
      <c r="AM2495" s="1">
        <v>1.5</v>
      </c>
      <c r="AN2495" s="1" t="s">
        <v>8382</v>
      </c>
      <c r="AO2495" s="71"/>
      <c r="AP2495" s="189">
        <f t="shared" si="41"/>
        <v>0</v>
      </c>
    </row>
    <row r="2496" spans="38:42" x14ac:dyDescent="0.25">
      <c r="AL2496" s="1" t="s">
        <v>9719</v>
      </c>
      <c r="AM2496" s="1">
        <v>1.5</v>
      </c>
      <c r="AN2496" s="1"/>
      <c r="AO2496" s="71"/>
      <c r="AP2496" s="189">
        <f t="shared" si="41"/>
        <v>0</v>
      </c>
    </row>
    <row r="2497" spans="38:42" x14ac:dyDescent="0.25">
      <c r="AL2497" s="1" t="s">
        <v>9720</v>
      </c>
      <c r="AM2497" s="1">
        <v>15</v>
      </c>
      <c r="AN2497" s="1" t="s">
        <v>9517</v>
      </c>
      <c r="AO2497" s="71"/>
      <c r="AP2497" s="189">
        <f t="shared" si="41"/>
        <v>0</v>
      </c>
    </row>
    <row r="2498" spans="38:42" x14ac:dyDescent="0.25">
      <c r="AL2498" s="1" t="s">
        <v>9721</v>
      </c>
      <c r="AM2498" s="1">
        <v>15</v>
      </c>
      <c r="AN2498" s="1" t="s">
        <v>9517</v>
      </c>
      <c r="AO2498" s="71"/>
      <c r="AP2498" s="189">
        <f t="shared" si="41"/>
        <v>0</v>
      </c>
    </row>
    <row r="2499" spans="38:42" x14ac:dyDescent="0.25">
      <c r="AL2499" s="1" t="s">
        <v>9722</v>
      </c>
      <c r="AM2499" s="1">
        <v>15</v>
      </c>
      <c r="AN2499" s="1" t="s">
        <v>9517</v>
      </c>
      <c r="AO2499" s="71"/>
      <c r="AP2499" s="189">
        <f t="shared" si="41"/>
        <v>0</v>
      </c>
    </row>
    <row r="2500" spans="38:42" x14ac:dyDescent="0.25">
      <c r="AL2500" s="1" t="s">
        <v>9723</v>
      </c>
      <c r="AM2500" s="1">
        <v>15</v>
      </c>
      <c r="AN2500" s="1" t="s">
        <v>9517</v>
      </c>
      <c r="AO2500" s="71"/>
      <c r="AP2500" s="189">
        <f t="shared" ref="AP2500:AP2563" si="42">AO2500*AM2500</f>
        <v>0</v>
      </c>
    </row>
    <row r="2501" spans="38:42" x14ac:dyDescent="0.25">
      <c r="AL2501" s="1" t="s">
        <v>9724</v>
      </c>
      <c r="AM2501" s="1">
        <v>0.1</v>
      </c>
      <c r="AN2501" s="1" t="s">
        <v>8382</v>
      </c>
      <c r="AO2501" s="71"/>
      <c r="AP2501" s="189">
        <f t="shared" si="42"/>
        <v>0</v>
      </c>
    </row>
    <row r="2502" spans="38:42" x14ac:dyDescent="0.25">
      <c r="AL2502" s="1" t="s">
        <v>9725</v>
      </c>
      <c r="AM2502" s="1">
        <v>1</v>
      </c>
      <c r="AN2502" s="1"/>
      <c r="AO2502" s="71"/>
      <c r="AP2502" s="189">
        <f t="shared" si="42"/>
        <v>0</v>
      </c>
    </row>
    <row r="2503" spans="38:42" x14ac:dyDescent="0.25">
      <c r="AL2503" s="1" t="s">
        <v>9726</v>
      </c>
      <c r="AM2503" s="1">
        <v>10</v>
      </c>
      <c r="AN2503" s="1" t="s">
        <v>9727</v>
      </c>
      <c r="AO2503" s="71"/>
      <c r="AP2503" s="189">
        <f t="shared" si="42"/>
        <v>0</v>
      </c>
    </row>
    <row r="2504" spans="38:42" x14ac:dyDescent="0.25">
      <c r="AL2504" s="1" t="s">
        <v>9728</v>
      </c>
      <c r="AM2504" s="1">
        <v>2</v>
      </c>
      <c r="AN2504" s="1" t="s">
        <v>9727</v>
      </c>
      <c r="AO2504" s="71"/>
      <c r="AP2504" s="189">
        <f t="shared" si="42"/>
        <v>0</v>
      </c>
    </row>
    <row r="2505" spans="38:42" x14ac:dyDescent="0.25">
      <c r="AL2505" s="1" t="s">
        <v>9729</v>
      </c>
      <c r="AM2505" s="1">
        <v>0.5</v>
      </c>
      <c r="AN2505" s="1" t="s">
        <v>9730</v>
      </c>
      <c r="AO2505" s="71"/>
      <c r="AP2505" s="189">
        <f t="shared" si="42"/>
        <v>0</v>
      </c>
    </row>
    <row r="2506" spans="38:42" x14ac:dyDescent="0.25">
      <c r="AL2506" s="1" t="s">
        <v>9731</v>
      </c>
      <c r="AM2506" s="1">
        <v>0.5</v>
      </c>
      <c r="AN2506" s="1" t="s">
        <v>9730</v>
      </c>
      <c r="AO2506" s="71"/>
      <c r="AP2506" s="189">
        <f t="shared" si="42"/>
        <v>0</v>
      </c>
    </row>
    <row r="2507" spans="38:42" x14ac:dyDescent="0.25">
      <c r="AL2507" s="1" t="s">
        <v>9732</v>
      </c>
      <c r="AM2507" s="1">
        <v>0.5</v>
      </c>
      <c r="AN2507" s="1" t="s">
        <v>9730</v>
      </c>
      <c r="AO2507" s="71"/>
      <c r="AP2507" s="189">
        <f t="shared" si="42"/>
        <v>0</v>
      </c>
    </row>
    <row r="2508" spans="38:42" x14ac:dyDescent="0.25">
      <c r="AL2508" s="1" t="s">
        <v>9733</v>
      </c>
      <c r="AM2508" s="1">
        <v>0.5</v>
      </c>
      <c r="AN2508" s="1" t="s">
        <v>9730</v>
      </c>
      <c r="AO2508" s="71"/>
      <c r="AP2508" s="189">
        <f t="shared" si="42"/>
        <v>0</v>
      </c>
    </row>
    <row r="2509" spans="38:42" x14ac:dyDescent="0.25">
      <c r="AL2509" s="1" t="s">
        <v>9734</v>
      </c>
      <c r="AM2509" s="1">
        <v>0.5</v>
      </c>
      <c r="AN2509" s="1" t="s">
        <v>9730</v>
      </c>
      <c r="AO2509" s="71"/>
      <c r="AP2509" s="189">
        <f t="shared" si="42"/>
        <v>0</v>
      </c>
    </row>
    <row r="2510" spans="38:42" x14ac:dyDescent="0.25">
      <c r="AL2510" s="1" t="s">
        <v>9735</v>
      </c>
      <c r="AM2510" s="1">
        <v>25</v>
      </c>
      <c r="AN2510" s="1" t="s">
        <v>9736</v>
      </c>
      <c r="AO2510" s="71"/>
      <c r="AP2510" s="189">
        <f t="shared" si="42"/>
        <v>0</v>
      </c>
    </row>
    <row r="2511" spans="38:42" x14ac:dyDescent="0.25">
      <c r="AL2511" s="1" t="s">
        <v>7455</v>
      </c>
      <c r="AM2511" s="1"/>
      <c r="AN2511" s="1"/>
      <c r="AO2511" s="71"/>
      <c r="AP2511" s="189">
        <f t="shared" si="42"/>
        <v>0</v>
      </c>
    </row>
    <row r="2512" spans="38:42" x14ac:dyDescent="0.25">
      <c r="AL2512" s="1" t="s">
        <v>9737</v>
      </c>
      <c r="AM2512" s="1"/>
      <c r="AN2512" s="1"/>
      <c r="AO2512" s="71"/>
      <c r="AP2512" s="189">
        <f t="shared" si="42"/>
        <v>0</v>
      </c>
    </row>
    <row r="2513" spans="38:42" x14ac:dyDescent="0.25">
      <c r="AL2513" s="1" t="s">
        <v>9738</v>
      </c>
      <c r="AM2513" s="1">
        <v>0.4</v>
      </c>
      <c r="AN2513" s="1"/>
      <c r="AO2513" s="71"/>
      <c r="AP2513" s="189">
        <f t="shared" si="42"/>
        <v>0</v>
      </c>
    </row>
    <row r="2514" spans="38:42" x14ac:dyDescent="0.25">
      <c r="AL2514" s="1" t="s">
        <v>9739</v>
      </c>
      <c r="AM2514" s="1">
        <v>1</v>
      </c>
      <c r="AN2514" s="1"/>
      <c r="AO2514" s="71"/>
      <c r="AP2514" s="189">
        <f t="shared" si="42"/>
        <v>0</v>
      </c>
    </row>
    <row r="2515" spans="38:42" x14ac:dyDescent="0.25">
      <c r="AL2515" s="1" t="s">
        <v>9740</v>
      </c>
      <c r="AM2515" s="1">
        <v>0.5</v>
      </c>
      <c r="AN2515" s="1"/>
      <c r="AO2515" s="71"/>
      <c r="AP2515" s="189">
        <f t="shared" si="42"/>
        <v>0</v>
      </c>
    </row>
    <row r="2516" spans="38:42" x14ac:dyDescent="0.25">
      <c r="AL2516" s="1" t="s">
        <v>9741</v>
      </c>
      <c r="AM2516" s="1">
        <v>45</v>
      </c>
      <c r="AN2516" s="1"/>
      <c r="AO2516" s="71"/>
      <c r="AP2516" s="189">
        <f t="shared" si="42"/>
        <v>0</v>
      </c>
    </row>
    <row r="2517" spans="38:42" x14ac:dyDescent="0.25">
      <c r="AL2517" s="1" t="s">
        <v>9742</v>
      </c>
      <c r="AM2517" s="1">
        <v>0.4</v>
      </c>
      <c r="AN2517" s="1"/>
      <c r="AO2517" s="71"/>
      <c r="AP2517" s="189">
        <f t="shared" si="42"/>
        <v>0</v>
      </c>
    </row>
    <row r="2518" spans="38:42" x14ac:dyDescent="0.25">
      <c r="AL2518" s="1" t="s">
        <v>9743</v>
      </c>
      <c r="AM2518" s="1">
        <v>35</v>
      </c>
      <c r="AN2518" s="1"/>
      <c r="AO2518" s="71"/>
      <c r="AP2518" s="189">
        <f t="shared" si="42"/>
        <v>0</v>
      </c>
    </row>
    <row r="2519" spans="38:42" x14ac:dyDescent="0.25">
      <c r="AL2519" s="1" t="s">
        <v>9744</v>
      </c>
      <c r="AM2519" s="1">
        <v>0.6</v>
      </c>
      <c r="AN2519" s="1"/>
      <c r="AO2519" s="71"/>
      <c r="AP2519" s="189">
        <f t="shared" si="42"/>
        <v>0</v>
      </c>
    </row>
    <row r="2520" spans="38:42" x14ac:dyDescent="0.25">
      <c r="AL2520" s="1" t="s">
        <v>9745</v>
      </c>
      <c r="AM2520" s="1">
        <v>0.4</v>
      </c>
      <c r="AN2520" s="1"/>
      <c r="AO2520" s="71"/>
      <c r="AP2520" s="189">
        <f t="shared" si="42"/>
        <v>0</v>
      </c>
    </row>
    <row r="2521" spans="38:42" x14ac:dyDescent="0.25">
      <c r="AL2521" s="1" t="s">
        <v>9746</v>
      </c>
      <c r="AM2521" s="1">
        <v>35</v>
      </c>
      <c r="AN2521" s="1"/>
      <c r="AO2521" s="71"/>
      <c r="AP2521" s="189">
        <f t="shared" si="42"/>
        <v>0</v>
      </c>
    </row>
    <row r="2522" spans="38:42" x14ac:dyDescent="0.25">
      <c r="AL2522" s="1" t="s">
        <v>9747</v>
      </c>
      <c r="AM2522" s="1">
        <v>0.4</v>
      </c>
      <c r="AN2522" s="1"/>
      <c r="AO2522" s="71"/>
      <c r="AP2522" s="189">
        <f t="shared" si="42"/>
        <v>0</v>
      </c>
    </row>
    <row r="2523" spans="38:42" x14ac:dyDescent="0.25">
      <c r="AL2523" s="1" t="s">
        <v>9748</v>
      </c>
      <c r="AM2523" s="1">
        <v>50</v>
      </c>
      <c r="AN2523" s="1"/>
      <c r="AO2523" s="71"/>
      <c r="AP2523" s="189">
        <f t="shared" si="42"/>
        <v>0</v>
      </c>
    </row>
    <row r="2524" spans="38:42" x14ac:dyDescent="0.25">
      <c r="AL2524" s="1" t="s">
        <v>9749</v>
      </c>
      <c r="AM2524" s="1">
        <v>2</v>
      </c>
      <c r="AN2524" s="1"/>
      <c r="AO2524" s="71"/>
      <c r="AP2524" s="189">
        <f t="shared" si="42"/>
        <v>0</v>
      </c>
    </row>
    <row r="2525" spans="38:42" x14ac:dyDescent="0.25">
      <c r="AL2525" s="1" t="s">
        <v>9750</v>
      </c>
      <c r="AM2525" s="1">
        <v>40</v>
      </c>
      <c r="AN2525" s="1"/>
      <c r="AO2525" s="71"/>
      <c r="AP2525" s="189">
        <f t="shared" si="42"/>
        <v>0</v>
      </c>
    </row>
    <row r="2526" spans="38:42" x14ac:dyDescent="0.25">
      <c r="AL2526" s="1" t="s">
        <v>9751</v>
      </c>
      <c r="AM2526" s="1">
        <v>35</v>
      </c>
      <c r="AN2526" s="1"/>
      <c r="AO2526" s="71"/>
      <c r="AP2526" s="189">
        <f t="shared" si="42"/>
        <v>0</v>
      </c>
    </row>
    <row r="2527" spans="38:42" x14ac:dyDescent="0.25">
      <c r="AL2527" s="1" t="s">
        <v>9752</v>
      </c>
      <c r="AM2527" s="1">
        <v>0.5</v>
      </c>
      <c r="AN2527" s="1"/>
      <c r="AO2527" s="71"/>
      <c r="AP2527" s="189">
        <f t="shared" si="42"/>
        <v>0</v>
      </c>
    </row>
    <row r="2528" spans="38:42" x14ac:dyDescent="0.25">
      <c r="AL2528" s="1" t="s">
        <v>9753</v>
      </c>
      <c r="AM2528" s="1">
        <v>55</v>
      </c>
      <c r="AN2528" s="1"/>
      <c r="AO2528" s="71"/>
      <c r="AP2528" s="189">
        <f t="shared" si="42"/>
        <v>0</v>
      </c>
    </row>
    <row r="2529" spans="38:42" x14ac:dyDescent="0.25">
      <c r="AL2529" s="1" t="s">
        <v>9754</v>
      </c>
      <c r="AM2529" s="1">
        <v>0.5</v>
      </c>
      <c r="AN2529" s="1"/>
      <c r="AO2529" s="71"/>
      <c r="AP2529" s="189">
        <f t="shared" si="42"/>
        <v>0</v>
      </c>
    </row>
    <row r="2530" spans="38:42" x14ac:dyDescent="0.25">
      <c r="AL2530" s="1" t="s">
        <v>9755</v>
      </c>
      <c r="AM2530" s="1">
        <v>20</v>
      </c>
      <c r="AN2530" s="1"/>
      <c r="AO2530" s="71"/>
      <c r="AP2530" s="189">
        <f t="shared" si="42"/>
        <v>0</v>
      </c>
    </row>
    <row r="2531" spans="38:42" x14ac:dyDescent="0.25">
      <c r="AL2531" s="1" t="s">
        <v>9756</v>
      </c>
      <c r="AM2531" s="1">
        <v>5</v>
      </c>
      <c r="AN2531" s="1" t="s">
        <v>7895</v>
      </c>
      <c r="AO2531" s="71"/>
      <c r="AP2531" s="189">
        <f t="shared" si="42"/>
        <v>0</v>
      </c>
    </row>
    <row r="2532" spans="38:42" x14ac:dyDescent="0.25">
      <c r="AL2532" s="1" t="s">
        <v>9757</v>
      </c>
      <c r="AM2532" s="1">
        <v>0.6</v>
      </c>
      <c r="AN2532" s="1"/>
      <c r="AO2532" s="71"/>
      <c r="AP2532" s="189">
        <f t="shared" si="42"/>
        <v>0</v>
      </c>
    </row>
    <row r="2533" spans="38:42" x14ac:dyDescent="0.25">
      <c r="AL2533" s="1" t="s">
        <v>9758</v>
      </c>
      <c r="AM2533" s="1">
        <v>0.3</v>
      </c>
      <c r="AN2533" s="1"/>
      <c r="AO2533" s="71"/>
      <c r="AP2533" s="189">
        <f t="shared" si="42"/>
        <v>0</v>
      </c>
    </row>
    <row r="2534" spans="38:42" x14ac:dyDescent="0.25">
      <c r="AL2534" s="1" t="s">
        <v>9759</v>
      </c>
      <c r="AM2534" s="1">
        <v>0.4</v>
      </c>
      <c r="AN2534" s="1"/>
      <c r="AO2534" s="71"/>
      <c r="AP2534" s="189">
        <f t="shared" si="42"/>
        <v>0</v>
      </c>
    </row>
    <row r="2535" spans="38:42" x14ac:dyDescent="0.25">
      <c r="AL2535" s="1" t="s">
        <v>9760</v>
      </c>
      <c r="AM2535" s="1">
        <v>35</v>
      </c>
      <c r="AN2535" s="1"/>
      <c r="AO2535" s="71"/>
      <c r="AP2535" s="189">
        <f t="shared" si="42"/>
        <v>0</v>
      </c>
    </row>
    <row r="2536" spans="38:42" x14ac:dyDescent="0.25">
      <c r="AL2536" s="1" t="s">
        <v>7455</v>
      </c>
      <c r="AM2536" s="1"/>
      <c r="AN2536" s="1"/>
      <c r="AO2536" s="71"/>
      <c r="AP2536" s="189">
        <f t="shared" si="42"/>
        <v>0</v>
      </c>
    </row>
    <row r="2537" spans="38:42" x14ac:dyDescent="0.25">
      <c r="AL2537" s="182" t="s">
        <v>9761</v>
      </c>
      <c r="AM2537" s="182"/>
      <c r="AN2537" s="182"/>
      <c r="AO2537" s="187"/>
      <c r="AP2537" s="189">
        <f t="shared" si="42"/>
        <v>0</v>
      </c>
    </row>
    <row r="2538" spans="38:42" x14ac:dyDescent="0.25">
      <c r="AL2538" s="1" t="s">
        <v>9762</v>
      </c>
      <c r="AM2538" s="1"/>
      <c r="AN2538" s="1"/>
      <c r="AO2538" s="71"/>
      <c r="AP2538" s="189">
        <f t="shared" si="42"/>
        <v>0</v>
      </c>
    </row>
    <row r="2539" spans="38:42" x14ac:dyDescent="0.25">
      <c r="AL2539" s="1" t="s">
        <v>9763</v>
      </c>
      <c r="AM2539" s="1">
        <v>5</v>
      </c>
      <c r="AN2539" s="1"/>
      <c r="AO2539" s="71"/>
      <c r="AP2539" s="189">
        <f t="shared" si="42"/>
        <v>0</v>
      </c>
    </row>
    <row r="2540" spans="38:42" x14ac:dyDescent="0.25">
      <c r="AL2540" s="1" t="s">
        <v>9764</v>
      </c>
      <c r="AM2540" s="1">
        <v>15</v>
      </c>
      <c r="AN2540" s="1"/>
      <c r="AO2540" s="71"/>
      <c r="AP2540" s="189">
        <f t="shared" si="42"/>
        <v>0</v>
      </c>
    </row>
    <row r="2541" spans="38:42" x14ac:dyDescent="0.25">
      <c r="AL2541" s="1" t="s">
        <v>9765</v>
      </c>
      <c r="AM2541" s="1">
        <v>2</v>
      </c>
      <c r="AN2541" s="1"/>
      <c r="AO2541" s="71"/>
      <c r="AP2541" s="189">
        <f t="shared" si="42"/>
        <v>0</v>
      </c>
    </row>
    <row r="2542" spans="38:42" x14ac:dyDescent="0.25">
      <c r="AL2542" s="1" t="s">
        <v>9766</v>
      </c>
      <c r="AM2542" s="1">
        <v>0.3</v>
      </c>
      <c r="AN2542" s="1"/>
      <c r="AO2542" s="71"/>
      <c r="AP2542" s="189">
        <f t="shared" si="42"/>
        <v>0</v>
      </c>
    </row>
    <row r="2543" spans="38:42" x14ac:dyDescent="0.25">
      <c r="AL2543" s="1" t="s">
        <v>9767</v>
      </c>
      <c r="AM2543" s="1">
        <v>30</v>
      </c>
      <c r="AN2543" s="1"/>
      <c r="AO2543" s="71"/>
      <c r="AP2543" s="189">
        <f t="shared" si="42"/>
        <v>0</v>
      </c>
    </row>
    <row r="2544" spans="38:42" x14ac:dyDescent="0.25">
      <c r="AL2544" s="1" t="s">
        <v>9768</v>
      </c>
      <c r="AM2544" s="1">
        <v>2</v>
      </c>
      <c r="AN2544" s="1"/>
      <c r="AO2544" s="71"/>
      <c r="AP2544" s="189">
        <f t="shared" si="42"/>
        <v>0</v>
      </c>
    </row>
    <row r="2545" spans="38:42" x14ac:dyDescent="0.25">
      <c r="AL2545" s="1" t="s">
        <v>9769</v>
      </c>
      <c r="AM2545" s="1">
        <v>6</v>
      </c>
      <c r="AN2545" s="1"/>
      <c r="AO2545" s="71"/>
      <c r="AP2545" s="189">
        <f t="shared" si="42"/>
        <v>0</v>
      </c>
    </row>
    <row r="2546" spans="38:42" x14ac:dyDescent="0.25">
      <c r="AL2546" s="1" t="s">
        <v>9770</v>
      </c>
      <c r="AM2546" s="1">
        <v>0.6</v>
      </c>
      <c r="AN2546" s="1"/>
      <c r="AO2546" s="71"/>
      <c r="AP2546" s="189">
        <f t="shared" si="42"/>
        <v>0</v>
      </c>
    </row>
    <row r="2547" spans="38:42" x14ac:dyDescent="0.25">
      <c r="AL2547" s="1" t="s">
        <v>9771</v>
      </c>
      <c r="AM2547" s="1">
        <v>0.12</v>
      </c>
      <c r="AN2547" s="1"/>
      <c r="AO2547" s="71"/>
      <c r="AP2547" s="189">
        <f t="shared" si="42"/>
        <v>0</v>
      </c>
    </row>
    <row r="2548" spans="38:42" x14ac:dyDescent="0.25">
      <c r="AL2548" s="1" t="s">
        <v>9772</v>
      </c>
      <c r="AM2548" s="1">
        <v>10</v>
      </c>
      <c r="AN2548" s="1"/>
      <c r="AO2548" s="71"/>
      <c r="AP2548" s="189">
        <f t="shared" si="42"/>
        <v>0</v>
      </c>
    </row>
    <row r="2549" spans="38:42" x14ac:dyDescent="0.25">
      <c r="AL2549" s="1" t="s">
        <v>9773</v>
      </c>
      <c r="AM2549" s="1">
        <v>2</v>
      </c>
      <c r="AN2549" s="1"/>
      <c r="AO2549" s="71"/>
      <c r="AP2549" s="189">
        <f t="shared" si="42"/>
        <v>0</v>
      </c>
    </row>
    <row r="2550" spans="38:42" x14ac:dyDescent="0.25">
      <c r="AL2550" s="1" t="s">
        <v>9774</v>
      </c>
      <c r="AM2550" s="1">
        <v>7</v>
      </c>
      <c r="AN2550" s="1"/>
      <c r="AO2550" s="71"/>
      <c r="AP2550" s="189">
        <f t="shared" si="42"/>
        <v>0</v>
      </c>
    </row>
    <row r="2551" spans="38:42" x14ac:dyDescent="0.25">
      <c r="AL2551" s="1" t="s">
        <v>9775</v>
      </c>
      <c r="AM2551" s="1">
        <v>0.8</v>
      </c>
      <c r="AN2551" s="1"/>
      <c r="AO2551" s="71"/>
      <c r="AP2551" s="189">
        <f t="shared" si="42"/>
        <v>0</v>
      </c>
    </row>
    <row r="2552" spans="38:42" x14ac:dyDescent="0.25">
      <c r="AL2552" s="1" t="s">
        <v>9776</v>
      </c>
      <c r="AM2552" s="1">
        <v>0.13999999999999999</v>
      </c>
      <c r="AN2552" s="1"/>
      <c r="AO2552" s="71"/>
      <c r="AP2552" s="189">
        <f t="shared" si="42"/>
        <v>0</v>
      </c>
    </row>
    <row r="2553" spans="38:42" x14ac:dyDescent="0.25">
      <c r="AL2553" s="1" t="s">
        <v>9777</v>
      </c>
      <c r="AM2553" s="1">
        <v>15</v>
      </c>
      <c r="AN2553" s="1"/>
      <c r="AO2553" s="71"/>
      <c r="AP2553" s="189">
        <f t="shared" si="42"/>
        <v>0</v>
      </c>
    </row>
    <row r="2554" spans="38:42" x14ac:dyDescent="0.25">
      <c r="AL2554" s="1" t="s">
        <v>9778</v>
      </c>
      <c r="AM2554" s="1">
        <v>2.5</v>
      </c>
      <c r="AN2554" s="1"/>
      <c r="AO2554" s="71"/>
      <c r="AP2554" s="189">
        <f t="shared" si="42"/>
        <v>0</v>
      </c>
    </row>
    <row r="2555" spans="38:42" x14ac:dyDescent="0.25">
      <c r="AL2555" s="1" t="s">
        <v>9779</v>
      </c>
      <c r="AM2555" s="1">
        <v>8</v>
      </c>
      <c r="AN2555" s="1"/>
      <c r="AO2555" s="71"/>
      <c r="AP2555" s="189">
        <f t="shared" si="42"/>
        <v>0</v>
      </c>
    </row>
    <row r="2556" spans="38:42" x14ac:dyDescent="0.25">
      <c r="AL2556" s="1" t="s">
        <v>9780</v>
      </c>
      <c r="AM2556" s="1">
        <v>1</v>
      </c>
      <c r="AN2556" s="1"/>
      <c r="AO2556" s="71"/>
      <c r="AP2556" s="189">
        <f t="shared" si="42"/>
        <v>0</v>
      </c>
    </row>
    <row r="2557" spans="38:42" x14ac:dyDescent="0.25">
      <c r="AL2557" s="1" t="s">
        <v>9781</v>
      </c>
      <c r="AM2557" s="1">
        <v>0.2</v>
      </c>
      <c r="AN2557" s="1"/>
      <c r="AO2557" s="71"/>
      <c r="AP2557" s="189">
        <f t="shared" si="42"/>
        <v>0</v>
      </c>
    </row>
    <row r="2558" spans="38:42" x14ac:dyDescent="0.25">
      <c r="AL2558" s="1" t="s">
        <v>9782</v>
      </c>
      <c r="AM2558" s="1">
        <v>16</v>
      </c>
      <c r="AN2558" s="1"/>
      <c r="AO2558" s="71"/>
      <c r="AP2558" s="189">
        <f t="shared" si="42"/>
        <v>0</v>
      </c>
    </row>
    <row r="2559" spans="38:42" x14ac:dyDescent="0.25">
      <c r="AL2559" s="1" t="s">
        <v>9783</v>
      </c>
      <c r="AM2559" s="1">
        <v>2.5</v>
      </c>
      <c r="AN2559" s="1"/>
      <c r="AO2559" s="71"/>
      <c r="AP2559" s="189">
        <f t="shared" si="42"/>
        <v>0</v>
      </c>
    </row>
    <row r="2560" spans="38:42" x14ac:dyDescent="0.25">
      <c r="AL2560" s="1" t="s">
        <v>9784</v>
      </c>
      <c r="AM2560" s="1">
        <v>8</v>
      </c>
      <c r="AN2560" s="1"/>
      <c r="AO2560" s="71"/>
      <c r="AP2560" s="189">
        <f t="shared" si="42"/>
        <v>0</v>
      </c>
    </row>
    <row r="2561" spans="38:42" x14ac:dyDescent="0.25">
      <c r="AL2561" s="1" t="s">
        <v>9785</v>
      </c>
      <c r="AM2561" s="1">
        <v>1</v>
      </c>
      <c r="AN2561" s="1"/>
      <c r="AO2561" s="71"/>
      <c r="AP2561" s="189">
        <f t="shared" si="42"/>
        <v>0</v>
      </c>
    </row>
    <row r="2562" spans="38:42" x14ac:dyDescent="0.25">
      <c r="AL2562" s="1" t="s">
        <v>9786</v>
      </c>
      <c r="AM2562" s="1">
        <v>0.2</v>
      </c>
      <c r="AN2562" s="1"/>
      <c r="AO2562" s="71"/>
      <c r="AP2562" s="189">
        <f t="shared" si="42"/>
        <v>0</v>
      </c>
    </row>
    <row r="2563" spans="38:42" x14ac:dyDescent="0.25">
      <c r="AL2563" s="1" t="s">
        <v>9787</v>
      </c>
      <c r="AM2563" s="1">
        <v>16</v>
      </c>
      <c r="AN2563" s="1"/>
      <c r="AO2563" s="71"/>
      <c r="AP2563" s="189">
        <f t="shared" si="42"/>
        <v>0</v>
      </c>
    </row>
    <row r="2564" spans="38:42" x14ac:dyDescent="0.25">
      <c r="AL2564" s="1" t="s">
        <v>9788</v>
      </c>
      <c r="AM2564" s="1">
        <v>2.5</v>
      </c>
      <c r="AN2564" s="1"/>
      <c r="AO2564" s="71"/>
      <c r="AP2564" s="189">
        <f t="shared" ref="AP2564:AP2627" si="43">AO2564*AM2564</f>
        <v>0</v>
      </c>
    </row>
    <row r="2565" spans="38:42" x14ac:dyDescent="0.25">
      <c r="AL2565" s="1" t="s">
        <v>9789</v>
      </c>
      <c r="AM2565" s="1">
        <v>8</v>
      </c>
      <c r="AN2565" s="1"/>
      <c r="AO2565" s="71"/>
      <c r="AP2565" s="189">
        <f t="shared" si="43"/>
        <v>0</v>
      </c>
    </row>
    <row r="2566" spans="38:42" x14ac:dyDescent="0.25">
      <c r="AL2566" s="1" t="s">
        <v>9790</v>
      </c>
      <c r="AM2566" s="1">
        <v>1</v>
      </c>
      <c r="AN2566" s="1"/>
      <c r="AO2566" s="71"/>
      <c r="AP2566" s="189">
        <f t="shared" si="43"/>
        <v>0</v>
      </c>
    </row>
    <row r="2567" spans="38:42" x14ac:dyDescent="0.25">
      <c r="AL2567" s="1" t="s">
        <v>9791</v>
      </c>
      <c r="AM2567" s="1">
        <v>0.2</v>
      </c>
      <c r="AN2567" s="1"/>
      <c r="AO2567" s="71"/>
      <c r="AP2567" s="189">
        <f t="shared" si="43"/>
        <v>0</v>
      </c>
    </row>
    <row r="2568" spans="38:42" x14ac:dyDescent="0.25">
      <c r="AL2568" s="1" t="s">
        <v>9792</v>
      </c>
      <c r="AM2568" s="1">
        <v>16</v>
      </c>
      <c r="AN2568" s="1"/>
      <c r="AO2568" s="71"/>
      <c r="AP2568" s="189">
        <f t="shared" si="43"/>
        <v>0</v>
      </c>
    </row>
    <row r="2569" spans="38:42" x14ac:dyDescent="0.25">
      <c r="AL2569" s="1" t="s">
        <v>9793</v>
      </c>
      <c r="AM2569" s="1">
        <v>1.2</v>
      </c>
      <c r="AN2569" s="1"/>
      <c r="AO2569" s="71"/>
      <c r="AP2569" s="189">
        <f t="shared" si="43"/>
        <v>0</v>
      </c>
    </row>
    <row r="2570" spans="38:42" x14ac:dyDescent="0.25">
      <c r="AL2570" s="1" t="s">
        <v>9794</v>
      </c>
      <c r="AM2570" s="1">
        <v>4</v>
      </c>
      <c r="AN2570" s="1"/>
      <c r="AO2570" s="71"/>
      <c r="AP2570" s="189">
        <f t="shared" si="43"/>
        <v>0</v>
      </c>
    </row>
    <row r="2571" spans="38:42" x14ac:dyDescent="0.25">
      <c r="AL2571" s="1" t="s">
        <v>9795</v>
      </c>
      <c r="AM2571" s="1">
        <v>0.5</v>
      </c>
      <c r="AN2571" s="1"/>
      <c r="AO2571" s="71"/>
      <c r="AP2571" s="189">
        <f t="shared" si="43"/>
        <v>0</v>
      </c>
    </row>
    <row r="2572" spans="38:42" x14ac:dyDescent="0.25">
      <c r="AL2572" s="1" t="s">
        <v>9796</v>
      </c>
      <c r="AM2572" s="1">
        <v>0.1</v>
      </c>
      <c r="AN2572" s="1"/>
      <c r="AO2572" s="71"/>
      <c r="AP2572" s="189">
        <f t="shared" si="43"/>
        <v>0</v>
      </c>
    </row>
    <row r="2573" spans="38:42" x14ac:dyDescent="0.25">
      <c r="AL2573" s="1" t="s">
        <v>9797</v>
      </c>
      <c r="AM2573" s="1">
        <v>8</v>
      </c>
      <c r="AN2573" s="1"/>
      <c r="AO2573" s="71"/>
      <c r="AP2573" s="189">
        <f t="shared" si="43"/>
        <v>0</v>
      </c>
    </row>
    <row r="2574" spans="38:42" x14ac:dyDescent="0.25">
      <c r="AL2574" s="1" t="s">
        <v>9798</v>
      </c>
      <c r="AM2574" s="1">
        <v>5</v>
      </c>
      <c r="AN2574" s="1"/>
      <c r="AO2574" s="71"/>
      <c r="AP2574" s="189">
        <f t="shared" si="43"/>
        <v>0</v>
      </c>
    </row>
    <row r="2575" spans="38:42" x14ac:dyDescent="0.25">
      <c r="AL2575" s="1" t="s">
        <v>9799</v>
      </c>
      <c r="AM2575" s="1">
        <v>15</v>
      </c>
      <c r="AN2575" s="1"/>
      <c r="AO2575" s="71"/>
      <c r="AP2575" s="189">
        <f t="shared" si="43"/>
        <v>0</v>
      </c>
    </row>
    <row r="2576" spans="38:42" x14ac:dyDescent="0.25">
      <c r="AL2576" s="1" t="s">
        <v>9800</v>
      </c>
      <c r="AM2576" s="1">
        <v>2</v>
      </c>
      <c r="AN2576" s="1"/>
      <c r="AO2576" s="71"/>
      <c r="AP2576" s="189">
        <f t="shared" si="43"/>
        <v>0</v>
      </c>
    </row>
    <row r="2577" spans="38:42" x14ac:dyDescent="0.25">
      <c r="AL2577" s="1" t="s">
        <v>9801</v>
      </c>
      <c r="AM2577" s="1">
        <v>0.3</v>
      </c>
      <c r="AN2577" s="1"/>
      <c r="AO2577" s="71"/>
      <c r="AP2577" s="189">
        <f t="shared" si="43"/>
        <v>0</v>
      </c>
    </row>
    <row r="2578" spans="38:42" x14ac:dyDescent="0.25">
      <c r="AL2578" s="1" t="s">
        <v>9802</v>
      </c>
      <c r="AM2578" s="1">
        <v>30</v>
      </c>
      <c r="AN2578" s="1"/>
      <c r="AO2578" s="71"/>
      <c r="AP2578" s="189">
        <f t="shared" si="43"/>
        <v>0</v>
      </c>
    </row>
    <row r="2579" spans="38:42" x14ac:dyDescent="0.25">
      <c r="AL2579" s="1" t="s">
        <v>9803</v>
      </c>
      <c r="AM2579" s="1">
        <v>3</v>
      </c>
      <c r="AN2579" s="1"/>
      <c r="AO2579" s="71"/>
      <c r="AP2579" s="189">
        <f t="shared" si="43"/>
        <v>0</v>
      </c>
    </row>
    <row r="2580" spans="38:42" x14ac:dyDescent="0.25">
      <c r="AL2580" s="1" t="s">
        <v>9804</v>
      </c>
      <c r="AM2580" s="1">
        <v>7</v>
      </c>
      <c r="AN2580" s="1"/>
      <c r="AO2580" s="71"/>
      <c r="AP2580" s="189">
        <f t="shared" si="43"/>
        <v>0</v>
      </c>
    </row>
    <row r="2581" spans="38:42" x14ac:dyDescent="0.25">
      <c r="AL2581" s="1" t="s">
        <v>9805</v>
      </c>
      <c r="AM2581" s="1">
        <v>1</v>
      </c>
      <c r="AN2581" s="1"/>
      <c r="AO2581" s="71"/>
      <c r="AP2581" s="189">
        <f t="shared" si="43"/>
        <v>0</v>
      </c>
    </row>
    <row r="2582" spans="38:42" x14ac:dyDescent="0.25">
      <c r="AL2582" s="1" t="s">
        <v>9806</v>
      </c>
      <c r="AM2582" s="1">
        <v>0.15</v>
      </c>
      <c r="AN2582" s="1"/>
      <c r="AO2582" s="71"/>
      <c r="AP2582" s="189">
        <f t="shared" si="43"/>
        <v>0</v>
      </c>
    </row>
    <row r="2583" spans="38:42" x14ac:dyDescent="0.25">
      <c r="AL2583" s="1" t="s">
        <v>9807</v>
      </c>
      <c r="AM2583" s="1">
        <v>15</v>
      </c>
      <c r="AN2583" s="1"/>
      <c r="AO2583" s="71"/>
      <c r="AP2583" s="189">
        <f t="shared" si="43"/>
        <v>0</v>
      </c>
    </row>
    <row r="2584" spans="38:42" x14ac:dyDescent="0.25">
      <c r="AL2584" s="1" t="s">
        <v>9808</v>
      </c>
      <c r="AM2584" s="1">
        <v>5</v>
      </c>
      <c r="AN2584" s="1"/>
      <c r="AO2584" s="71"/>
      <c r="AP2584" s="189">
        <f t="shared" si="43"/>
        <v>0</v>
      </c>
    </row>
    <row r="2585" spans="38:42" x14ac:dyDescent="0.25">
      <c r="AL2585" s="1" t="s">
        <v>9809</v>
      </c>
      <c r="AM2585" s="1">
        <v>15</v>
      </c>
      <c r="AN2585" s="1"/>
      <c r="AO2585" s="71"/>
      <c r="AP2585" s="189">
        <f t="shared" si="43"/>
        <v>0</v>
      </c>
    </row>
    <row r="2586" spans="38:42" x14ac:dyDescent="0.25">
      <c r="AL2586" s="1" t="s">
        <v>9810</v>
      </c>
      <c r="AM2586" s="1">
        <v>2</v>
      </c>
      <c r="AN2586" s="1"/>
      <c r="AO2586" s="71"/>
      <c r="AP2586" s="189">
        <f t="shared" si="43"/>
        <v>0</v>
      </c>
    </row>
    <row r="2587" spans="38:42" x14ac:dyDescent="0.25">
      <c r="AL2587" s="1" t="s">
        <v>9811</v>
      </c>
      <c r="AM2587" s="1">
        <v>0.3</v>
      </c>
      <c r="AN2587" s="1"/>
      <c r="AO2587" s="71"/>
      <c r="AP2587" s="189">
        <f t="shared" si="43"/>
        <v>0</v>
      </c>
    </row>
    <row r="2588" spans="38:42" x14ac:dyDescent="0.25">
      <c r="AL2588" s="1" t="s">
        <v>9812</v>
      </c>
      <c r="AM2588" s="1">
        <v>30</v>
      </c>
      <c r="AN2588" s="1"/>
      <c r="AO2588" s="71"/>
      <c r="AP2588" s="189">
        <f t="shared" si="43"/>
        <v>0</v>
      </c>
    </row>
    <row r="2589" spans="38:42" x14ac:dyDescent="0.25">
      <c r="AL2589" s="1" t="s">
        <v>9813</v>
      </c>
      <c r="AM2589" s="1">
        <v>3.5</v>
      </c>
      <c r="AN2589" s="1"/>
      <c r="AO2589" s="71"/>
      <c r="AP2589" s="189">
        <f t="shared" si="43"/>
        <v>0</v>
      </c>
    </row>
    <row r="2590" spans="38:42" x14ac:dyDescent="0.25">
      <c r="AL2590" s="1" t="s">
        <v>9814</v>
      </c>
      <c r="AM2590" s="1">
        <v>9</v>
      </c>
      <c r="AN2590" s="1"/>
      <c r="AO2590" s="71"/>
      <c r="AP2590" s="189">
        <f t="shared" si="43"/>
        <v>0</v>
      </c>
    </row>
    <row r="2591" spans="38:42" x14ac:dyDescent="0.25">
      <c r="AL2591" s="1" t="s">
        <v>9815</v>
      </c>
      <c r="AM2591" s="1">
        <v>1</v>
      </c>
      <c r="AN2591" s="1"/>
      <c r="AO2591" s="71"/>
      <c r="AP2591" s="189">
        <f t="shared" si="43"/>
        <v>0</v>
      </c>
    </row>
    <row r="2592" spans="38:42" x14ac:dyDescent="0.25">
      <c r="AL2592" s="1" t="s">
        <v>9816</v>
      </c>
      <c r="AM2592" s="1">
        <v>0.16999999999999998</v>
      </c>
      <c r="AN2592" s="1"/>
      <c r="AO2592" s="71"/>
      <c r="AP2592" s="189">
        <f t="shared" si="43"/>
        <v>0</v>
      </c>
    </row>
    <row r="2593" spans="38:42" x14ac:dyDescent="0.25">
      <c r="AL2593" s="1" t="s">
        <v>9817</v>
      </c>
      <c r="AM2593" s="1">
        <v>18</v>
      </c>
      <c r="AN2593" s="1"/>
      <c r="AO2593" s="71"/>
      <c r="AP2593" s="189">
        <f t="shared" si="43"/>
        <v>0</v>
      </c>
    </row>
    <row r="2594" spans="38:42" x14ac:dyDescent="0.25">
      <c r="AL2594" s="1" t="s">
        <v>9818</v>
      </c>
      <c r="AM2594" s="1">
        <v>6</v>
      </c>
      <c r="AN2594" s="1"/>
      <c r="AO2594" s="71"/>
      <c r="AP2594" s="189">
        <f t="shared" si="43"/>
        <v>0</v>
      </c>
    </row>
    <row r="2595" spans="38:42" x14ac:dyDescent="0.25">
      <c r="AL2595" s="1" t="s">
        <v>9819</v>
      </c>
      <c r="AM2595" s="1">
        <v>20</v>
      </c>
      <c r="AN2595" s="1"/>
      <c r="AO2595" s="71"/>
      <c r="AP2595" s="189">
        <f t="shared" si="43"/>
        <v>0</v>
      </c>
    </row>
    <row r="2596" spans="38:42" x14ac:dyDescent="0.25">
      <c r="AL2596" s="1" t="s">
        <v>9820</v>
      </c>
      <c r="AM2596" s="1">
        <v>2.5</v>
      </c>
      <c r="AN2596" s="1"/>
      <c r="AO2596" s="71"/>
      <c r="AP2596" s="189">
        <f t="shared" si="43"/>
        <v>0</v>
      </c>
    </row>
    <row r="2597" spans="38:42" x14ac:dyDescent="0.25">
      <c r="AL2597" s="1" t="s">
        <v>9821</v>
      </c>
      <c r="AM2597" s="1">
        <v>0.35</v>
      </c>
      <c r="AN2597" s="1"/>
      <c r="AO2597" s="71"/>
      <c r="AP2597" s="189">
        <f t="shared" si="43"/>
        <v>0</v>
      </c>
    </row>
    <row r="2598" spans="38:42" x14ac:dyDescent="0.25">
      <c r="AL2598" s="1" t="s">
        <v>9822</v>
      </c>
      <c r="AM2598" s="1">
        <v>50</v>
      </c>
      <c r="AN2598" s="1"/>
      <c r="AO2598" s="71"/>
      <c r="AP2598" s="189">
        <f t="shared" si="43"/>
        <v>0</v>
      </c>
    </row>
    <row r="2599" spans="38:42" x14ac:dyDescent="0.25">
      <c r="AL2599" s="1" t="s">
        <v>9823</v>
      </c>
      <c r="AM2599" s="1"/>
      <c r="AN2599" s="1"/>
      <c r="AO2599" s="71"/>
      <c r="AP2599" s="189">
        <f t="shared" si="43"/>
        <v>0</v>
      </c>
    </row>
    <row r="2600" spans="38:42" x14ac:dyDescent="0.25">
      <c r="AL2600" s="1" t="s">
        <v>9824</v>
      </c>
      <c r="AM2600" s="1">
        <v>1</v>
      </c>
      <c r="AN2600" s="1"/>
      <c r="AO2600" s="71"/>
      <c r="AP2600" s="189">
        <f t="shared" si="43"/>
        <v>0</v>
      </c>
    </row>
    <row r="2601" spans="38:42" x14ac:dyDescent="0.25">
      <c r="AL2601" s="1" t="s">
        <v>9825</v>
      </c>
      <c r="AM2601" s="1">
        <v>3.5</v>
      </c>
      <c r="AN2601" s="1"/>
      <c r="AO2601" s="71"/>
      <c r="AP2601" s="189">
        <f t="shared" si="43"/>
        <v>0</v>
      </c>
    </row>
    <row r="2602" spans="38:42" x14ac:dyDescent="0.25">
      <c r="AL2602" s="1" t="s">
        <v>9826</v>
      </c>
      <c r="AM2602" s="1">
        <v>0.4</v>
      </c>
      <c r="AN2602" s="1"/>
      <c r="AO2602" s="71"/>
      <c r="AP2602" s="189">
        <f t="shared" si="43"/>
        <v>0</v>
      </c>
    </row>
    <row r="2603" spans="38:42" x14ac:dyDescent="0.25">
      <c r="AL2603" s="1" t="s">
        <v>9827</v>
      </c>
      <c r="AM2603" s="1">
        <v>0.1</v>
      </c>
      <c r="AN2603" s="1"/>
      <c r="AO2603" s="71"/>
      <c r="AP2603" s="189">
        <f t="shared" si="43"/>
        <v>0</v>
      </c>
    </row>
    <row r="2604" spans="38:42" x14ac:dyDescent="0.25">
      <c r="AL2604" s="1" t="s">
        <v>9828</v>
      </c>
      <c r="AM2604" s="1">
        <v>8</v>
      </c>
      <c r="AN2604" s="1"/>
      <c r="AO2604" s="71"/>
      <c r="AP2604" s="189">
        <f t="shared" si="43"/>
        <v>0</v>
      </c>
    </row>
    <row r="2605" spans="38:42" x14ac:dyDescent="0.25">
      <c r="AL2605" s="1" t="s">
        <v>9829</v>
      </c>
      <c r="AM2605" s="1">
        <v>5</v>
      </c>
      <c r="AN2605" s="1"/>
      <c r="AO2605" s="71"/>
      <c r="AP2605" s="189">
        <f t="shared" si="43"/>
        <v>0</v>
      </c>
    </row>
    <row r="2606" spans="38:42" x14ac:dyDescent="0.25">
      <c r="AL2606" s="1" t="s">
        <v>9830</v>
      </c>
      <c r="AM2606" s="1">
        <v>15</v>
      </c>
      <c r="AN2606" s="1"/>
      <c r="AO2606" s="71"/>
      <c r="AP2606" s="189">
        <f t="shared" si="43"/>
        <v>0</v>
      </c>
    </row>
    <row r="2607" spans="38:42" x14ac:dyDescent="0.25">
      <c r="AL2607" s="1" t="s">
        <v>9831</v>
      </c>
      <c r="AM2607" s="1">
        <v>2</v>
      </c>
      <c r="AN2607" s="1"/>
      <c r="AO2607" s="71"/>
      <c r="AP2607" s="189">
        <f t="shared" si="43"/>
        <v>0</v>
      </c>
    </row>
    <row r="2608" spans="38:42" x14ac:dyDescent="0.25">
      <c r="AL2608" s="1" t="s">
        <v>9832</v>
      </c>
      <c r="AM2608" s="1">
        <v>0.4</v>
      </c>
      <c r="AN2608" s="1"/>
      <c r="AO2608" s="71"/>
      <c r="AP2608" s="189">
        <f t="shared" si="43"/>
        <v>0</v>
      </c>
    </row>
    <row r="2609" spans="38:42" x14ac:dyDescent="0.25">
      <c r="AL2609" s="1" t="s">
        <v>9833</v>
      </c>
      <c r="AM2609" s="1">
        <v>30</v>
      </c>
      <c r="AN2609" s="1"/>
      <c r="AO2609" s="71"/>
      <c r="AP2609" s="189">
        <f t="shared" si="43"/>
        <v>0</v>
      </c>
    </row>
    <row r="2610" spans="38:42" x14ac:dyDescent="0.25">
      <c r="AL2610" s="1" t="s">
        <v>9834</v>
      </c>
      <c r="AM2610" s="1">
        <v>7</v>
      </c>
      <c r="AN2610" s="1"/>
      <c r="AO2610" s="71"/>
      <c r="AP2610" s="189">
        <f t="shared" si="43"/>
        <v>0</v>
      </c>
    </row>
    <row r="2611" spans="38:42" x14ac:dyDescent="0.25">
      <c r="AL2611" s="1" t="s">
        <v>9835</v>
      </c>
      <c r="AM2611" s="1">
        <v>20</v>
      </c>
      <c r="AN2611" s="1"/>
      <c r="AO2611" s="71"/>
      <c r="AP2611" s="189">
        <f t="shared" si="43"/>
        <v>0</v>
      </c>
    </row>
    <row r="2612" spans="38:42" x14ac:dyDescent="0.25">
      <c r="AL2612" s="1" t="s">
        <v>9836</v>
      </c>
      <c r="AM2612" s="1">
        <v>2.5</v>
      </c>
      <c r="AN2612" s="1"/>
      <c r="AO2612" s="71"/>
      <c r="AP2612" s="189">
        <f t="shared" si="43"/>
        <v>0</v>
      </c>
    </row>
    <row r="2613" spans="38:42" x14ac:dyDescent="0.25">
      <c r="AL2613" s="1" t="s">
        <v>9837</v>
      </c>
      <c r="AM2613" s="1">
        <v>0.5</v>
      </c>
      <c r="AN2613" s="1"/>
      <c r="AO2613" s="71"/>
      <c r="AP2613" s="189">
        <f t="shared" si="43"/>
        <v>0</v>
      </c>
    </row>
    <row r="2614" spans="38:42" x14ac:dyDescent="0.25">
      <c r="AL2614" s="1" t="s">
        <v>9838</v>
      </c>
      <c r="AM2614" s="1">
        <v>40</v>
      </c>
      <c r="AN2614" s="1"/>
      <c r="AO2614" s="71"/>
      <c r="AP2614" s="189">
        <f t="shared" si="43"/>
        <v>0</v>
      </c>
    </row>
    <row r="2615" spans="38:42" x14ac:dyDescent="0.25">
      <c r="AL2615" s="1" t="s">
        <v>9839</v>
      </c>
      <c r="AM2615" s="1"/>
      <c r="AN2615" s="1"/>
      <c r="AO2615" s="71"/>
      <c r="AP2615" s="189">
        <f t="shared" si="43"/>
        <v>0</v>
      </c>
    </row>
    <row r="2616" spans="38:42" x14ac:dyDescent="0.25">
      <c r="AL2616" s="1" t="s">
        <v>9840</v>
      </c>
      <c r="AM2616" s="1">
        <v>6</v>
      </c>
      <c r="AN2616" s="1"/>
      <c r="AO2616" s="71"/>
      <c r="AP2616" s="189">
        <f t="shared" si="43"/>
        <v>0</v>
      </c>
    </row>
    <row r="2617" spans="38:42" x14ac:dyDescent="0.25">
      <c r="AL2617" s="1" t="s">
        <v>9841</v>
      </c>
      <c r="AM2617" s="1">
        <v>20</v>
      </c>
      <c r="AN2617" s="1"/>
      <c r="AO2617" s="71"/>
      <c r="AP2617" s="189">
        <f t="shared" si="43"/>
        <v>0</v>
      </c>
    </row>
    <row r="2618" spans="38:42" x14ac:dyDescent="0.25">
      <c r="AL2618" s="1" t="s">
        <v>9842</v>
      </c>
      <c r="AM2618" s="1">
        <v>2.5</v>
      </c>
      <c r="AN2618" s="1"/>
      <c r="AO2618" s="71"/>
      <c r="AP2618" s="189">
        <f t="shared" si="43"/>
        <v>0</v>
      </c>
    </row>
    <row r="2619" spans="38:42" x14ac:dyDescent="0.25">
      <c r="AL2619" s="1" t="s">
        <v>9843</v>
      </c>
      <c r="AM2619" s="1">
        <v>48</v>
      </c>
      <c r="AN2619" s="1"/>
      <c r="AO2619" s="71"/>
      <c r="AP2619" s="189">
        <f t="shared" si="43"/>
        <v>0</v>
      </c>
    </row>
    <row r="2620" spans="38:42" x14ac:dyDescent="0.25">
      <c r="AL2620" s="1" t="s">
        <v>9844</v>
      </c>
      <c r="AM2620" s="1">
        <v>60</v>
      </c>
      <c r="AN2620" s="1"/>
      <c r="AO2620" s="71"/>
      <c r="AP2620" s="189">
        <f t="shared" si="43"/>
        <v>0</v>
      </c>
    </row>
    <row r="2621" spans="38:42" x14ac:dyDescent="0.25">
      <c r="AL2621" s="1" t="s">
        <v>9845</v>
      </c>
      <c r="AM2621" s="1">
        <v>12</v>
      </c>
      <c r="AN2621" s="1"/>
      <c r="AO2621" s="71"/>
      <c r="AP2621" s="189">
        <f t="shared" si="43"/>
        <v>0</v>
      </c>
    </row>
    <row r="2622" spans="38:42" x14ac:dyDescent="0.25">
      <c r="AL2622" s="1" t="s">
        <v>9846</v>
      </c>
      <c r="AM2622" s="1">
        <v>24</v>
      </c>
      <c r="AN2622" s="1"/>
      <c r="AO2622" s="71"/>
      <c r="AP2622" s="189">
        <f t="shared" si="43"/>
        <v>0</v>
      </c>
    </row>
    <row r="2623" spans="38:42" x14ac:dyDescent="0.25">
      <c r="AL2623" s="1" t="s">
        <v>9847</v>
      </c>
      <c r="AM2623" s="1">
        <v>14</v>
      </c>
      <c r="AN2623" s="1"/>
      <c r="AO2623" s="71"/>
      <c r="AP2623" s="189">
        <f t="shared" si="43"/>
        <v>0</v>
      </c>
    </row>
    <row r="2624" spans="38:42" x14ac:dyDescent="0.25">
      <c r="AL2624" s="1" t="s">
        <v>9848</v>
      </c>
      <c r="AM2624" s="1">
        <v>10</v>
      </c>
      <c r="AN2624" s="1"/>
      <c r="AO2624" s="71"/>
      <c r="AP2624" s="189">
        <f t="shared" si="43"/>
        <v>0</v>
      </c>
    </row>
    <row r="2625" spans="38:42" x14ac:dyDescent="0.25">
      <c r="AL2625" s="1" t="s">
        <v>9849</v>
      </c>
      <c r="AM2625" s="1">
        <v>30</v>
      </c>
      <c r="AN2625" s="1"/>
      <c r="AO2625" s="71"/>
      <c r="AP2625" s="189">
        <f t="shared" si="43"/>
        <v>0</v>
      </c>
    </row>
    <row r="2626" spans="38:42" x14ac:dyDescent="0.25">
      <c r="AL2626" s="1" t="s">
        <v>9850</v>
      </c>
      <c r="AM2626" s="1">
        <v>4</v>
      </c>
      <c r="AN2626" s="1"/>
      <c r="AO2626" s="71"/>
      <c r="AP2626" s="189">
        <f t="shared" si="43"/>
        <v>0</v>
      </c>
    </row>
    <row r="2627" spans="38:42" x14ac:dyDescent="0.25">
      <c r="AL2627" s="1" t="s">
        <v>9851</v>
      </c>
      <c r="AM2627" s="1">
        <v>1.5</v>
      </c>
      <c r="AN2627" s="1"/>
      <c r="AO2627" s="71"/>
      <c r="AP2627" s="189">
        <f t="shared" si="43"/>
        <v>0</v>
      </c>
    </row>
    <row r="2628" spans="38:42" x14ac:dyDescent="0.25">
      <c r="AL2628" s="1" t="s">
        <v>9852</v>
      </c>
      <c r="AM2628" s="1">
        <v>70</v>
      </c>
      <c r="AN2628" s="1"/>
      <c r="AO2628" s="71"/>
      <c r="AP2628" s="189">
        <f t="shared" ref="AP2628:AP2691" si="44">AO2628*AM2628</f>
        <v>0</v>
      </c>
    </row>
    <row r="2629" spans="38:42" x14ac:dyDescent="0.25">
      <c r="AL2629" s="1" t="s">
        <v>9853</v>
      </c>
      <c r="AM2629" s="1">
        <v>5</v>
      </c>
      <c r="AN2629" s="1"/>
      <c r="AO2629" s="71"/>
      <c r="AP2629" s="189">
        <f t="shared" si="44"/>
        <v>0</v>
      </c>
    </row>
    <row r="2630" spans="38:42" x14ac:dyDescent="0.25">
      <c r="AL2630" s="1" t="s">
        <v>9854</v>
      </c>
      <c r="AM2630" s="1">
        <v>14</v>
      </c>
      <c r="AN2630" s="1"/>
      <c r="AO2630" s="71"/>
      <c r="AP2630" s="189">
        <f t="shared" si="44"/>
        <v>0</v>
      </c>
    </row>
    <row r="2631" spans="38:42" x14ac:dyDescent="0.25">
      <c r="AL2631" s="1" t="s">
        <v>9855</v>
      </c>
      <c r="AM2631" s="1">
        <v>2</v>
      </c>
      <c r="AN2631" s="1"/>
      <c r="AO2631" s="71"/>
      <c r="AP2631" s="189">
        <f t="shared" si="44"/>
        <v>0</v>
      </c>
    </row>
    <row r="2632" spans="38:42" x14ac:dyDescent="0.25">
      <c r="AL2632" s="1" t="s">
        <v>9856</v>
      </c>
      <c r="AM2632" s="1">
        <v>0.4</v>
      </c>
      <c r="AN2632" s="1"/>
      <c r="AO2632" s="71"/>
      <c r="AP2632" s="189">
        <f t="shared" si="44"/>
        <v>0</v>
      </c>
    </row>
    <row r="2633" spans="38:42" x14ac:dyDescent="0.25">
      <c r="AL2633" s="1" t="s">
        <v>9857</v>
      </c>
      <c r="AM2633" s="1">
        <v>35</v>
      </c>
      <c r="AN2633" s="1"/>
      <c r="AO2633" s="71"/>
      <c r="AP2633" s="189">
        <f t="shared" si="44"/>
        <v>0</v>
      </c>
    </row>
    <row r="2634" spans="38:42" x14ac:dyDescent="0.25">
      <c r="AL2634" s="1" t="s">
        <v>9858</v>
      </c>
      <c r="AM2634" s="1">
        <v>30</v>
      </c>
      <c r="AN2634" s="1"/>
      <c r="AO2634" s="71"/>
      <c r="AP2634" s="189">
        <f t="shared" si="44"/>
        <v>0</v>
      </c>
    </row>
    <row r="2635" spans="38:42" x14ac:dyDescent="0.25">
      <c r="AL2635" s="1" t="s">
        <v>9859</v>
      </c>
      <c r="AM2635" s="1">
        <v>50</v>
      </c>
      <c r="AN2635" s="1"/>
      <c r="AO2635" s="71"/>
      <c r="AP2635" s="189">
        <f t="shared" si="44"/>
        <v>0</v>
      </c>
    </row>
    <row r="2636" spans="38:42" x14ac:dyDescent="0.25">
      <c r="AL2636" s="1" t="s">
        <v>9860</v>
      </c>
      <c r="AM2636" s="1">
        <v>4.5999999999999996</v>
      </c>
      <c r="AN2636" s="1"/>
      <c r="AO2636" s="71"/>
      <c r="AP2636" s="189">
        <f t="shared" si="44"/>
        <v>0</v>
      </c>
    </row>
    <row r="2637" spans="38:42" x14ac:dyDescent="0.25">
      <c r="AL2637" s="1" t="s">
        <v>9861</v>
      </c>
      <c r="AM2637" s="1">
        <v>15</v>
      </c>
      <c r="AN2637" s="1"/>
      <c r="AO2637" s="71"/>
      <c r="AP2637" s="189">
        <f t="shared" si="44"/>
        <v>0</v>
      </c>
    </row>
    <row r="2638" spans="38:42" x14ac:dyDescent="0.25">
      <c r="AL2638" s="1" t="s">
        <v>9862</v>
      </c>
      <c r="AM2638" s="1">
        <v>1.8</v>
      </c>
      <c r="AN2638" s="1"/>
      <c r="AO2638" s="71"/>
      <c r="AP2638" s="189">
        <f t="shared" si="44"/>
        <v>0</v>
      </c>
    </row>
    <row r="2639" spans="38:42" x14ac:dyDescent="0.25">
      <c r="AL2639" s="1" t="s">
        <v>9863</v>
      </c>
      <c r="AM2639" s="1">
        <v>0.38</v>
      </c>
      <c r="AN2639" s="1"/>
      <c r="AO2639" s="71"/>
      <c r="AP2639" s="189">
        <f t="shared" si="44"/>
        <v>0</v>
      </c>
    </row>
    <row r="2640" spans="38:42" x14ac:dyDescent="0.25">
      <c r="AL2640" s="1" t="s">
        <v>9864</v>
      </c>
      <c r="AM2640" s="1">
        <v>38</v>
      </c>
      <c r="AN2640" s="1"/>
      <c r="AO2640" s="71"/>
      <c r="AP2640" s="189">
        <f t="shared" si="44"/>
        <v>0</v>
      </c>
    </row>
    <row r="2641" spans="38:42" x14ac:dyDescent="0.25">
      <c r="AL2641" s="1" t="s">
        <v>9865</v>
      </c>
      <c r="AM2641" s="1">
        <v>20</v>
      </c>
      <c r="AN2641" s="1"/>
      <c r="AO2641" s="71"/>
      <c r="AP2641" s="189">
        <f t="shared" si="44"/>
        <v>0</v>
      </c>
    </row>
    <row r="2642" spans="38:42" x14ac:dyDescent="0.25">
      <c r="AL2642" s="1" t="s">
        <v>9866</v>
      </c>
      <c r="AM2642" s="1">
        <v>48</v>
      </c>
      <c r="AN2642" s="1"/>
      <c r="AO2642" s="71"/>
      <c r="AP2642" s="189">
        <f t="shared" si="44"/>
        <v>0</v>
      </c>
    </row>
    <row r="2643" spans="38:42" x14ac:dyDescent="0.25">
      <c r="AL2643" s="1" t="s">
        <v>9867</v>
      </c>
      <c r="AM2643" s="1">
        <v>6</v>
      </c>
      <c r="AN2643" s="1"/>
      <c r="AO2643" s="71"/>
      <c r="AP2643" s="189">
        <f t="shared" si="44"/>
        <v>0</v>
      </c>
    </row>
    <row r="2644" spans="38:42" x14ac:dyDescent="0.25">
      <c r="AL2644" s="1" t="s">
        <v>9868</v>
      </c>
      <c r="AM2644" s="1">
        <v>2.5</v>
      </c>
      <c r="AN2644" s="1"/>
      <c r="AO2644" s="71"/>
      <c r="AP2644" s="189">
        <f t="shared" si="44"/>
        <v>0</v>
      </c>
    </row>
    <row r="2645" spans="38:42" x14ac:dyDescent="0.25">
      <c r="AL2645" s="1" t="s">
        <v>9869</v>
      </c>
      <c r="AM2645" s="1">
        <v>7</v>
      </c>
      <c r="AN2645" s="1"/>
      <c r="AO2645" s="71"/>
      <c r="AP2645" s="189">
        <f t="shared" si="44"/>
        <v>0</v>
      </c>
    </row>
    <row r="2646" spans="38:42" x14ac:dyDescent="0.25">
      <c r="AL2646" s="1" t="s">
        <v>9870</v>
      </c>
      <c r="AM2646" s="1">
        <v>22</v>
      </c>
      <c r="AN2646" s="1"/>
      <c r="AO2646" s="71"/>
      <c r="AP2646" s="189">
        <f t="shared" si="44"/>
        <v>0</v>
      </c>
    </row>
    <row r="2647" spans="38:42" x14ac:dyDescent="0.25">
      <c r="AL2647" s="1" t="s">
        <v>9871</v>
      </c>
      <c r="AM2647" s="1">
        <v>2.6</v>
      </c>
      <c r="AN2647" s="1"/>
      <c r="AO2647" s="71"/>
      <c r="AP2647" s="189">
        <f t="shared" si="44"/>
        <v>0</v>
      </c>
    </row>
    <row r="2648" spans="38:42" x14ac:dyDescent="0.25">
      <c r="AL2648" s="1" t="s">
        <v>9872</v>
      </c>
      <c r="AM2648" s="1">
        <v>0.5</v>
      </c>
      <c r="AN2648" s="1"/>
      <c r="AO2648" s="71"/>
      <c r="AP2648" s="189">
        <f t="shared" si="44"/>
        <v>0</v>
      </c>
    </row>
    <row r="2649" spans="38:42" x14ac:dyDescent="0.25">
      <c r="AL2649" s="1" t="s">
        <v>9873</v>
      </c>
      <c r="AM2649" s="1">
        <v>54</v>
      </c>
      <c r="AN2649" s="1"/>
      <c r="AO2649" s="71"/>
      <c r="AP2649" s="189">
        <f t="shared" si="44"/>
        <v>0</v>
      </c>
    </row>
    <row r="2650" spans="38:42" x14ac:dyDescent="0.25">
      <c r="AL2650" s="1" t="s">
        <v>9874</v>
      </c>
      <c r="AM2650" s="1">
        <v>8</v>
      </c>
      <c r="AN2650" s="1"/>
      <c r="AO2650" s="71"/>
      <c r="AP2650" s="189">
        <f t="shared" si="44"/>
        <v>0</v>
      </c>
    </row>
    <row r="2651" spans="38:42" x14ac:dyDescent="0.25">
      <c r="AL2651" s="1" t="s">
        <v>9875</v>
      </c>
      <c r="AM2651" s="1">
        <v>23</v>
      </c>
      <c r="AN2651" s="1"/>
      <c r="AO2651" s="71"/>
      <c r="AP2651" s="189">
        <f t="shared" si="44"/>
        <v>0</v>
      </c>
    </row>
    <row r="2652" spans="38:42" x14ac:dyDescent="0.25">
      <c r="AL2652" s="1" t="s">
        <v>9876</v>
      </c>
      <c r="AM2652" s="1">
        <v>2.8</v>
      </c>
      <c r="AN2652" s="1"/>
      <c r="AO2652" s="71"/>
      <c r="AP2652" s="189">
        <f t="shared" si="44"/>
        <v>0</v>
      </c>
    </row>
    <row r="2653" spans="38:42" x14ac:dyDescent="0.25">
      <c r="AL2653" s="1" t="s">
        <v>9877</v>
      </c>
      <c r="AM2653" s="1">
        <v>0.6</v>
      </c>
      <c r="AN2653" s="1"/>
      <c r="AO2653" s="71"/>
      <c r="AP2653" s="189">
        <f t="shared" si="44"/>
        <v>0</v>
      </c>
    </row>
    <row r="2654" spans="38:42" x14ac:dyDescent="0.25">
      <c r="AL2654" s="1" t="s">
        <v>9878</v>
      </c>
      <c r="AM2654" s="1">
        <v>56</v>
      </c>
      <c r="AN2654" s="1"/>
      <c r="AO2654" s="71"/>
      <c r="AP2654" s="189">
        <f t="shared" si="44"/>
        <v>0</v>
      </c>
    </row>
    <row r="2655" spans="38:42" x14ac:dyDescent="0.25">
      <c r="AL2655" s="1" t="s">
        <v>9879</v>
      </c>
      <c r="AM2655" s="1">
        <v>5</v>
      </c>
      <c r="AN2655" s="1"/>
      <c r="AO2655" s="71"/>
      <c r="AP2655" s="189">
        <f t="shared" si="44"/>
        <v>0</v>
      </c>
    </row>
    <row r="2656" spans="38:42" x14ac:dyDescent="0.25">
      <c r="AL2656" s="1" t="s">
        <v>9880</v>
      </c>
      <c r="AM2656" s="1">
        <v>17</v>
      </c>
      <c r="AN2656" s="1"/>
      <c r="AO2656" s="71"/>
      <c r="AP2656" s="189">
        <f t="shared" si="44"/>
        <v>0</v>
      </c>
    </row>
    <row r="2657" spans="38:42" x14ac:dyDescent="0.25">
      <c r="AL2657" s="1" t="s">
        <v>9881</v>
      </c>
      <c r="AM2657" s="1">
        <v>2</v>
      </c>
      <c r="AN2657" s="1"/>
      <c r="AO2657" s="71"/>
      <c r="AP2657" s="189">
        <f t="shared" si="44"/>
        <v>0</v>
      </c>
    </row>
    <row r="2658" spans="38:42" x14ac:dyDescent="0.25">
      <c r="AL2658" s="1" t="s">
        <v>9882</v>
      </c>
      <c r="AM2658" s="1">
        <v>0.48</v>
      </c>
      <c r="AN2658" s="1"/>
      <c r="AO2658" s="71"/>
      <c r="AP2658" s="189">
        <f t="shared" si="44"/>
        <v>0</v>
      </c>
    </row>
    <row r="2659" spans="38:42" x14ac:dyDescent="0.25">
      <c r="AL2659" s="1" t="s">
        <v>9883</v>
      </c>
      <c r="AM2659" s="1">
        <v>42</v>
      </c>
      <c r="AN2659" s="1"/>
      <c r="AO2659" s="71"/>
      <c r="AP2659" s="189">
        <f t="shared" si="44"/>
        <v>0</v>
      </c>
    </row>
    <row r="2660" spans="38:42" x14ac:dyDescent="0.25">
      <c r="AL2660" s="1" t="s">
        <v>9884</v>
      </c>
      <c r="AM2660" s="1">
        <v>8</v>
      </c>
      <c r="AN2660" s="1"/>
      <c r="AO2660" s="71"/>
      <c r="AP2660" s="189">
        <f t="shared" si="44"/>
        <v>0</v>
      </c>
    </row>
    <row r="2661" spans="38:42" x14ac:dyDescent="0.25">
      <c r="AL2661" s="1" t="s">
        <v>9885</v>
      </c>
      <c r="AM2661" s="1">
        <v>0.5</v>
      </c>
      <c r="AN2661" s="1"/>
      <c r="AO2661" s="71"/>
      <c r="AP2661" s="189">
        <f t="shared" si="44"/>
        <v>0</v>
      </c>
    </row>
    <row r="2662" spans="38:42" x14ac:dyDescent="0.25">
      <c r="AL2662" s="1" t="s">
        <v>9886</v>
      </c>
      <c r="AM2662" s="1">
        <v>3</v>
      </c>
      <c r="AN2662" s="1"/>
      <c r="AO2662" s="71"/>
      <c r="AP2662" s="189">
        <f t="shared" si="44"/>
        <v>0</v>
      </c>
    </row>
    <row r="2663" spans="38:42" x14ac:dyDescent="0.25">
      <c r="AL2663" s="1" t="s">
        <v>9887</v>
      </c>
      <c r="AM2663" s="1">
        <v>3</v>
      </c>
      <c r="AN2663" s="1"/>
      <c r="AO2663" s="71"/>
      <c r="AP2663" s="189">
        <f t="shared" si="44"/>
        <v>0</v>
      </c>
    </row>
    <row r="2664" spans="38:42" x14ac:dyDescent="0.25">
      <c r="AL2664" s="1" t="s">
        <v>9888</v>
      </c>
      <c r="AM2664" s="1">
        <v>10</v>
      </c>
      <c r="AN2664" s="1"/>
      <c r="AO2664" s="71"/>
      <c r="AP2664" s="189">
        <f t="shared" si="44"/>
        <v>0</v>
      </c>
    </row>
    <row r="2665" spans="38:42" x14ac:dyDescent="0.25">
      <c r="AL2665" s="1" t="s">
        <v>9889</v>
      </c>
      <c r="AM2665" s="1">
        <v>1.3</v>
      </c>
      <c r="AN2665" s="1"/>
      <c r="AO2665" s="71"/>
      <c r="AP2665" s="189">
        <f t="shared" si="44"/>
        <v>0</v>
      </c>
    </row>
    <row r="2666" spans="38:42" x14ac:dyDescent="0.25">
      <c r="AL2666" s="1" t="s">
        <v>9890</v>
      </c>
      <c r="AM2666" s="1">
        <v>0.3</v>
      </c>
      <c r="AN2666" s="1"/>
      <c r="AO2666" s="71"/>
      <c r="AP2666" s="189">
        <f t="shared" si="44"/>
        <v>0</v>
      </c>
    </row>
    <row r="2667" spans="38:42" x14ac:dyDescent="0.25">
      <c r="AL2667" s="1" t="s">
        <v>9891</v>
      </c>
      <c r="AM2667" s="1">
        <v>25</v>
      </c>
      <c r="AN2667" s="1"/>
      <c r="AO2667" s="71"/>
      <c r="AP2667" s="189">
        <f t="shared" si="44"/>
        <v>0</v>
      </c>
    </row>
    <row r="2668" spans="38:42" x14ac:dyDescent="0.25">
      <c r="AL2668" s="1" t="s">
        <v>9892</v>
      </c>
      <c r="AM2668" s="1">
        <v>6</v>
      </c>
      <c r="AN2668" s="1"/>
      <c r="AO2668" s="71"/>
      <c r="AP2668" s="189">
        <f t="shared" si="44"/>
        <v>0</v>
      </c>
    </row>
    <row r="2669" spans="38:42" x14ac:dyDescent="0.25">
      <c r="AL2669" s="1" t="s">
        <v>9893</v>
      </c>
      <c r="AM2669" s="1">
        <v>2.5</v>
      </c>
      <c r="AN2669" s="1"/>
      <c r="AO2669" s="71"/>
      <c r="AP2669" s="189">
        <f t="shared" si="44"/>
        <v>0</v>
      </c>
    </row>
    <row r="2670" spans="38:42" x14ac:dyDescent="0.25">
      <c r="AL2670" s="1" t="s">
        <v>9894</v>
      </c>
      <c r="AM2670" s="1">
        <v>0.5</v>
      </c>
      <c r="AN2670" s="1"/>
      <c r="AO2670" s="71"/>
      <c r="AP2670" s="189">
        <f t="shared" si="44"/>
        <v>0</v>
      </c>
    </row>
    <row r="2671" spans="38:42" x14ac:dyDescent="0.25">
      <c r="AL2671" s="1" t="s">
        <v>9895</v>
      </c>
      <c r="AM2671" s="1">
        <v>7</v>
      </c>
      <c r="AN2671" s="1"/>
      <c r="AO2671" s="71"/>
      <c r="AP2671" s="189">
        <f t="shared" si="44"/>
        <v>0</v>
      </c>
    </row>
    <row r="2672" spans="38:42" x14ac:dyDescent="0.25">
      <c r="AL2672" s="1" t="s">
        <v>9896</v>
      </c>
      <c r="AM2672" s="1">
        <v>3</v>
      </c>
      <c r="AN2672" s="1"/>
      <c r="AO2672" s="71"/>
      <c r="AP2672" s="189">
        <f t="shared" si="44"/>
        <v>0</v>
      </c>
    </row>
    <row r="2673" spans="38:42" x14ac:dyDescent="0.25">
      <c r="AL2673" s="1" t="s">
        <v>9897</v>
      </c>
      <c r="AM2673" s="1">
        <v>0.6</v>
      </c>
      <c r="AN2673" s="1"/>
      <c r="AO2673" s="71"/>
      <c r="AP2673" s="189">
        <f t="shared" si="44"/>
        <v>0</v>
      </c>
    </row>
    <row r="2674" spans="38:42" x14ac:dyDescent="0.25">
      <c r="AL2674" s="1" t="s">
        <v>9898</v>
      </c>
      <c r="AM2674" s="1">
        <v>5</v>
      </c>
      <c r="AN2674" s="1"/>
      <c r="AO2674" s="71"/>
      <c r="AP2674" s="189">
        <f t="shared" si="44"/>
        <v>0</v>
      </c>
    </row>
    <row r="2675" spans="38:42" x14ac:dyDescent="0.25">
      <c r="AL2675" s="1" t="s">
        <v>9899</v>
      </c>
      <c r="AM2675" s="1">
        <v>2</v>
      </c>
      <c r="AN2675" s="1"/>
      <c r="AO2675" s="71"/>
      <c r="AP2675" s="189">
        <f t="shared" si="44"/>
        <v>0</v>
      </c>
    </row>
    <row r="2676" spans="38:42" x14ac:dyDescent="0.25">
      <c r="AL2676" s="1" t="s">
        <v>9900</v>
      </c>
      <c r="AM2676" s="1">
        <v>0.4</v>
      </c>
      <c r="AN2676" s="1"/>
      <c r="AO2676" s="71"/>
      <c r="AP2676" s="189">
        <f t="shared" si="44"/>
        <v>0</v>
      </c>
    </row>
    <row r="2677" spans="38:42" x14ac:dyDescent="0.25">
      <c r="AL2677" s="1" t="s">
        <v>9901</v>
      </c>
      <c r="AM2677" s="1">
        <v>2.5</v>
      </c>
      <c r="AN2677" s="1"/>
      <c r="AO2677" s="71"/>
      <c r="AP2677" s="189">
        <f t="shared" si="44"/>
        <v>0</v>
      </c>
    </row>
    <row r="2678" spans="38:42" x14ac:dyDescent="0.25">
      <c r="AL2678" s="1" t="s">
        <v>9902</v>
      </c>
      <c r="AM2678" s="1">
        <v>8</v>
      </c>
      <c r="AN2678" s="1"/>
      <c r="AO2678" s="71"/>
      <c r="AP2678" s="189">
        <f t="shared" si="44"/>
        <v>0</v>
      </c>
    </row>
    <row r="2679" spans="38:42" x14ac:dyDescent="0.25">
      <c r="AL2679" s="1" t="s">
        <v>9903</v>
      </c>
      <c r="AM2679" s="1">
        <v>11.2</v>
      </c>
      <c r="AN2679" s="1"/>
      <c r="AO2679" s="71"/>
      <c r="AP2679" s="189">
        <f t="shared" si="44"/>
        <v>0</v>
      </c>
    </row>
    <row r="2680" spans="38:42" x14ac:dyDescent="0.25">
      <c r="AL2680" s="1" t="s">
        <v>9904</v>
      </c>
      <c r="AM2680" s="1">
        <v>0.3</v>
      </c>
      <c r="AN2680" s="1"/>
      <c r="AO2680" s="71"/>
      <c r="AP2680" s="189">
        <f t="shared" si="44"/>
        <v>0</v>
      </c>
    </row>
    <row r="2681" spans="38:42" x14ac:dyDescent="0.25">
      <c r="AL2681" s="1" t="s">
        <v>9905</v>
      </c>
      <c r="AM2681" s="1">
        <v>20</v>
      </c>
      <c r="AN2681" s="1"/>
      <c r="AO2681" s="71"/>
      <c r="AP2681" s="189">
        <f t="shared" si="44"/>
        <v>0</v>
      </c>
    </row>
    <row r="2682" spans="38:42" x14ac:dyDescent="0.25">
      <c r="AL2682" s="1" t="s">
        <v>9906</v>
      </c>
      <c r="AM2682" s="1">
        <v>8</v>
      </c>
      <c r="AN2682" s="1"/>
      <c r="AO2682" s="71"/>
      <c r="AP2682" s="189">
        <f t="shared" si="44"/>
        <v>0</v>
      </c>
    </row>
    <row r="2683" spans="38:42" x14ac:dyDescent="0.25">
      <c r="AL2683" s="1" t="s">
        <v>9907</v>
      </c>
      <c r="AM2683" s="1">
        <v>26</v>
      </c>
      <c r="AN2683" s="1"/>
      <c r="AO2683" s="71"/>
      <c r="AP2683" s="189">
        <f t="shared" si="44"/>
        <v>0</v>
      </c>
    </row>
    <row r="2684" spans="38:42" x14ac:dyDescent="0.25">
      <c r="AL2684" s="1" t="s">
        <v>9908</v>
      </c>
      <c r="AM2684" s="1">
        <v>3.3</v>
      </c>
      <c r="AN2684" s="1"/>
      <c r="AO2684" s="71"/>
      <c r="AP2684" s="189">
        <f t="shared" si="44"/>
        <v>0</v>
      </c>
    </row>
    <row r="2685" spans="38:42" x14ac:dyDescent="0.25">
      <c r="AL2685" s="1" t="s">
        <v>9909</v>
      </c>
      <c r="AM2685" s="1">
        <v>0.7</v>
      </c>
      <c r="AN2685" s="1"/>
      <c r="AO2685" s="71"/>
      <c r="AP2685" s="189">
        <f t="shared" si="44"/>
        <v>0</v>
      </c>
    </row>
    <row r="2686" spans="38:42" x14ac:dyDescent="0.25">
      <c r="AL2686" s="1" t="s">
        <v>9910</v>
      </c>
      <c r="AM2686" s="1">
        <v>65</v>
      </c>
      <c r="AN2686" s="1"/>
      <c r="AO2686" s="71"/>
      <c r="AP2686" s="189">
        <f t="shared" si="44"/>
        <v>0</v>
      </c>
    </row>
    <row r="2687" spans="38:42" x14ac:dyDescent="0.25">
      <c r="AL2687" s="1" t="s">
        <v>7455</v>
      </c>
      <c r="AM2687" s="1"/>
      <c r="AN2687" s="1"/>
      <c r="AO2687" s="71"/>
      <c r="AP2687" s="189">
        <f t="shared" si="44"/>
        <v>0</v>
      </c>
    </row>
    <row r="2688" spans="38:42" x14ac:dyDescent="0.25">
      <c r="AL2688" s="1" t="s">
        <v>9911</v>
      </c>
      <c r="AM2688" s="1"/>
      <c r="AN2688" s="1"/>
      <c r="AO2688" s="71"/>
      <c r="AP2688" s="189">
        <f t="shared" si="44"/>
        <v>0</v>
      </c>
    </row>
    <row r="2689" spans="38:42" x14ac:dyDescent="0.25">
      <c r="AL2689" s="1" t="s">
        <v>9912</v>
      </c>
      <c r="AM2689" s="1">
        <v>100</v>
      </c>
      <c r="AN2689" s="1" t="s">
        <v>9913</v>
      </c>
      <c r="AO2689" s="71"/>
      <c r="AP2689" s="189">
        <f t="shared" si="44"/>
        <v>0</v>
      </c>
    </row>
    <row r="2690" spans="38:42" x14ac:dyDescent="0.25">
      <c r="AL2690" s="1" t="s">
        <v>9914</v>
      </c>
      <c r="AM2690" s="1">
        <v>20</v>
      </c>
      <c r="AN2690" s="1" t="s">
        <v>9517</v>
      </c>
      <c r="AO2690" s="71"/>
      <c r="AP2690" s="189">
        <f t="shared" si="44"/>
        <v>0</v>
      </c>
    </row>
    <row r="2691" spans="38:42" x14ac:dyDescent="0.25">
      <c r="AL2691" s="1" t="s">
        <v>9915</v>
      </c>
      <c r="AM2691" s="1">
        <v>300</v>
      </c>
      <c r="AN2691" s="1" t="s">
        <v>9517</v>
      </c>
      <c r="AO2691" s="71"/>
      <c r="AP2691" s="189">
        <f t="shared" si="44"/>
        <v>0</v>
      </c>
    </row>
    <row r="2692" spans="38:42" x14ac:dyDescent="0.25">
      <c r="AL2692" s="1" t="s">
        <v>9916</v>
      </c>
      <c r="AM2692" s="1">
        <v>40</v>
      </c>
      <c r="AN2692" s="1" t="s">
        <v>9474</v>
      </c>
      <c r="AO2692" s="71"/>
      <c r="AP2692" s="189">
        <f t="shared" ref="AP2692:AP2755" si="45">AO2692*AM2692</f>
        <v>0</v>
      </c>
    </row>
    <row r="2693" spans="38:42" x14ac:dyDescent="0.25">
      <c r="AL2693" s="1" t="s">
        <v>9917</v>
      </c>
      <c r="AM2693" s="1">
        <v>150</v>
      </c>
      <c r="AN2693" s="1" t="s">
        <v>9517</v>
      </c>
      <c r="AO2693" s="71"/>
      <c r="AP2693" s="189">
        <f t="shared" si="45"/>
        <v>0</v>
      </c>
    </row>
    <row r="2694" spans="38:42" x14ac:dyDescent="0.25">
      <c r="AL2694" s="1" t="s">
        <v>9918</v>
      </c>
      <c r="AM2694" s="1">
        <v>30</v>
      </c>
      <c r="AN2694" s="1" t="s">
        <v>9474</v>
      </c>
      <c r="AO2694" s="71"/>
      <c r="AP2694" s="189">
        <f t="shared" si="45"/>
        <v>0</v>
      </c>
    </row>
    <row r="2695" spans="38:42" x14ac:dyDescent="0.25">
      <c r="AL2695" s="1" t="s">
        <v>9919</v>
      </c>
      <c r="AM2695" s="1">
        <v>50</v>
      </c>
      <c r="AN2695" s="1" t="s">
        <v>9517</v>
      </c>
      <c r="AO2695" s="71"/>
      <c r="AP2695" s="189">
        <f t="shared" si="45"/>
        <v>0</v>
      </c>
    </row>
    <row r="2696" spans="38:42" x14ac:dyDescent="0.25">
      <c r="AL2696" s="1" t="s">
        <v>9920</v>
      </c>
      <c r="AM2696" s="1">
        <v>75</v>
      </c>
      <c r="AN2696" s="1" t="s">
        <v>9517</v>
      </c>
      <c r="AO2696" s="71"/>
      <c r="AP2696" s="189">
        <f t="shared" si="45"/>
        <v>0</v>
      </c>
    </row>
    <row r="2697" spans="38:42" x14ac:dyDescent="0.25">
      <c r="AL2697" s="1" t="s">
        <v>9921</v>
      </c>
      <c r="AM2697" s="1">
        <v>250</v>
      </c>
      <c r="AN2697" s="1" t="s">
        <v>9517</v>
      </c>
      <c r="AO2697" s="71"/>
      <c r="AP2697" s="189">
        <f t="shared" si="45"/>
        <v>0</v>
      </c>
    </row>
    <row r="2698" spans="38:42" x14ac:dyDescent="0.25">
      <c r="AL2698" s="1" t="s">
        <v>9922</v>
      </c>
      <c r="AM2698" s="1">
        <v>20</v>
      </c>
      <c r="AN2698" s="1" t="s">
        <v>9474</v>
      </c>
      <c r="AO2698" s="71"/>
      <c r="AP2698" s="189">
        <f t="shared" si="45"/>
        <v>0</v>
      </c>
    </row>
    <row r="2699" spans="38:42" x14ac:dyDescent="0.25">
      <c r="AL2699" s="1" t="s">
        <v>9923</v>
      </c>
      <c r="AM2699" s="1">
        <v>100</v>
      </c>
      <c r="AN2699" s="1" t="s">
        <v>9924</v>
      </c>
      <c r="AO2699" s="71"/>
      <c r="AP2699" s="189">
        <f t="shared" si="45"/>
        <v>0</v>
      </c>
    </row>
    <row r="2700" spans="38:42" x14ac:dyDescent="0.25">
      <c r="AL2700" s="1" t="s">
        <v>9925</v>
      </c>
      <c r="AM2700" s="1">
        <v>10</v>
      </c>
      <c r="AN2700" s="1" t="s">
        <v>9553</v>
      </c>
      <c r="AO2700" s="71"/>
      <c r="AP2700" s="189">
        <f t="shared" si="45"/>
        <v>0</v>
      </c>
    </row>
    <row r="2701" spans="38:42" x14ac:dyDescent="0.25">
      <c r="AL2701" s="1" t="s">
        <v>9926</v>
      </c>
      <c r="AM2701" s="1">
        <v>20</v>
      </c>
      <c r="AN2701" s="1" t="s">
        <v>9517</v>
      </c>
      <c r="AO2701" s="71"/>
      <c r="AP2701" s="189">
        <f t="shared" si="45"/>
        <v>0</v>
      </c>
    </row>
    <row r="2702" spans="38:42" x14ac:dyDescent="0.25">
      <c r="AL2702" s="1" t="s">
        <v>9927</v>
      </c>
      <c r="AM2702" s="1">
        <v>50</v>
      </c>
      <c r="AN2702" s="1" t="s">
        <v>9517</v>
      </c>
      <c r="AO2702" s="71"/>
      <c r="AP2702" s="189">
        <f t="shared" si="45"/>
        <v>0</v>
      </c>
    </row>
    <row r="2703" spans="38:42" x14ac:dyDescent="0.25">
      <c r="AL2703" s="1" t="s">
        <v>9928</v>
      </c>
      <c r="AM2703" s="1">
        <v>100</v>
      </c>
      <c r="AN2703" s="1" t="s">
        <v>9474</v>
      </c>
      <c r="AO2703" s="71"/>
      <c r="AP2703" s="189">
        <f t="shared" si="45"/>
        <v>0</v>
      </c>
    </row>
    <row r="2704" spans="38:42" x14ac:dyDescent="0.25">
      <c r="AL2704" s="1" t="s">
        <v>9929</v>
      </c>
      <c r="AM2704" s="1">
        <v>100</v>
      </c>
      <c r="AN2704" s="1" t="s">
        <v>9517</v>
      </c>
      <c r="AO2704" s="71"/>
      <c r="AP2704" s="189">
        <f t="shared" si="45"/>
        <v>0</v>
      </c>
    </row>
    <row r="2705" spans="38:42" x14ac:dyDescent="0.25">
      <c r="AL2705" s="1" t="s">
        <v>9930</v>
      </c>
      <c r="AM2705" s="1">
        <v>15</v>
      </c>
      <c r="AN2705" s="1" t="s">
        <v>9580</v>
      </c>
      <c r="AO2705" s="71"/>
      <c r="AP2705" s="189">
        <f t="shared" si="45"/>
        <v>0</v>
      </c>
    </row>
    <row r="2706" spans="38:42" x14ac:dyDescent="0.25">
      <c r="AL2706" s="1" t="s">
        <v>9931</v>
      </c>
      <c r="AM2706" s="1">
        <v>50</v>
      </c>
      <c r="AN2706" s="1" t="s">
        <v>9474</v>
      </c>
      <c r="AO2706" s="71"/>
      <c r="AP2706" s="189">
        <f t="shared" si="45"/>
        <v>0</v>
      </c>
    </row>
    <row r="2707" spans="38:42" x14ac:dyDescent="0.25">
      <c r="AL2707" s="1" t="s">
        <v>9932</v>
      </c>
      <c r="AM2707" s="1">
        <v>10</v>
      </c>
      <c r="AN2707" s="1" t="s">
        <v>9474</v>
      </c>
      <c r="AO2707" s="71"/>
      <c r="AP2707" s="189">
        <f t="shared" si="45"/>
        <v>0</v>
      </c>
    </row>
    <row r="2708" spans="38:42" x14ac:dyDescent="0.25">
      <c r="AL2708" s="1" t="s">
        <v>9933</v>
      </c>
      <c r="AM2708" s="1">
        <v>70</v>
      </c>
      <c r="AN2708" s="1" t="s">
        <v>9517</v>
      </c>
      <c r="AO2708" s="71"/>
      <c r="AP2708" s="189">
        <f t="shared" si="45"/>
        <v>0</v>
      </c>
    </row>
    <row r="2709" spans="38:42" x14ac:dyDescent="0.25">
      <c r="AL2709" s="1" t="s">
        <v>9934</v>
      </c>
      <c r="AM2709" s="1">
        <v>100</v>
      </c>
      <c r="AN2709" s="1" t="s">
        <v>9474</v>
      </c>
      <c r="AO2709" s="71"/>
      <c r="AP2709" s="189">
        <f t="shared" si="45"/>
        <v>0</v>
      </c>
    </row>
    <row r="2710" spans="38:42" x14ac:dyDescent="0.25">
      <c r="AL2710" s="1" t="s">
        <v>9935</v>
      </c>
      <c r="AM2710" s="1">
        <v>10</v>
      </c>
      <c r="AN2710" s="1" t="s">
        <v>9580</v>
      </c>
      <c r="AO2710" s="71"/>
      <c r="AP2710" s="189">
        <f t="shared" si="45"/>
        <v>0</v>
      </c>
    </row>
    <row r="2711" spans="38:42" x14ac:dyDescent="0.25">
      <c r="AL2711" s="1" t="s">
        <v>9936</v>
      </c>
      <c r="AM2711" s="1">
        <v>50</v>
      </c>
      <c r="AN2711" s="1" t="s">
        <v>9517</v>
      </c>
      <c r="AO2711" s="71"/>
      <c r="AP2711" s="189">
        <f t="shared" si="45"/>
        <v>0</v>
      </c>
    </row>
    <row r="2712" spans="38:42" x14ac:dyDescent="0.25">
      <c r="AL2712" s="1" t="s">
        <v>9937</v>
      </c>
      <c r="AM2712" s="1">
        <v>10</v>
      </c>
      <c r="AN2712" s="1" t="s">
        <v>9377</v>
      </c>
      <c r="AO2712" s="71"/>
      <c r="AP2712" s="189">
        <f t="shared" si="45"/>
        <v>0</v>
      </c>
    </row>
    <row r="2713" spans="38:42" x14ac:dyDescent="0.25">
      <c r="AL2713" s="1" t="s">
        <v>9938</v>
      </c>
      <c r="AM2713" s="1">
        <v>50</v>
      </c>
      <c r="AN2713" s="1" t="s">
        <v>9517</v>
      </c>
      <c r="AO2713" s="71"/>
      <c r="AP2713" s="189">
        <f t="shared" si="45"/>
        <v>0</v>
      </c>
    </row>
    <row r="2714" spans="38:42" x14ac:dyDescent="0.25">
      <c r="AL2714" s="1" t="s">
        <v>9939</v>
      </c>
      <c r="AM2714" s="1">
        <v>100</v>
      </c>
      <c r="AN2714" s="1" t="s">
        <v>9517</v>
      </c>
      <c r="AO2714" s="71"/>
      <c r="AP2714" s="189">
        <f t="shared" si="45"/>
        <v>0</v>
      </c>
    </row>
    <row r="2715" spans="38:42" x14ac:dyDescent="0.25">
      <c r="AL2715" s="1" t="s">
        <v>9940</v>
      </c>
      <c r="AM2715" s="1">
        <v>10</v>
      </c>
      <c r="AN2715" s="1" t="s">
        <v>9377</v>
      </c>
      <c r="AO2715" s="71"/>
      <c r="AP2715" s="189">
        <f t="shared" si="45"/>
        <v>0</v>
      </c>
    </row>
    <row r="2716" spans="38:42" x14ac:dyDescent="0.25">
      <c r="AL2716" s="1" t="s">
        <v>9941</v>
      </c>
      <c r="AM2716" s="1">
        <v>100</v>
      </c>
      <c r="AN2716" s="1" t="s">
        <v>9517</v>
      </c>
      <c r="AO2716" s="71"/>
      <c r="AP2716" s="189">
        <f t="shared" si="45"/>
        <v>0</v>
      </c>
    </row>
    <row r="2717" spans="38:42" x14ac:dyDescent="0.25">
      <c r="AL2717" s="1" t="s">
        <v>9942</v>
      </c>
      <c r="AM2717" s="1">
        <v>20</v>
      </c>
      <c r="AN2717" s="1" t="s">
        <v>9474</v>
      </c>
      <c r="AO2717" s="71"/>
      <c r="AP2717" s="189">
        <f t="shared" si="45"/>
        <v>0</v>
      </c>
    </row>
    <row r="2718" spans="38:42" x14ac:dyDescent="0.25">
      <c r="AL2718" s="1" t="s">
        <v>9943</v>
      </c>
      <c r="AM2718" s="1">
        <v>200</v>
      </c>
      <c r="AN2718" s="1" t="s">
        <v>9517</v>
      </c>
      <c r="AO2718" s="71"/>
      <c r="AP2718" s="189">
        <f t="shared" si="45"/>
        <v>0</v>
      </c>
    </row>
    <row r="2719" spans="38:42" x14ac:dyDescent="0.25">
      <c r="AL2719" s="1" t="s">
        <v>9944</v>
      </c>
      <c r="AM2719" s="1">
        <v>100</v>
      </c>
      <c r="AN2719" s="1" t="s">
        <v>9517</v>
      </c>
      <c r="AO2719" s="71"/>
      <c r="AP2719" s="189">
        <f t="shared" si="45"/>
        <v>0</v>
      </c>
    </row>
    <row r="2720" spans="38:42" x14ac:dyDescent="0.25">
      <c r="AL2720" s="1" t="s">
        <v>9945</v>
      </c>
      <c r="AM2720" s="1">
        <v>10</v>
      </c>
      <c r="AN2720" s="1" t="s">
        <v>9630</v>
      </c>
      <c r="AO2720" s="71"/>
      <c r="AP2720" s="189">
        <f t="shared" si="45"/>
        <v>0</v>
      </c>
    </row>
    <row r="2721" spans="38:42" x14ac:dyDescent="0.25">
      <c r="AL2721" s="1" t="s">
        <v>9946</v>
      </c>
      <c r="AM2721" s="1">
        <v>100</v>
      </c>
      <c r="AN2721" s="1" t="s">
        <v>9517</v>
      </c>
      <c r="AO2721" s="71"/>
      <c r="AP2721" s="189">
        <f t="shared" si="45"/>
        <v>0</v>
      </c>
    </row>
    <row r="2722" spans="38:42" x14ac:dyDescent="0.25">
      <c r="AL2722" s="1" t="s">
        <v>9947</v>
      </c>
      <c r="AM2722" s="1">
        <v>10</v>
      </c>
      <c r="AN2722" s="1" t="s">
        <v>9553</v>
      </c>
      <c r="AO2722" s="71"/>
      <c r="AP2722" s="189">
        <f t="shared" si="45"/>
        <v>0</v>
      </c>
    </row>
    <row r="2723" spans="38:42" x14ac:dyDescent="0.25">
      <c r="AL2723" s="1" t="s">
        <v>9948</v>
      </c>
      <c r="AM2723" s="1">
        <v>50</v>
      </c>
      <c r="AN2723" s="1" t="s">
        <v>9517</v>
      </c>
      <c r="AO2723" s="71"/>
      <c r="AP2723" s="189">
        <f t="shared" si="45"/>
        <v>0</v>
      </c>
    </row>
    <row r="2724" spans="38:42" x14ac:dyDescent="0.25">
      <c r="AL2724" s="1" t="s">
        <v>9949</v>
      </c>
      <c r="AM2724" s="1">
        <v>20</v>
      </c>
      <c r="AN2724" s="1" t="s">
        <v>9553</v>
      </c>
      <c r="AO2724" s="71"/>
      <c r="AP2724" s="189">
        <f t="shared" si="45"/>
        <v>0</v>
      </c>
    </row>
    <row r="2725" spans="38:42" x14ac:dyDescent="0.25">
      <c r="AL2725" s="1" t="s">
        <v>9950</v>
      </c>
      <c r="AM2725" s="1">
        <v>30</v>
      </c>
      <c r="AN2725" s="1" t="s">
        <v>9517</v>
      </c>
      <c r="AO2725" s="71"/>
      <c r="AP2725" s="189">
        <f t="shared" si="45"/>
        <v>0</v>
      </c>
    </row>
    <row r="2726" spans="38:42" x14ac:dyDescent="0.25">
      <c r="AL2726" s="1" t="s">
        <v>9951</v>
      </c>
      <c r="AM2726" s="1">
        <v>200</v>
      </c>
      <c r="AN2726" s="1" t="s">
        <v>9517</v>
      </c>
      <c r="AO2726" s="71"/>
      <c r="AP2726" s="189">
        <f t="shared" si="45"/>
        <v>0</v>
      </c>
    </row>
    <row r="2727" spans="38:42" x14ac:dyDescent="0.25">
      <c r="AL2727" s="1" t="s">
        <v>9952</v>
      </c>
      <c r="AM2727" s="1">
        <v>30</v>
      </c>
      <c r="AN2727" s="1" t="s">
        <v>9517</v>
      </c>
      <c r="AO2727" s="71"/>
      <c r="AP2727" s="189">
        <f t="shared" si="45"/>
        <v>0</v>
      </c>
    </row>
    <row r="2728" spans="38:42" x14ac:dyDescent="0.25">
      <c r="AL2728" s="1" t="s">
        <v>9953</v>
      </c>
      <c r="AM2728" s="1">
        <v>200</v>
      </c>
      <c r="AN2728" s="1" t="s">
        <v>9517</v>
      </c>
      <c r="AO2728" s="71"/>
      <c r="AP2728" s="189">
        <f t="shared" si="45"/>
        <v>0</v>
      </c>
    </row>
    <row r="2729" spans="38:42" x14ac:dyDescent="0.25">
      <c r="AL2729" s="1" t="s">
        <v>9954</v>
      </c>
      <c r="AM2729" s="1">
        <v>100</v>
      </c>
      <c r="AN2729" s="1" t="s">
        <v>9517</v>
      </c>
      <c r="AO2729" s="71"/>
      <c r="AP2729" s="189">
        <f t="shared" si="45"/>
        <v>0</v>
      </c>
    </row>
    <row r="2730" spans="38:42" x14ac:dyDescent="0.25">
      <c r="AL2730" s="1" t="s">
        <v>7455</v>
      </c>
      <c r="AM2730" s="1"/>
      <c r="AN2730" s="1"/>
      <c r="AO2730" s="71"/>
      <c r="AP2730" s="189">
        <f t="shared" si="45"/>
        <v>0</v>
      </c>
    </row>
    <row r="2731" spans="38:42" x14ac:dyDescent="0.25">
      <c r="AL2731" s="182" t="s">
        <v>9955</v>
      </c>
      <c r="AM2731" s="182"/>
      <c r="AN2731" s="182"/>
      <c r="AO2731" s="187"/>
      <c r="AP2731" s="189">
        <f t="shared" si="45"/>
        <v>0</v>
      </c>
    </row>
    <row r="2732" spans="38:42" x14ac:dyDescent="0.25">
      <c r="AL2732" s="1" t="s">
        <v>9956</v>
      </c>
      <c r="AM2732" s="1"/>
      <c r="AN2732" s="1"/>
      <c r="AO2732" s="71"/>
      <c r="AP2732" s="189">
        <f t="shared" si="45"/>
        <v>0</v>
      </c>
    </row>
    <row r="2733" spans="38:42" x14ac:dyDescent="0.25">
      <c r="AL2733" s="1" t="s">
        <v>9957</v>
      </c>
      <c r="AM2733" s="1">
        <v>2</v>
      </c>
      <c r="AN2733" s="1"/>
      <c r="AO2733" s="71"/>
      <c r="AP2733" s="189">
        <f t="shared" si="45"/>
        <v>0</v>
      </c>
    </row>
    <row r="2734" spans="38:42" x14ac:dyDescent="0.25">
      <c r="AL2734" s="1" t="s">
        <v>9958</v>
      </c>
      <c r="AM2734" s="1">
        <v>1</v>
      </c>
      <c r="AN2734" s="1">
        <v>6</v>
      </c>
      <c r="AO2734" s="71"/>
      <c r="AP2734" s="189">
        <f t="shared" si="45"/>
        <v>0</v>
      </c>
    </row>
    <row r="2735" spans="38:42" x14ac:dyDescent="0.25">
      <c r="AL2735" s="1" t="s">
        <v>9959</v>
      </c>
      <c r="AM2735" s="1">
        <v>1.2</v>
      </c>
      <c r="AN2735" s="1" t="s">
        <v>8382</v>
      </c>
      <c r="AO2735" s="71"/>
      <c r="AP2735" s="189">
        <f t="shared" si="45"/>
        <v>0</v>
      </c>
    </row>
    <row r="2736" spans="38:42" x14ac:dyDescent="0.25">
      <c r="AL2736" s="1" t="s">
        <v>9960</v>
      </c>
      <c r="AM2736" s="1">
        <v>0.7</v>
      </c>
      <c r="AN2736" s="1" t="s">
        <v>8382</v>
      </c>
      <c r="AO2736" s="71"/>
      <c r="AP2736" s="189">
        <f t="shared" si="45"/>
        <v>0</v>
      </c>
    </row>
    <row r="2737" spans="38:42" x14ac:dyDescent="0.25">
      <c r="AL2737" s="1" t="s">
        <v>9961</v>
      </c>
      <c r="AM2737" s="1">
        <v>20</v>
      </c>
      <c r="AN2737" s="1"/>
      <c r="AO2737" s="71"/>
      <c r="AP2737" s="189">
        <f t="shared" si="45"/>
        <v>0</v>
      </c>
    </row>
    <row r="2738" spans="38:42" x14ac:dyDescent="0.25">
      <c r="AL2738" s="1" t="s">
        <v>9962</v>
      </c>
      <c r="AM2738" s="1">
        <v>8</v>
      </c>
      <c r="AN2738" s="1"/>
      <c r="AO2738" s="71"/>
      <c r="AP2738" s="189">
        <f t="shared" si="45"/>
        <v>0</v>
      </c>
    </row>
    <row r="2739" spans="38:42" x14ac:dyDescent="0.25">
      <c r="AL2739" s="1" t="s">
        <v>9963</v>
      </c>
      <c r="AM2739" s="1">
        <v>3</v>
      </c>
      <c r="AN2739" s="1" t="s">
        <v>8382</v>
      </c>
      <c r="AO2739" s="71"/>
      <c r="AP2739" s="189">
        <f t="shared" si="45"/>
        <v>0</v>
      </c>
    </row>
    <row r="2740" spans="38:42" x14ac:dyDescent="0.25">
      <c r="AL2740" s="1" t="s">
        <v>9964</v>
      </c>
      <c r="AM2740" s="1">
        <v>0.3</v>
      </c>
      <c r="AN2740" s="1"/>
      <c r="AO2740" s="71"/>
      <c r="AP2740" s="189">
        <f t="shared" si="45"/>
        <v>0</v>
      </c>
    </row>
    <row r="2741" spans="38:42" x14ac:dyDescent="0.25">
      <c r="AL2741" s="1" t="s">
        <v>9965</v>
      </c>
      <c r="AM2741" s="1">
        <v>8</v>
      </c>
      <c r="AN2741" s="1"/>
      <c r="AO2741" s="71"/>
      <c r="AP2741" s="189">
        <f t="shared" si="45"/>
        <v>0</v>
      </c>
    </row>
    <row r="2742" spans="38:42" x14ac:dyDescent="0.25">
      <c r="AL2742" s="1" t="s">
        <v>9966</v>
      </c>
      <c r="AM2742" s="1">
        <v>0.8</v>
      </c>
      <c r="AN2742" s="1"/>
      <c r="AO2742" s="71"/>
      <c r="AP2742" s="189">
        <f t="shared" si="45"/>
        <v>0</v>
      </c>
    </row>
    <row r="2743" spans="38:42" x14ac:dyDescent="0.25">
      <c r="AL2743" s="1" t="s">
        <v>9967</v>
      </c>
      <c r="AM2743" s="1">
        <v>2</v>
      </c>
      <c r="AN2743" s="1"/>
      <c r="AO2743" s="71"/>
      <c r="AP2743" s="189">
        <f t="shared" si="45"/>
        <v>0</v>
      </c>
    </row>
    <row r="2744" spans="38:42" x14ac:dyDescent="0.25">
      <c r="AL2744" s="1" t="s">
        <v>9968</v>
      </c>
      <c r="AM2744" s="1">
        <v>20</v>
      </c>
      <c r="AN2744" s="1" t="s">
        <v>9969</v>
      </c>
      <c r="AO2744" s="71"/>
      <c r="AP2744" s="189">
        <f t="shared" si="45"/>
        <v>0</v>
      </c>
    </row>
    <row r="2745" spans="38:42" x14ac:dyDescent="0.25">
      <c r="AL2745" s="1" t="s">
        <v>9970</v>
      </c>
      <c r="AM2745" s="1">
        <v>30</v>
      </c>
      <c r="AN2745" s="1"/>
      <c r="AO2745" s="71"/>
      <c r="AP2745" s="189">
        <f t="shared" si="45"/>
        <v>0</v>
      </c>
    </row>
    <row r="2746" spans="38:42" x14ac:dyDescent="0.25">
      <c r="AL2746" s="1" t="s">
        <v>9971</v>
      </c>
      <c r="AM2746" s="1">
        <v>1</v>
      </c>
      <c r="AN2746" s="1"/>
      <c r="AO2746" s="71"/>
      <c r="AP2746" s="189">
        <f t="shared" si="45"/>
        <v>0</v>
      </c>
    </row>
    <row r="2747" spans="38:42" x14ac:dyDescent="0.25">
      <c r="AL2747" s="1" t="s">
        <v>9972</v>
      </c>
      <c r="AM2747" s="1">
        <v>20</v>
      </c>
      <c r="AN2747" s="1"/>
      <c r="AO2747" s="71"/>
      <c r="AP2747" s="189">
        <f t="shared" si="45"/>
        <v>0</v>
      </c>
    </row>
    <row r="2748" spans="38:42" x14ac:dyDescent="0.25">
      <c r="AL2748" s="1" t="s">
        <v>9973</v>
      </c>
      <c r="AM2748" s="1">
        <v>17</v>
      </c>
      <c r="AN2748" s="1"/>
      <c r="AO2748" s="71"/>
      <c r="AP2748" s="189">
        <f t="shared" si="45"/>
        <v>0</v>
      </c>
    </row>
    <row r="2749" spans="38:42" x14ac:dyDescent="0.25">
      <c r="AL2749" s="1" t="s">
        <v>9974</v>
      </c>
      <c r="AM2749" s="1">
        <v>5</v>
      </c>
      <c r="AN2749" s="1"/>
      <c r="AO2749" s="71"/>
      <c r="AP2749" s="189">
        <f t="shared" si="45"/>
        <v>0</v>
      </c>
    </row>
    <row r="2750" spans="38:42" x14ac:dyDescent="0.25">
      <c r="AL2750" s="1" t="s">
        <v>9975</v>
      </c>
      <c r="AM2750" s="1">
        <v>3</v>
      </c>
      <c r="AN2750" s="1" t="s">
        <v>8382</v>
      </c>
      <c r="AO2750" s="71"/>
      <c r="AP2750" s="189">
        <f t="shared" si="45"/>
        <v>0</v>
      </c>
    </row>
    <row r="2751" spans="38:42" x14ac:dyDescent="0.25">
      <c r="AL2751" s="1" t="s">
        <v>9976</v>
      </c>
      <c r="AM2751" s="1">
        <v>3</v>
      </c>
      <c r="AN2751" s="1"/>
      <c r="AO2751" s="71"/>
      <c r="AP2751" s="189">
        <f t="shared" si="45"/>
        <v>0</v>
      </c>
    </row>
    <row r="2752" spans="38:42" x14ac:dyDescent="0.25">
      <c r="AL2752" s="1" t="s">
        <v>9977</v>
      </c>
      <c r="AM2752" s="1">
        <v>5</v>
      </c>
      <c r="AN2752" s="1"/>
      <c r="AO2752" s="71"/>
      <c r="AP2752" s="189">
        <f t="shared" si="45"/>
        <v>0</v>
      </c>
    </row>
    <row r="2753" spans="38:42" x14ac:dyDescent="0.25">
      <c r="AL2753" s="1" t="s">
        <v>9978</v>
      </c>
      <c r="AM2753" s="1">
        <v>4</v>
      </c>
      <c r="AN2753" s="1"/>
      <c r="AO2753" s="71"/>
      <c r="AP2753" s="189">
        <f t="shared" si="45"/>
        <v>0</v>
      </c>
    </row>
    <row r="2754" spans="38:42" x14ac:dyDescent="0.25">
      <c r="AL2754" s="1" t="s">
        <v>9979</v>
      </c>
      <c r="AM2754" s="1">
        <v>300</v>
      </c>
      <c r="AN2754" s="1"/>
      <c r="AO2754" s="71"/>
      <c r="AP2754" s="189">
        <f t="shared" si="45"/>
        <v>0</v>
      </c>
    </row>
    <row r="2755" spans="38:42" x14ac:dyDescent="0.25">
      <c r="AL2755" s="1" t="s">
        <v>5316</v>
      </c>
      <c r="AM2755" s="1">
        <v>8</v>
      </c>
      <c r="AN2755" s="1"/>
      <c r="AO2755" s="71"/>
      <c r="AP2755" s="189">
        <f t="shared" si="45"/>
        <v>0</v>
      </c>
    </row>
    <row r="2756" spans="38:42" x14ac:dyDescent="0.25">
      <c r="AL2756" s="1" t="s">
        <v>9980</v>
      </c>
      <c r="AM2756" s="1">
        <v>5</v>
      </c>
      <c r="AN2756" s="1" t="s">
        <v>9981</v>
      </c>
      <c r="AO2756" s="71"/>
      <c r="AP2756" s="189">
        <f t="shared" ref="AP2756:AP2819" si="46">AO2756*AM2756</f>
        <v>0</v>
      </c>
    </row>
    <row r="2757" spans="38:42" x14ac:dyDescent="0.25">
      <c r="AL2757" s="1" t="s">
        <v>9982</v>
      </c>
      <c r="AM2757" s="1">
        <v>10</v>
      </c>
      <c r="AN2757" s="1"/>
      <c r="AO2757" s="71"/>
      <c r="AP2757" s="189">
        <f t="shared" si="46"/>
        <v>0</v>
      </c>
    </row>
    <row r="2758" spans="38:42" x14ac:dyDescent="0.25">
      <c r="AL2758" s="1" t="s">
        <v>9983</v>
      </c>
      <c r="AM2758" s="1"/>
      <c r="AN2758" s="1"/>
      <c r="AO2758" s="71"/>
      <c r="AP2758" s="189">
        <f t="shared" si="46"/>
        <v>0</v>
      </c>
    </row>
    <row r="2759" spans="38:42" x14ac:dyDescent="0.25">
      <c r="AL2759" s="1" t="s">
        <v>9984</v>
      </c>
      <c r="AM2759" s="1">
        <v>15</v>
      </c>
      <c r="AN2759" s="1" t="s">
        <v>9377</v>
      </c>
      <c r="AO2759" s="71"/>
      <c r="AP2759" s="189">
        <f t="shared" si="46"/>
        <v>0</v>
      </c>
    </row>
    <row r="2760" spans="38:42" x14ac:dyDescent="0.25">
      <c r="AL2760" s="1" t="s">
        <v>9985</v>
      </c>
      <c r="AM2760" s="1">
        <v>10</v>
      </c>
      <c r="AN2760" s="1"/>
      <c r="AO2760" s="71"/>
      <c r="AP2760" s="189">
        <f t="shared" si="46"/>
        <v>0</v>
      </c>
    </row>
    <row r="2761" spans="38:42" x14ac:dyDescent="0.25">
      <c r="AL2761" s="1" t="s">
        <v>9986</v>
      </c>
      <c r="AM2761" s="1">
        <v>20</v>
      </c>
      <c r="AN2761" s="1" t="s">
        <v>8006</v>
      </c>
      <c r="AO2761" s="71"/>
      <c r="AP2761" s="189">
        <f t="shared" si="46"/>
        <v>0</v>
      </c>
    </row>
    <row r="2762" spans="38:42" x14ac:dyDescent="0.25">
      <c r="AL2762" s="1" t="s">
        <v>9987</v>
      </c>
      <c r="AM2762" s="1">
        <v>15</v>
      </c>
      <c r="AN2762" s="1" t="s">
        <v>9377</v>
      </c>
      <c r="AO2762" s="71"/>
      <c r="AP2762" s="189">
        <f t="shared" si="46"/>
        <v>0</v>
      </c>
    </row>
    <row r="2763" spans="38:42" x14ac:dyDescent="0.25">
      <c r="AL2763" s="1" t="s">
        <v>9988</v>
      </c>
      <c r="AM2763" s="1">
        <v>10</v>
      </c>
      <c r="AN2763" s="1" t="s">
        <v>9377</v>
      </c>
      <c r="AO2763" s="71"/>
      <c r="AP2763" s="189">
        <f t="shared" si="46"/>
        <v>0</v>
      </c>
    </row>
    <row r="2764" spans="38:42" x14ac:dyDescent="0.25">
      <c r="AL2764" s="1" t="s">
        <v>9989</v>
      </c>
      <c r="AM2764" s="1">
        <v>15</v>
      </c>
      <c r="AN2764" s="1" t="s">
        <v>9377</v>
      </c>
      <c r="AO2764" s="71"/>
      <c r="AP2764" s="189">
        <f t="shared" si="46"/>
        <v>0</v>
      </c>
    </row>
    <row r="2765" spans="38:42" x14ac:dyDescent="0.25">
      <c r="AL2765" s="1" t="s">
        <v>9990</v>
      </c>
      <c r="AM2765" s="1"/>
      <c r="AN2765" s="1"/>
      <c r="AO2765" s="71"/>
      <c r="AP2765" s="189">
        <f t="shared" si="46"/>
        <v>0</v>
      </c>
    </row>
    <row r="2766" spans="38:42" x14ac:dyDescent="0.25">
      <c r="AL2766" s="1" t="s">
        <v>9991</v>
      </c>
      <c r="AM2766" s="1">
        <v>1</v>
      </c>
      <c r="AN2766" s="1" t="s">
        <v>9992</v>
      </c>
      <c r="AO2766" s="71"/>
      <c r="AP2766" s="189">
        <f t="shared" si="46"/>
        <v>0</v>
      </c>
    </row>
    <row r="2767" spans="38:42" x14ac:dyDescent="0.25">
      <c r="AL2767" s="1" t="s">
        <v>9993</v>
      </c>
      <c r="AM2767" s="1">
        <v>9</v>
      </c>
      <c r="AN2767" s="1" t="s">
        <v>9994</v>
      </c>
      <c r="AO2767" s="71"/>
      <c r="AP2767" s="189">
        <f t="shared" si="46"/>
        <v>0</v>
      </c>
    </row>
    <row r="2768" spans="38:42" x14ac:dyDescent="0.25">
      <c r="AL2768" s="1" t="s">
        <v>9995</v>
      </c>
      <c r="AM2768" s="1">
        <v>7</v>
      </c>
      <c r="AN2768" s="1" t="s">
        <v>9994</v>
      </c>
      <c r="AO2768" s="71"/>
      <c r="AP2768" s="189">
        <f t="shared" si="46"/>
        <v>0</v>
      </c>
    </row>
    <row r="2769" spans="38:42" x14ac:dyDescent="0.25">
      <c r="AL2769" s="1" t="s">
        <v>9996</v>
      </c>
      <c r="AM2769" s="1">
        <v>8</v>
      </c>
      <c r="AN2769" s="1" t="s">
        <v>9994</v>
      </c>
      <c r="AO2769" s="71"/>
      <c r="AP2769" s="189">
        <f t="shared" si="46"/>
        <v>0</v>
      </c>
    </row>
    <row r="2770" spans="38:42" x14ac:dyDescent="0.25">
      <c r="AL2770" s="1" t="s">
        <v>9997</v>
      </c>
      <c r="AM2770" s="1">
        <v>10</v>
      </c>
      <c r="AN2770" s="1" t="s">
        <v>9994</v>
      </c>
      <c r="AO2770" s="71"/>
      <c r="AP2770" s="189">
        <f t="shared" si="46"/>
        <v>0</v>
      </c>
    </row>
    <row r="2771" spans="38:42" x14ac:dyDescent="0.25">
      <c r="AL2771" s="1" t="s">
        <v>9998</v>
      </c>
      <c r="AM2771" s="1">
        <v>3</v>
      </c>
      <c r="AN2771" s="1" t="s">
        <v>9994</v>
      </c>
      <c r="AO2771" s="71"/>
      <c r="AP2771" s="189">
        <f t="shared" si="46"/>
        <v>0</v>
      </c>
    </row>
    <row r="2772" spans="38:42" x14ac:dyDescent="0.25">
      <c r="AL2772" s="1" t="s">
        <v>9999</v>
      </c>
      <c r="AM2772" s="1">
        <v>200</v>
      </c>
      <c r="AN2772" s="1"/>
      <c r="AO2772" s="71"/>
      <c r="AP2772" s="189">
        <f t="shared" si="46"/>
        <v>0</v>
      </c>
    </row>
    <row r="2773" spans="38:42" x14ac:dyDescent="0.25">
      <c r="AL2773" s="1" t="s">
        <v>10000</v>
      </c>
      <c r="AM2773" s="1">
        <v>300</v>
      </c>
      <c r="AN2773" s="1"/>
      <c r="AO2773" s="71"/>
      <c r="AP2773" s="189">
        <f t="shared" si="46"/>
        <v>0</v>
      </c>
    </row>
    <row r="2774" spans="38:42" x14ac:dyDescent="0.25">
      <c r="AL2774" s="1" t="s">
        <v>10001</v>
      </c>
      <c r="AM2774" s="1">
        <v>15</v>
      </c>
      <c r="AN2774" s="1" t="s">
        <v>9994</v>
      </c>
      <c r="AO2774" s="71"/>
      <c r="AP2774" s="189">
        <f t="shared" si="46"/>
        <v>0</v>
      </c>
    </row>
    <row r="2775" spans="38:42" x14ac:dyDescent="0.25">
      <c r="AL2775" s="1" t="s">
        <v>10002</v>
      </c>
      <c r="AM2775" s="1">
        <v>20</v>
      </c>
      <c r="AN2775" s="1" t="s">
        <v>9994</v>
      </c>
      <c r="AO2775" s="71"/>
      <c r="AP2775" s="189">
        <f t="shared" si="46"/>
        <v>0</v>
      </c>
    </row>
    <row r="2776" spans="38:42" x14ac:dyDescent="0.25">
      <c r="AL2776" s="1" t="s">
        <v>2840</v>
      </c>
      <c r="AM2776" s="1">
        <v>80</v>
      </c>
      <c r="AN2776" s="1"/>
      <c r="AO2776" s="71"/>
      <c r="AP2776" s="189">
        <f t="shared" si="46"/>
        <v>0</v>
      </c>
    </row>
    <row r="2777" spans="38:42" x14ac:dyDescent="0.25">
      <c r="AL2777" s="1" t="s">
        <v>10003</v>
      </c>
      <c r="AM2777" s="1">
        <v>2</v>
      </c>
      <c r="AN2777" s="1"/>
      <c r="AO2777" s="71"/>
      <c r="AP2777" s="189">
        <f t="shared" si="46"/>
        <v>0</v>
      </c>
    </row>
    <row r="2778" spans="38:42" x14ac:dyDescent="0.25">
      <c r="AL2778" s="1" t="s">
        <v>10004</v>
      </c>
      <c r="AM2778" s="1">
        <v>10</v>
      </c>
      <c r="AN2778" s="1"/>
      <c r="AO2778" s="71"/>
      <c r="AP2778" s="189">
        <f t="shared" si="46"/>
        <v>0</v>
      </c>
    </row>
    <row r="2779" spans="38:42" x14ac:dyDescent="0.25">
      <c r="AL2779" s="1" t="s">
        <v>10005</v>
      </c>
      <c r="AM2779" s="1">
        <v>0.2</v>
      </c>
      <c r="AN2779" s="1"/>
      <c r="AO2779" s="71"/>
      <c r="AP2779" s="189">
        <f t="shared" si="46"/>
        <v>0</v>
      </c>
    </row>
    <row r="2780" spans="38:42" x14ac:dyDescent="0.25">
      <c r="AL2780" s="1" t="s">
        <v>10006</v>
      </c>
      <c r="AM2780" s="1">
        <v>1.5</v>
      </c>
      <c r="AN2780" s="1"/>
      <c r="AO2780" s="71"/>
      <c r="AP2780" s="189">
        <f t="shared" si="46"/>
        <v>0</v>
      </c>
    </row>
    <row r="2781" spans="38:42" x14ac:dyDescent="0.25">
      <c r="AL2781" s="1" t="s">
        <v>10007</v>
      </c>
      <c r="AM2781" s="1">
        <v>2</v>
      </c>
      <c r="AN2781" s="1"/>
      <c r="AO2781" s="71"/>
      <c r="AP2781" s="189">
        <f t="shared" si="46"/>
        <v>0</v>
      </c>
    </row>
    <row r="2782" spans="38:42" x14ac:dyDescent="0.25">
      <c r="AL2782" s="1" t="s">
        <v>10008</v>
      </c>
      <c r="AM2782" s="1">
        <v>1.3</v>
      </c>
      <c r="AN2782" s="1"/>
      <c r="AO2782" s="71"/>
      <c r="AP2782" s="189">
        <f t="shared" si="46"/>
        <v>0</v>
      </c>
    </row>
    <row r="2783" spans="38:42" x14ac:dyDescent="0.25">
      <c r="AL2783" s="1" t="s">
        <v>2872</v>
      </c>
      <c r="AM2783" s="1">
        <v>30</v>
      </c>
      <c r="AN2783" s="1"/>
      <c r="AO2783" s="71"/>
      <c r="AP2783" s="189">
        <f t="shared" si="46"/>
        <v>0</v>
      </c>
    </row>
    <row r="2784" spans="38:42" x14ac:dyDescent="0.25">
      <c r="AL2784" s="1" t="s">
        <v>10009</v>
      </c>
      <c r="AM2784" s="1">
        <v>5</v>
      </c>
      <c r="AN2784" s="1"/>
      <c r="AO2784" s="71"/>
      <c r="AP2784" s="189">
        <f t="shared" si="46"/>
        <v>0</v>
      </c>
    </row>
    <row r="2785" spans="38:42" x14ac:dyDescent="0.25">
      <c r="AL2785" s="1" t="s">
        <v>10010</v>
      </c>
      <c r="AM2785" s="1">
        <v>3</v>
      </c>
      <c r="AN2785" s="1"/>
      <c r="AO2785" s="71"/>
      <c r="AP2785" s="189">
        <f t="shared" si="46"/>
        <v>0</v>
      </c>
    </row>
    <row r="2786" spans="38:42" x14ac:dyDescent="0.25">
      <c r="AL2786" s="1" t="s">
        <v>10011</v>
      </c>
      <c r="AM2786" s="1">
        <v>3</v>
      </c>
      <c r="AN2786" s="1"/>
      <c r="AO2786" s="71"/>
      <c r="AP2786" s="189">
        <f t="shared" si="46"/>
        <v>0</v>
      </c>
    </row>
    <row r="2787" spans="38:42" x14ac:dyDescent="0.25">
      <c r="AL2787" s="1" t="s">
        <v>10012</v>
      </c>
      <c r="AM2787" s="1">
        <v>2</v>
      </c>
      <c r="AN2787" s="1"/>
      <c r="AO2787" s="71"/>
      <c r="AP2787" s="189">
        <f t="shared" si="46"/>
        <v>0</v>
      </c>
    </row>
    <row r="2788" spans="38:42" x14ac:dyDescent="0.25">
      <c r="AL2788" s="1" t="s">
        <v>10013</v>
      </c>
      <c r="AM2788" s="1">
        <v>1</v>
      </c>
      <c r="AN2788" s="1" t="s">
        <v>9994</v>
      </c>
      <c r="AO2788" s="71"/>
      <c r="AP2788" s="189">
        <f t="shared" si="46"/>
        <v>0</v>
      </c>
    </row>
    <row r="2789" spans="38:42" x14ac:dyDescent="0.25">
      <c r="AL2789" s="1" t="s">
        <v>10014</v>
      </c>
      <c r="AM2789" s="1">
        <v>2</v>
      </c>
      <c r="AN2789" s="1" t="s">
        <v>9377</v>
      </c>
      <c r="AO2789" s="71"/>
      <c r="AP2789" s="189">
        <f t="shared" si="46"/>
        <v>0</v>
      </c>
    </row>
    <row r="2790" spans="38:42" x14ac:dyDescent="0.25">
      <c r="AL2790" s="1" t="s">
        <v>10015</v>
      </c>
      <c r="AM2790" s="1">
        <v>1</v>
      </c>
      <c r="AN2790" s="1" t="s">
        <v>9377</v>
      </c>
      <c r="AO2790" s="71"/>
      <c r="AP2790" s="189">
        <f t="shared" si="46"/>
        <v>0</v>
      </c>
    </row>
    <row r="2791" spans="38:42" x14ac:dyDescent="0.25">
      <c r="AL2791" s="1" t="s">
        <v>10016</v>
      </c>
      <c r="AM2791" s="1">
        <v>3</v>
      </c>
      <c r="AN2791" s="1"/>
      <c r="AO2791" s="71"/>
      <c r="AP2791" s="189">
        <f t="shared" si="46"/>
        <v>0</v>
      </c>
    </row>
    <row r="2792" spans="38:42" x14ac:dyDescent="0.25">
      <c r="AL2792" s="1" t="s">
        <v>7455</v>
      </c>
      <c r="AM2792" s="1"/>
      <c r="AN2792" s="1"/>
      <c r="AO2792" s="71"/>
      <c r="AP2792" s="189">
        <f t="shared" si="46"/>
        <v>0</v>
      </c>
    </row>
    <row r="2793" spans="38:42" x14ac:dyDescent="0.25">
      <c r="AL2793" s="1" t="s">
        <v>10017</v>
      </c>
      <c r="AM2793" s="1"/>
      <c r="AN2793" s="1"/>
      <c r="AO2793" s="71"/>
      <c r="AP2793" s="189">
        <f t="shared" si="46"/>
        <v>0</v>
      </c>
    </row>
    <row r="2794" spans="38:42" x14ac:dyDescent="0.25">
      <c r="AL2794" s="1" t="s">
        <v>10018</v>
      </c>
      <c r="AM2794" s="1">
        <v>0.1</v>
      </c>
      <c r="AN2794" s="1" t="s">
        <v>10019</v>
      </c>
      <c r="AO2794" s="71"/>
      <c r="AP2794" s="189">
        <f t="shared" si="46"/>
        <v>0</v>
      </c>
    </row>
    <row r="2795" spans="38:42" x14ac:dyDescent="0.25">
      <c r="AL2795" s="1" t="s">
        <v>10020</v>
      </c>
      <c r="AM2795" s="1">
        <v>5</v>
      </c>
      <c r="AN2795" s="1"/>
      <c r="AO2795" s="71"/>
      <c r="AP2795" s="189">
        <f t="shared" si="46"/>
        <v>0</v>
      </c>
    </row>
    <row r="2796" spans="38:42" x14ac:dyDescent="0.25">
      <c r="AL2796" s="1" t="s">
        <v>10021</v>
      </c>
      <c r="AM2796" s="1">
        <v>0.11000000000000001</v>
      </c>
      <c r="AN2796" s="1"/>
      <c r="AO2796" s="71"/>
      <c r="AP2796" s="189">
        <f t="shared" si="46"/>
        <v>0</v>
      </c>
    </row>
    <row r="2797" spans="38:42" x14ac:dyDescent="0.25">
      <c r="AL2797" s="1" t="s">
        <v>10022</v>
      </c>
      <c r="AM2797" s="1">
        <v>1.05</v>
      </c>
      <c r="AN2797" s="1"/>
      <c r="AO2797" s="71"/>
      <c r="AP2797" s="189">
        <f t="shared" si="46"/>
        <v>0</v>
      </c>
    </row>
    <row r="2798" spans="38:42" x14ac:dyDescent="0.25">
      <c r="AL2798" s="1" t="s">
        <v>10023</v>
      </c>
      <c r="AM2798" s="1">
        <v>27</v>
      </c>
      <c r="AN2798" s="1"/>
      <c r="AO2798" s="71"/>
      <c r="AP2798" s="189">
        <f t="shared" si="46"/>
        <v>0</v>
      </c>
    </row>
    <row r="2799" spans="38:42" x14ac:dyDescent="0.25">
      <c r="AL2799" s="1" t="s">
        <v>10024</v>
      </c>
      <c r="AM2799" s="1">
        <v>3</v>
      </c>
      <c r="AN2799" s="1"/>
      <c r="AO2799" s="71"/>
      <c r="AP2799" s="189">
        <f t="shared" si="46"/>
        <v>0</v>
      </c>
    </row>
    <row r="2800" spans="38:42" x14ac:dyDescent="0.25">
      <c r="AL2800" s="1" t="s">
        <v>10025</v>
      </c>
      <c r="AM2800" s="1">
        <v>255</v>
      </c>
      <c r="AN2800" s="1"/>
      <c r="AO2800" s="71"/>
      <c r="AP2800" s="189">
        <f t="shared" si="46"/>
        <v>0</v>
      </c>
    </row>
    <row r="2801" spans="38:42" x14ac:dyDescent="0.25">
      <c r="AL2801" s="1" t="s">
        <v>10026</v>
      </c>
      <c r="AM2801" s="1">
        <v>2.7</v>
      </c>
      <c r="AN2801" s="1"/>
      <c r="AO2801" s="71"/>
      <c r="AP2801" s="189">
        <f t="shared" si="46"/>
        <v>0</v>
      </c>
    </row>
    <row r="2802" spans="38:42" x14ac:dyDescent="0.25">
      <c r="AL2802" s="1" t="s">
        <v>10027</v>
      </c>
      <c r="AM2802" s="1">
        <v>0.08</v>
      </c>
      <c r="AN2802" s="1"/>
      <c r="AO2802" s="71"/>
      <c r="AP2802" s="189">
        <f t="shared" si="46"/>
        <v>0</v>
      </c>
    </row>
    <row r="2803" spans="38:42" x14ac:dyDescent="0.25">
      <c r="AL2803" s="1" t="s">
        <v>10028</v>
      </c>
      <c r="AM2803" s="1">
        <v>0.7</v>
      </c>
      <c r="AN2803" s="1"/>
      <c r="AO2803" s="71"/>
      <c r="AP2803" s="189">
        <f t="shared" si="46"/>
        <v>0</v>
      </c>
    </row>
    <row r="2804" spans="38:42" x14ac:dyDescent="0.25">
      <c r="AL2804" s="1" t="s">
        <v>10029</v>
      </c>
      <c r="AM2804" s="1">
        <v>3</v>
      </c>
      <c r="AN2804" s="1"/>
      <c r="AO2804" s="71"/>
      <c r="AP2804" s="189">
        <f t="shared" si="46"/>
        <v>0</v>
      </c>
    </row>
    <row r="2805" spans="38:42" x14ac:dyDescent="0.25">
      <c r="AL2805" s="1" t="s">
        <v>10030</v>
      </c>
      <c r="AM2805" s="1">
        <v>7</v>
      </c>
      <c r="AN2805" s="1"/>
      <c r="AO2805" s="71"/>
      <c r="AP2805" s="189">
        <f t="shared" si="46"/>
        <v>0</v>
      </c>
    </row>
    <row r="2806" spans="38:42" x14ac:dyDescent="0.25">
      <c r="AL2806" s="1" t="s">
        <v>10031</v>
      </c>
      <c r="AM2806" s="1">
        <v>10</v>
      </c>
      <c r="AN2806" s="1"/>
      <c r="AO2806" s="71"/>
      <c r="AP2806" s="189">
        <f t="shared" si="46"/>
        <v>0</v>
      </c>
    </row>
    <row r="2807" spans="38:42" x14ac:dyDescent="0.25">
      <c r="AL2807" s="1" t="s">
        <v>10032</v>
      </c>
      <c r="AM2807" s="1">
        <v>0.1</v>
      </c>
      <c r="AN2807" s="1" t="s">
        <v>10019</v>
      </c>
      <c r="AO2807" s="71"/>
      <c r="AP2807" s="189">
        <f t="shared" si="46"/>
        <v>0</v>
      </c>
    </row>
    <row r="2808" spans="38:42" x14ac:dyDescent="0.25">
      <c r="AL2808" s="1" t="s">
        <v>10033</v>
      </c>
      <c r="AM2808" s="1">
        <v>0.1</v>
      </c>
      <c r="AN2808" s="1" t="s">
        <v>10019</v>
      </c>
      <c r="AO2808" s="71"/>
      <c r="AP2808" s="189">
        <f t="shared" si="46"/>
        <v>0</v>
      </c>
    </row>
    <row r="2809" spans="38:42" x14ac:dyDescent="0.25">
      <c r="AL2809" s="1" t="s">
        <v>10034</v>
      </c>
      <c r="AM2809" s="1">
        <v>0.1</v>
      </c>
      <c r="AN2809" s="1" t="s">
        <v>10019</v>
      </c>
      <c r="AO2809" s="71"/>
      <c r="AP2809" s="189">
        <f t="shared" si="46"/>
        <v>0</v>
      </c>
    </row>
    <row r="2810" spans="38:42" x14ac:dyDescent="0.25">
      <c r="AL2810" s="1" t="s">
        <v>10035</v>
      </c>
      <c r="AM2810" s="1">
        <v>5</v>
      </c>
      <c r="AN2810" s="1"/>
      <c r="AO2810" s="71"/>
      <c r="AP2810" s="189">
        <f t="shared" si="46"/>
        <v>0</v>
      </c>
    </row>
    <row r="2811" spans="38:42" x14ac:dyDescent="0.25">
      <c r="AL2811" s="1" t="s">
        <v>10036</v>
      </c>
      <c r="AM2811" s="1">
        <v>0.1</v>
      </c>
      <c r="AN2811" s="1"/>
      <c r="AO2811" s="71"/>
      <c r="AP2811" s="189">
        <f t="shared" si="46"/>
        <v>0</v>
      </c>
    </row>
    <row r="2812" spans="38:42" x14ac:dyDescent="0.25">
      <c r="AL2812" s="1" t="s">
        <v>10037</v>
      </c>
      <c r="AM2812" s="1">
        <v>5</v>
      </c>
      <c r="AN2812" s="1"/>
      <c r="AO2812" s="71"/>
      <c r="AP2812" s="189">
        <f t="shared" si="46"/>
        <v>0</v>
      </c>
    </row>
    <row r="2813" spans="38:42" x14ac:dyDescent="0.25">
      <c r="AL2813" s="1" t="s">
        <v>10038</v>
      </c>
      <c r="AM2813" s="1">
        <v>5</v>
      </c>
      <c r="AN2813" s="1" t="s">
        <v>8266</v>
      </c>
      <c r="AO2813" s="71"/>
      <c r="AP2813" s="189">
        <f t="shared" si="46"/>
        <v>0</v>
      </c>
    </row>
    <row r="2814" spans="38:42" x14ac:dyDescent="0.25">
      <c r="AL2814" s="1" t="s">
        <v>10039</v>
      </c>
      <c r="AM2814" s="1">
        <v>4</v>
      </c>
      <c r="AN2814" s="1"/>
      <c r="AO2814" s="71"/>
      <c r="AP2814" s="189">
        <f t="shared" si="46"/>
        <v>0</v>
      </c>
    </row>
    <row r="2815" spans="38:42" x14ac:dyDescent="0.25">
      <c r="AL2815" s="1" t="s">
        <v>10040</v>
      </c>
      <c r="AM2815" s="1">
        <v>13</v>
      </c>
      <c r="AN2815" s="1"/>
      <c r="AO2815" s="71"/>
      <c r="AP2815" s="189">
        <f t="shared" si="46"/>
        <v>0</v>
      </c>
    </row>
    <row r="2816" spans="38:42" x14ac:dyDescent="0.25">
      <c r="AL2816" s="1" t="s">
        <v>10041</v>
      </c>
      <c r="AM2816" s="1">
        <v>18</v>
      </c>
      <c r="AN2816" s="1"/>
      <c r="AO2816" s="71"/>
      <c r="AP2816" s="189">
        <f t="shared" si="46"/>
        <v>0</v>
      </c>
    </row>
    <row r="2817" spans="38:42" x14ac:dyDescent="0.25">
      <c r="AL2817" s="1" t="s">
        <v>10042</v>
      </c>
      <c r="AM2817" s="1">
        <v>2</v>
      </c>
      <c r="AN2817" s="1"/>
      <c r="AO2817" s="71"/>
      <c r="AP2817" s="189">
        <f t="shared" si="46"/>
        <v>0</v>
      </c>
    </row>
    <row r="2818" spans="38:42" x14ac:dyDescent="0.25">
      <c r="AL2818" s="1" t="s">
        <v>10043</v>
      </c>
      <c r="AM2818" s="1">
        <v>0.9</v>
      </c>
      <c r="AN2818" s="1"/>
      <c r="AO2818" s="71"/>
      <c r="AP2818" s="189">
        <f t="shared" si="46"/>
        <v>0</v>
      </c>
    </row>
    <row r="2819" spans="38:42" x14ac:dyDescent="0.25">
      <c r="AL2819" s="1" t="s">
        <v>10044</v>
      </c>
      <c r="AM2819" s="1">
        <v>10</v>
      </c>
      <c r="AN2819" s="1"/>
      <c r="AO2819" s="71"/>
      <c r="AP2819" s="189">
        <f t="shared" si="46"/>
        <v>0</v>
      </c>
    </row>
    <row r="2820" spans="38:42" x14ac:dyDescent="0.25">
      <c r="AL2820" s="1" t="s">
        <v>10045</v>
      </c>
      <c r="AM2820" s="1">
        <v>6</v>
      </c>
      <c r="AN2820" s="1"/>
      <c r="AO2820" s="71"/>
      <c r="AP2820" s="189">
        <f t="shared" ref="AP2820:AP2883" si="47">AO2820*AM2820</f>
        <v>0</v>
      </c>
    </row>
    <row r="2821" spans="38:42" x14ac:dyDescent="0.25">
      <c r="AL2821" s="1" t="s">
        <v>10046</v>
      </c>
      <c r="AM2821" s="1">
        <v>4</v>
      </c>
      <c r="AN2821" s="1"/>
      <c r="AO2821" s="71"/>
      <c r="AP2821" s="189">
        <f t="shared" si="47"/>
        <v>0</v>
      </c>
    </row>
    <row r="2822" spans="38:42" x14ac:dyDescent="0.25">
      <c r="AL2822" s="1" t="s">
        <v>10047</v>
      </c>
      <c r="AM2822" s="1">
        <v>10</v>
      </c>
      <c r="AN2822" s="1"/>
      <c r="AO2822" s="71"/>
      <c r="AP2822" s="189">
        <f t="shared" si="47"/>
        <v>0</v>
      </c>
    </row>
    <row r="2823" spans="38:42" x14ac:dyDescent="0.25">
      <c r="AL2823" s="1" t="s">
        <v>10048</v>
      </c>
      <c r="AM2823" s="1">
        <v>1</v>
      </c>
      <c r="AN2823" s="1" t="s">
        <v>10049</v>
      </c>
      <c r="AO2823" s="71"/>
      <c r="AP2823" s="189">
        <f t="shared" si="47"/>
        <v>0</v>
      </c>
    </row>
    <row r="2824" spans="38:42" x14ac:dyDescent="0.25">
      <c r="AL2824" s="1" t="s">
        <v>10050</v>
      </c>
      <c r="AM2824" s="1">
        <v>0.2</v>
      </c>
      <c r="AN2824" s="1" t="s">
        <v>9924</v>
      </c>
      <c r="AO2824" s="71"/>
      <c r="AP2824" s="189">
        <f t="shared" si="47"/>
        <v>0</v>
      </c>
    </row>
    <row r="2825" spans="38:42" x14ac:dyDescent="0.25">
      <c r="AL2825" s="1" t="s">
        <v>10051</v>
      </c>
      <c r="AM2825" s="1">
        <v>10</v>
      </c>
      <c r="AN2825" s="1"/>
      <c r="AO2825" s="71"/>
      <c r="AP2825" s="189">
        <f t="shared" si="47"/>
        <v>0</v>
      </c>
    </row>
    <row r="2826" spans="38:42" x14ac:dyDescent="0.25">
      <c r="AL2826" s="1" t="s">
        <v>10052</v>
      </c>
      <c r="AM2826" s="1">
        <v>1</v>
      </c>
      <c r="AN2826" s="1"/>
      <c r="AO2826" s="71"/>
      <c r="AP2826" s="189">
        <f t="shared" si="47"/>
        <v>0</v>
      </c>
    </row>
    <row r="2827" spans="38:42" x14ac:dyDescent="0.25">
      <c r="AL2827" s="1" t="s">
        <v>10053</v>
      </c>
      <c r="AM2827" s="1">
        <v>95</v>
      </c>
      <c r="AN2827" s="1"/>
      <c r="AO2827" s="71"/>
      <c r="AP2827" s="189">
        <f t="shared" si="47"/>
        <v>0</v>
      </c>
    </row>
    <row r="2828" spans="38:42" x14ac:dyDescent="0.25">
      <c r="AL2828" s="1" t="s">
        <v>10054</v>
      </c>
      <c r="AM2828" s="1">
        <v>9</v>
      </c>
      <c r="AN2828" s="1"/>
      <c r="AO2828" s="71"/>
      <c r="AP2828" s="189">
        <f t="shared" si="47"/>
        <v>0</v>
      </c>
    </row>
    <row r="2829" spans="38:42" x14ac:dyDescent="0.25">
      <c r="AL2829" s="1" t="s">
        <v>10055</v>
      </c>
      <c r="AM2829" s="1">
        <v>0.3</v>
      </c>
      <c r="AN2829" s="1"/>
      <c r="AO2829" s="71"/>
      <c r="AP2829" s="189">
        <f t="shared" si="47"/>
        <v>0</v>
      </c>
    </row>
    <row r="2830" spans="38:42" x14ac:dyDescent="0.25">
      <c r="AL2830" s="1" t="s">
        <v>10056</v>
      </c>
      <c r="AM2830" s="1">
        <v>170</v>
      </c>
      <c r="AN2830" s="1"/>
      <c r="AO2830" s="71"/>
      <c r="AP2830" s="189">
        <f t="shared" si="47"/>
        <v>0</v>
      </c>
    </row>
    <row r="2831" spans="38:42" x14ac:dyDescent="0.25">
      <c r="AL2831" s="1" t="s">
        <v>10057</v>
      </c>
      <c r="AM2831" s="1">
        <v>1.8</v>
      </c>
      <c r="AN2831" s="1"/>
      <c r="AO2831" s="71"/>
      <c r="AP2831" s="189">
        <f t="shared" si="47"/>
        <v>0</v>
      </c>
    </row>
    <row r="2832" spans="38:42" x14ac:dyDescent="0.25">
      <c r="AL2832" s="1" t="s">
        <v>10058</v>
      </c>
      <c r="AM2832" s="1">
        <v>8</v>
      </c>
      <c r="AN2832" s="1"/>
      <c r="AO2832" s="71"/>
      <c r="AP2832" s="189">
        <f t="shared" si="47"/>
        <v>0</v>
      </c>
    </row>
    <row r="2833" spans="38:42" x14ac:dyDescent="0.25">
      <c r="AL2833" s="1" t="s">
        <v>10059</v>
      </c>
      <c r="AM2833" s="1">
        <v>10</v>
      </c>
      <c r="AN2833" s="1" t="s">
        <v>10060</v>
      </c>
      <c r="AO2833" s="71"/>
      <c r="AP2833" s="189">
        <f t="shared" si="47"/>
        <v>0</v>
      </c>
    </row>
    <row r="2834" spans="38:42" x14ac:dyDescent="0.25">
      <c r="AL2834" s="1" t="s">
        <v>10061</v>
      </c>
      <c r="AM2834" s="1">
        <v>10</v>
      </c>
      <c r="AN2834" s="1"/>
      <c r="AO2834" s="71"/>
      <c r="AP2834" s="189">
        <f t="shared" si="47"/>
        <v>0</v>
      </c>
    </row>
    <row r="2835" spans="38:42" x14ac:dyDescent="0.25">
      <c r="AL2835" s="1" t="s">
        <v>10062</v>
      </c>
      <c r="AM2835" s="1">
        <v>0.45</v>
      </c>
      <c r="AN2835" s="1"/>
      <c r="AO2835" s="71"/>
      <c r="AP2835" s="189">
        <f t="shared" si="47"/>
        <v>0</v>
      </c>
    </row>
    <row r="2836" spans="38:42" x14ac:dyDescent="0.25">
      <c r="AL2836" s="1" t="s">
        <v>10063</v>
      </c>
      <c r="AM2836" s="1">
        <v>13.5</v>
      </c>
      <c r="AN2836" s="1"/>
      <c r="AO2836" s="71"/>
      <c r="AP2836" s="189">
        <f t="shared" si="47"/>
        <v>0</v>
      </c>
    </row>
    <row r="2837" spans="38:42" x14ac:dyDescent="0.25">
      <c r="AL2837" s="1" t="s">
        <v>10064</v>
      </c>
      <c r="AM2837" s="1">
        <v>142.5</v>
      </c>
      <c r="AN2837" s="1"/>
      <c r="AO2837" s="71"/>
      <c r="AP2837" s="189">
        <f t="shared" si="47"/>
        <v>0</v>
      </c>
    </row>
    <row r="2838" spans="38:42" x14ac:dyDescent="0.25">
      <c r="AL2838" s="1" t="s">
        <v>10065</v>
      </c>
      <c r="AM2838" s="1">
        <v>1.35</v>
      </c>
      <c r="AN2838" s="1"/>
      <c r="AO2838" s="71"/>
      <c r="AP2838" s="189">
        <f t="shared" si="47"/>
        <v>0</v>
      </c>
    </row>
    <row r="2839" spans="38:42" x14ac:dyDescent="0.25">
      <c r="AL2839" s="1" t="s">
        <v>10066</v>
      </c>
      <c r="AM2839" s="1">
        <v>5</v>
      </c>
      <c r="AN2839" s="1"/>
      <c r="AO2839" s="71"/>
      <c r="AP2839" s="189">
        <f t="shared" si="47"/>
        <v>0</v>
      </c>
    </row>
    <row r="2840" spans="38:42" ht="15.75" thickBot="1" x14ac:dyDescent="0.3">
      <c r="AL2840" s="1" t="s">
        <v>7455</v>
      </c>
      <c r="AM2840" s="1"/>
      <c r="AN2840" s="1"/>
      <c r="AO2840" s="71"/>
      <c r="AP2840" s="190">
        <f t="shared" si="47"/>
        <v>0</v>
      </c>
    </row>
  </sheetData>
  <autoFilter ref="A1:S44"/>
  <mergeCells count="3">
    <mergeCell ref="U1:AE1"/>
    <mergeCell ref="AL1:AP1"/>
    <mergeCell ref="AR2:AR3"/>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39"/>
  <sheetViews>
    <sheetView topLeftCell="A92" workbookViewId="0">
      <selection activeCell="E164" sqref="A164:E164"/>
    </sheetView>
  </sheetViews>
  <sheetFormatPr defaultRowHeight="15" x14ac:dyDescent="0.25"/>
  <cols>
    <col min="1" max="1" width="23.85546875" customWidth="1"/>
    <col min="2" max="2" width="14.5703125" customWidth="1"/>
    <col min="3" max="5" width="9.140625" customWidth="1"/>
    <col min="7" max="7" width="20.28515625" customWidth="1"/>
    <col min="9" max="10" width="9.140625" customWidth="1"/>
  </cols>
  <sheetData>
    <row r="1" spans="1:13" ht="18.75" x14ac:dyDescent="0.3">
      <c r="A1" s="61" t="s">
        <v>5682</v>
      </c>
      <c r="B1" s="173"/>
      <c r="C1" s="173"/>
      <c r="D1" s="61"/>
      <c r="E1" s="61"/>
      <c r="F1" s="61"/>
      <c r="G1" s="61"/>
      <c r="J1" t="s">
        <v>5713</v>
      </c>
      <c r="M1" t="s">
        <v>10636</v>
      </c>
    </row>
    <row r="2" spans="1:13" ht="18.75" x14ac:dyDescent="0.3">
      <c r="A2" s="61" t="s">
        <v>10308</v>
      </c>
      <c r="B2" s="173" t="s">
        <v>10270</v>
      </c>
      <c r="C2" s="173"/>
      <c r="D2" s="61"/>
      <c r="E2" s="61"/>
      <c r="F2" s="61"/>
      <c r="G2" s="61"/>
      <c r="H2" s="61"/>
      <c r="I2" s="62"/>
      <c r="J2" t="s">
        <v>5714</v>
      </c>
      <c r="M2" t="s">
        <v>10637</v>
      </c>
    </row>
    <row r="3" spans="1:13" ht="18.75" x14ac:dyDescent="0.3">
      <c r="A3" s="61" t="s">
        <v>10309</v>
      </c>
      <c r="B3" s="173" t="s">
        <v>10271</v>
      </c>
      <c r="C3" s="173"/>
      <c r="D3" s="61"/>
      <c r="E3" s="61"/>
      <c r="F3" s="61"/>
      <c r="G3" s="61"/>
      <c r="H3" s="61"/>
      <c r="J3" t="s">
        <v>5715</v>
      </c>
      <c r="M3" t="s">
        <v>10638</v>
      </c>
    </row>
    <row r="4" spans="1:13" ht="18.75" x14ac:dyDescent="0.3">
      <c r="A4" s="61" t="s">
        <v>10310</v>
      </c>
      <c r="B4" s="173" t="s">
        <v>10272</v>
      </c>
      <c r="C4" s="173"/>
      <c r="D4" s="61"/>
      <c r="E4" s="61"/>
      <c r="F4" s="61"/>
      <c r="G4" s="61"/>
      <c r="H4" s="61"/>
      <c r="J4" t="s">
        <v>5716</v>
      </c>
      <c r="M4" t="s">
        <v>10639</v>
      </c>
    </row>
    <row r="5" spans="1:13" ht="18.75" x14ac:dyDescent="0.3">
      <c r="A5" s="61" t="s">
        <v>10311</v>
      </c>
      <c r="B5" s="173" t="s">
        <v>10273</v>
      </c>
      <c r="C5" s="173" t="s">
        <v>10274</v>
      </c>
      <c r="D5" s="61"/>
      <c r="E5" s="61"/>
      <c r="F5" s="61"/>
      <c r="G5" s="61"/>
      <c r="H5" s="61"/>
      <c r="J5" t="s">
        <v>5717</v>
      </c>
      <c r="M5" t="s">
        <v>10640</v>
      </c>
    </row>
    <row r="6" spans="1:13" ht="18.75" x14ac:dyDescent="0.3">
      <c r="A6" s="61" t="s">
        <v>10312</v>
      </c>
      <c r="B6" s="173" t="s">
        <v>10275</v>
      </c>
      <c r="C6" s="173"/>
      <c r="D6" s="61"/>
      <c r="E6" s="61"/>
      <c r="F6" s="61"/>
      <c r="G6" s="61"/>
      <c r="H6" s="61"/>
      <c r="J6" t="s">
        <v>5718</v>
      </c>
      <c r="M6" t="s">
        <v>10641</v>
      </c>
    </row>
    <row r="7" spans="1:13" ht="18.75" x14ac:dyDescent="0.3">
      <c r="A7" s="61" t="s">
        <v>10313</v>
      </c>
      <c r="B7" s="173" t="s">
        <v>10276</v>
      </c>
      <c r="C7" s="173"/>
      <c r="D7" s="61"/>
      <c r="E7" s="61"/>
      <c r="F7" s="61"/>
      <c r="G7" s="61"/>
      <c r="H7" s="61"/>
      <c r="J7" t="s">
        <v>5719</v>
      </c>
      <c r="M7" t="s">
        <v>10642</v>
      </c>
    </row>
    <row r="8" spans="1:13" ht="18.75" x14ac:dyDescent="0.3">
      <c r="A8" s="61" t="s">
        <v>10314</v>
      </c>
      <c r="B8" s="173" t="s">
        <v>10277</v>
      </c>
      <c r="C8" s="173"/>
      <c r="D8" s="61"/>
      <c r="E8" s="61"/>
      <c r="F8" s="61"/>
      <c r="G8" s="61"/>
      <c r="H8" s="61"/>
      <c r="J8" t="s">
        <v>5720</v>
      </c>
      <c r="M8" t="s">
        <v>10643</v>
      </c>
    </row>
    <row r="9" spans="1:13" ht="18.75" x14ac:dyDescent="0.3">
      <c r="A9" s="61" t="s">
        <v>10315</v>
      </c>
      <c r="B9" s="173" t="s">
        <v>10278</v>
      </c>
      <c r="C9" s="173" t="s">
        <v>10279</v>
      </c>
      <c r="D9" s="61" t="s">
        <v>10280</v>
      </c>
      <c r="E9" s="61"/>
      <c r="F9" s="61"/>
      <c r="G9" s="61"/>
      <c r="H9" s="61"/>
      <c r="J9" t="s">
        <v>5721</v>
      </c>
      <c r="M9" t="s">
        <v>10644</v>
      </c>
    </row>
    <row r="10" spans="1:13" ht="18.75" x14ac:dyDescent="0.3">
      <c r="A10" s="61" t="s">
        <v>10316</v>
      </c>
      <c r="B10" s="173" t="s">
        <v>10281</v>
      </c>
      <c r="C10" s="173"/>
      <c r="D10" s="61"/>
      <c r="E10" s="61"/>
      <c r="F10" s="61"/>
      <c r="G10" s="61"/>
      <c r="H10" s="61"/>
      <c r="J10" t="s">
        <v>5722</v>
      </c>
      <c r="M10" t="s">
        <v>10645</v>
      </c>
    </row>
    <row r="11" spans="1:13" ht="18.75" x14ac:dyDescent="0.3">
      <c r="A11" s="61" t="s">
        <v>10317</v>
      </c>
      <c r="B11" s="173" t="s">
        <v>10282</v>
      </c>
      <c r="C11" s="173"/>
      <c r="D11" s="61"/>
      <c r="E11" s="61"/>
      <c r="F11" s="61"/>
      <c r="G11" s="61"/>
      <c r="H11" s="61"/>
      <c r="J11" t="s">
        <v>5723</v>
      </c>
      <c r="M11" t="s">
        <v>10646</v>
      </c>
    </row>
    <row r="12" spans="1:13" ht="18.75" x14ac:dyDescent="0.3">
      <c r="A12" s="61" t="s">
        <v>10318</v>
      </c>
      <c r="B12" s="173" t="s">
        <v>10283</v>
      </c>
      <c r="C12" s="173"/>
      <c r="D12" s="61"/>
      <c r="E12" s="61"/>
      <c r="F12" s="61"/>
      <c r="G12" s="61"/>
      <c r="H12" s="61"/>
      <c r="J12" t="s">
        <v>5724</v>
      </c>
      <c r="M12" t="s">
        <v>10636</v>
      </c>
    </row>
    <row r="13" spans="1:13" ht="18.75" x14ac:dyDescent="0.3">
      <c r="A13" s="61" t="s">
        <v>10319</v>
      </c>
      <c r="B13" s="173" t="s">
        <v>10284</v>
      </c>
      <c r="C13" s="173"/>
      <c r="D13" s="61"/>
      <c r="E13" s="61"/>
      <c r="F13" s="61"/>
      <c r="G13" s="61"/>
      <c r="H13" s="61"/>
      <c r="J13" t="s">
        <v>5725</v>
      </c>
      <c r="M13" t="s">
        <v>10647</v>
      </c>
    </row>
    <row r="14" spans="1:13" ht="18.75" x14ac:dyDescent="0.3">
      <c r="A14" s="61" t="s">
        <v>10320</v>
      </c>
      <c r="B14" s="173" t="s">
        <v>10285</v>
      </c>
      <c r="C14" s="61"/>
      <c r="D14" s="61"/>
      <c r="E14" s="61"/>
      <c r="F14" s="61"/>
      <c r="H14" s="61"/>
      <c r="J14" t="s">
        <v>5726</v>
      </c>
      <c r="M14" t="s">
        <v>10648</v>
      </c>
    </row>
    <row r="15" spans="1:13" ht="18.75" x14ac:dyDescent="0.3">
      <c r="A15" s="61" t="s">
        <v>10253</v>
      </c>
      <c r="B15" s="173"/>
      <c r="C15" s="173"/>
      <c r="D15" s="61"/>
      <c r="E15" s="61"/>
      <c r="F15" s="61"/>
      <c r="G15" s="61"/>
      <c r="I15" s="62"/>
      <c r="J15" t="s">
        <v>5727</v>
      </c>
      <c r="M15" t="s">
        <v>10649</v>
      </c>
    </row>
    <row r="16" spans="1:13" ht="18.75" x14ac:dyDescent="0.3">
      <c r="A16" s="61" t="s">
        <v>10321</v>
      </c>
      <c r="B16" s="173" t="s">
        <v>10286</v>
      </c>
      <c r="C16" s="61" t="s">
        <v>10287</v>
      </c>
      <c r="D16" s="61"/>
      <c r="E16" s="61"/>
      <c r="F16" s="61"/>
      <c r="H16" s="61"/>
      <c r="I16" s="16"/>
      <c r="J16" t="s">
        <v>5728</v>
      </c>
      <c r="M16" t="s">
        <v>10650</v>
      </c>
    </row>
    <row r="17" spans="1:14" ht="18.75" x14ac:dyDescent="0.3">
      <c r="A17" s="61" t="s">
        <v>5683</v>
      </c>
      <c r="B17" s="173"/>
      <c r="C17" s="173"/>
      <c r="D17" s="61"/>
      <c r="E17" s="61"/>
      <c r="F17" s="61"/>
      <c r="G17" s="61"/>
      <c r="I17" s="16"/>
      <c r="J17" t="s">
        <v>5729</v>
      </c>
      <c r="M17" t="s">
        <v>10651</v>
      </c>
    </row>
    <row r="18" spans="1:14" ht="18.75" x14ac:dyDescent="0.3">
      <c r="A18" t="s">
        <v>10322</v>
      </c>
      <c r="B18" s="173" t="s">
        <v>10288</v>
      </c>
      <c r="C18" s="173"/>
      <c r="D18" s="61"/>
      <c r="G18" s="61"/>
      <c r="H18" s="61"/>
      <c r="I18" s="16"/>
      <c r="J18" t="s">
        <v>10635</v>
      </c>
      <c r="M18" t="s">
        <v>10652</v>
      </c>
    </row>
    <row r="19" spans="1:14" ht="18.75" x14ac:dyDescent="0.3">
      <c r="A19" t="s">
        <v>10323</v>
      </c>
      <c r="B19" s="173" t="s">
        <v>10289</v>
      </c>
      <c r="C19" s="173"/>
      <c r="D19" s="61"/>
      <c r="G19" s="61"/>
      <c r="H19" s="61"/>
      <c r="J19" t="s">
        <v>5731</v>
      </c>
      <c r="M19" t="s">
        <v>10653</v>
      </c>
    </row>
    <row r="20" spans="1:14" ht="18.75" x14ac:dyDescent="0.3">
      <c r="A20" t="s">
        <v>10324</v>
      </c>
      <c r="B20" s="173" t="s">
        <v>10290</v>
      </c>
      <c r="C20" s="61" t="s">
        <v>10291</v>
      </c>
      <c r="D20" s="61"/>
      <c r="H20" s="61"/>
      <c r="J20" t="s">
        <v>5732</v>
      </c>
      <c r="M20" t="s">
        <v>10654</v>
      </c>
    </row>
    <row r="21" spans="1:14" ht="18.75" x14ac:dyDescent="0.3">
      <c r="A21" t="s">
        <v>10254</v>
      </c>
      <c r="B21" s="173"/>
      <c r="C21" s="173"/>
      <c r="D21" s="61"/>
      <c r="G21" s="61"/>
      <c r="J21" t="s">
        <v>5733</v>
      </c>
      <c r="M21" t="s">
        <v>10655</v>
      </c>
    </row>
    <row r="22" spans="1:14" ht="18.75" x14ac:dyDescent="0.3">
      <c r="A22" t="s">
        <v>10325</v>
      </c>
      <c r="B22" s="173" t="s">
        <v>10292</v>
      </c>
      <c r="C22" s="173"/>
      <c r="D22" s="61"/>
      <c r="G22" s="61"/>
      <c r="H22" s="61"/>
      <c r="J22" t="s">
        <v>5734</v>
      </c>
      <c r="M22" t="s">
        <v>10636</v>
      </c>
    </row>
    <row r="23" spans="1:14" ht="18.75" x14ac:dyDescent="0.3">
      <c r="A23" t="s">
        <v>10326</v>
      </c>
      <c r="B23" s="173" t="s">
        <v>10293</v>
      </c>
      <c r="C23" s="61"/>
      <c r="D23" s="61"/>
      <c r="H23" s="61"/>
      <c r="J23" t="s">
        <v>5735</v>
      </c>
      <c r="K23" s="62"/>
      <c r="M23" t="s">
        <v>10656</v>
      </c>
    </row>
    <row r="24" spans="1:14" ht="18.75" x14ac:dyDescent="0.3">
      <c r="A24" t="s">
        <v>10255</v>
      </c>
      <c r="B24" s="173"/>
      <c r="C24" s="173"/>
      <c r="D24" s="61"/>
      <c r="G24" s="61"/>
      <c r="J24" t="s">
        <v>5736</v>
      </c>
      <c r="M24" t="s">
        <v>10657</v>
      </c>
    </row>
    <row r="25" spans="1:14" ht="18.75" x14ac:dyDescent="0.3">
      <c r="A25" t="s">
        <v>10327</v>
      </c>
      <c r="B25" s="173" t="s">
        <v>10294</v>
      </c>
      <c r="C25" s="173"/>
      <c r="D25" s="61"/>
      <c r="G25" s="61"/>
      <c r="H25" s="61"/>
      <c r="J25" t="s">
        <v>5737</v>
      </c>
      <c r="M25" t="s">
        <v>10658</v>
      </c>
    </row>
    <row r="26" spans="1:14" ht="18.75" x14ac:dyDescent="0.3">
      <c r="A26" t="s">
        <v>10328</v>
      </c>
      <c r="B26" s="173" t="s">
        <v>10295</v>
      </c>
      <c r="C26" s="61"/>
      <c r="D26" s="61"/>
      <c r="H26" s="61"/>
      <c r="J26" t="s">
        <v>5738</v>
      </c>
      <c r="M26" t="s">
        <v>10659</v>
      </c>
      <c r="N26" t="s">
        <v>10660</v>
      </c>
    </row>
    <row r="27" spans="1:14" ht="18.75" x14ac:dyDescent="0.3">
      <c r="A27" t="s">
        <v>3307</v>
      </c>
      <c r="B27" s="173"/>
      <c r="C27" s="173"/>
      <c r="D27" s="61"/>
      <c r="G27" s="61"/>
      <c r="M27" t="s">
        <v>10661</v>
      </c>
      <c r="N27" t="s">
        <v>10662</v>
      </c>
    </row>
    <row r="28" spans="1:14" ht="18.75" x14ac:dyDescent="0.3">
      <c r="A28" t="s">
        <v>10329</v>
      </c>
      <c r="B28" s="173" t="s">
        <v>10296</v>
      </c>
      <c r="C28" s="173" t="s">
        <v>10297</v>
      </c>
      <c r="D28" s="61" t="s">
        <v>10298</v>
      </c>
      <c r="G28" s="61"/>
      <c r="H28" s="61"/>
      <c r="M28" t="s">
        <v>10663</v>
      </c>
      <c r="N28" t="s">
        <v>10664</v>
      </c>
    </row>
    <row r="29" spans="1:14" ht="18.75" x14ac:dyDescent="0.3">
      <c r="A29" t="s">
        <v>10330</v>
      </c>
      <c r="B29" s="173" t="s">
        <v>10299</v>
      </c>
      <c r="C29" s="173" t="s">
        <v>10300</v>
      </c>
      <c r="D29" s="61" t="s">
        <v>10301</v>
      </c>
      <c r="G29" s="61"/>
      <c r="H29" s="61"/>
      <c r="M29" t="s">
        <v>10665</v>
      </c>
      <c r="N29" t="s">
        <v>10666</v>
      </c>
    </row>
    <row r="30" spans="1:14" ht="18.75" x14ac:dyDescent="0.3">
      <c r="A30" t="s">
        <v>10331</v>
      </c>
      <c r="B30" s="173" t="s">
        <v>10302</v>
      </c>
      <c r="C30" s="61" t="s">
        <v>10303</v>
      </c>
      <c r="D30" s="61"/>
      <c r="H30" s="61"/>
      <c r="M30" t="s">
        <v>10667</v>
      </c>
    </row>
    <row r="31" spans="1:14" ht="18.75" x14ac:dyDescent="0.3">
      <c r="A31" t="s">
        <v>10256</v>
      </c>
      <c r="B31" s="173"/>
      <c r="C31" s="173"/>
      <c r="D31" s="61"/>
      <c r="G31" s="61"/>
      <c r="M31" t="s">
        <v>10668</v>
      </c>
    </row>
    <row r="32" spans="1:14" ht="18.75" x14ac:dyDescent="0.3">
      <c r="A32" t="s">
        <v>10332</v>
      </c>
      <c r="B32" s="173" t="s">
        <v>10304</v>
      </c>
      <c r="C32" s="173"/>
      <c r="D32" s="61"/>
      <c r="G32" s="61"/>
      <c r="H32" s="61"/>
      <c r="M32" t="s">
        <v>10669</v>
      </c>
    </row>
    <row r="33" spans="1:15" ht="18.75" x14ac:dyDescent="0.3">
      <c r="A33" t="s">
        <v>10333</v>
      </c>
      <c r="B33" s="173" t="s">
        <v>10305</v>
      </c>
      <c r="C33" s="61" t="s">
        <v>10306</v>
      </c>
      <c r="D33" s="61" t="s">
        <v>10307</v>
      </c>
      <c r="H33" s="61"/>
      <c r="M33" t="s">
        <v>10670</v>
      </c>
    </row>
    <row r="34" spans="1:15" ht="18.75" x14ac:dyDescent="0.3">
      <c r="A34" t="s">
        <v>5684</v>
      </c>
      <c r="B34" s="173"/>
      <c r="C34" s="61"/>
      <c r="D34" s="61"/>
      <c r="M34" t="s">
        <v>10671</v>
      </c>
      <c r="N34" t="s">
        <v>10672</v>
      </c>
    </row>
    <row r="35" spans="1:15" ht="18.75" x14ac:dyDescent="0.3">
      <c r="A35" t="s">
        <v>10334</v>
      </c>
      <c r="B35" s="61" t="s">
        <v>10335</v>
      </c>
      <c r="C35" s="61" t="s">
        <v>10336</v>
      </c>
      <c r="D35" s="61"/>
      <c r="G35" s="61"/>
      <c r="M35" t="s">
        <v>10673</v>
      </c>
      <c r="N35" t="s">
        <v>10674</v>
      </c>
      <c r="O35" t="s">
        <v>10675</v>
      </c>
    </row>
    <row r="36" spans="1:15" ht="18.75" x14ac:dyDescent="0.3">
      <c r="B36" s="61"/>
      <c r="C36" s="61"/>
      <c r="D36" s="61"/>
      <c r="G36" s="61"/>
      <c r="H36" s="61"/>
      <c r="M36" t="s">
        <v>10676</v>
      </c>
      <c r="N36" t="s">
        <v>10677</v>
      </c>
    </row>
    <row r="37" spans="1:15" ht="18.75" x14ac:dyDescent="0.3">
      <c r="A37" t="s">
        <v>10337</v>
      </c>
      <c r="B37" s="61" t="s">
        <v>10338</v>
      </c>
      <c r="C37" s="61" t="s">
        <v>10339</v>
      </c>
      <c r="D37" s="61"/>
      <c r="G37" s="61"/>
      <c r="H37" s="61"/>
      <c r="M37" t="s">
        <v>10678</v>
      </c>
    </row>
    <row r="38" spans="1:15" ht="18.75" x14ac:dyDescent="0.3">
      <c r="A38" t="s">
        <v>10340</v>
      </c>
      <c r="B38" s="61" t="s">
        <v>10341</v>
      </c>
      <c r="C38" s="61" t="s">
        <v>10342</v>
      </c>
      <c r="D38" s="61" t="s">
        <v>10343</v>
      </c>
      <c r="G38" s="61"/>
      <c r="H38" s="61"/>
      <c r="M38" t="s">
        <v>10679</v>
      </c>
      <c r="N38" t="s">
        <v>10680</v>
      </c>
    </row>
    <row r="39" spans="1:15" ht="18.75" x14ac:dyDescent="0.3">
      <c r="A39" t="s">
        <v>10344</v>
      </c>
      <c r="B39" s="61" t="s">
        <v>10345</v>
      </c>
      <c r="C39" s="61" t="s">
        <v>10346</v>
      </c>
      <c r="D39" s="61"/>
      <c r="H39" s="61"/>
      <c r="M39" t="s">
        <v>10681</v>
      </c>
      <c r="N39" t="s">
        <v>10682</v>
      </c>
    </row>
    <row r="40" spans="1:15" ht="18.75" x14ac:dyDescent="0.3">
      <c r="A40" t="s">
        <v>10347</v>
      </c>
      <c r="B40" s="61" t="s">
        <v>10348</v>
      </c>
      <c r="C40" s="61" t="s">
        <v>10349</v>
      </c>
      <c r="D40" s="61"/>
      <c r="G40" s="61"/>
      <c r="M40" t="s">
        <v>10683</v>
      </c>
    </row>
    <row r="41" spans="1:15" ht="18.75" x14ac:dyDescent="0.3">
      <c r="A41" t="s">
        <v>10257</v>
      </c>
      <c r="B41" s="61"/>
      <c r="C41" s="61"/>
      <c r="D41" s="61"/>
      <c r="H41" s="61"/>
      <c r="M41" t="s">
        <v>10684</v>
      </c>
    </row>
    <row r="42" spans="1:15" ht="18.75" x14ac:dyDescent="0.3">
      <c r="A42" t="s">
        <v>10350</v>
      </c>
      <c r="B42" s="61" t="s">
        <v>10351</v>
      </c>
      <c r="C42" s="61" t="s">
        <v>10352</v>
      </c>
      <c r="D42" s="61"/>
      <c r="G42" s="61"/>
      <c r="M42" t="s">
        <v>10685</v>
      </c>
    </row>
    <row r="43" spans="1:15" ht="18.75" x14ac:dyDescent="0.3">
      <c r="A43" t="s">
        <v>10258</v>
      </c>
      <c r="B43" s="61"/>
      <c r="C43" s="61"/>
      <c r="D43" s="61"/>
      <c r="G43" s="61"/>
      <c r="H43" s="61"/>
      <c r="M43" t="s">
        <v>10686</v>
      </c>
    </row>
    <row r="44" spans="1:15" ht="18.75" x14ac:dyDescent="0.3">
      <c r="A44" t="s">
        <v>10353</v>
      </c>
      <c r="B44" s="61" t="s">
        <v>10354</v>
      </c>
      <c r="C44" s="61" t="s">
        <v>10355</v>
      </c>
      <c r="D44" s="61" t="s">
        <v>10356</v>
      </c>
      <c r="G44" s="61"/>
      <c r="H44" s="61"/>
      <c r="M44" t="s">
        <v>10687</v>
      </c>
    </row>
    <row r="45" spans="1:15" ht="18.75" x14ac:dyDescent="0.3">
      <c r="A45" t="s">
        <v>10357</v>
      </c>
      <c r="B45" s="61" t="s">
        <v>10358</v>
      </c>
      <c r="C45" s="61" t="s">
        <v>10359</v>
      </c>
      <c r="D45" s="61"/>
      <c r="G45" s="61"/>
      <c r="H45" s="61"/>
      <c r="M45" t="s">
        <v>10636</v>
      </c>
    </row>
    <row r="46" spans="1:15" ht="18.75" x14ac:dyDescent="0.3">
      <c r="A46" t="s">
        <v>10360</v>
      </c>
      <c r="B46" s="61" t="s">
        <v>10361</v>
      </c>
      <c r="C46" s="61" t="s">
        <v>10362</v>
      </c>
      <c r="D46" s="61"/>
      <c r="G46" s="61"/>
      <c r="H46" s="61"/>
      <c r="M46" t="s">
        <v>10688</v>
      </c>
    </row>
    <row r="47" spans="1:15" ht="18.75" x14ac:dyDescent="0.3">
      <c r="A47" t="s">
        <v>10363</v>
      </c>
      <c r="B47" s="61" t="s">
        <v>10364</v>
      </c>
      <c r="C47" s="61"/>
      <c r="D47" s="61"/>
      <c r="G47" s="61"/>
      <c r="H47" s="61"/>
      <c r="M47" t="s">
        <v>10689</v>
      </c>
    </row>
    <row r="48" spans="1:15" ht="18.75" x14ac:dyDescent="0.3">
      <c r="A48" t="s">
        <v>10365</v>
      </c>
      <c r="B48" s="61" t="s">
        <v>10366</v>
      </c>
      <c r="C48" s="61" t="s">
        <v>10367</v>
      </c>
      <c r="D48" s="61"/>
      <c r="G48" s="61"/>
      <c r="H48" s="61"/>
      <c r="M48" t="s">
        <v>10690</v>
      </c>
    </row>
    <row r="49" spans="1:13" ht="18.75" x14ac:dyDescent="0.3">
      <c r="A49" t="s">
        <v>10368</v>
      </c>
      <c r="B49" s="61" t="s">
        <v>10369</v>
      </c>
      <c r="C49" s="61" t="s">
        <v>10370</v>
      </c>
      <c r="D49" s="61" t="s">
        <v>10371</v>
      </c>
      <c r="E49" t="s">
        <v>10372</v>
      </c>
      <c r="F49" t="s">
        <v>10373</v>
      </c>
      <c r="G49" s="61"/>
      <c r="H49" s="61"/>
      <c r="M49" t="s">
        <v>10670</v>
      </c>
    </row>
    <row r="50" spans="1:13" ht="18.75" x14ac:dyDescent="0.3">
      <c r="A50" t="s">
        <v>10374</v>
      </c>
      <c r="B50" s="61" t="s">
        <v>10375</v>
      </c>
      <c r="C50" s="61" t="s">
        <v>10376</v>
      </c>
      <c r="D50" s="61"/>
      <c r="H50" s="61"/>
      <c r="M50" t="s">
        <v>5780</v>
      </c>
    </row>
    <row r="51" spans="1:13" ht="18.75" x14ac:dyDescent="0.3">
      <c r="A51" t="s">
        <v>10377</v>
      </c>
      <c r="B51" s="61" t="s">
        <v>10378</v>
      </c>
      <c r="C51" s="61"/>
      <c r="D51" s="61"/>
      <c r="G51" s="61"/>
    </row>
    <row r="52" spans="1:13" ht="18.75" x14ac:dyDescent="0.3">
      <c r="A52" t="s">
        <v>10379</v>
      </c>
      <c r="B52" s="61" t="s">
        <v>10380</v>
      </c>
      <c r="C52" s="61" t="s">
        <v>10381</v>
      </c>
      <c r="D52" s="61"/>
      <c r="G52" s="61"/>
      <c r="H52" s="61"/>
      <c r="M52" t="s">
        <v>10691</v>
      </c>
    </row>
    <row r="53" spans="1:13" ht="18.75" x14ac:dyDescent="0.3">
      <c r="A53" t="s">
        <v>10382</v>
      </c>
      <c r="B53" s="61" t="s">
        <v>10383</v>
      </c>
      <c r="C53" s="61" t="s">
        <v>10384</v>
      </c>
      <c r="D53" s="61" t="s">
        <v>10385</v>
      </c>
      <c r="E53" t="s">
        <v>10386</v>
      </c>
      <c r="G53" s="61"/>
      <c r="H53" s="61"/>
      <c r="M53" t="s">
        <v>10692</v>
      </c>
    </row>
    <row r="54" spans="1:13" ht="18.75" x14ac:dyDescent="0.3">
      <c r="A54" t="s">
        <v>10387</v>
      </c>
      <c r="B54" s="61" t="s">
        <v>10388</v>
      </c>
      <c r="C54" s="61" t="s">
        <v>10389</v>
      </c>
      <c r="D54" s="61"/>
      <c r="G54" s="61"/>
      <c r="H54" s="61"/>
      <c r="M54" t="s">
        <v>10693</v>
      </c>
    </row>
    <row r="55" spans="1:13" ht="18.75" x14ac:dyDescent="0.3">
      <c r="A55" t="s">
        <v>10390</v>
      </c>
      <c r="B55" s="61" t="s">
        <v>10391</v>
      </c>
      <c r="C55" s="61" t="s">
        <v>10392</v>
      </c>
      <c r="D55" s="61"/>
      <c r="G55" s="61"/>
      <c r="H55" s="61"/>
      <c r="M55" t="s">
        <v>10694</v>
      </c>
    </row>
    <row r="56" spans="1:13" ht="18.75" x14ac:dyDescent="0.3">
      <c r="A56" t="s">
        <v>10393</v>
      </c>
      <c r="B56" s="61" t="s">
        <v>10394</v>
      </c>
      <c r="C56" s="61" t="s">
        <v>10395</v>
      </c>
      <c r="D56" s="61" t="s">
        <v>10396</v>
      </c>
      <c r="E56" t="s">
        <v>10397</v>
      </c>
      <c r="G56" s="61"/>
      <c r="H56" s="61"/>
      <c r="M56" t="s">
        <v>10695</v>
      </c>
    </row>
    <row r="57" spans="1:13" ht="18.75" x14ac:dyDescent="0.3">
      <c r="A57" t="s">
        <v>10259</v>
      </c>
      <c r="B57" s="61"/>
      <c r="C57" s="61"/>
      <c r="D57" s="61"/>
      <c r="G57" s="61"/>
      <c r="H57" s="61"/>
      <c r="M57" t="s">
        <v>10696</v>
      </c>
    </row>
    <row r="58" spans="1:13" ht="18.75" x14ac:dyDescent="0.3">
      <c r="A58" t="s">
        <v>10398</v>
      </c>
      <c r="B58" s="61" t="s">
        <v>10399</v>
      </c>
      <c r="C58" s="61"/>
      <c r="D58" s="61"/>
      <c r="G58" s="61"/>
      <c r="H58" s="61"/>
      <c r="M58" t="s">
        <v>10697</v>
      </c>
    </row>
    <row r="59" spans="1:13" ht="18.75" x14ac:dyDescent="0.3">
      <c r="A59" t="s">
        <v>10400</v>
      </c>
      <c r="B59" s="61" t="s">
        <v>10401</v>
      </c>
      <c r="C59" s="61" t="s">
        <v>10402</v>
      </c>
      <c r="D59" s="61"/>
      <c r="G59" s="61"/>
      <c r="H59" s="61"/>
      <c r="M59" t="s">
        <v>10636</v>
      </c>
    </row>
    <row r="60" spans="1:13" ht="18.75" x14ac:dyDescent="0.3">
      <c r="A60" t="s">
        <v>10403</v>
      </c>
      <c r="B60" s="61" t="s">
        <v>10404</v>
      </c>
      <c r="C60" s="61" t="s">
        <v>10405</v>
      </c>
      <c r="D60" s="61" t="s">
        <v>10406</v>
      </c>
      <c r="E60" t="s">
        <v>10407</v>
      </c>
      <c r="G60" s="61"/>
      <c r="H60" s="61"/>
      <c r="M60" t="s">
        <v>10698</v>
      </c>
    </row>
    <row r="61" spans="1:13" ht="18.75" x14ac:dyDescent="0.3">
      <c r="A61" t="s">
        <v>10408</v>
      </c>
      <c r="B61" s="61"/>
      <c r="C61" s="61"/>
      <c r="D61" s="61"/>
      <c r="G61" s="61"/>
      <c r="H61" s="61"/>
      <c r="M61" t="s">
        <v>10699</v>
      </c>
    </row>
    <row r="62" spans="1:13" ht="18.75" x14ac:dyDescent="0.3">
      <c r="A62" t="s">
        <v>10409</v>
      </c>
      <c r="B62" s="61"/>
      <c r="C62" s="61"/>
      <c r="D62" s="61"/>
      <c r="G62" s="61"/>
      <c r="H62" s="61"/>
      <c r="M62" t="s">
        <v>10700</v>
      </c>
    </row>
    <row r="63" spans="1:13" ht="18.75" x14ac:dyDescent="0.3">
      <c r="A63" t="s">
        <v>10410</v>
      </c>
      <c r="B63" s="61"/>
      <c r="C63" s="61"/>
      <c r="D63" s="61"/>
      <c r="G63" s="61"/>
      <c r="H63" s="61"/>
      <c r="M63" t="s">
        <v>10701</v>
      </c>
    </row>
    <row r="64" spans="1:13" ht="18.75" x14ac:dyDescent="0.3">
      <c r="A64" t="s">
        <v>10269</v>
      </c>
      <c r="B64" s="61"/>
      <c r="C64" s="61"/>
      <c r="D64" s="61"/>
      <c r="G64" s="61"/>
      <c r="H64" s="61"/>
      <c r="M64" t="s">
        <v>10670</v>
      </c>
    </row>
    <row r="65" spans="1:16" ht="18.75" x14ac:dyDescent="0.3">
      <c r="A65" t="s">
        <v>10411</v>
      </c>
      <c r="B65" s="61"/>
      <c r="C65" s="61"/>
      <c r="D65" s="61"/>
      <c r="G65" s="61"/>
      <c r="H65" s="61"/>
      <c r="M65" t="s">
        <v>10702</v>
      </c>
    </row>
    <row r="66" spans="1:16" ht="18.75" x14ac:dyDescent="0.3">
      <c r="A66" t="s">
        <v>10412</v>
      </c>
      <c r="B66" s="61"/>
      <c r="C66" s="61"/>
      <c r="D66" s="61"/>
      <c r="G66" s="61"/>
      <c r="H66" s="61"/>
    </row>
    <row r="67" spans="1:16" ht="18.75" x14ac:dyDescent="0.3">
      <c r="A67" t="s">
        <v>10413</v>
      </c>
      <c r="B67" s="61" t="s">
        <v>10414</v>
      </c>
      <c r="C67" s="61"/>
      <c r="D67" s="61"/>
      <c r="G67" s="61"/>
      <c r="H67" s="61"/>
      <c r="M67" t="s">
        <v>10703</v>
      </c>
    </row>
    <row r="68" spans="1:16" ht="18.75" x14ac:dyDescent="0.3">
      <c r="A68" t="s">
        <v>10415</v>
      </c>
      <c r="B68" s="61"/>
      <c r="C68" s="61"/>
      <c r="D68" s="61"/>
      <c r="G68" s="61"/>
      <c r="H68" s="61"/>
      <c r="M68" t="s">
        <v>10704</v>
      </c>
    </row>
    <row r="69" spans="1:16" ht="18.75" x14ac:dyDescent="0.3">
      <c r="A69" t="s">
        <v>10416</v>
      </c>
      <c r="B69" s="61"/>
      <c r="C69" s="61"/>
      <c r="D69" s="61"/>
      <c r="G69" s="61"/>
      <c r="H69" s="61"/>
      <c r="M69" t="s">
        <v>10705</v>
      </c>
    </row>
    <row r="70" spans="1:16" ht="18.75" x14ac:dyDescent="0.3">
      <c r="A70" t="s">
        <v>10417</v>
      </c>
      <c r="B70" s="61" t="s">
        <v>10418</v>
      </c>
      <c r="C70" s="61"/>
      <c r="D70" s="61"/>
      <c r="G70" s="61"/>
      <c r="H70" s="61"/>
      <c r="M70" t="s">
        <v>10706</v>
      </c>
    </row>
    <row r="71" spans="1:16" ht="18.75" x14ac:dyDescent="0.3">
      <c r="A71" t="s">
        <v>10419</v>
      </c>
      <c r="B71" s="61" t="s">
        <v>10420</v>
      </c>
      <c r="C71" s="61"/>
      <c r="D71" s="61"/>
      <c r="G71" s="61"/>
      <c r="H71" s="61"/>
      <c r="M71" t="s">
        <v>10707</v>
      </c>
    </row>
    <row r="72" spans="1:16" ht="18.75" x14ac:dyDescent="0.3">
      <c r="A72" t="s">
        <v>10421</v>
      </c>
      <c r="B72" s="61" t="s">
        <v>10422</v>
      </c>
      <c r="C72" s="61"/>
      <c r="D72" s="61"/>
      <c r="G72" s="61"/>
      <c r="H72" s="61"/>
      <c r="M72" t="s">
        <v>10708</v>
      </c>
      <c r="N72" t="s">
        <v>10709</v>
      </c>
      <c r="O72" t="s">
        <v>10710</v>
      </c>
      <c r="P72" t="s">
        <v>10711</v>
      </c>
    </row>
    <row r="73" spans="1:16" ht="18.75" x14ac:dyDescent="0.3">
      <c r="A73" t="s">
        <v>10423</v>
      </c>
      <c r="B73" s="61"/>
      <c r="C73" s="61"/>
      <c r="D73" s="61"/>
      <c r="G73" s="61"/>
      <c r="H73" s="61"/>
    </row>
    <row r="74" spans="1:16" ht="18.75" x14ac:dyDescent="0.3">
      <c r="A74" t="s">
        <v>5685</v>
      </c>
      <c r="B74" s="61"/>
      <c r="C74" s="61"/>
      <c r="D74" s="61"/>
      <c r="G74" s="61"/>
      <c r="H74" s="61"/>
      <c r="M74" t="s">
        <v>10712</v>
      </c>
      <c r="N74" t="s">
        <v>10713</v>
      </c>
    </row>
    <row r="75" spans="1:16" ht="18.75" x14ac:dyDescent="0.3">
      <c r="A75" t="s">
        <v>10424</v>
      </c>
      <c r="B75" s="61" t="s">
        <v>10425</v>
      </c>
      <c r="C75" s="61"/>
      <c r="D75" s="61"/>
      <c r="G75" s="61"/>
      <c r="H75" s="61"/>
      <c r="M75" t="s">
        <v>10714</v>
      </c>
      <c r="N75" t="s">
        <v>10715</v>
      </c>
    </row>
    <row r="76" spans="1:16" ht="18.75" x14ac:dyDescent="0.3">
      <c r="B76" s="61"/>
      <c r="C76" s="61"/>
      <c r="D76" s="61"/>
      <c r="G76" s="61"/>
      <c r="H76" s="61"/>
      <c r="M76" t="s">
        <v>10716</v>
      </c>
      <c r="N76" t="s">
        <v>10717</v>
      </c>
    </row>
    <row r="77" spans="1:16" ht="18.75" x14ac:dyDescent="0.3">
      <c r="A77" t="s">
        <v>10426</v>
      </c>
      <c r="B77" s="61" t="s">
        <v>10427</v>
      </c>
      <c r="C77" s="61"/>
      <c r="D77" s="61"/>
      <c r="G77" s="61"/>
      <c r="H77" s="61"/>
      <c r="M77" t="s">
        <v>10718</v>
      </c>
      <c r="N77" t="s">
        <v>10719</v>
      </c>
      <c r="O77" t="s">
        <v>10720</v>
      </c>
      <c r="P77" t="s">
        <v>10721</v>
      </c>
    </row>
    <row r="78" spans="1:16" ht="18.75" x14ac:dyDescent="0.3">
      <c r="A78" t="s">
        <v>10428</v>
      </c>
      <c r="B78" s="61" t="s">
        <v>10429</v>
      </c>
      <c r="C78" s="61" t="s">
        <v>10430</v>
      </c>
      <c r="D78" s="61" t="s">
        <v>10431</v>
      </c>
      <c r="G78" s="61"/>
      <c r="H78" s="61"/>
      <c r="M78" t="s">
        <v>10722</v>
      </c>
      <c r="N78" t="s">
        <v>10723</v>
      </c>
    </row>
    <row r="79" spans="1:16" ht="18.75" x14ac:dyDescent="0.3">
      <c r="A79" t="s">
        <v>10432</v>
      </c>
      <c r="B79" s="61" t="s">
        <v>10433</v>
      </c>
      <c r="C79" s="61" t="s">
        <v>10434</v>
      </c>
      <c r="D79" s="61"/>
      <c r="G79" s="61"/>
      <c r="H79" s="61"/>
      <c r="M79" t="s">
        <v>10724</v>
      </c>
    </row>
    <row r="80" spans="1:16" ht="18.75" x14ac:dyDescent="0.3">
      <c r="A80" t="s">
        <v>10435</v>
      </c>
      <c r="B80" s="61" t="s">
        <v>10436</v>
      </c>
      <c r="C80" s="61"/>
      <c r="D80" s="61"/>
      <c r="G80" s="61"/>
      <c r="H80" s="61"/>
      <c r="M80" t="s">
        <v>10725</v>
      </c>
    </row>
    <row r="81" spans="1:13" ht="18.75" x14ac:dyDescent="0.3">
      <c r="A81" t="s">
        <v>10437</v>
      </c>
      <c r="B81" s="61" t="s">
        <v>10438</v>
      </c>
      <c r="C81" s="61" t="s">
        <v>10439</v>
      </c>
      <c r="D81" s="61"/>
      <c r="G81" s="61"/>
      <c r="H81" s="61"/>
      <c r="M81" t="s">
        <v>10726</v>
      </c>
    </row>
    <row r="82" spans="1:13" ht="18.75" x14ac:dyDescent="0.3">
      <c r="A82" t="s">
        <v>10440</v>
      </c>
      <c r="B82" s="61" t="s">
        <v>10441</v>
      </c>
      <c r="C82" s="61"/>
      <c r="D82" s="61"/>
      <c r="G82" s="61"/>
      <c r="H82" s="61"/>
      <c r="M82" t="s">
        <v>10727</v>
      </c>
    </row>
    <row r="83" spans="1:13" ht="18.75" x14ac:dyDescent="0.3">
      <c r="A83" t="s">
        <v>10442</v>
      </c>
      <c r="B83" s="61" t="s">
        <v>10443</v>
      </c>
      <c r="C83" s="61"/>
      <c r="D83" s="61"/>
      <c r="G83" s="61"/>
      <c r="H83" s="61"/>
      <c r="M83" t="s">
        <v>10728</v>
      </c>
    </row>
    <row r="84" spans="1:13" ht="18.75" x14ac:dyDescent="0.3">
      <c r="A84" t="s">
        <v>10260</v>
      </c>
      <c r="B84" s="61"/>
      <c r="C84" s="61"/>
      <c r="D84" s="61"/>
      <c r="G84" s="61"/>
      <c r="H84" s="61"/>
      <c r="M84" t="s">
        <v>10729</v>
      </c>
    </row>
    <row r="85" spans="1:13" ht="18.75" x14ac:dyDescent="0.3">
      <c r="A85" t="s">
        <v>10444</v>
      </c>
      <c r="B85" s="61" t="s">
        <v>10445</v>
      </c>
      <c r="C85" s="61" t="s">
        <v>10446</v>
      </c>
      <c r="D85" s="61" t="s">
        <v>10447</v>
      </c>
      <c r="G85" s="61"/>
      <c r="H85" s="61"/>
    </row>
    <row r="86" spans="1:13" ht="18.75" x14ac:dyDescent="0.3">
      <c r="A86" t="s">
        <v>10448</v>
      </c>
      <c r="B86" s="61"/>
      <c r="C86" s="61"/>
      <c r="D86" s="61"/>
      <c r="G86" s="61"/>
      <c r="H86" s="61"/>
    </row>
    <row r="87" spans="1:13" ht="18.75" x14ac:dyDescent="0.3">
      <c r="A87" t="s">
        <v>10449</v>
      </c>
      <c r="B87" s="61" t="s">
        <v>10450</v>
      </c>
      <c r="C87" s="61"/>
      <c r="D87" s="61"/>
      <c r="G87" s="61"/>
      <c r="H87" s="61"/>
    </row>
    <row r="88" spans="1:13" ht="18.75" x14ac:dyDescent="0.3">
      <c r="A88" t="s">
        <v>10451</v>
      </c>
      <c r="B88" s="61" t="s">
        <v>10452</v>
      </c>
      <c r="C88" s="61" t="s">
        <v>10453</v>
      </c>
      <c r="D88" s="61" t="s">
        <v>10454</v>
      </c>
      <c r="E88" t="s">
        <v>10455</v>
      </c>
      <c r="G88" s="61"/>
      <c r="H88" s="61"/>
    </row>
    <row r="89" spans="1:13" ht="18.75" x14ac:dyDescent="0.3">
      <c r="A89" t="s">
        <v>10261</v>
      </c>
      <c r="B89" s="61"/>
      <c r="C89" s="61"/>
      <c r="D89" s="61"/>
      <c r="G89" s="61"/>
      <c r="H89" s="61"/>
    </row>
    <row r="90" spans="1:13" ht="18.75" x14ac:dyDescent="0.3">
      <c r="A90" t="s">
        <v>10456</v>
      </c>
      <c r="B90" s="61" t="s">
        <v>10457</v>
      </c>
      <c r="C90" s="61" t="s">
        <v>10458</v>
      </c>
      <c r="D90" s="61" t="s">
        <v>10459</v>
      </c>
      <c r="G90" s="61"/>
      <c r="H90" s="61"/>
    </row>
    <row r="91" spans="1:13" ht="18.75" x14ac:dyDescent="0.3">
      <c r="A91" t="s">
        <v>10460</v>
      </c>
      <c r="B91" s="61" t="s">
        <v>10461</v>
      </c>
      <c r="C91" s="61" t="s">
        <v>10462</v>
      </c>
      <c r="D91" s="61" t="s">
        <v>10463</v>
      </c>
      <c r="G91" s="61"/>
      <c r="H91" s="61"/>
    </row>
    <row r="92" spans="1:13" ht="18.75" x14ac:dyDescent="0.3">
      <c r="A92" t="s">
        <v>10464</v>
      </c>
      <c r="B92" s="61" t="s">
        <v>10465</v>
      </c>
      <c r="C92" s="61"/>
      <c r="D92" s="61"/>
      <c r="G92" s="61"/>
      <c r="H92" s="61"/>
    </row>
    <row r="93" spans="1:13" ht="18.75" x14ac:dyDescent="0.3">
      <c r="A93" t="s">
        <v>10466</v>
      </c>
      <c r="B93" s="61"/>
      <c r="C93" s="61"/>
      <c r="D93" s="61"/>
      <c r="G93" s="61"/>
      <c r="H93" s="61"/>
    </row>
    <row r="94" spans="1:13" ht="18.75" x14ac:dyDescent="0.3">
      <c r="A94" t="s">
        <v>10467</v>
      </c>
      <c r="B94" s="61" t="s">
        <v>10364</v>
      </c>
      <c r="C94" s="61"/>
      <c r="D94" s="61"/>
      <c r="G94" s="61"/>
      <c r="H94" s="61"/>
    </row>
    <row r="95" spans="1:13" ht="18.75" x14ac:dyDescent="0.3">
      <c r="A95" t="s">
        <v>10468</v>
      </c>
      <c r="B95" s="61" t="s">
        <v>10366</v>
      </c>
      <c r="C95" s="61" t="s">
        <v>10367</v>
      </c>
      <c r="D95" s="61"/>
      <c r="G95" s="61"/>
      <c r="H95" s="61"/>
    </row>
    <row r="96" spans="1:13" ht="18.75" x14ac:dyDescent="0.3">
      <c r="A96" t="s">
        <v>10469</v>
      </c>
      <c r="B96" s="61" t="s">
        <v>10470</v>
      </c>
      <c r="C96" s="61" t="s">
        <v>10471</v>
      </c>
      <c r="D96" s="61"/>
      <c r="G96" s="61"/>
      <c r="H96" s="61"/>
    </row>
    <row r="97" spans="1:8" ht="18.75" x14ac:dyDescent="0.3">
      <c r="A97" t="s">
        <v>10472</v>
      </c>
      <c r="B97" s="61"/>
      <c r="C97" s="61"/>
      <c r="D97" s="61"/>
      <c r="G97" s="61"/>
      <c r="H97" s="61"/>
    </row>
    <row r="98" spans="1:8" ht="18.75" x14ac:dyDescent="0.3">
      <c r="A98" t="s">
        <v>10473</v>
      </c>
      <c r="B98" s="61" t="s">
        <v>10474</v>
      </c>
      <c r="C98" s="61" t="s">
        <v>10475</v>
      </c>
      <c r="D98" s="61"/>
      <c r="G98" s="61"/>
      <c r="H98" s="61"/>
    </row>
    <row r="99" spans="1:8" ht="18.75" x14ac:dyDescent="0.3">
      <c r="A99" t="s">
        <v>10476</v>
      </c>
      <c r="B99" s="61" t="s">
        <v>10477</v>
      </c>
      <c r="C99" s="61"/>
      <c r="D99" s="61"/>
      <c r="G99" s="61"/>
      <c r="H99" s="61"/>
    </row>
    <row r="100" spans="1:8" ht="18.75" x14ac:dyDescent="0.3">
      <c r="A100" t="s">
        <v>10478</v>
      </c>
      <c r="B100" s="61"/>
      <c r="C100" s="61"/>
      <c r="D100" s="61"/>
      <c r="G100" s="61"/>
      <c r="H100" s="61"/>
    </row>
    <row r="101" spans="1:8" ht="18.75" x14ac:dyDescent="0.3">
      <c r="A101" t="s">
        <v>10479</v>
      </c>
      <c r="B101" s="61"/>
      <c r="C101" s="61"/>
      <c r="D101" s="61"/>
      <c r="G101" s="61"/>
      <c r="H101" s="61"/>
    </row>
    <row r="102" spans="1:8" ht="18.75" x14ac:dyDescent="0.3">
      <c r="A102" t="s">
        <v>10262</v>
      </c>
      <c r="B102" s="61"/>
      <c r="C102" s="61"/>
      <c r="D102" s="61"/>
      <c r="G102" s="61"/>
      <c r="H102" s="61"/>
    </row>
    <row r="103" spans="1:8" ht="18.75" x14ac:dyDescent="0.3">
      <c r="A103" t="s">
        <v>10480</v>
      </c>
      <c r="B103" s="61" t="s">
        <v>10481</v>
      </c>
      <c r="C103" s="61" t="s">
        <v>10482</v>
      </c>
      <c r="D103" s="61" t="s">
        <v>10483</v>
      </c>
      <c r="E103" t="s">
        <v>10484</v>
      </c>
      <c r="G103" s="61"/>
      <c r="H103" s="61"/>
    </row>
    <row r="104" spans="1:8" ht="18.75" x14ac:dyDescent="0.3">
      <c r="A104" t="s">
        <v>10485</v>
      </c>
      <c r="B104" s="61" t="s">
        <v>10486</v>
      </c>
      <c r="C104" s="61"/>
      <c r="D104" s="61"/>
      <c r="G104" s="61"/>
      <c r="H104" s="61"/>
    </row>
    <row r="105" spans="1:8" ht="18.75" x14ac:dyDescent="0.3">
      <c r="A105" t="s">
        <v>10487</v>
      </c>
      <c r="B105" s="61" t="s">
        <v>10488</v>
      </c>
      <c r="C105" s="61" t="s">
        <v>10489</v>
      </c>
      <c r="D105" s="61"/>
      <c r="G105" s="61"/>
      <c r="H105" s="61"/>
    </row>
    <row r="106" spans="1:8" ht="18.75" x14ac:dyDescent="0.3">
      <c r="A106" t="s">
        <v>10490</v>
      </c>
      <c r="B106" s="61" t="s">
        <v>10491</v>
      </c>
      <c r="C106" s="61" t="s">
        <v>10492</v>
      </c>
      <c r="D106" s="61"/>
      <c r="G106" s="61"/>
      <c r="H106" s="61"/>
    </row>
    <row r="107" spans="1:8" ht="18.75" x14ac:dyDescent="0.3">
      <c r="A107" t="s">
        <v>10493</v>
      </c>
      <c r="B107" s="61" t="s">
        <v>10494</v>
      </c>
      <c r="C107" s="61" t="s">
        <v>10495</v>
      </c>
      <c r="D107" s="61" t="s">
        <v>10496</v>
      </c>
      <c r="G107" s="61"/>
      <c r="H107" s="61"/>
    </row>
    <row r="108" spans="1:8" ht="18.75" x14ac:dyDescent="0.3">
      <c r="A108" t="s">
        <v>10263</v>
      </c>
      <c r="B108" s="61"/>
      <c r="C108" s="61"/>
      <c r="D108" s="61"/>
      <c r="G108" s="61"/>
      <c r="H108" s="61"/>
    </row>
    <row r="109" spans="1:8" ht="18.75" x14ac:dyDescent="0.3">
      <c r="A109" t="s">
        <v>10497</v>
      </c>
      <c r="B109" s="61" t="s">
        <v>10498</v>
      </c>
      <c r="C109" s="61" t="s">
        <v>10499</v>
      </c>
      <c r="D109" s="61" t="s">
        <v>10500</v>
      </c>
      <c r="G109" s="61"/>
      <c r="H109" s="61"/>
    </row>
    <row r="110" spans="1:8" ht="18.75" x14ac:dyDescent="0.3">
      <c r="B110" s="61"/>
      <c r="C110" s="61"/>
      <c r="D110" s="61"/>
      <c r="G110" s="61"/>
      <c r="H110" s="61"/>
    </row>
    <row r="111" spans="1:8" ht="18.75" x14ac:dyDescent="0.3">
      <c r="A111" t="s">
        <v>10501</v>
      </c>
      <c r="B111" s="61" t="s">
        <v>10502</v>
      </c>
      <c r="C111" s="61" t="s">
        <v>10503</v>
      </c>
      <c r="D111" s="61"/>
      <c r="G111" s="61"/>
      <c r="H111" s="61"/>
    </row>
    <row r="112" spans="1:8" ht="18.75" x14ac:dyDescent="0.3">
      <c r="A112" t="s">
        <v>10504</v>
      </c>
      <c r="B112" s="61" t="s">
        <v>10505</v>
      </c>
      <c r="C112" s="61"/>
      <c r="D112" s="61"/>
      <c r="G112" s="61"/>
      <c r="H112" s="61"/>
    </row>
    <row r="113" spans="1:8" ht="18.75" x14ac:dyDescent="0.3">
      <c r="A113" t="s">
        <v>10506</v>
      </c>
      <c r="B113" s="61" t="s">
        <v>10507</v>
      </c>
      <c r="C113" s="61" t="s">
        <v>10508</v>
      </c>
      <c r="D113" s="61" t="s">
        <v>10509</v>
      </c>
      <c r="G113" s="61"/>
      <c r="H113" s="61"/>
    </row>
    <row r="114" spans="1:8" ht="18.75" x14ac:dyDescent="0.3">
      <c r="A114" t="s">
        <v>10510</v>
      </c>
      <c r="B114" s="61" t="s">
        <v>10511</v>
      </c>
      <c r="C114" s="61" t="s">
        <v>10512</v>
      </c>
      <c r="D114" s="61" t="s">
        <v>10513</v>
      </c>
      <c r="E114" t="s">
        <v>10514</v>
      </c>
      <c r="F114" t="s">
        <v>10515</v>
      </c>
      <c r="G114" s="61"/>
      <c r="H114" s="61"/>
    </row>
    <row r="115" spans="1:8" ht="18.75" x14ac:dyDescent="0.3">
      <c r="A115" t="s">
        <v>10516</v>
      </c>
      <c r="B115" s="61" t="s">
        <v>10361</v>
      </c>
      <c r="C115" s="61" t="s">
        <v>10362</v>
      </c>
      <c r="D115" s="61"/>
      <c r="G115" s="61"/>
      <c r="H115" s="61"/>
    </row>
    <row r="116" spans="1:8" ht="18.75" x14ac:dyDescent="0.3">
      <c r="A116" t="s">
        <v>10517</v>
      </c>
      <c r="B116" s="61" t="s">
        <v>10438</v>
      </c>
      <c r="C116" s="61" t="s">
        <v>10439</v>
      </c>
      <c r="D116" s="61" t="s">
        <v>10518</v>
      </c>
      <c r="G116" s="61"/>
      <c r="H116" s="61"/>
    </row>
    <row r="117" spans="1:8" ht="18.75" x14ac:dyDescent="0.3">
      <c r="A117" t="s">
        <v>10519</v>
      </c>
      <c r="B117" s="61" t="s">
        <v>10520</v>
      </c>
      <c r="C117" s="61"/>
      <c r="D117" s="61"/>
      <c r="H117" s="61"/>
    </row>
    <row r="118" spans="1:8" ht="18.75" x14ac:dyDescent="0.3">
      <c r="A118" t="s">
        <v>10521</v>
      </c>
      <c r="B118" s="61" t="s">
        <v>10522</v>
      </c>
      <c r="C118" s="61"/>
      <c r="D118" s="61"/>
      <c r="H118" s="61"/>
    </row>
    <row r="119" spans="1:8" ht="18.75" x14ac:dyDescent="0.3">
      <c r="A119" t="s">
        <v>10523</v>
      </c>
      <c r="B119" s="61" t="s">
        <v>10524</v>
      </c>
      <c r="C119" s="61"/>
      <c r="D119" s="61"/>
      <c r="G119" s="61"/>
      <c r="H119" s="61"/>
    </row>
    <row r="120" spans="1:8" ht="18.75" x14ac:dyDescent="0.3">
      <c r="A120" t="s">
        <v>10525</v>
      </c>
      <c r="B120" s="61" t="s">
        <v>10526</v>
      </c>
      <c r="C120" s="61" t="s">
        <v>10527</v>
      </c>
      <c r="D120" s="61"/>
      <c r="G120" s="61"/>
      <c r="H120" s="61"/>
    </row>
    <row r="121" spans="1:8" ht="18.75" x14ac:dyDescent="0.3">
      <c r="A121" t="s">
        <v>10264</v>
      </c>
      <c r="B121" s="61"/>
      <c r="C121" s="61"/>
      <c r="D121" s="61"/>
      <c r="G121" s="61"/>
      <c r="H121" s="61"/>
    </row>
    <row r="122" spans="1:8" ht="18.75" x14ac:dyDescent="0.3">
      <c r="A122" t="s">
        <v>10528</v>
      </c>
      <c r="B122" s="61" t="s">
        <v>10529</v>
      </c>
      <c r="C122" s="61" t="s">
        <v>10530</v>
      </c>
      <c r="D122" s="61"/>
      <c r="G122" s="61"/>
      <c r="H122" s="61"/>
    </row>
    <row r="123" spans="1:8" ht="18.75" x14ac:dyDescent="0.3">
      <c r="B123" s="61"/>
      <c r="C123" s="61"/>
      <c r="D123" s="61"/>
      <c r="G123" s="61"/>
      <c r="H123" s="61"/>
    </row>
    <row r="124" spans="1:8" ht="18.75" x14ac:dyDescent="0.3">
      <c r="A124" t="s">
        <v>10531</v>
      </c>
      <c r="B124" s="61"/>
      <c r="C124" s="61"/>
      <c r="D124" s="61"/>
      <c r="H124" s="61"/>
    </row>
    <row r="125" spans="1:8" ht="18.75" x14ac:dyDescent="0.3">
      <c r="A125" t="s">
        <v>10532</v>
      </c>
      <c r="B125" s="61" t="s">
        <v>10533</v>
      </c>
      <c r="C125" s="61" t="s">
        <v>10534</v>
      </c>
      <c r="D125" s="61"/>
      <c r="G125" s="61"/>
    </row>
    <row r="126" spans="1:8" ht="18.75" x14ac:dyDescent="0.3">
      <c r="A126" t="s">
        <v>10535</v>
      </c>
      <c r="B126" s="61" t="s">
        <v>10536</v>
      </c>
      <c r="C126" s="61"/>
      <c r="D126" s="61"/>
      <c r="H126" s="61"/>
    </row>
    <row r="127" spans="1:8" ht="18.75" x14ac:dyDescent="0.3">
      <c r="A127" t="s">
        <v>10537</v>
      </c>
      <c r="B127" s="61" t="s">
        <v>10538</v>
      </c>
      <c r="C127" s="61" t="s">
        <v>10539</v>
      </c>
      <c r="D127" s="61" t="s">
        <v>10540</v>
      </c>
      <c r="G127" s="61"/>
    </row>
    <row r="128" spans="1:8" ht="18.75" x14ac:dyDescent="0.3">
      <c r="A128" t="s">
        <v>10541</v>
      </c>
      <c r="B128" s="61" t="s">
        <v>10542</v>
      </c>
      <c r="C128" s="61" t="s">
        <v>10543</v>
      </c>
      <c r="D128" s="61"/>
      <c r="G128" s="61"/>
      <c r="H128" s="61"/>
    </row>
    <row r="129" spans="1:8" ht="18.75" x14ac:dyDescent="0.3">
      <c r="A129" t="s">
        <v>10265</v>
      </c>
      <c r="B129" s="61"/>
      <c r="C129" s="61"/>
      <c r="D129" s="61"/>
      <c r="G129" s="61"/>
      <c r="H129" s="61"/>
    </row>
    <row r="130" spans="1:8" ht="18.75" x14ac:dyDescent="0.3">
      <c r="A130" t="s">
        <v>10544</v>
      </c>
      <c r="B130" s="61" t="s">
        <v>10545</v>
      </c>
      <c r="C130" s="61" t="s">
        <v>10546</v>
      </c>
      <c r="D130" s="61"/>
      <c r="G130" s="61"/>
      <c r="H130" s="61"/>
    </row>
    <row r="131" spans="1:8" ht="18.75" x14ac:dyDescent="0.3">
      <c r="A131" t="s">
        <v>10547</v>
      </c>
      <c r="B131" s="61" t="s">
        <v>10548</v>
      </c>
      <c r="C131" s="61"/>
      <c r="D131" s="61"/>
      <c r="H131" s="61"/>
    </row>
    <row r="132" spans="1:8" ht="18.75" x14ac:dyDescent="0.3">
      <c r="A132" t="s">
        <v>10549</v>
      </c>
      <c r="B132" s="61" t="s">
        <v>10550</v>
      </c>
      <c r="C132" s="61" t="s">
        <v>10551</v>
      </c>
      <c r="D132" s="61" t="s">
        <v>10552</v>
      </c>
      <c r="E132" t="s">
        <v>10553</v>
      </c>
      <c r="G132" s="61"/>
    </row>
    <row r="133" spans="1:8" ht="18.75" x14ac:dyDescent="0.3">
      <c r="A133" t="s">
        <v>10554</v>
      </c>
      <c r="B133" s="61" t="s">
        <v>10555</v>
      </c>
      <c r="C133" s="61" t="s">
        <v>10556</v>
      </c>
      <c r="D133" s="61" t="s">
        <v>10557</v>
      </c>
      <c r="G133" s="61"/>
      <c r="H133" s="61"/>
    </row>
    <row r="134" spans="1:8" ht="18.75" x14ac:dyDescent="0.3">
      <c r="A134" t="s">
        <v>10558</v>
      </c>
      <c r="B134" s="61" t="s">
        <v>10559</v>
      </c>
      <c r="C134" s="61" t="s">
        <v>10560</v>
      </c>
      <c r="D134" s="61" t="s">
        <v>10561</v>
      </c>
      <c r="G134" s="61"/>
      <c r="H134" s="61"/>
    </row>
    <row r="135" spans="1:8" ht="18.75" x14ac:dyDescent="0.3">
      <c r="A135" t="s">
        <v>10562</v>
      </c>
      <c r="B135" s="61" t="s">
        <v>10563</v>
      </c>
      <c r="C135" s="61"/>
      <c r="D135" s="61"/>
      <c r="G135" s="61"/>
      <c r="H135" s="61"/>
    </row>
    <row r="136" spans="1:8" ht="18.75" x14ac:dyDescent="0.3">
      <c r="A136" t="s">
        <v>10564</v>
      </c>
      <c r="B136" s="61" t="s">
        <v>10565</v>
      </c>
      <c r="C136" s="61" t="s">
        <v>10566</v>
      </c>
      <c r="D136" s="61" t="s">
        <v>10567</v>
      </c>
      <c r="G136" s="61"/>
      <c r="H136" s="61"/>
    </row>
    <row r="137" spans="1:8" ht="18.75" x14ac:dyDescent="0.3">
      <c r="A137" t="s">
        <v>10568</v>
      </c>
      <c r="B137" s="61" t="s">
        <v>10569</v>
      </c>
      <c r="C137" s="61" t="s">
        <v>10570</v>
      </c>
      <c r="D137" s="61"/>
      <c r="G137" s="61"/>
      <c r="H137" s="61"/>
    </row>
    <row r="138" spans="1:8" ht="18.75" x14ac:dyDescent="0.3">
      <c r="A138" t="s">
        <v>10571</v>
      </c>
      <c r="B138" s="61" t="s">
        <v>10572</v>
      </c>
      <c r="C138" s="61"/>
      <c r="D138" s="61"/>
      <c r="G138" s="61"/>
      <c r="H138" s="61"/>
    </row>
    <row r="139" spans="1:8" ht="18.75" x14ac:dyDescent="0.3">
      <c r="A139" t="s">
        <v>10573</v>
      </c>
      <c r="B139" s="61" t="s">
        <v>10574</v>
      </c>
      <c r="C139" s="61"/>
      <c r="D139" s="61"/>
      <c r="G139" s="61"/>
      <c r="H139" s="61"/>
    </row>
    <row r="140" spans="1:8" ht="18.75" x14ac:dyDescent="0.3">
      <c r="A140" t="s">
        <v>10575</v>
      </c>
      <c r="B140" s="61" t="s">
        <v>10576</v>
      </c>
      <c r="C140" s="61"/>
      <c r="D140" s="61"/>
      <c r="G140" s="61"/>
      <c r="H140" s="61"/>
    </row>
    <row r="141" spans="1:8" ht="18.75" x14ac:dyDescent="0.3">
      <c r="A141" t="s">
        <v>10577</v>
      </c>
      <c r="B141" s="61" t="s">
        <v>10578</v>
      </c>
      <c r="C141" s="61"/>
      <c r="D141" s="61"/>
      <c r="G141" s="61"/>
      <c r="H141" s="61"/>
    </row>
    <row r="142" spans="1:8" ht="18.75" x14ac:dyDescent="0.3">
      <c r="A142" t="s">
        <v>10579</v>
      </c>
      <c r="B142" s="61"/>
      <c r="C142" s="61"/>
      <c r="D142" s="61"/>
      <c r="G142" s="61"/>
      <c r="H142" s="61"/>
    </row>
    <row r="143" spans="1:8" ht="18.75" x14ac:dyDescent="0.3">
      <c r="A143" t="s">
        <v>10580</v>
      </c>
      <c r="B143" s="61" t="s">
        <v>10581</v>
      </c>
      <c r="C143" s="61" t="s">
        <v>10582</v>
      </c>
      <c r="D143" s="61"/>
      <c r="G143" s="61"/>
      <c r="H143" s="61"/>
    </row>
    <row r="144" spans="1:8" ht="18.75" x14ac:dyDescent="0.3">
      <c r="A144" t="s">
        <v>10583</v>
      </c>
      <c r="B144" s="61" t="s">
        <v>10584</v>
      </c>
      <c r="C144" s="61"/>
      <c r="D144" s="61"/>
      <c r="G144" s="61"/>
      <c r="H144" s="61"/>
    </row>
    <row r="145" spans="1:8" ht="18.75" x14ac:dyDescent="0.3">
      <c r="A145" t="s">
        <v>10266</v>
      </c>
      <c r="B145" s="61"/>
      <c r="C145" s="61"/>
      <c r="D145" s="61"/>
      <c r="G145" s="61"/>
      <c r="H145" s="61"/>
    </row>
    <row r="146" spans="1:8" ht="18.75" x14ac:dyDescent="0.3">
      <c r="A146" t="s">
        <v>10585</v>
      </c>
      <c r="B146" s="61" t="s">
        <v>10586</v>
      </c>
      <c r="C146" s="61" t="s">
        <v>10587</v>
      </c>
      <c r="D146" s="61"/>
      <c r="G146" s="61"/>
      <c r="H146" s="61"/>
    </row>
    <row r="147" spans="1:8" ht="18.75" x14ac:dyDescent="0.3">
      <c r="A147" t="s">
        <v>10588</v>
      </c>
      <c r="B147" t="s">
        <v>10589</v>
      </c>
      <c r="C147" s="61" t="s">
        <v>10590</v>
      </c>
      <c r="D147" s="61" t="s">
        <v>10591</v>
      </c>
      <c r="G147" s="61"/>
      <c r="H147" s="61"/>
    </row>
    <row r="148" spans="1:8" ht="18.75" x14ac:dyDescent="0.3">
      <c r="A148" t="s">
        <v>10592</v>
      </c>
      <c r="C148" s="61"/>
      <c r="D148" s="61"/>
      <c r="G148" s="61"/>
      <c r="H148" s="61"/>
    </row>
    <row r="149" spans="1:8" ht="18.75" x14ac:dyDescent="0.3">
      <c r="A149" t="s">
        <v>10593</v>
      </c>
      <c r="B149" t="s">
        <v>10594</v>
      </c>
      <c r="C149" s="61"/>
      <c r="D149" s="61"/>
      <c r="G149" s="61"/>
      <c r="H149" s="61"/>
    </row>
    <row r="150" spans="1:8" ht="18.75" x14ac:dyDescent="0.3">
      <c r="A150" t="s">
        <v>10595</v>
      </c>
      <c r="B150" t="s">
        <v>10361</v>
      </c>
      <c r="C150" s="61" t="s">
        <v>10362</v>
      </c>
      <c r="D150" s="61"/>
      <c r="G150" s="61"/>
      <c r="H150" s="61"/>
    </row>
    <row r="151" spans="1:8" ht="18.75" x14ac:dyDescent="0.3">
      <c r="A151" t="s">
        <v>10596</v>
      </c>
      <c r="B151" t="s">
        <v>10366</v>
      </c>
      <c r="C151" s="61" t="s">
        <v>10367</v>
      </c>
      <c r="D151" s="61"/>
      <c r="G151" s="61"/>
      <c r="H151" s="61"/>
    </row>
    <row r="152" spans="1:8" ht="18.75" x14ac:dyDescent="0.3">
      <c r="A152" t="s">
        <v>10597</v>
      </c>
      <c r="B152" t="s">
        <v>10364</v>
      </c>
      <c r="C152" s="61"/>
      <c r="D152" s="61"/>
      <c r="G152" s="61"/>
      <c r="H152" s="61"/>
    </row>
    <row r="153" spans="1:8" ht="18.75" x14ac:dyDescent="0.3">
      <c r="A153" t="s">
        <v>10598</v>
      </c>
      <c r="B153" t="s">
        <v>10599</v>
      </c>
      <c r="C153" s="61"/>
      <c r="D153" s="61"/>
      <c r="G153" s="61"/>
      <c r="H153" s="61"/>
    </row>
    <row r="154" spans="1:8" ht="18.75" x14ac:dyDescent="0.3">
      <c r="A154" t="s">
        <v>10600</v>
      </c>
      <c r="C154" s="61"/>
      <c r="D154" s="61"/>
      <c r="G154" s="61"/>
      <c r="H154" s="61"/>
    </row>
    <row r="155" spans="1:8" ht="18.75" x14ac:dyDescent="0.3">
      <c r="A155" t="s">
        <v>10601</v>
      </c>
      <c r="C155" s="61"/>
      <c r="D155" s="61"/>
      <c r="G155" s="61"/>
      <c r="H155" s="61"/>
    </row>
    <row r="156" spans="1:8" ht="18.75" x14ac:dyDescent="0.3">
      <c r="A156" t="s">
        <v>10602</v>
      </c>
      <c r="B156" t="s">
        <v>10603</v>
      </c>
      <c r="C156" s="61"/>
      <c r="D156" s="61"/>
      <c r="G156" s="61"/>
      <c r="H156" s="61"/>
    </row>
    <row r="157" spans="1:8" ht="18.75" x14ac:dyDescent="0.3">
      <c r="A157" t="s">
        <v>10267</v>
      </c>
      <c r="C157" s="61"/>
      <c r="D157" s="61"/>
      <c r="G157" s="61"/>
      <c r="H157" s="61"/>
    </row>
    <row r="158" spans="1:8" ht="18.75" x14ac:dyDescent="0.3">
      <c r="A158" t="s">
        <v>10604</v>
      </c>
      <c r="B158" t="s">
        <v>10605</v>
      </c>
      <c r="C158" s="61" t="s">
        <v>10606</v>
      </c>
      <c r="D158" s="61"/>
      <c r="G158" s="61"/>
      <c r="H158" s="61"/>
    </row>
    <row r="159" spans="1:8" ht="18.75" x14ac:dyDescent="0.3">
      <c r="C159" s="61"/>
      <c r="D159" s="61"/>
      <c r="H159" s="61"/>
    </row>
    <row r="160" spans="1:8" ht="18.75" x14ac:dyDescent="0.3">
      <c r="A160" t="s">
        <v>10607</v>
      </c>
      <c r="B160" t="s">
        <v>10608</v>
      </c>
      <c r="C160" s="61"/>
      <c r="D160" s="61"/>
      <c r="G160" s="61"/>
    </row>
    <row r="161" spans="1:13" ht="18.75" x14ac:dyDescent="0.3">
      <c r="A161" t="s">
        <v>10609</v>
      </c>
      <c r="B161" t="s">
        <v>10610</v>
      </c>
      <c r="C161" s="61" t="s">
        <v>10611</v>
      </c>
      <c r="D161" s="61"/>
      <c r="G161" s="61"/>
      <c r="H161" s="61"/>
    </row>
    <row r="162" spans="1:13" ht="18.75" x14ac:dyDescent="0.3">
      <c r="A162" t="s">
        <v>10612</v>
      </c>
      <c r="B162" t="s">
        <v>10613</v>
      </c>
      <c r="C162" s="61"/>
      <c r="D162" s="61"/>
      <c r="G162" s="61"/>
      <c r="H162" s="61"/>
    </row>
    <row r="163" spans="1:13" ht="18.75" x14ac:dyDescent="0.3">
      <c r="A163" t="s">
        <v>10614</v>
      </c>
      <c r="B163" t="s">
        <v>10615</v>
      </c>
      <c r="C163" s="61" t="s">
        <v>10616</v>
      </c>
      <c r="D163" s="61"/>
      <c r="G163" s="61"/>
      <c r="H163" s="61"/>
    </row>
    <row r="164" spans="1:13" ht="18.75" x14ac:dyDescent="0.3">
      <c r="A164" s="8" t="s">
        <v>10617</v>
      </c>
      <c r="B164" s="8" t="s">
        <v>10618</v>
      </c>
      <c r="C164" s="177" t="s">
        <v>10619</v>
      </c>
      <c r="D164" s="177" t="s">
        <v>10620</v>
      </c>
      <c r="E164" s="8" t="s">
        <v>10621</v>
      </c>
      <c r="G164" s="61"/>
      <c r="H164" s="61"/>
      <c r="K164" s="59"/>
      <c r="L164" s="59"/>
    </row>
    <row r="165" spans="1:13" ht="18.75" x14ac:dyDescent="0.3">
      <c r="A165" t="s">
        <v>10622</v>
      </c>
      <c r="B165" t="s">
        <v>10623</v>
      </c>
      <c r="C165" s="61" t="s">
        <v>10624</v>
      </c>
      <c r="D165" s="61"/>
      <c r="G165" s="61"/>
      <c r="H165" s="61"/>
    </row>
    <row r="166" spans="1:13" ht="18.75" x14ac:dyDescent="0.3">
      <c r="A166" t="s">
        <v>10625</v>
      </c>
      <c r="B166" t="s">
        <v>10626</v>
      </c>
      <c r="C166" s="61"/>
      <c r="D166" s="61"/>
      <c r="G166" s="61"/>
      <c r="H166" s="61"/>
    </row>
    <row r="167" spans="1:13" ht="18.75" x14ac:dyDescent="0.3">
      <c r="A167" t="s">
        <v>10627</v>
      </c>
      <c r="B167" t="s">
        <v>10628</v>
      </c>
      <c r="C167" s="61"/>
      <c r="D167" s="61"/>
      <c r="H167" s="61"/>
    </row>
    <row r="168" spans="1:13" ht="18.75" x14ac:dyDescent="0.3">
      <c r="A168" t="s">
        <v>10268</v>
      </c>
      <c r="C168" s="61"/>
      <c r="D168" s="61"/>
      <c r="G168" s="61"/>
    </row>
    <row r="169" spans="1:13" ht="18.75" x14ac:dyDescent="0.3">
      <c r="A169" t="s">
        <v>10629</v>
      </c>
      <c r="B169" t="s">
        <v>10630</v>
      </c>
      <c r="C169" s="61" t="s">
        <v>10631</v>
      </c>
      <c r="D169" s="61" t="s">
        <v>10632</v>
      </c>
      <c r="E169" t="s">
        <v>10633</v>
      </c>
      <c r="F169" s="8" t="s">
        <v>10634</v>
      </c>
      <c r="G169" s="61"/>
      <c r="H169" s="61"/>
      <c r="M169" s="59"/>
    </row>
    <row r="170" spans="1:13" ht="18.75" x14ac:dyDescent="0.3">
      <c r="H170" s="61"/>
    </row>
    <row r="171" spans="1:13" ht="18.75" x14ac:dyDescent="0.3">
      <c r="C171" s="61"/>
      <c r="D171" s="61"/>
    </row>
    <row r="172" spans="1:13" ht="18.75" x14ac:dyDescent="0.3">
      <c r="C172" s="61"/>
      <c r="D172" s="61"/>
      <c r="G172" s="61"/>
      <c r="H172" s="61"/>
    </row>
    <row r="173" spans="1:13" ht="18.75" x14ac:dyDescent="0.3">
      <c r="C173" s="61"/>
      <c r="D173" s="61"/>
      <c r="G173" s="61"/>
      <c r="H173" s="61"/>
    </row>
    <row r="174" spans="1:13" ht="18.75" x14ac:dyDescent="0.3">
      <c r="C174" s="61"/>
      <c r="D174" s="61"/>
      <c r="H174" s="61"/>
    </row>
    <row r="175" spans="1:13" ht="18.75" x14ac:dyDescent="0.3">
      <c r="C175" s="61"/>
      <c r="D175" s="61"/>
      <c r="G175" s="61"/>
      <c r="H175" s="61"/>
    </row>
    <row r="176" spans="1:13" ht="18.75" x14ac:dyDescent="0.3">
      <c r="C176" s="61"/>
      <c r="D176" s="61"/>
      <c r="G176" s="61"/>
      <c r="H176" s="61"/>
    </row>
    <row r="177" spans="2:8" ht="18.75" x14ac:dyDescent="0.3">
      <c r="C177" s="61"/>
      <c r="D177" s="61"/>
      <c r="G177" s="61"/>
      <c r="H177" s="61"/>
    </row>
    <row r="178" spans="2:8" ht="18.75" x14ac:dyDescent="0.3">
      <c r="C178" s="61"/>
      <c r="D178" s="61"/>
      <c r="G178" s="61"/>
      <c r="H178" s="61"/>
    </row>
    <row r="179" spans="2:8" ht="18.75" x14ac:dyDescent="0.3">
      <c r="C179" s="61"/>
      <c r="D179" s="61"/>
      <c r="G179" s="61"/>
      <c r="H179" s="61"/>
    </row>
    <row r="180" spans="2:8" ht="18.75" x14ac:dyDescent="0.3">
      <c r="C180" s="61"/>
      <c r="D180" s="61"/>
      <c r="G180" s="61"/>
      <c r="H180" s="61"/>
    </row>
    <row r="181" spans="2:8" ht="18.75" x14ac:dyDescent="0.3">
      <c r="C181" s="61"/>
      <c r="D181" s="61"/>
    </row>
    <row r="182" spans="2:8" ht="18.75" x14ac:dyDescent="0.3">
      <c r="C182" s="61"/>
      <c r="D182" s="61"/>
      <c r="G182" s="61"/>
      <c r="H182" s="61"/>
    </row>
    <row r="183" spans="2:8" ht="18.75" x14ac:dyDescent="0.3">
      <c r="B183" s="61"/>
      <c r="C183" s="61"/>
      <c r="D183" s="61"/>
      <c r="G183" s="61"/>
      <c r="H183" s="61"/>
    </row>
    <row r="184" spans="2:8" ht="18.75" x14ac:dyDescent="0.3">
      <c r="B184" s="173"/>
      <c r="C184" s="61"/>
      <c r="D184" s="61"/>
      <c r="G184" s="61"/>
      <c r="H184" s="61"/>
    </row>
    <row r="185" spans="2:8" ht="18.75" x14ac:dyDescent="0.3">
      <c r="B185" s="173"/>
      <c r="C185" s="61"/>
      <c r="D185" s="61"/>
      <c r="G185" s="61"/>
      <c r="H185" s="61"/>
    </row>
    <row r="186" spans="2:8" ht="18.75" x14ac:dyDescent="0.3">
      <c r="B186" s="173"/>
      <c r="C186" s="61"/>
      <c r="D186" s="61"/>
      <c r="G186" s="61"/>
      <c r="H186" s="61"/>
    </row>
    <row r="187" spans="2:8" ht="18.75" x14ac:dyDescent="0.3">
      <c r="B187" s="173"/>
      <c r="C187" s="61"/>
      <c r="D187" s="61"/>
    </row>
    <row r="188" spans="2:8" ht="18.75" x14ac:dyDescent="0.3">
      <c r="B188" s="173"/>
    </row>
    <row r="189" spans="2:8" x14ac:dyDescent="0.25">
      <c r="B189" s="174"/>
    </row>
    <row r="190" spans="2:8" x14ac:dyDescent="0.25">
      <c r="B190" s="174"/>
    </row>
    <row r="191" spans="2:8" x14ac:dyDescent="0.25">
      <c r="B191" s="174"/>
    </row>
    <row r="192" spans="2:8" x14ac:dyDescent="0.25">
      <c r="B192" s="174"/>
    </row>
    <row r="193" spans="2:2" x14ac:dyDescent="0.25">
      <c r="B193" s="174"/>
    </row>
    <row r="194" spans="2:2" x14ac:dyDescent="0.25">
      <c r="B194" s="174"/>
    </row>
    <row r="195" spans="2:2" x14ac:dyDescent="0.25">
      <c r="B195" s="174"/>
    </row>
    <row r="196" spans="2:2" x14ac:dyDescent="0.25">
      <c r="B196" s="174"/>
    </row>
    <row r="197" spans="2:2" x14ac:dyDescent="0.25">
      <c r="B197" s="174"/>
    </row>
    <row r="198" spans="2:2" x14ac:dyDescent="0.25">
      <c r="B198" s="174"/>
    </row>
    <row r="199" spans="2:2" x14ac:dyDescent="0.25">
      <c r="B199" s="174"/>
    </row>
    <row r="200" spans="2:2" x14ac:dyDescent="0.25">
      <c r="B200" s="174"/>
    </row>
    <row r="201" spans="2:2" x14ac:dyDescent="0.25">
      <c r="B201" s="174"/>
    </row>
    <row r="202" spans="2:2" x14ac:dyDescent="0.25">
      <c r="B202" s="174"/>
    </row>
    <row r="203" spans="2:2" x14ac:dyDescent="0.25">
      <c r="B203" s="174"/>
    </row>
    <row r="204" spans="2:2" x14ac:dyDescent="0.25">
      <c r="B204" s="174"/>
    </row>
    <row r="205" spans="2:2" x14ac:dyDescent="0.25">
      <c r="B205" s="174"/>
    </row>
    <row r="206" spans="2:2" x14ac:dyDescent="0.25">
      <c r="B206" s="174"/>
    </row>
    <row r="207" spans="2:2" x14ac:dyDescent="0.25">
      <c r="B207" s="174"/>
    </row>
    <row r="208" spans="2:2" x14ac:dyDescent="0.25">
      <c r="B208" s="174"/>
    </row>
    <row r="209" spans="2:2" x14ac:dyDescent="0.25">
      <c r="B209" s="174"/>
    </row>
    <row r="210" spans="2:2" x14ac:dyDescent="0.25">
      <c r="B210" s="174"/>
    </row>
    <row r="211" spans="2:2" x14ac:dyDescent="0.25">
      <c r="B211" s="174"/>
    </row>
    <row r="212" spans="2:2" x14ac:dyDescent="0.25">
      <c r="B212" s="174"/>
    </row>
    <row r="213" spans="2:2" x14ac:dyDescent="0.25">
      <c r="B213" s="174"/>
    </row>
    <row r="214" spans="2:2" x14ac:dyDescent="0.25">
      <c r="B214" s="174"/>
    </row>
    <row r="215" spans="2:2" x14ac:dyDescent="0.25">
      <c r="B215" s="174"/>
    </row>
    <row r="216" spans="2:2" x14ac:dyDescent="0.25">
      <c r="B216" s="174"/>
    </row>
    <row r="217" spans="2:2" x14ac:dyDescent="0.25">
      <c r="B217" s="174"/>
    </row>
    <row r="218" spans="2:2" x14ac:dyDescent="0.25">
      <c r="B218" s="174"/>
    </row>
    <row r="219" spans="2:2" x14ac:dyDescent="0.25">
      <c r="B219" s="174"/>
    </row>
    <row r="220" spans="2:2" x14ac:dyDescent="0.25">
      <c r="B220" s="174"/>
    </row>
    <row r="221" spans="2:2" x14ac:dyDescent="0.25">
      <c r="B221" s="174"/>
    </row>
    <row r="222" spans="2:2" x14ac:dyDescent="0.25">
      <c r="B222" s="174"/>
    </row>
    <row r="224" spans="2:2" x14ac:dyDescent="0.25">
      <c r="B224" s="174"/>
    </row>
    <row r="225" spans="2:2" x14ac:dyDescent="0.25">
      <c r="B225" s="174"/>
    </row>
    <row r="226" spans="2:2" x14ac:dyDescent="0.25">
      <c r="B226" s="174"/>
    </row>
    <row r="227" spans="2:2" x14ac:dyDescent="0.25">
      <c r="B227" s="174"/>
    </row>
    <row r="228" spans="2:2" x14ac:dyDescent="0.25">
      <c r="B228" s="174"/>
    </row>
    <row r="229" spans="2:2" x14ac:dyDescent="0.25">
      <c r="B229" s="174"/>
    </row>
    <row r="230" spans="2:2" x14ac:dyDescent="0.25">
      <c r="B230" s="174"/>
    </row>
    <row r="231" spans="2:2" x14ac:dyDescent="0.25">
      <c r="B231" s="174"/>
    </row>
    <row r="232" spans="2:2" x14ac:dyDescent="0.25">
      <c r="B232" s="174"/>
    </row>
    <row r="233" spans="2:2" x14ac:dyDescent="0.25">
      <c r="B233" s="174"/>
    </row>
    <row r="234" spans="2:2" x14ac:dyDescent="0.25">
      <c r="B234" s="174"/>
    </row>
    <row r="235" spans="2:2" x14ac:dyDescent="0.25">
      <c r="B235" s="174"/>
    </row>
    <row r="236" spans="2:2" x14ac:dyDescent="0.25">
      <c r="B236" s="174"/>
    </row>
    <row r="237" spans="2:2" x14ac:dyDescent="0.25">
      <c r="B237" s="174"/>
    </row>
    <row r="238" spans="2:2" x14ac:dyDescent="0.25">
      <c r="B238" s="174"/>
    </row>
    <row r="239" spans="2:2" x14ac:dyDescent="0.25">
      <c r="B239" s="174"/>
    </row>
    <row r="240" spans="2:2" x14ac:dyDescent="0.25">
      <c r="B240" s="174"/>
    </row>
    <row r="241" spans="2:2" x14ac:dyDescent="0.25">
      <c r="B241" s="174"/>
    </row>
    <row r="242" spans="2:2" x14ac:dyDescent="0.25">
      <c r="B242" s="174"/>
    </row>
    <row r="243" spans="2:2" x14ac:dyDescent="0.25">
      <c r="B243" s="174"/>
    </row>
    <row r="244" spans="2:2" x14ac:dyDescent="0.25">
      <c r="B244" s="174"/>
    </row>
    <row r="245" spans="2:2" x14ac:dyDescent="0.25">
      <c r="B245" s="174"/>
    </row>
    <row r="246" spans="2:2" x14ac:dyDescent="0.25">
      <c r="B246" s="174"/>
    </row>
    <row r="247" spans="2:2" x14ac:dyDescent="0.25">
      <c r="B247" s="174"/>
    </row>
    <row r="248" spans="2:2" x14ac:dyDescent="0.25">
      <c r="B248" s="174"/>
    </row>
    <row r="249" spans="2:2" x14ac:dyDescent="0.25">
      <c r="B249" s="174"/>
    </row>
    <row r="250" spans="2:2" x14ac:dyDescent="0.25">
      <c r="B250" s="174"/>
    </row>
    <row r="251" spans="2:2" x14ac:dyDescent="0.25">
      <c r="B251" s="174"/>
    </row>
    <row r="252" spans="2:2" x14ac:dyDescent="0.25">
      <c r="B252" s="174"/>
    </row>
    <row r="253" spans="2:2" x14ac:dyDescent="0.25">
      <c r="B253" s="174"/>
    </row>
    <row r="254" spans="2:2" x14ac:dyDescent="0.25">
      <c r="B254" s="174"/>
    </row>
    <row r="255" spans="2:2" x14ac:dyDescent="0.25">
      <c r="B255" s="174"/>
    </row>
    <row r="256" spans="2:2" x14ac:dyDescent="0.25">
      <c r="B256" s="174"/>
    </row>
    <row r="258" spans="2:2" x14ac:dyDescent="0.25">
      <c r="B258" s="174"/>
    </row>
    <row r="259" spans="2:2" x14ac:dyDescent="0.25">
      <c r="B259" s="174"/>
    </row>
    <row r="260" spans="2:2" x14ac:dyDescent="0.25">
      <c r="B260" s="174"/>
    </row>
    <row r="261" spans="2:2" x14ac:dyDescent="0.25">
      <c r="B261" s="174"/>
    </row>
    <row r="262" spans="2:2" x14ac:dyDescent="0.25">
      <c r="B262" s="174"/>
    </row>
    <row r="263" spans="2:2" x14ac:dyDescent="0.25">
      <c r="B263" s="174"/>
    </row>
    <row r="264" spans="2:2" x14ac:dyDescent="0.25">
      <c r="B264" s="174"/>
    </row>
    <row r="265" spans="2:2" x14ac:dyDescent="0.25">
      <c r="B265" s="174"/>
    </row>
    <row r="266" spans="2:2" x14ac:dyDescent="0.25">
      <c r="B266" s="174"/>
    </row>
    <row r="267" spans="2:2" x14ac:dyDescent="0.25">
      <c r="B267" s="174"/>
    </row>
    <row r="268" spans="2:2" x14ac:dyDescent="0.25">
      <c r="B268" s="174"/>
    </row>
    <row r="269" spans="2:2" x14ac:dyDescent="0.25">
      <c r="B269" s="174"/>
    </row>
    <row r="271" spans="2:2" x14ac:dyDescent="0.25">
      <c r="B271" s="174"/>
    </row>
    <row r="272" spans="2:2" x14ac:dyDescent="0.25">
      <c r="B272" s="174"/>
    </row>
    <row r="273" spans="2:2" x14ac:dyDescent="0.25">
      <c r="B273" s="174"/>
    </row>
    <row r="274" spans="2:2" x14ac:dyDescent="0.25">
      <c r="B274" s="174"/>
    </row>
    <row r="275" spans="2:2" x14ac:dyDescent="0.25">
      <c r="B275" s="174"/>
    </row>
    <row r="276" spans="2:2" x14ac:dyDescent="0.25">
      <c r="B276" s="174"/>
    </row>
    <row r="277" spans="2:2" x14ac:dyDescent="0.25">
      <c r="B277" s="174"/>
    </row>
    <row r="278" spans="2:2" x14ac:dyDescent="0.25">
      <c r="B278" s="174"/>
    </row>
    <row r="279" spans="2:2" x14ac:dyDescent="0.25">
      <c r="B279" s="174"/>
    </row>
    <row r="280" spans="2:2" x14ac:dyDescent="0.25">
      <c r="B280" s="174"/>
    </row>
    <row r="281" spans="2:2" x14ac:dyDescent="0.25">
      <c r="B281" s="174"/>
    </row>
    <row r="282" spans="2:2" x14ac:dyDescent="0.25">
      <c r="B282" s="174"/>
    </row>
    <row r="283" spans="2:2" x14ac:dyDescent="0.25">
      <c r="B283" s="174"/>
    </row>
    <row r="284" spans="2:2" x14ac:dyDescent="0.25">
      <c r="B284" s="174"/>
    </row>
    <row r="285" spans="2:2" x14ac:dyDescent="0.25">
      <c r="B285" s="174"/>
    </row>
    <row r="286" spans="2:2" x14ac:dyDescent="0.25">
      <c r="B286" s="174"/>
    </row>
    <row r="287" spans="2:2" x14ac:dyDescent="0.25">
      <c r="B287" s="174"/>
    </row>
    <row r="288" spans="2:2" x14ac:dyDescent="0.25">
      <c r="B288" s="174"/>
    </row>
    <row r="289" spans="2:2" x14ac:dyDescent="0.25">
      <c r="B289" s="174"/>
    </row>
    <row r="290" spans="2:2" x14ac:dyDescent="0.25">
      <c r="B290" s="174"/>
    </row>
    <row r="291" spans="2:2" x14ac:dyDescent="0.25">
      <c r="B291" s="174"/>
    </row>
    <row r="292" spans="2:2" x14ac:dyDescent="0.25">
      <c r="B292" s="174"/>
    </row>
    <row r="293" spans="2:2" x14ac:dyDescent="0.25">
      <c r="B293" s="174"/>
    </row>
    <row r="294" spans="2:2" x14ac:dyDescent="0.25">
      <c r="B294" s="174"/>
    </row>
    <row r="295" spans="2:2" x14ac:dyDescent="0.25">
      <c r="B295" s="174"/>
    </row>
    <row r="296" spans="2:2" x14ac:dyDescent="0.25">
      <c r="B296" s="174"/>
    </row>
    <row r="297" spans="2:2" x14ac:dyDescent="0.25">
      <c r="B297" s="174"/>
    </row>
    <row r="298" spans="2:2" x14ac:dyDescent="0.25">
      <c r="B298" s="174"/>
    </row>
    <row r="299" spans="2:2" x14ac:dyDescent="0.25">
      <c r="B299" s="174"/>
    </row>
    <row r="300" spans="2:2" x14ac:dyDescent="0.25">
      <c r="B300" s="174"/>
    </row>
    <row r="301" spans="2:2" x14ac:dyDescent="0.25">
      <c r="B301" s="174"/>
    </row>
    <row r="302" spans="2:2" x14ac:dyDescent="0.25">
      <c r="B302" s="174"/>
    </row>
    <row r="303" spans="2:2" x14ac:dyDescent="0.25">
      <c r="B303" s="174"/>
    </row>
    <row r="304" spans="2:2" x14ac:dyDescent="0.25">
      <c r="B304" s="174"/>
    </row>
    <row r="305" spans="2:2" x14ac:dyDescent="0.25">
      <c r="B305" s="174"/>
    </row>
    <row r="307" spans="2:2" x14ac:dyDescent="0.25">
      <c r="B307" s="174"/>
    </row>
    <row r="308" spans="2:2" x14ac:dyDescent="0.25">
      <c r="B308" s="174"/>
    </row>
    <row r="309" spans="2:2" x14ac:dyDescent="0.25">
      <c r="B309" s="174"/>
    </row>
    <row r="310" spans="2:2" x14ac:dyDescent="0.25">
      <c r="B310" s="174"/>
    </row>
    <row r="311" spans="2:2" x14ac:dyDescent="0.25">
      <c r="B311" s="174"/>
    </row>
    <row r="312" spans="2:2" x14ac:dyDescent="0.25">
      <c r="B312" s="174"/>
    </row>
    <row r="313" spans="2:2" x14ac:dyDescent="0.25">
      <c r="B313" s="174"/>
    </row>
    <row r="314" spans="2:2" x14ac:dyDescent="0.25">
      <c r="B314" s="174"/>
    </row>
    <row r="315" spans="2:2" x14ac:dyDescent="0.25">
      <c r="B315" s="174"/>
    </row>
    <row r="316" spans="2:2" x14ac:dyDescent="0.25">
      <c r="B316" s="174"/>
    </row>
    <row r="317" spans="2:2" x14ac:dyDescent="0.25">
      <c r="B317" s="174"/>
    </row>
    <row r="318" spans="2:2" x14ac:dyDescent="0.25">
      <c r="B318" s="174"/>
    </row>
    <row r="319" spans="2:2" x14ac:dyDescent="0.25">
      <c r="B319" s="174"/>
    </row>
    <row r="320" spans="2:2" x14ac:dyDescent="0.25">
      <c r="B320" s="174"/>
    </row>
    <row r="321" spans="2:2" x14ac:dyDescent="0.25">
      <c r="B321" s="174"/>
    </row>
    <row r="322" spans="2:2" x14ac:dyDescent="0.25">
      <c r="B322" s="174"/>
    </row>
    <row r="323" spans="2:2" x14ac:dyDescent="0.25">
      <c r="B323" s="174"/>
    </row>
    <row r="324" spans="2:2" x14ac:dyDescent="0.25">
      <c r="B324" s="174"/>
    </row>
    <row r="326" spans="2:2" x14ac:dyDescent="0.25">
      <c r="B326" s="174"/>
    </row>
    <row r="327" spans="2:2" x14ac:dyDescent="0.25">
      <c r="B327" s="174"/>
    </row>
    <row r="328" spans="2:2" x14ac:dyDescent="0.25">
      <c r="B328" s="174"/>
    </row>
    <row r="329" spans="2:2" x14ac:dyDescent="0.25">
      <c r="B329" s="174"/>
    </row>
    <row r="330" spans="2:2" x14ac:dyDescent="0.25">
      <c r="B330" s="174"/>
    </row>
    <row r="331" spans="2:2" x14ac:dyDescent="0.25">
      <c r="B331" s="174"/>
    </row>
    <row r="332" spans="2:2" x14ac:dyDescent="0.25">
      <c r="B332" s="174"/>
    </row>
    <row r="333" spans="2:2" x14ac:dyDescent="0.25">
      <c r="B333" s="174"/>
    </row>
    <row r="334" spans="2:2" x14ac:dyDescent="0.25">
      <c r="B334" s="174"/>
    </row>
    <row r="335" spans="2:2" x14ac:dyDescent="0.25">
      <c r="B335" s="174"/>
    </row>
    <row r="336" spans="2:2" x14ac:dyDescent="0.25">
      <c r="B336" s="174"/>
    </row>
    <row r="337" spans="2:2" x14ac:dyDescent="0.25">
      <c r="B337" s="174"/>
    </row>
    <row r="338" spans="2:2" x14ac:dyDescent="0.25">
      <c r="B338" s="174"/>
    </row>
    <row r="339" spans="2:2" x14ac:dyDescent="0.25">
      <c r="B339" s="174"/>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21</vt:i4>
      </vt:variant>
    </vt:vector>
  </HeadingPairs>
  <TitlesOfParts>
    <vt:vector size="21" baseType="lpstr">
      <vt:lpstr>cover</vt:lpstr>
      <vt:lpstr>chanelog</vt:lpstr>
      <vt:lpstr>Лист2</vt:lpstr>
      <vt:lpstr>NOBLE HOUSES 5E</vt:lpstr>
      <vt:lpstr>WATERDEEP STRUCTURES</vt:lpstr>
      <vt:lpstr>VOLO GUIDE TO WATERDEEP</vt:lpstr>
      <vt:lpstr>CHURCHES AND TEMPLES</vt:lpstr>
      <vt:lpstr>GUILDS</vt:lpstr>
      <vt:lpstr>Аркуш1</vt:lpstr>
      <vt:lpstr>NOBLES 3E</vt:lpstr>
      <vt:lpstr>MISC</vt:lpstr>
      <vt:lpstr>CITY WATCH &amp; CITY GUARD</vt:lpstr>
      <vt:lpstr>RANDOM ENCOUNTERS</vt:lpstr>
      <vt:lpstr>Лист1</vt:lpstr>
      <vt:lpstr>PRICES&amp;TAXES&amp;DRUGS</vt:lpstr>
      <vt:lpstr>LORDS OF WATERDEEP</vt:lpstr>
      <vt:lpstr>CODE LEGAL</vt:lpstr>
      <vt:lpstr>Misc 2</vt:lpstr>
      <vt:lpstr>gang generator</vt:lpstr>
      <vt:lpstr>FENCES</vt:lpstr>
      <vt:lpstr>Аркуш2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Палихов Антон</dc:creator>
  <cp:lastModifiedBy>Палихов Антон</cp:lastModifiedBy>
  <dcterms:created xsi:type="dcterms:W3CDTF">2018-06-06T11:02:05Z</dcterms:created>
  <dcterms:modified xsi:type="dcterms:W3CDTF">2018-08-01T17:59:07Z</dcterms:modified>
</cp:coreProperties>
</file>