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E:\Anton\OneDrive\TRPG\00_Adventures\STREETS OF WATERDEEP\"/>
    </mc:Choice>
  </mc:AlternateContent>
  <xr:revisionPtr revIDLastSave="324" documentId="13_ncr:1_{F61E9044-AAD6-4315-AE38-7E27BB34CDC2}" xr6:coauthVersionLast="34" xr6:coauthVersionMax="34" xr10:uidLastSave="{DE3BBF8C-01AB-417B-AC49-DEBABE123D0D}"/>
  <bookViews>
    <workbookView xWindow="0" yWindow="0" windowWidth="19200" windowHeight="5325" firstSheet="10" activeTab="15" xr2:uid="{83FE25EE-9A26-403E-B508-7321D0EF2793}"/>
  </bookViews>
  <sheets>
    <sheet name="NOBLE HOUSES 5E" sheetId="1" r:id="rId1"/>
    <sheet name="WATERDEEP STRUCTURES" sheetId="5" r:id="rId2"/>
    <sheet name="NOBLES 3E" sheetId="2" r:id="rId3"/>
    <sheet name="LIFESTYLES" sheetId="3" r:id="rId4"/>
    <sheet name="WATERDEEP ENVIRONS" sheetId="4" r:id="rId5"/>
    <sheet name="CITY WATCH" sheetId="6" r:id="rId6"/>
    <sheet name="CITY GUARD" sheetId="7" r:id="rId7"/>
    <sheet name="RANDOM CONTENT GENERATION" sheetId="10" r:id="rId8"/>
    <sheet name="GUILDS" sheetId="9" r:id="rId9"/>
    <sheet name="RANDOM ENCOUNTERS" sheetId="8" r:id="rId10"/>
    <sheet name="Аркуш1" sheetId="11" r:id="rId11"/>
    <sheet name="Аркуш7" sheetId="16" r:id="rId12"/>
    <sheet name="BANDS" sheetId="12" r:id="rId13"/>
    <sheet name="PRICING AND TAXES" sheetId="13" r:id="rId14"/>
    <sheet name="LOREMASTERS AND SAGES" sheetId="14" r:id="rId15"/>
    <sheet name="DRUGS" sheetId="15" r:id="rId16"/>
  </sheets>
  <definedNames>
    <definedName name="_xlnm._FilterDatabase" localSheetId="1" hidden="1">'WATERDEEP STRUCTURES'!$F$2:$K$462</definedName>
    <definedName name="bookmark0" localSheetId="7">'RANDOM CONTENT GENERATION'!$D$2</definedName>
    <definedName name="bookmark1" localSheetId="7">'RANDOM CONTENT GENERATION'!$O$2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7" l="1"/>
  <c r="C6" i="7"/>
  <c r="C7" i="7"/>
  <c r="C8" i="7"/>
  <c r="C10" i="7"/>
  <c r="C11" i="7"/>
  <c r="C4" i="7"/>
  <c r="B12" i="7"/>
  <c r="C5" i="7" s="1"/>
  <c r="I15" i="6"/>
  <c r="H14" i="6"/>
  <c r="I7" i="6"/>
  <c r="I8" i="6"/>
  <c r="I9" i="6"/>
  <c r="I10" i="6"/>
  <c r="I11" i="6"/>
  <c r="I12" i="6"/>
  <c r="I13" i="6"/>
  <c r="I6" i="6"/>
  <c r="C9" i="7" l="1"/>
  <c r="U83" i="1"/>
  <c r="U84" i="1"/>
  <c r="U85" i="1"/>
  <c r="U86" i="1"/>
  <c r="U87" i="1"/>
  <c r="U88" i="1"/>
  <c r="U89" i="1"/>
  <c r="U90" i="1"/>
  <c r="U91" i="1"/>
  <c r="U92" i="1"/>
  <c r="U93" i="1"/>
  <c r="U94" i="1"/>
  <c r="U95" i="1"/>
  <c r="U96" i="1"/>
  <c r="U97" i="1"/>
  <c r="U98" i="1"/>
  <c r="U99" i="1"/>
  <c r="U100" i="1"/>
  <c r="U101" i="1"/>
  <c r="C462" i="5" l="1"/>
  <c r="B462" i="5"/>
  <c r="C461" i="5"/>
  <c r="B461" i="5"/>
  <c r="C460" i="5"/>
  <c r="B460" i="5"/>
  <c r="C459" i="5"/>
  <c r="B459" i="5"/>
  <c r="C458" i="5"/>
  <c r="B458" i="5"/>
  <c r="C457" i="5"/>
  <c r="B457" i="5"/>
  <c r="C456" i="5"/>
  <c r="B456"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B438" i="5"/>
  <c r="C437" i="5"/>
  <c r="B437" i="5"/>
  <c r="C436" i="5"/>
  <c r="B436" i="5"/>
  <c r="C435" i="5"/>
  <c r="B435" i="5"/>
  <c r="C434" i="5"/>
  <c r="B434"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C397" i="5"/>
  <c r="B397" i="5"/>
  <c r="C396" i="5"/>
  <c r="B396" i="5"/>
  <c r="C395" i="5"/>
  <c r="B395" i="5"/>
  <c r="C394" i="5"/>
  <c r="B394" i="5"/>
  <c r="C393" i="5"/>
  <c r="B393" i="5"/>
  <c r="C392" i="5"/>
  <c r="B392" i="5"/>
  <c r="C391" i="5"/>
  <c r="B391" i="5"/>
  <c r="C390" i="5"/>
  <c r="B390" i="5"/>
  <c r="C389" i="5"/>
  <c r="B389" i="5"/>
  <c r="C388" i="5"/>
  <c r="B388" i="5"/>
  <c r="C387" i="5"/>
  <c r="B387" i="5"/>
  <c r="C386" i="5"/>
  <c r="B386" i="5"/>
  <c r="C385" i="5"/>
  <c r="B385" i="5"/>
  <c r="C384" i="5"/>
  <c r="B384" i="5"/>
  <c r="C383" i="5"/>
  <c r="B383" i="5"/>
  <c r="C382" i="5"/>
  <c r="B382" i="5"/>
  <c r="C381" i="5"/>
  <c r="B381" i="5"/>
  <c r="C380" i="5"/>
  <c r="B380" i="5"/>
  <c r="C379" i="5"/>
  <c r="B379" i="5"/>
  <c r="C378" i="5"/>
  <c r="B378" i="5"/>
  <c r="C377" i="5"/>
  <c r="B377" i="5"/>
  <c r="C376" i="5"/>
  <c r="B376" i="5"/>
  <c r="C375" i="5"/>
  <c r="B375" i="5"/>
  <c r="C374" i="5"/>
  <c r="B374" i="5"/>
  <c r="C373" i="5"/>
  <c r="B373" i="5"/>
  <c r="C372" i="5"/>
  <c r="B372" i="5"/>
  <c r="C371" i="5"/>
  <c r="B371" i="5"/>
  <c r="C370" i="5"/>
  <c r="B370" i="5"/>
  <c r="C369" i="5"/>
  <c r="B369" i="5"/>
  <c r="C368" i="5"/>
  <c r="B368" i="5"/>
  <c r="C367" i="5"/>
  <c r="B367" i="5"/>
  <c r="C366" i="5"/>
  <c r="B366" i="5"/>
  <c r="C365" i="5"/>
  <c r="B365" i="5"/>
  <c r="C364" i="5"/>
  <c r="B364" i="5"/>
  <c r="C363" i="5"/>
  <c r="B363" i="5"/>
  <c r="C362" i="5"/>
  <c r="B362" i="5"/>
  <c r="C361" i="5"/>
  <c r="B361" i="5"/>
  <c r="C360" i="5"/>
  <c r="B360" i="5"/>
  <c r="C359" i="5"/>
  <c r="B359" i="5"/>
  <c r="C358" i="5"/>
  <c r="B358" i="5"/>
  <c r="C357" i="5"/>
  <c r="B357" i="5"/>
  <c r="C356" i="5"/>
  <c r="B356" i="5"/>
  <c r="C355" i="5"/>
  <c r="B355" i="5"/>
  <c r="C354" i="5"/>
  <c r="B354" i="5"/>
  <c r="C353" i="5"/>
  <c r="B353" i="5"/>
  <c r="C352" i="5"/>
  <c r="B352" i="5"/>
  <c r="C351" i="5"/>
  <c r="B351" i="5"/>
  <c r="C350" i="5"/>
  <c r="B350" i="5"/>
  <c r="C349" i="5"/>
  <c r="B349" i="5"/>
  <c r="C348" i="5"/>
  <c r="B348" i="5"/>
  <c r="C347" i="5"/>
  <c r="B347" i="5"/>
  <c r="C346" i="5"/>
  <c r="B346" i="5"/>
  <c r="C345" i="5"/>
  <c r="B345" i="5"/>
  <c r="C344" i="5"/>
  <c r="B344" i="5"/>
  <c r="C343" i="5"/>
  <c r="B343" i="5"/>
  <c r="C342" i="5"/>
  <c r="B342" i="5"/>
  <c r="C341" i="5"/>
  <c r="B341" i="5"/>
  <c r="C340" i="5"/>
  <c r="B340" i="5"/>
  <c r="C339" i="5"/>
  <c r="B339" i="5"/>
  <c r="C338" i="5"/>
  <c r="B338" i="5"/>
  <c r="C337" i="5"/>
  <c r="B337" i="5"/>
  <c r="C336" i="5"/>
  <c r="B336" i="5"/>
  <c r="C335" i="5"/>
  <c r="B335" i="5"/>
  <c r="C334" i="5"/>
  <c r="B334" i="5"/>
  <c r="C333" i="5"/>
  <c r="B333" i="5"/>
  <c r="C332" i="5"/>
  <c r="B332" i="5"/>
  <c r="C331" i="5"/>
  <c r="B331" i="5"/>
  <c r="C330" i="5"/>
  <c r="B330" i="5"/>
  <c r="C329" i="5"/>
  <c r="B329" i="5"/>
  <c r="C328" i="5"/>
  <c r="B328" i="5"/>
  <c r="C327" i="5"/>
  <c r="B327" i="5"/>
  <c r="C326" i="5"/>
  <c r="B326" i="5"/>
  <c r="C325" i="5"/>
  <c r="B325" i="5"/>
  <c r="C324" i="5"/>
  <c r="B324" i="5"/>
  <c r="C321" i="5"/>
  <c r="B321" i="5"/>
  <c r="C320" i="5"/>
  <c r="B320" i="5"/>
  <c r="C319" i="5"/>
  <c r="B319" i="5"/>
  <c r="C318" i="5"/>
  <c r="B318" i="5"/>
  <c r="C317" i="5"/>
  <c r="B317" i="5"/>
  <c r="C316" i="5"/>
  <c r="B316" i="5"/>
  <c r="C315" i="5"/>
  <c r="B315" i="5"/>
  <c r="C314" i="5"/>
  <c r="B314" i="5"/>
  <c r="C313" i="5"/>
  <c r="B313" i="5"/>
  <c r="C312" i="5"/>
  <c r="B312" i="5"/>
  <c r="C311" i="5"/>
  <c r="B311" i="5"/>
  <c r="C310" i="5"/>
  <c r="B310" i="5"/>
  <c r="C309" i="5"/>
  <c r="B309" i="5"/>
  <c r="C308" i="5"/>
  <c r="B308" i="5"/>
  <c r="C305" i="5"/>
  <c r="B305" i="5"/>
  <c r="C304" i="5"/>
  <c r="B304" i="5"/>
  <c r="C303" i="5"/>
  <c r="B303" i="5"/>
  <c r="C302" i="5"/>
  <c r="B302" i="5"/>
  <c r="C301" i="5"/>
  <c r="B301" i="5"/>
  <c r="C300" i="5"/>
  <c r="B300" i="5"/>
  <c r="C299" i="5"/>
  <c r="B299" i="5"/>
  <c r="C298" i="5"/>
  <c r="B298" i="5"/>
  <c r="C297" i="5"/>
  <c r="B297" i="5"/>
  <c r="C296" i="5"/>
  <c r="B296" i="5"/>
  <c r="C295" i="5"/>
  <c r="B295" i="5"/>
  <c r="C294" i="5"/>
  <c r="B294" i="5"/>
  <c r="C293" i="5"/>
  <c r="B293" i="5"/>
  <c r="C292" i="5"/>
  <c r="B292" i="5"/>
  <c r="C291" i="5"/>
  <c r="B291" i="5"/>
  <c r="C290" i="5"/>
  <c r="B290" i="5"/>
  <c r="C289" i="5"/>
  <c r="B289" i="5"/>
  <c r="C288" i="5"/>
  <c r="B288" i="5"/>
  <c r="C287" i="5"/>
  <c r="B287" i="5"/>
  <c r="C286" i="5"/>
  <c r="B286" i="5"/>
  <c r="C285" i="5"/>
  <c r="B285" i="5"/>
  <c r="C284" i="5"/>
  <c r="B284" i="5"/>
  <c r="C283" i="5"/>
  <c r="B283" i="5"/>
  <c r="C282" i="5"/>
  <c r="B282" i="5"/>
  <c r="C281" i="5"/>
  <c r="B281" i="5"/>
  <c r="C280" i="5"/>
  <c r="B280" i="5"/>
  <c r="C279" i="5"/>
  <c r="B279" i="5"/>
  <c r="C278" i="5"/>
  <c r="B278" i="5"/>
  <c r="C277" i="5"/>
  <c r="B277" i="5"/>
  <c r="C276" i="5"/>
  <c r="B276" i="5"/>
  <c r="C275" i="5"/>
  <c r="B275" i="5"/>
  <c r="C274" i="5"/>
  <c r="B274" i="5"/>
  <c r="C273" i="5"/>
  <c r="B273" i="5"/>
  <c r="C272" i="5"/>
  <c r="B272" i="5"/>
  <c r="C271" i="5"/>
  <c r="B271" i="5"/>
  <c r="C270" i="5"/>
  <c r="B270" i="5"/>
  <c r="C269" i="5"/>
  <c r="B269" i="5"/>
  <c r="C268" i="5"/>
  <c r="B268" i="5"/>
  <c r="C267" i="5"/>
  <c r="B267" i="5"/>
  <c r="C266" i="5"/>
  <c r="B266" i="5"/>
  <c r="C265" i="5"/>
  <c r="B265" i="5"/>
  <c r="C264" i="5"/>
  <c r="B264" i="5"/>
  <c r="C263" i="5"/>
  <c r="B263" i="5"/>
  <c r="C262" i="5"/>
  <c r="B262" i="5"/>
  <c r="C261" i="5"/>
  <c r="B261" i="5"/>
  <c r="C260" i="5"/>
  <c r="B260" i="5"/>
  <c r="C259" i="5"/>
  <c r="B259" i="5"/>
  <c r="C258" i="5"/>
  <c r="B258" i="5"/>
  <c r="C257" i="5"/>
  <c r="B257" i="5"/>
  <c r="C256" i="5"/>
  <c r="B256" i="5"/>
  <c r="C255" i="5"/>
  <c r="B255" i="5"/>
  <c r="C252" i="5"/>
  <c r="B252" i="5"/>
  <c r="C251" i="5"/>
  <c r="B251" i="5"/>
  <c r="C250" i="5"/>
  <c r="B250" i="5"/>
  <c r="C249" i="5"/>
  <c r="B249" i="5"/>
  <c r="C248" i="5"/>
  <c r="B248" i="5"/>
  <c r="C247" i="5"/>
  <c r="B247" i="5"/>
  <c r="C246" i="5"/>
  <c r="B246" i="5"/>
  <c r="C245" i="5"/>
  <c r="B245" i="5"/>
  <c r="C244" i="5"/>
  <c r="B244"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8" i="5"/>
  <c r="B208" i="5"/>
  <c r="C207" i="5"/>
  <c r="B207" i="5"/>
  <c r="C206" i="5"/>
  <c r="B206" i="5"/>
  <c r="C205" i="5"/>
  <c r="B205" i="5"/>
  <c r="C204" i="5"/>
  <c r="B204" i="5"/>
  <c r="C203" i="5"/>
  <c r="B203" i="5"/>
  <c r="C202" i="5"/>
  <c r="B202" i="5"/>
  <c r="C201" i="5"/>
  <c r="B201" i="5"/>
  <c r="C200" i="5"/>
  <c r="B200" i="5"/>
  <c r="C199" i="5"/>
  <c r="B199" i="5"/>
  <c r="C198" i="5"/>
  <c r="B198" i="5"/>
  <c r="C197" i="5"/>
  <c r="B197" i="5"/>
  <c r="C196" i="5"/>
  <c r="B196" i="5"/>
  <c r="C195" i="5"/>
  <c r="B195" i="5"/>
  <c r="C194" i="5"/>
  <c r="B194" i="5"/>
  <c r="C193" i="5"/>
  <c r="B193" i="5"/>
  <c r="C192" i="5"/>
  <c r="B192" i="5"/>
  <c r="C191" i="5"/>
  <c r="B191" i="5"/>
  <c r="C190" i="5"/>
  <c r="B190" i="5"/>
  <c r="C189" i="5"/>
  <c r="B189" i="5"/>
  <c r="C188" i="5"/>
  <c r="B188" i="5"/>
  <c r="C187" i="5"/>
  <c r="B187" i="5"/>
  <c r="C186" i="5"/>
  <c r="B186" i="5"/>
  <c r="C185" i="5"/>
  <c r="B185" i="5"/>
  <c r="C184" i="5"/>
  <c r="B184" i="5"/>
  <c r="C183" i="5"/>
  <c r="B183" i="5"/>
  <c r="C182" i="5"/>
  <c r="B182" i="5"/>
  <c r="C181" i="5"/>
  <c r="B181" i="5"/>
  <c r="C180" i="5"/>
  <c r="B180" i="5"/>
  <c r="C179" i="5"/>
  <c r="B179" i="5"/>
  <c r="C178" i="5"/>
  <c r="B178" i="5"/>
  <c r="C177" i="5"/>
  <c r="B177" i="5"/>
  <c r="C176" i="5"/>
  <c r="B176" i="5"/>
  <c r="C175" i="5"/>
  <c r="B175" i="5"/>
  <c r="C174" i="5"/>
  <c r="B174" i="5"/>
  <c r="C173" i="5"/>
  <c r="B173" i="5"/>
  <c r="C172" i="5"/>
  <c r="B172" i="5"/>
  <c r="C171" i="5"/>
  <c r="B171" i="5"/>
  <c r="C170" i="5"/>
  <c r="B170" i="5"/>
  <c r="C169" i="5"/>
  <c r="B169" i="5"/>
  <c r="C168" i="5"/>
  <c r="B168" i="5"/>
  <c r="C165" i="5"/>
  <c r="B165" i="5"/>
  <c r="C164" i="5"/>
  <c r="B164" i="5"/>
  <c r="C163" i="5"/>
  <c r="B163" i="5"/>
  <c r="C162" i="5"/>
  <c r="B162" i="5"/>
  <c r="C161" i="5"/>
  <c r="B161" i="5"/>
  <c r="C160" i="5"/>
  <c r="B160" i="5"/>
  <c r="C159" i="5"/>
  <c r="B159" i="5"/>
  <c r="C158" i="5"/>
  <c r="B158" i="5"/>
  <c r="C157" i="5"/>
  <c r="B157" i="5"/>
  <c r="C156" i="5"/>
  <c r="B156" i="5"/>
  <c r="C155" i="5"/>
  <c r="B155" i="5"/>
  <c r="C154" i="5"/>
  <c r="B154" i="5"/>
  <c r="C153" i="5"/>
  <c r="B153" i="5"/>
  <c r="C152" i="5"/>
  <c r="B152" i="5"/>
  <c r="C151" i="5"/>
  <c r="B151" i="5"/>
  <c r="C150" i="5"/>
  <c r="B150" i="5"/>
  <c r="C149" i="5"/>
  <c r="B149" i="5"/>
  <c r="C148" i="5"/>
  <c r="B148" i="5"/>
  <c r="C147" i="5"/>
  <c r="B147" i="5"/>
  <c r="C146" i="5"/>
  <c r="B146" i="5"/>
  <c r="C145" i="5"/>
  <c r="B145" i="5"/>
  <c r="C144" i="5"/>
  <c r="B144" i="5"/>
  <c r="C143" i="5"/>
  <c r="B143" i="5"/>
  <c r="C142" i="5"/>
  <c r="B142" i="5"/>
  <c r="C141" i="5"/>
  <c r="B141" i="5"/>
  <c r="C140" i="5"/>
  <c r="B140" i="5"/>
  <c r="C139" i="5"/>
  <c r="B139" i="5"/>
  <c r="C138" i="5"/>
  <c r="B138" i="5"/>
  <c r="C137" i="5"/>
  <c r="B137" i="5"/>
  <c r="C136" i="5"/>
  <c r="B136" i="5"/>
  <c r="C135" i="5"/>
  <c r="B135" i="5"/>
  <c r="C134" i="5"/>
  <c r="B134" i="5"/>
  <c r="C133" i="5"/>
  <c r="B133" i="5"/>
  <c r="C132" i="5"/>
  <c r="B132" i="5"/>
  <c r="C131" i="5"/>
  <c r="B131" i="5"/>
  <c r="C130" i="5"/>
  <c r="B130" i="5"/>
  <c r="C129" i="5"/>
  <c r="B129" i="5"/>
  <c r="C128" i="5"/>
  <c r="B128" i="5"/>
  <c r="C127" i="5"/>
  <c r="B127" i="5"/>
  <c r="C126" i="5"/>
  <c r="B126" i="5"/>
  <c r="C125" i="5"/>
  <c r="B125" i="5"/>
  <c r="C124" i="5"/>
  <c r="B124" i="5"/>
  <c r="C123" i="5"/>
  <c r="B123" i="5"/>
  <c r="C122" i="5"/>
  <c r="B122" i="5"/>
  <c r="C121" i="5"/>
  <c r="B121" i="5"/>
  <c r="C120" i="5"/>
  <c r="B120" i="5"/>
  <c r="C119" i="5"/>
  <c r="B119" i="5"/>
  <c r="C118" i="5"/>
  <c r="B118" i="5"/>
  <c r="C117" i="5"/>
  <c r="B117" i="5"/>
  <c r="C116" i="5"/>
  <c r="B116" i="5"/>
  <c r="C115" i="5"/>
  <c r="B115" i="5"/>
  <c r="C114" i="5"/>
  <c r="B114" i="5"/>
  <c r="C113" i="5"/>
  <c r="B113" i="5"/>
  <c r="C112" i="5"/>
  <c r="B112" i="5"/>
  <c r="C111" i="5"/>
  <c r="B111" i="5"/>
  <c r="C110" i="5"/>
  <c r="B110" i="5"/>
  <c r="C109" i="5"/>
  <c r="B109" i="5"/>
  <c r="C108" i="5"/>
  <c r="B108" i="5"/>
  <c r="C107" i="5"/>
  <c r="B107" i="5"/>
  <c r="C106" i="5"/>
  <c r="B106" i="5"/>
  <c r="C105" i="5"/>
  <c r="B105" i="5"/>
  <c r="C104" i="5"/>
  <c r="B104" i="5"/>
  <c r="C103" i="5"/>
  <c r="B103" i="5"/>
  <c r="C102" i="5"/>
  <c r="B102" i="5"/>
  <c r="C101" i="5"/>
  <c r="B101" i="5"/>
  <c r="C100" i="5"/>
  <c r="B100" i="5"/>
  <c r="C99" i="5"/>
  <c r="B99" i="5"/>
  <c r="C98" i="5"/>
  <c r="B98" i="5"/>
  <c r="C97" i="5"/>
  <c r="B97" i="5"/>
  <c r="C96" i="5"/>
  <c r="B96" i="5"/>
  <c r="C95" i="5"/>
  <c r="B95" i="5"/>
  <c r="C94" i="5"/>
  <c r="B94" i="5"/>
  <c r="C93" i="5"/>
  <c r="B93" i="5"/>
  <c r="C92" i="5"/>
  <c r="B92" i="5"/>
  <c r="C91" i="5"/>
  <c r="B91" i="5"/>
  <c r="C90" i="5"/>
  <c r="B90" i="5"/>
  <c r="C89" i="5"/>
  <c r="B89" i="5"/>
  <c r="C88" i="5"/>
  <c r="B88" i="5"/>
  <c r="C87" i="5"/>
  <c r="B87"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6" i="5"/>
  <c r="B56" i="5"/>
  <c r="C55" i="5"/>
  <c r="B55" i="5"/>
  <c r="C54" i="5"/>
  <c r="B54"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B20" i="5"/>
  <c r="C19" i="5"/>
  <c r="B19" i="5"/>
  <c r="C18" i="5"/>
  <c r="B18" i="5"/>
  <c r="C17" i="5"/>
  <c r="B17" i="5"/>
  <c r="C16" i="5"/>
  <c r="B16" i="5"/>
  <c r="C15" i="5"/>
  <c r="B15" i="5"/>
  <c r="C14" i="5"/>
  <c r="B14" i="5"/>
  <c r="C13" i="5"/>
  <c r="B13" i="5"/>
  <c r="C12" i="5"/>
  <c r="B12" i="5"/>
  <c r="C11" i="5"/>
  <c r="B11" i="5"/>
  <c r="C10" i="5"/>
  <c r="B10" i="5"/>
  <c r="C9" i="5"/>
  <c r="B9" i="5"/>
  <c r="C8" i="5"/>
  <c r="B8" i="5"/>
  <c r="C7" i="5"/>
  <c r="B7" i="5"/>
  <c r="C6" i="5"/>
  <c r="B6" i="5"/>
  <c r="C5" i="5"/>
  <c r="B5" i="5"/>
  <c r="C4" i="5"/>
  <c r="B4" i="5"/>
  <c r="C3" i="5"/>
  <c r="B3" i="5"/>
  <c r="N93" i="1"/>
  <c r="N92" i="1"/>
  <c r="N91" i="1"/>
  <c r="N90" i="1"/>
  <c r="N88" i="1"/>
  <c r="N87" i="1"/>
  <c r="N86" i="1"/>
  <c r="N85" i="1"/>
  <c r="N84" i="1"/>
  <c r="N83" i="1"/>
  <c r="N82" i="1"/>
  <c r="N81" i="1"/>
  <c r="N80" i="1"/>
  <c r="N79" i="1"/>
  <c r="N78" i="1"/>
  <c r="N77" i="1"/>
  <c r="N76" i="1"/>
  <c r="N75" i="1"/>
  <c r="N73" i="1"/>
  <c r="N72" i="1"/>
  <c r="N70" i="1"/>
  <c r="N69" i="1"/>
  <c r="N67" i="1"/>
  <c r="N66" i="1"/>
  <c r="N65" i="1"/>
  <c r="N63" i="1"/>
  <c r="N60" i="1"/>
  <c r="N59" i="1"/>
  <c r="N58" i="1"/>
  <c r="N57" i="1"/>
  <c r="N54" i="1"/>
  <c r="N52" i="1"/>
  <c r="N50" i="1"/>
  <c r="N49" i="1"/>
  <c r="N48" i="1"/>
  <c r="N47" i="1"/>
  <c r="N45" i="1"/>
  <c r="N44" i="1"/>
  <c r="N42" i="1"/>
  <c r="N41" i="1"/>
  <c r="N40" i="1"/>
  <c r="N39" i="1"/>
  <c r="N38" i="1"/>
  <c r="N37" i="1"/>
  <c r="N36" i="1"/>
  <c r="N35" i="1"/>
  <c r="N34" i="1"/>
  <c r="N33" i="1"/>
  <c r="N32" i="1"/>
  <c r="N30" i="1"/>
  <c r="N25" i="1"/>
  <c r="N24" i="1"/>
  <c r="N23" i="1"/>
  <c r="N22" i="1"/>
  <c r="N21" i="1"/>
  <c r="N20" i="1"/>
  <c r="N19" i="1"/>
  <c r="N18" i="1"/>
  <c r="N17" i="1"/>
  <c r="N16" i="1"/>
  <c r="N14" i="1"/>
  <c r="N13" i="1"/>
  <c r="N12" i="1"/>
  <c r="N11" i="1"/>
  <c r="N10" i="1"/>
  <c r="N9" i="1"/>
  <c r="N8" i="1"/>
  <c r="N7" i="1"/>
  <c r="N6" i="1"/>
  <c r="N5" i="1"/>
  <c r="N4" i="1"/>
  <c r="N3" i="1"/>
  <c r="N2" i="1"/>
  <c r="O93" i="1"/>
  <c r="O92" i="1"/>
  <c r="O91" i="1"/>
  <c r="O90" i="1"/>
  <c r="O88" i="1"/>
  <c r="O87" i="1"/>
  <c r="O86" i="1"/>
  <c r="O85" i="1"/>
  <c r="O84" i="1"/>
  <c r="O83" i="1"/>
  <c r="O82" i="1"/>
  <c r="O81" i="1"/>
  <c r="O80" i="1"/>
  <c r="O79" i="1"/>
  <c r="O78" i="1"/>
  <c r="O77" i="1"/>
  <c r="O76" i="1"/>
  <c r="O75" i="1"/>
  <c r="O73" i="1"/>
  <c r="O72" i="1"/>
  <c r="O70" i="1"/>
  <c r="O69" i="1"/>
  <c r="O67" i="1"/>
  <c r="O66" i="1"/>
  <c r="O65" i="1"/>
  <c r="O63" i="1"/>
  <c r="O60" i="1"/>
  <c r="O59" i="1"/>
  <c r="O58" i="1"/>
  <c r="O57" i="1"/>
  <c r="O54" i="1"/>
  <c r="O52" i="1"/>
  <c r="O50" i="1"/>
  <c r="O49" i="1"/>
  <c r="O48" i="1"/>
  <c r="O47" i="1"/>
  <c r="O45" i="1"/>
  <c r="O44" i="1"/>
  <c r="O42" i="1"/>
  <c r="O41" i="1"/>
  <c r="O40" i="1"/>
  <c r="O39" i="1"/>
  <c r="O38" i="1"/>
  <c r="O37" i="1"/>
  <c r="O36" i="1"/>
  <c r="O35" i="1"/>
  <c r="O34" i="1"/>
  <c r="O33" i="1"/>
  <c r="O32" i="1"/>
  <c r="O30" i="1"/>
  <c r="O25" i="1"/>
  <c r="O24" i="1"/>
  <c r="O23" i="1"/>
  <c r="O22" i="1"/>
  <c r="O21" i="1"/>
  <c r="O20" i="1"/>
  <c r="O19" i="1"/>
  <c r="O18" i="1"/>
  <c r="O17" i="1"/>
  <c r="O16" i="1"/>
  <c r="O14" i="1"/>
  <c r="O13" i="1"/>
  <c r="O12" i="1"/>
  <c r="O11" i="1"/>
  <c r="O10" i="1"/>
  <c r="O9" i="1"/>
  <c r="O8" i="1"/>
  <c r="O7" i="1"/>
  <c r="O6" i="1"/>
  <c r="O5" i="1"/>
  <c r="O4" i="1"/>
  <c r="O3" i="1"/>
  <c r="O2" i="1"/>
  <c r="T98" i="1"/>
  <c r="T97" i="1"/>
  <c r="T96" i="1"/>
  <c r="T95" i="1"/>
  <c r="T94" i="1"/>
  <c r="T89" i="1"/>
  <c r="T74" i="1"/>
  <c r="U74" i="1" s="1"/>
  <c r="T71" i="1"/>
  <c r="U71" i="1" s="1"/>
  <c r="T68" i="1"/>
  <c r="U68" i="1" s="1"/>
  <c r="T64" i="1"/>
  <c r="U64" i="1" s="1"/>
  <c r="T62" i="1"/>
  <c r="U62" i="1" s="1"/>
  <c r="T61" i="1"/>
  <c r="U61" i="1" s="1"/>
  <c r="T56" i="1"/>
  <c r="U56" i="1" s="1"/>
  <c r="T55" i="1"/>
  <c r="U55" i="1" s="1"/>
  <c r="T53" i="1"/>
  <c r="U53" i="1" s="1"/>
  <c r="T51" i="1"/>
  <c r="U51" i="1" s="1"/>
  <c r="T46" i="1"/>
  <c r="U46" i="1" s="1"/>
  <c r="T43" i="1"/>
  <c r="U43" i="1" s="1"/>
  <c r="T31" i="1"/>
  <c r="U31" i="1" s="1"/>
  <c r="T29" i="1"/>
  <c r="U29" i="1" s="1"/>
  <c r="T28" i="1"/>
  <c r="U28" i="1" s="1"/>
  <c r="T27" i="1"/>
  <c r="U27" i="1" s="1"/>
  <c r="T26" i="1"/>
  <c r="U26" i="1" s="1"/>
  <c r="T15" i="1"/>
  <c r="U15" i="1" s="1"/>
  <c r="D8" i="3"/>
  <c r="D7" i="3"/>
  <c r="D6" i="3"/>
  <c r="D5" i="3"/>
  <c r="D4" i="3"/>
  <c r="D3" i="3"/>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J58" i="1" l="1"/>
  <c r="J59" i="1"/>
  <c r="J75" i="1"/>
  <c r="J67" i="1"/>
  <c r="J63" i="1"/>
  <c r="J14" i="1"/>
  <c r="M3" i="1"/>
  <c r="P3" i="1"/>
  <c r="R3" i="1"/>
  <c r="S3" i="1"/>
  <c r="M4" i="1"/>
  <c r="P4" i="1"/>
  <c r="R4" i="1"/>
  <c r="S4" i="1"/>
  <c r="M5" i="1"/>
  <c r="P5" i="1"/>
  <c r="R5" i="1"/>
  <c r="S5" i="1"/>
  <c r="M6" i="1"/>
  <c r="P6" i="1"/>
  <c r="R6" i="1"/>
  <c r="S6" i="1"/>
  <c r="M7" i="1"/>
  <c r="P7" i="1"/>
  <c r="R7" i="1"/>
  <c r="S7" i="1"/>
  <c r="M8" i="1"/>
  <c r="P8" i="1"/>
  <c r="R8" i="1"/>
  <c r="S8" i="1"/>
  <c r="M9" i="1"/>
  <c r="P9" i="1"/>
  <c r="R9" i="1"/>
  <c r="S9" i="1"/>
  <c r="M10" i="1"/>
  <c r="P10" i="1"/>
  <c r="R10" i="1"/>
  <c r="S10" i="1"/>
  <c r="M11" i="1"/>
  <c r="P11" i="1"/>
  <c r="R11" i="1"/>
  <c r="S11" i="1"/>
  <c r="M12" i="1"/>
  <c r="P12" i="1"/>
  <c r="R12" i="1"/>
  <c r="S12" i="1"/>
  <c r="M13" i="1"/>
  <c r="P13" i="1"/>
  <c r="R13" i="1"/>
  <c r="S13" i="1"/>
  <c r="M14" i="1"/>
  <c r="P14" i="1"/>
  <c r="R14" i="1"/>
  <c r="S14" i="1"/>
  <c r="M16" i="1"/>
  <c r="P16" i="1"/>
  <c r="R16" i="1"/>
  <c r="S16" i="1"/>
  <c r="M17" i="1"/>
  <c r="P17" i="1"/>
  <c r="R17" i="1"/>
  <c r="S17" i="1"/>
  <c r="M18" i="1"/>
  <c r="P18" i="1"/>
  <c r="R18" i="1"/>
  <c r="S18" i="1"/>
  <c r="M19" i="1"/>
  <c r="P19" i="1"/>
  <c r="R19" i="1"/>
  <c r="S19" i="1"/>
  <c r="M20" i="1"/>
  <c r="P20" i="1"/>
  <c r="R20" i="1"/>
  <c r="S20" i="1"/>
  <c r="M21" i="1"/>
  <c r="P21" i="1"/>
  <c r="R21" i="1"/>
  <c r="S21" i="1"/>
  <c r="M22" i="1"/>
  <c r="P22" i="1"/>
  <c r="R22" i="1"/>
  <c r="S22" i="1"/>
  <c r="M23" i="1"/>
  <c r="P23" i="1"/>
  <c r="R23" i="1"/>
  <c r="S23" i="1"/>
  <c r="M24" i="1"/>
  <c r="P24" i="1"/>
  <c r="R24" i="1"/>
  <c r="S24" i="1"/>
  <c r="M25" i="1"/>
  <c r="P25" i="1"/>
  <c r="R25" i="1"/>
  <c r="S25" i="1"/>
  <c r="M30" i="1"/>
  <c r="P30" i="1"/>
  <c r="R30" i="1"/>
  <c r="S30" i="1"/>
  <c r="M32" i="1"/>
  <c r="P32" i="1"/>
  <c r="R32" i="1"/>
  <c r="S32" i="1"/>
  <c r="M33" i="1"/>
  <c r="P33" i="1"/>
  <c r="R33" i="1"/>
  <c r="S33" i="1"/>
  <c r="M34" i="1"/>
  <c r="P34" i="1"/>
  <c r="R34" i="1"/>
  <c r="S34" i="1"/>
  <c r="M35" i="1"/>
  <c r="P35" i="1"/>
  <c r="R35" i="1"/>
  <c r="S35" i="1"/>
  <c r="M36" i="1"/>
  <c r="P36" i="1"/>
  <c r="R36" i="1"/>
  <c r="S36" i="1"/>
  <c r="M37" i="1"/>
  <c r="P37" i="1"/>
  <c r="R37" i="1"/>
  <c r="S37" i="1"/>
  <c r="M38" i="1"/>
  <c r="P38" i="1"/>
  <c r="R38" i="1"/>
  <c r="S38" i="1"/>
  <c r="M39" i="1"/>
  <c r="P39" i="1"/>
  <c r="R39" i="1"/>
  <c r="S39" i="1"/>
  <c r="M40" i="1"/>
  <c r="P40" i="1"/>
  <c r="R40" i="1"/>
  <c r="S40" i="1"/>
  <c r="M41" i="1"/>
  <c r="P41" i="1"/>
  <c r="R41" i="1"/>
  <c r="S41" i="1"/>
  <c r="M42" i="1"/>
  <c r="P42" i="1"/>
  <c r="R42" i="1"/>
  <c r="S42" i="1"/>
  <c r="M44" i="1"/>
  <c r="P44" i="1"/>
  <c r="R44" i="1"/>
  <c r="S44" i="1"/>
  <c r="M45" i="1"/>
  <c r="P45" i="1"/>
  <c r="R45" i="1"/>
  <c r="S45" i="1"/>
  <c r="M47" i="1"/>
  <c r="P47" i="1"/>
  <c r="R47" i="1"/>
  <c r="S47" i="1"/>
  <c r="M48" i="1"/>
  <c r="P48" i="1"/>
  <c r="R48" i="1"/>
  <c r="S48" i="1"/>
  <c r="M49" i="1"/>
  <c r="P49" i="1"/>
  <c r="R49" i="1"/>
  <c r="S49" i="1"/>
  <c r="M50" i="1"/>
  <c r="P50" i="1"/>
  <c r="R50" i="1"/>
  <c r="S50" i="1"/>
  <c r="M52" i="1"/>
  <c r="P52" i="1"/>
  <c r="R52" i="1"/>
  <c r="S52" i="1"/>
  <c r="M54" i="1"/>
  <c r="P54" i="1"/>
  <c r="R54" i="1"/>
  <c r="S54" i="1"/>
  <c r="M57" i="1"/>
  <c r="P57" i="1"/>
  <c r="R57" i="1"/>
  <c r="S57" i="1"/>
  <c r="M58" i="1"/>
  <c r="P58" i="1"/>
  <c r="R58" i="1"/>
  <c r="S58" i="1"/>
  <c r="M59" i="1"/>
  <c r="P59" i="1"/>
  <c r="R59" i="1"/>
  <c r="S59" i="1"/>
  <c r="M60" i="1"/>
  <c r="P60" i="1"/>
  <c r="R60" i="1"/>
  <c r="S60" i="1"/>
  <c r="M63" i="1"/>
  <c r="P63" i="1"/>
  <c r="R63" i="1"/>
  <c r="S63" i="1"/>
  <c r="M65" i="1"/>
  <c r="P65" i="1"/>
  <c r="R65" i="1"/>
  <c r="S65" i="1"/>
  <c r="M66" i="1"/>
  <c r="P66" i="1"/>
  <c r="R66" i="1"/>
  <c r="S66" i="1"/>
  <c r="M67" i="1"/>
  <c r="P67" i="1"/>
  <c r="R67" i="1"/>
  <c r="S67" i="1"/>
  <c r="M69" i="1"/>
  <c r="P69" i="1"/>
  <c r="R69" i="1"/>
  <c r="S69" i="1"/>
  <c r="M70" i="1"/>
  <c r="P70" i="1"/>
  <c r="R70" i="1"/>
  <c r="S70" i="1"/>
  <c r="M72" i="1"/>
  <c r="P72" i="1"/>
  <c r="R72" i="1"/>
  <c r="S72" i="1"/>
  <c r="M73" i="1"/>
  <c r="P73" i="1"/>
  <c r="R73" i="1"/>
  <c r="S73" i="1"/>
  <c r="M75" i="1"/>
  <c r="P75" i="1"/>
  <c r="R75" i="1"/>
  <c r="S75" i="1"/>
  <c r="M76" i="1"/>
  <c r="P76" i="1"/>
  <c r="R76" i="1"/>
  <c r="S76" i="1"/>
  <c r="M77" i="1"/>
  <c r="P77" i="1"/>
  <c r="R77" i="1"/>
  <c r="S77" i="1"/>
  <c r="M78" i="1"/>
  <c r="P78" i="1"/>
  <c r="R78" i="1"/>
  <c r="S78" i="1"/>
  <c r="M79" i="1"/>
  <c r="P79" i="1"/>
  <c r="R79" i="1"/>
  <c r="S79" i="1"/>
  <c r="M80" i="1"/>
  <c r="P80" i="1"/>
  <c r="R80" i="1"/>
  <c r="S80" i="1"/>
  <c r="M81" i="1"/>
  <c r="P81" i="1"/>
  <c r="R81" i="1"/>
  <c r="S81" i="1"/>
  <c r="M82" i="1"/>
  <c r="P82" i="1"/>
  <c r="R82" i="1"/>
  <c r="S82" i="1"/>
  <c r="M83" i="1"/>
  <c r="P83" i="1"/>
  <c r="R83" i="1"/>
  <c r="S83" i="1"/>
  <c r="M84" i="1"/>
  <c r="P84" i="1"/>
  <c r="R84" i="1"/>
  <c r="S84" i="1"/>
  <c r="M85" i="1"/>
  <c r="P85" i="1"/>
  <c r="R85" i="1"/>
  <c r="S85" i="1"/>
  <c r="M86" i="1"/>
  <c r="P86" i="1"/>
  <c r="R86" i="1"/>
  <c r="S86" i="1"/>
  <c r="M87" i="1"/>
  <c r="P87" i="1"/>
  <c r="R87" i="1"/>
  <c r="S87" i="1"/>
  <c r="M88" i="1"/>
  <c r="P88" i="1"/>
  <c r="R88" i="1"/>
  <c r="S88" i="1"/>
  <c r="M90" i="1"/>
  <c r="P90" i="1"/>
  <c r="R90" i="1"/>
  <c r="S90" i="1"/>
  <c r="M91" i="1"/>
  <c r="P91" i="1"/>
  <c r="R91" i="1"/>
  <c r="S91" i="1"/>
  <c r="M92" i="1"/>
  <c r="P92" i="1"/>
  <c r="R92" i="1"/>
  <c r="S92" i="1"/>
  <c r="M93" i="1"/>
  <c r="P93" i="1"/>
  <c r="R93" i="1"/>
  <c r="S93" i="1"/>
  <c r="S2" i="1"/>
  <c r="R2" i="1"/>
  <c r="P2" i="1"/>
  <c r="M2" i="1"/>
  <c r="I93" i="1"/>
  <c r="T93" i="1" s="1"/>
  <c r="I92" i="1"/>
  <c r="T92" i="1" s="1"/>
  <c r="I91" i="1"/>
  <c r="I90" i="1"/>
  <c r="I88" i="1"/>
  <c r="T88" i="1" s="1"/>
  <c r="I87" i="1"/>
  <c r="T87" i="1" s="1"/>
  <c r="I86" i="1"/>
  <c r="I85" i="1"/>
  <c r="I84" i="1"/>
  <c r="T84" i="1" s="1"/>
  <c r="I83" i="1"/>
  <c r="T83" i="1" s="1"/>
  <c r="I82" i="1"/>
  <c r="I81" i="1"/>
  <c r="I80" i="1"/>
  <c r="T80" i="1" s="1"/>
  <c r="U80" i="1" s="1"/>
  <c r="I79" i="1"/>
  <c r="T79" i="1" s="1"/>
  <c r="U79" i="1" s="1"/>
  <c r="I78" i="1"/>
  <c r="I77" i="1"/>
  <c r="I76" i="1"/>
  <c r="T76" i="1" s="1"/>
  <c r="U76" i="1" s="1"/>
  <c r="I75" i="1"/>
  <c r="T75" i="1" s="1"/>
  <c r="U75" i="1" s="1"/>
  <c r="I73" i="1"/>
  <c r="I72" i="1"/>
  <c r="I70" i="1"/>
  <c r="T70" i="1" s="1"/>
  <c r="U70" i="1" s="1"/>
  <c r="I69" i="1"/>
  <c r="T69" i="1" s="1"/>
  <c r="U69" i="1" s="1"/>
  <c r="I67" i="1"/>
  <c r="I66" i="1"/>
  <c r="I65" i="1"/>
  <c r="T65" i="1" s="1"/>
  <c r="U65" i="1" s="1"/>
  <c r="I63" i="1"/>
  <c r="T63" i="1" s="1"/>
  <c r="U63" i="1" s="1"/>
  <c r="I60" i="1"/>
  <c r="I59" i="1"/>
  <c r="I58" i="1"/>
  <c r="T58" i="1" s="1"/>
  <c r="U58" i="1" s="1"/>
  <c r="I57" i="1"/>
  <c r="T57" i="1" s="1"/>
  <c r="U57" i="1" s="1"/>
  <c r="I54" i="1"/>
  <c r="I52" i="1"/>
  <c r="I50" i="1"/>
  <c r="T50" i="1" s="1"/>
  <c r="U50" i="1" s="1"/>
  <c r="I49" i="1"/>
  <c r="T49" i="1" s="1"/>
  <c r="U49" i="1" s="1"/>
  <c r="I48" i="1"/>
  <c r="I47" i="1"/>
  <c r="I45" i="1"/>
  <c r="T45" i="1" s="1"/>
  <c r="U45" i="1" s="1"/>
  <c r="I44" i="1"/>
  <c r="T44" i="1" s="1"/>
  <c r="U44" i="1" s="1"/>
  <c r="I42" i="1"/>
  <c r="I41" i="1"/>
  <c r="I40" i="1"/>
  <c r="T40" i="1" s="1"/>
  <c r="U40" i="1" s="1"/>
  <c r="I39" i="1"/>
  <c r="T39" i="1" s="1"/>
  <c r="U39" i="1" s="1"/>
  <c r="I38" i="1"/>
  <c r="I37" i="1"/>
  <c r="I36" i="1"/>
  <c r="T36" i="1" s="1"/>
  <c r="U36" i="1" s="1"/>
  <c r="I35" i="1"/>
  <c r="T35" i="1" s="1"/>
  <c r="U35" i="1" s="1"/>
  <c r="I34" i="1"/>
  <c r="I33" i="1"/>
  <c r="I32" i="1"/>
  <c r="T32" i="1" s="1"/>
  <c r="U32" i="1" s="1"/>
  <c r="I30" i="1"/>
  <c r="T30" i="1" s="1"/>
  <c r="U30" i="1" s="1"/>
  <c r="I25" i="1"/>
  <c r="I24" i="1"/>
  <c r="I23" i="1"/>
  <c r="T23" i="1" s="1"/>
  <c r="U23" i="1" s="1"/>
  <c r="I22" i="1"/>
  <c r="T22" i="1" s="1"/>
  <c r="U22" i="1" s="1"/>
  <c r="I21" i="1"/>
  <c r="I20" i="1"/>
  <c r="I19" i="1"/>
  <c r="T19" i="1" s="1"/>
  <c r="U19" i="1" s="1"/>
  <c r="I18" i="1"/>
  <c r="T18" i="1" s="1"/>
  <c r="U18" i="1" s="1"/>
  <c r="I17" i="1"/>
  <c r="I16" i="1"/>
  <c r="I14" i="1"/>
  <c r="T14" i="1" s="1"/>
  <c r="U14" i="1" s="1"/>
  <c r="I13" i="1"/>
  <c r="T13" i="1" s="1"/>
  <c r="U13" i="1" s="1"/>
  <c r="I12" i="1"/>
  <c r="I11" i="1"/>
  <c r="I10" i="1"/>
  <c r="T10" i="1" s="1"/>
  <c r="U10" i="1" s="1"/>
  <c r="I9" i="1"/>
  <c r="T9" i="1" s="1"/>
  <c r="U9" i="1" s="1"/>
  <c r="I8" i="1"/>
  <c r="I7" i="1"/>
  <c r="I6" i="1"/>
  <c r="T6" i="1" s="1"/>
  <c r="U6" i="1" s="1"/>
  <c r="I5" i="1"/>
  <c r="T5" i="1" s="1"/>
  <c r="U5" i="1" s="1"/>
  <c r="I4" i="1"/>
  <c r="I3" i="1"/>
  <c r="I2" i="1"/>
  <c r="T2" i="1" s="1"/>
  <c r="U2" i="1" s="1"/>
  <c r="T4" i="1" l="1"/>
  <c r="U4" i="1" s="1"/>
  <c r="T3" i="1"/>
  <c r="U3" i="1" s="1"/>
  <c r="T7" i="1"/>
  <c r="U7" i="1" s="1"/>
  <c r="T11" i="1"/>
  <c r="U11" i="1" s="1"/>
  <c r="T16" i="1"/>
  <c r="U16" i="1" s="1"/>
  <c r="T20" i="1"/>
  <c r="U20" i="1" s="1"/>
  <c r="T24" i="1"/>
  <c r="U24" i="1" s="1"/>
  <c r="T33" i="1"/>
  <c r="U33" i="1" s="1"/>
  <c r="T37" i="1"/>
  <c r="U37" i="1" s="1"/>
  <c r="T41" i="1"/>
  <c r="U41" i="1" s="1"/>
  <c r="T47" i="1"/>
  <c r="U47" i="1" s="1"/>
  <c r="T59" i="1"/>
  <c r="U59" i="1" s="1"/>
  <c r="T66" i="1"/>
  <c r="U66" i="1" s="1"/>
  <c r="T72" i="1"/>
  <c r="U72" i="1" s="1"/>
  <c r="T77" i="1"/>
  <c r="U77" i="1" s="1"/>
  <c r="T81" i="1"/>
  <c r="U81" i="1" s="1"/>
  <c r="T85" i="1"/>
  <c r="T90" i="1"/>
  <c r="T8" i="1"/>
  <c r="U8" i="1" s="1"/>
  <c r="T12" i="1"/>
  <c r="U12" i="1" s="1"/>
  <c r="T17" i="1"/>
  <c r="U17" i="1" s="1"/>
  <c r="T21" i="1"/>
  <c r="U21" i="1" s="1"/>
  <c r="T25" i="1"/>
  <c r="U25" i="1" s="1"/>
  <c r="T34" i="1"/>
  <c r="U34" i="1" s="1"/>
  <c r="T38" i="1"/>
  <c r="U38" i="1" s="1"/>
  <c r="T42" i="1"/>
  <c r="U42" i="1" s="1"/>
  <c r="T48" i="1"/>
  <c r="U48" i="1" s="1"/>
  <c r="T54" i="1"/>
  <c r="U54" i="1" s="1"/>
  <c r="T60" i="1"/>
  <c r="U60" i="1" s="1"/>
  <c r="T67" i="1"/>
  <c r="U67" i="1" s="1"/>
  <c r="T73" i="1"/>
  <c r="U73" i="1" s="1"/>
  <c r="T78" i="1"/>
  <c r="U78" i="1" s="1"/>
  <c r="T82" i="1"/>
  <c r="U82" i="1" s="1"/>
  <c r="T86" i="1"/>
  <c r="T91" i="1"/>
  <c r="T52" i="1"/>
  <c r="U5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Палихов Антон</author>
  </authors>
  <commentList>
    <comment ref="J2" authorId="0" shapeId="0" xr:uid="{44FBB6BF-8473-4415-AA16-3C91440A3A05}">
      <text>
        <r>
          <rPr>
            <b/>
            <sz val="9"/>
            <color indexed="81"/>
            <rFont val="Tahoma"/>
            <family val="2"/>
            <charset val="204"/>
          </rPr>
          <t>Палихов Антон:</t>
        </r>
        <r>
          <rPr>
            <sz val="9"/>
            <color indexed="81"/>
            <rFont val="Tahoma"/>
            <family val="2"/>
            <charset val="204"/>
          </rPr>
          <t xml:space="preserve">
Class A Buildings: Class A buildings are always unique and distinctive landmarks of any scale. Most, however, are of a large and grandiose nature, almost built as much for show as for use. Examples include the city's public structures, major temples, and the nobles' villas.
Class B Buildings: Class B buildings cover the larger, more successful and elaborate single buildings within the city. They have up to six stories, and might have extensive cellars (usually connected to the sewers at some point). Most inns and guildhalls fall into this class. Examples include grand houses and mansions, prosperous businesses, large warehouses, and the guildhalls.
Class C Buildings: The great majority of buildings in Waterdeep are Class C - the tall row houses that line the streets to heights up to five stories. Row houses usually have shops on the ground floor, with offices.or apartments above that. While not always multi-story row houses, this class includes many of the better-kept taverns and rooming houses in the city as well.
Class D Buildings: Class D buildings are lesser buildings, usually one-story wooden buildings used as small warehouses, individual homes, and storage sheds for Waterdeep's lower classes. Such buildings are mainly found in Dock Ward, southernmost Castle Ward, and, in smaller numbers, in Southern Ward and Trades Ward.</t>
        </r>
      </text>
    </comment>
  </commentList>
</comments>
</file>

<file path=xl/sharedStrings.xml><?xml version="1.0" encoding="utf-8"?>
<sst xmlns="http://schemas.openxmlformats.org/spreadsheetml/2006/main" count="6758" uniqueCount="4948">
  <si>
    <t>NOBLE HOUSE</t>
  </si>
  <si>
    <t>HERALDRY</t>
  </si>
  <si>
    <t>TRADE &amp; INTERESTS</t>
  </si>
  <si>
    <t>ARMS</t>
  </si>
  <si>
    <t>MOTTO</t>
  </si>
  <si>
    <t>5E INFO UPDATED</t>
  </si>
  <si>
    <t>Annual Revenue (gp)*</t>
  </si>
  <si>
    <t>Patriarch</t>
  </si>
  <si>
    <t>Nobles*</t>
  </si>
  <si>
    <t>Ethnicity</t>
  </si>
  <si>
    <t>Enobled</t>
  </si>
  <si>
    <t>Holdings*</t>
  </si>
  <si>
    <t>Adabrent</t>
  </si>
  <si>
    <t>Shipping, cartography, exploration</t>
  </si>
  <si>
    <t>The greatest treasures remain hidden</t>
  </si>
  <si>
    <t>Lord Dorgar Adarbrent, old man, corpse-like appearance, last of his family, (CotD 1,299)</t>
  </si>
  <si>
    <t>Agundar</t>
  </si>
  <si>
    <t>Mercenary fighting, warrior training, sword forging</t>
  </si>
  <si>
    <t>Lord Relavarr Agundar , scraggle-bearded young lordling (E:DM 78-79)</t>
  </si>
  <si>
    <t>Amcathra</t>
  </si>
  <si>
    <t>Wine, sword forging, horse breeding, and training</t>
  </si>
  <si>
    <t>We trample all troubles</t>
  </si>
  <si>
    <t>Ammakyl</t>
  </si>
  <si>
    <t>Farming, winemaking</t>
  </si>
  <si>
    <t>Anteos</t>
  </si>
  <si>
    <t>Trading, moneychanging and barter</t>
  </si>
  <si>
    <t>Lady Belinda Anteos (manages the Sword Coast Trader's Bank in Daggerford) (SCAG 48)</t>
  </si>
  <si>
    <t>Artemel</t>
  </si>
  <si>
    <t>Hunting (boar, monsters, moneylending</t>
  </si>
  <si>
    <t>Assumbar</t>
  </si>
  <si>
    <t>Carpentry, designing exotic and splendid carriages</t>
  </si>
  <si>
    <t>Lord Halmor Assumbar (truculent, burly, his beard a flowing, styled and scented redish-brown jaw-fringe (E:DM 286)</t>
  </si>
  <si>
    <t>Merger of the Houses Belabranta, Eltorchul &amp; Phylund</t>
  </si>
  <si>
    <t>Bladesemmer</t>
  </si>
  <si>
    <t>Fencing, sword forging, designing exotic body armor</t>
  </si>
  <si>
    <t>regained noble status and property (SCAG 57)</t>
  </si>
  <si>
    <t>Brokengulf</t>
  </si>
  <si>
    <t>Exploration, guiding, and the hunting and procurement of exotic beasts</t>
  </si>
  <si>
    <t>Brossfeather</t>
  </si>
  <si>
    <t>Forestry, lumbering</t>
  </si>
  <si>
    <t>Dead House</t>
  </si>
  <si>
    <t>Cassalanter</t>
  </si>
  <si>
    <t>Banking, moneylending, information gathering rumormongering</t>
  </si>
  <si>
    <t>Much is asked. More is given</t>
  </si>
  <si>
    <t>Very influential since Caladorn's Open Lordship</t>
  </si>
  <si>
    <t>Cragsmere</t>
  </si>
  <si>
    <t>Landowning, moneylending</t>
  </si>
  <si>
    <t>Crommor</t>
  </si>
  <si>
    <t>Brasswork, including musical instruments</t>
  </si>
  <si>
    <t>De'spri</t>
  </si>
  <si>
    <t>Dezlentyr</t>
  </si>
  <si>
    <t>Caravan trading and shipping, exploration, island settlement, establishment of harbors</t>
  </si>
  <si>
    <t>Durinbold</t>
  </si>
  <si>
    <t>Mercenary fighting, cattle rearing, sheep farming</t>
  </si>
  <si>
    <t>Eagleshield</t>
  </si>
  <si>
    <t>Tack-making, mercenary fighting, animal husbandry</t>
  </si>
  <si>
    <t>has holdings in Amphail (SCAG 44)</t>
  </si>
  <si>
    <t>Eirontalar</t>
  </si>
  <si>
    <t>Hunting, tracking, guiding</t>
  </si>
  <si>
    <t>Eltorchul</t>
  </si>
  <si>
    <t>Emveolstone</t>
  </si>
  <si>
    <t>Ironmongery, curio trading</t>
  </si>
  <si>
    <t>Estelmer</t>
  </si>
  <si>
    <t>Heraldry, sage-lore, printing</t>
  </si>
  <si>
    <t>Lady Branathleira Estelmer (was attacked, her head split and her wits suffered grievously, she is not expected to survive (E:DM 20)</t>
  </si>
  <si>
    <t>Gauntyl</t>
  </si>
  <si>
    <t>Mercenary fighting, exploring, mining</t>
  </si>
  <si>
    <t>Gost</t>
  </si>
  <si>
    <t>Caravan mastering, trading, armor forging</t>
  </si>
  <si>
    <t>Lady Myrathranda Gost, short, ancient and wrinkeld, but ramrod-straight woman (E:DM 264)</t>
  </si>
  <si>
    <t>Gralhund</t>
  </si>
  <si>
    <t>Mercenary fighting, weapon making</t>
  </si>
  <si>
    <t>We see both sides</t>
  </si>
  <si>
    <t>Gralleth</t>
  </si>
  <si>
    <t>Grifstone</t>
  </si>
  <si>
    <t>Gundgulf</t>
  </si>
  <si>
    <t xml:space="preserve"> Capture, training, and breeding hippogriffs as steeds</t>
  </si>
  <si>
    <t>Merger of the Houses Brokengulf and Gundwynd. The Gundwynds of Waterdeep were destroyed in 1388, when it’s members where transformed into Giants and trolls by the spellplague. The few survivors merged with the Brokengulfs into House Gundgulf, which lost it’s noble status. regained noble status and property (SCAG 57)</t>
  </si>
  <si>
    <t>Haventree</t>
  </si>
  <si>
    <t>Lady 'Remi' Haventree, has been approched to sponsor a proposal of growing a tree grove 'temple' sacred to Eilistraee in ruined Field Ward. (E:DM 116)</t>
  </si>
  <si>
    <t>Hawkwinter</t>
  </si>
  <si>
    <t xml:space="preserve"> Soldiering, garrisons and guardianship</t>
  </si>
  <si>
    <t>At least one female (DS 197)</t>
  </si>
  <si>
    <t>Hedare</t>
  </si>
  <si>
    <t>Helmfast</t>
  </si>
  <si>
    <t>Shipping, shipwrights</t>
  </si>
  <si>
    <t>Lord Andalar Helmfast, older nobleman (E:DM 119)</t>
  </si>
  <si>
    <t>Hiilgauntlet</t>
  </si>
  <si>
    <t>Mercenary fighting, military outfitting</t>
  </si>
  <si>
    <t>Hothemer</t>
  </si>
  <si>
    <t>Trading, owning fleets of caravan wagons</t>
  </si>
  <si>
    <t>Hunabar</t>
  </si>
  <si>
    <t>Textiles, trading, importing fashions</t>
  </si>
  <si>
    <t>Lady Kastarra Hunabar, large, olive-skinned woman with blond hair, hails from Amn. (BT 239)</t>
  </si>
  <si>
    <t>Husteem</t>
  </si>
  <si>
    <t>Mercenary fighting, landowning, illicit goods,</t>
  </si>
  <si>
    <t>Ilitul</t>
  </si>
  <si>
    <t>Goat raising and herding, mercenary fighting</t>
  </si>
  <si>
    <t>Ilvastarr</t>
  </si>
  <si>
    <t>Beast taming and breeding, cooking of exotic meats</t>
  </si>
  <si>
    <t>Ilzimmer</t>
  </si>
  <si>
    <t>Horse breeding and racing, making and collecting maps, designing gowns and jewelry</t>
  </si>
  <si>
    <t>Lord Dauner Ilzimmer, the current Lord Warder of Amphail in 1491 DR (SCAG 7, 44)</t>
  </si>
  <si>
    <t>Irlingstar</t>
  </si>
  <si>
    <t xml:space="preserve"> Caravan running, shipbuilding</t>
  </si>
  <si>
    <t>Ahead the storm the ship sails quick</t>
  </si>
  <si>
    <t>Jardeth</t>
  </si>
  <si>
    <t>Soldiering, garrisons and guardianship</t>
  </si>
  <si>
    <t>Jhansczil</t>
  </si>
  <si>
    <t>Trading, horse breeding, mercenary fighting</t>
  </si>
  <si>
    <t>Khearen</t>
  </si>
  <si>
    <t>Dead house, hailed from Impiltur, lost all their family and fortunes with the Spellplague, their only legacy remaining is the Chamber Emerald, audience chamber of the Open Lord.</t>
  </si>
  <si>
    <t>Kormallis</t>
  </si>
  <si>
    <t>Recruiting, mercenary training, outfiting for travelers</t>
  </si>
  <si>
    <t>Kothont</t>
  </si>
  <si>
    <t>Herd farming, fur trapping</t>
  </si>
  <si>
    <t>Kothornt</t>
  </si>
  <si>
    <t>Lanngolyn</t>
  </si>
  <si>
    <t>Textiles, shipping</t>
  </si>
  <si>
    <t>Lathkule</t>
  </si>
  <si>
    <t>Jewlery, gem mining and prospecting, gemcutting</t>
  </si>
  <si>
    <t>Maerklos</t>
  </si>
  <si>
    <t>Swinherding, beer brewing, seer</t>
  </si>
  <si>
    <t>Majarra</t>
  </si>
  <si>
    <t>Harping and harp training,instrument-making, silver mining</t>
  </si>
  <si>
    <t>Mandarth</t>
  </si>
  <si>
    <t>Disliked for its abusive ways and it’s whaling-derived riches.</t>
  </si>
  <si>
    <t>Manthar</t>
  </si>
  <si>
    <t>Lord Eskeneldur Manthar (sleekly fat, darkly handsome despite advanced years, like a greedy, overfed old cat (E:DM 286)</t>
  </si>
  <si>
    <t>Marchenor</t>
  </si>
  <si>
    <t>Ballinton Marchenor, a third son, officer of the guard, patrols the sewers, can be very sweet and eager around women, but is an utter bore and smells of the sewers (TGC 8)</t>
  </si>
  <si>
    <t>Margaster</t>
  </si>
  <si>
    <t xml:space="preserve"> Trading, shippping</t>
  </si>
  <si>
    <t>Nothing is beyond our grasp</t>
  </si>
  <si>
    <t>The Margasters try to retake Thornhold from the dwarves who currently occupy the keep.(SCAG 65-66)</t>
  </si>
  <si>
    <t>Markarl</t>
  </si>
  <si>
    <t>Mairgrave</t>
  </si>
  <si>
    <t>Massalan</t>
  </si>
  <si>
    <t>Jewelry</t>
  </si>
  <si>
    <t>Melshimber</t>
  </si>
  <si>
    <t>Sage-lore, research and information gathering, fine wines</t>
  </si>
  <si>
    <t>Moonstar</t>
  </si>
  <si>
    <t>Guiding, cartography, exploration, and caravan mastering</t>
  </si>
  <si>
    <t>Nandar</t>
  </si>
  <si>
    <t>House building, bridge building</t>
  </si>
  <si>
    <t>Nantar</t>
  </si>
  <si>
    <t>Lord Nantar, (harper?) agent who carried messages for the Masked Lords, died before 1486 DR and was replaced by Lady Tennora Hedare in that office (S:TA 37)</t>
  </si>
  <si>
    <t>Neverember</t>
  </si>
  <si>
    <t>Nesher</t>
  </si>
  <si>
    <t xml:space="preserve"> Hawking, lumbering, woodmaking</t>
  </si>
  <si>
    <t>Phulbrinter</t>
  </si>
  <si>
    <t>Phull</t>
  </si>
  <si>
    <t>Phylund</t>
  </si>
  <si>
    <t>Training, breeding and procurement of fearsome monsters</t>
  </si>
  <si>
    <t>What you fear, we master</t>
  </si>
  <si>
    <t>Piiradost</t>
  </si>
  <si>
    <t>Horse breeding, cattle raising</t>
  </si>
  <si>
    <t>While foes lie fettered, we roam free</t>
  </si>
  <si>
    <t>Ralnarth</t>
  </si>
  <si>
    <t>Raventree</t>
  </si>
  <si>
    <t>Rare foods, prveying, shipbuilding</t>
  </si>
  <si>
    <t>Roaringhorn</t>
  </si>
  <si>
    <t>Horse raising, mercenary fighting</t>
  </si>
  <si>
    <t>We trumpet our triumphs</t>
  </si>
  <si>
    <t>Roarke</t>
  </si>
  <si>
    <t>Lost noble status and riches 40 years ago, Neverembers bought their holdings in Waterdeep. Own only two inns along the High Road between Leilon and Neverwinter now. (BT 45)</t>
  </si>
  <si>
    <t>Rosznar</t>
  </si>
  <si>
    <t>Landowning, windmaking, (poison, salves)</t>
  </si>
  <si>
    <t>We fly high and stoop swift</t>
  </si>
  <si>
    <t>Ruldegost</t>
  </si>
  <si>
    <t>Banking, mercenary fighting, bounty hunting, caravan mastering</t>
  </si>
  <si>
    <t>Sandhor</t>
  </si>
  <si>
    <t>Lord Ruldrin Sandhor, elf (DS 171)</t>
  </si>
  <si>
    <t>Silmerhelve</t>
  </si>
  <si>
    <t>Guardianship, warrior training, pandering</t>
  </si>
  <si>
    <t>Silmerhelve is one of the older noble houses; traditionally their trade and business interest include guardianship, warrior-training and pandering. (WATE 1-1)</t>
  </si>
  <si>
    <t>Snome</t>
  </si>
  <si>
    <t>Brewing, distilling, beer and liqour importing</t>
  </si>
  <si>
    <t>Stormweather</t>
  </si>
  <si>
    <t>Shipping, naval exploration</t>
  </si>
  <si>
    <t>Sultlue</t>
  </si>
  <si>
    <t>Mercenary fighting, horse breeding and trading</t>
  </si>
  <si>
    <t>Beware our bite</t>
  </si>
  <si>
    <t>Lady Brandeleira Talost, wrinkeld old noblewoman, who knows Elminster intimately and has a terrible fashion sense (E:DM 79)</t>
  </si>
  <si>
    <t>Talmost</t>
  </si>
  <si>
    <t xml:space="preserve"> Textiles, fashion clothing, furs</t>
  </si>
  <si>
    <t>Has holdings in Amphail (SCAG 44)</t>
  </si>
  <si>
    <t>Tarm</t>
  </si>
  <si>
    <t>Caravan mastering, horse breeding and training</t>
  </si>
  <si>
    <t>Tchazzam</t>
  </si>
  <si>
    <t>Archery, hunting, bowyers and fletchers</t>
  </si>
  <si>
    <t>Tesper</t>
  </si>
  <si>
    <t>Guardianship, skill-at-arms</t>
  </si>
  <si>
    <t>Still exists</t>
  </si>
  <si>
    <t>Thann</t>
  </si>
  <si>
    <t>Landowning, Countries of shipping, fine wines, two citites trade</t>
  </si>
  <si>
    <t>We proudly look forward</t>
  </si>
  <si>
    <t>Thongolir</t>
  </si>
  <si>
    <t>Caligraphy, limning, printing</t>
  </si>
  <si>
    <t>Thorp</t>
  </si>
  <si>
    <t>Caravan mastering, mercenary fighting</t>
  </si>
  <si>
    <t>Thunderstaff</t>
  </si>
  <si>
    <t>Magecraft, mercenary fighting, caravan mastering</t>
  </si>
  <si>
    <t>Dead house</t>
  </si>
  <si>
    <t>Ulbrinter</t>
  </si>
  <si>
    <t>(E:DM 115)</t>
  </si>
  <si>
    <t>Urmbrusk</t>
  </si>
  <si>
    <t>Vesham</t>
  </si>
  <si>
    <t>Dead house, even their tomb was sold (CotD 24,71)</t>
  </si>
  <si>
    <t>Wands</t>
  </si>
  <si>
    <t>Mage schooling, magical research and adventuring</t>
  </si>
  <si>
    <t>Wavesilver</t>
  </si>
  <si>
    <t>Merchant shipping</t>
  </si>
  <si>
    <t>Lady Alondra 'Wildfire' Wavesilver, Heir to the House, called 'student' by Lady Ilira Nathalan (DS163,167)</t>
  </si>
  <si>
    <t>Zulpair</t>
  </si>
  <si>
    <t>Lady Hamaleiya Zulpair (Matriarch) (E:DM 324)</t>
  </si>
  <si>
    <t>Zun</t>
  </si>
  <si>
    <t>Cattle farming, mercenary fighting</t>
  </si>
  <si>
    <t>Hasard Family</t>
  </si>
  <si>
    <t>Mrays Family</t>
  </si>
  <si>
    <t>Stormont Family</t>
  </si>
  <si>
    <t>Raelantaver Family</t>
  </si>
  <si>
    <t>Enormously rich, wanted to become a noble house, but those plans where foiled by the ruling of Open Lord Laeral Silverhand, that noble titles can no longer be bought. (E:DM 73-74)</t>
  </si>
  <si>
    <t>Bandoun Family</t>
  </si>
  <si>
    <t>Family</t>
  </si>
  <si>
    <t>Trade &amp; Interests</t>
  </si>
  <si>
    <t>Annual Revenue (gp)</t>
  </si>
  <si>
    <t>Consort</t>
  </si>
  <si>
    <t>Heir</t>
  </si>
  <si>
    <t>Nobles</t>
  </si>
  <si>
    <t>Alignments</t>
  </si>
  <si>
    <t>Favored Diety</t>
  </si>
  <si>
    <t>Holdings</t>
  </si>
  <si>
    <t>Noble's lifestyle day</t>
  </si>
  <si>
    <t>Noble's lifestyle</t>
  </si>
  <si>
    <t>Royus</t>
  </si>
  <si>
    <t>None</t>
  </si>
  <si>
    <t>Alroy (eldest son)</t>
  </si>
  <si>
    <t>LG,NG,CG</t>
  </si>
  <si>
    <t>Valkur</t>
  </si>
  <si>
    <t>Chondathan</t>
  </si>
  <si>
    <t>1317 DR</t>
  </si>
  <si>
    <t>N39, New Waterdeep</t>
  </si>
  <si>
    <t>Modest</t>
  </si>
  <si>
    <t>Torres</t>
  </si>
  <si>
    <t>CN</t>
  </si>
  <si>
    <t>Talos</t>
  </si>
  <si>
    <t>Tethyrian</t>
  </si>
  <si>
    <t>1116 DR</t>
  </si>
  <si>
    <t>N33</t>
  </si>
  <si>
    <t>Comfortable</t>
  </si>
  <si>
    <t>Arilos</t>
  </si>
  <si>
    <t>Davros</t>
  </si>
  <si>
    <t>LG, NG, CG</t>
  </si>
  <si>
    <t>Tymora</t>
  </si>
  <si>
    <t>1142 DR</t>
  </si>
  <si>
    <t>M34, Amphail, Silverymoon</t>
  </si>
  <si>
    <t>Wealthy</t>
  </si>
  <si>
    <t>Luth</t>
  </si>
  <si>
    <t>Jadzia</t>
  </si>
  <si>
    <t>Gural</t>
  </si>
  <si>
    <t>NG</t>
  </si>
  <si>
    <t>Chauntea</t>
  </si>
  <si>
    <t>1248 DR</t>
  </si>
  <si>
    <t>$27, Amphail</t>
  </si>
  <si>
    <t>Dulbrawan</t>
  </si>
  <si>
    <t>Ranaya</t>
  </si>
  <si>
    <t>LN, LE</t>
  </si>
  <si>
    <t>Loviatar</t>
  </si>
  <si>
    <t>N3</t>
  </si>
  <si>
    <t>Bresnoss</t>
  </si>
  <si>
    <t>Lydda</t>
  </si>
  <si>
    <t>Ord</t>
  </si>
  <si>
    <t>CN, N, NE, CE</t>
  </si>
  <si>
    <t>Malar, Waukeen</t>
  </si>
  <si>
    <t>Illuskan</t>
  </si>
  <si>
    <t>1233 DR</t>
  </si>
  <si>
    <t>$26</t>
  </si>
  <si>
    <t>Laeros</t>
  </si>
  <si>
    <t>Kerri</t>
  </si>
  <si>
    <t>Myklos</t>
  </si>
  <si>
    <t>LG, LN</t>
  </si>
  <si>
    <t>Siamorphe</t>
  </si>
  <si>
    <t>1273 DR</t>
  </si>
  <si>
    <t>$47</t>
  </si>
  <si>
    <t>Belabranta</t>
  </si>
  <si>
    <t>Griffon breeding and taming, hunting</t>
  </si>
  <si>
    <t>Huld "Dark Enchanter"</t>
  </si>
  <si>
    <t>Alith</t>
  </si>
  <si>
    <t>Moedt</t>
  </si>
  <si>
    <t>NG, N</t>
  </si>
  <si>
    <t>Mielikki</t>
  </si>
  <si>
    <t>952 DR</t>
  </si>
  <si>
    <t>$52</t>
  </si>
  <si>
    <t>Taeros</t>
  </si>
  <si>
    <t>Onya</t>
  </si>
  <si>
    <t>Dhanna</t>
  </si>
  <si>
    <t>CG, NG, CN</t>
  </si>
  <si>
    <t>Tempus</t>
  </si>
  <si>
    <t>1158 DR</t>
  </si>
  <si>
    <t>$53</t>
  </si>
  <si>
    <t>Morus II</t>
  </si>
  <si>
    <t>Prandergast</t>
  </si>
  <si>
    <t>CN, N, LN, LG, NE</t>
  </si>
  <si>
    <t>$11</t>
  </si>
  <si>
    <t>Orbul</t>
  </si>
  <si>
    <t>Katya</t>
  </si>
  <si>
    <t>Pol</t>
  </si>
  <si>
    <t>N, NG</t>
  </si>
  <si>
    <t>Silvarnus</t>
  </si>
  <si>
    <t>1220 DR</t>
  </si>
  <si>
    <t>N2</t>
  </si>
  <si>
    <t>Ohrl</t>
  </si>
  <si>
    <t>Syull</t>
  </si>
  <si>
    <t>Panricon</t>
  </si>
  <si>
    <t>CG, NG, CN, N</t>
  </si>
  <si>
    <t>Waukeen</t>
  </si>
  <si>
    <t>$78, C71, $48</t>
  </si>
  <si>
    <t>Japhyl "The Hawk"</t>
  </si>
  <si>
    <t>Avren</t>
  </si>
  <si>
    <t>Shan "Lady Hawk"</t>
  </si>
  <si>
    <t>CG, CN</t>
  </si>
  <si>
    <t>N13</t>
  </si>
  <si>
    <t>Duth</t>
  </si>
  <si>
    <t>Brigit</t>
  </si>
  <si>
    <t>Kadiou</t>
  </si>
  <si>
    <t>CG, NG</t>
  </si>
  <si>
    <t>Lathander</t>
  </si>
  <si>
    <t>1222 DR</t>
  </si>
  <si>
    <t>N6, C51</t>
  </si>
  <si>
    <t>Arlos</t>
  </si>
  <si>
    <t>Erin Cassalanter</t>
  </si>
  <si>
    <t>Corin</t>
  </si>
  <si>
    <t>LN, CG</t>
  </si>
  <si>
    <t>Selune</t>
  </si>
  <si>
    <t>1230 DR</t>
  </si>
  <si>
    <t>$51, County of Starspur</t>
  </si>
  <si>
    <t>Buldos</t>
  </si>
  <si>
    <t>Caith</t>
  </si>
  <si>
    <t>BReton</t>
  </si>
  <si>
    <t>CN. N</t>
  </si>
  <si>
    <t>N28</t>
  </si>
  <si>
    <t>Nuthos</t>
  </si>
  <si>
    <t>Glenn</t>
  </si>
  <si>
    <t>Arundel</t>
  </si>
  <si>
    <t>CN, CG</t>
  </si>
  <si>
    <t>$50, Amphail</t>
  </si>
  <si>
    <t>Marlus</t>
  </si>
  <si>
    <t>Chalan</t>
  </si>
  <si>
    <t>Silas</t>
  </si>
  <si>
    <t>CC, NG, CN, NE</t>
  </si>
  <si>
    <t>Mieliki</t>
  </si>
  <si>
    <t>1282 DR</t>
  </si>
  <si>
    <t>$33</t>
  </si>
  <si>
    <t>Mage schooling, magical research and the procurement of rare substances and items</t>
  </si>
  <si>
    <t>Thesp</t>
  </si>
  <si>
    <t>Arus</t>
  </si>
  <si>
    <t>Fea</t>
  </si>
  <si>
    <t>LN, CG, LG, NG, CE</t>
  </si>
  <si>
    <t>Mystra</t>
  </si>
  <si>
    <t>1167 DR</t>
  </si>
  <si>
    <t>$22</t>
  </si>
  <si>
    <t>Lylar</t>
  </si>
  <si>
    <t>Dalene</t>
  </si>
  <si>
    <t>Alars</t>
  </si>
  <si>
    <t>LN, N</t>
  </si>
  <si>
    <t>Gond</t>
  </si>
  <si>
    <t>1205 DR</t>
  </si>
  <si>
    <t>$6</t>
  </si>
  <si>
    <t>Guldos</t>
  </si>
  <si>
    <t>Dorma</t>
  </si>
  <si>
    <t>Finn</t>
  </si>
  <si>
    <t>Oghma</t>
  </si>
  <si>
    <t>1293 DR</t>
  </si>
  <si>
    <t>N29</t>
  </si>
  <si>
    <t>Elemos</t>
  </si>
  <si>
    <t>Thica</t>
  </si>
  <si>
    <t>Vhaas</t>
  </si>
  <si>
    <t>1097 DR</t>
  </si>
  <si>
    <t>$9</t>
  </si>
  <si>
    <t>Djarrus</t>
  </si>
  <si>
    <t>Dundald</t>
  </si>
  <si>
    <t>NG, CG</t>
  </si>
  <si>
    <t>1197 DR</t>
  </si>
  <si>
    <t>N57</t>
  </si>
  <si>
    <t>Irg "Hund"</t>
  </si>
  <si>
    <t>Vajra</t>
  </si>
  <si>
    <t>Tam</t>
  </si>
  <si>
    <t>Gargauth</t>
  </si>
  <si>
    <t>1260 DR</t>
  </si>
  <si>
    <t>N20</t>
  </si>
  <si>
    <t>Gundwynd</t>
  </si>
  <si>
    <t>Capture, training, and breeding hippogriffs as steeds</t>
  </si>
  <si>
    <t>Murgosz</t>
  </si>
  <si>
    <t>none</t>
  </si>
  <si>
    <t>Myrnd</t>
  </si>
  <si>
    <t>LG</t>
  </si>
  <si>
    <t>Tyr</t>
  </si>
  <si>
    <t>1251 DR</t>
  </si>
  <si>
    <t>$24</t>
  </si>
  <si>
    <t>Eremoes</t>
  </si>
  <si>
    <t>Kyrin</t>
  </si>
  <si>
    <t>Genos</t>
  </si>
  <si>
    <t>Ng, CG, LG</t>
  </si>
  <si>
    <t>Helm</t>
  </si>
  <si>
    <t>N11</t>
  </si>
  <si>
    <t>Kelvar</t>
  </si>
  <si>
    <t>Ranya</t>
  </si>
  <si>
    <t>Edwind</t>
  </si>
  <si>
    <t>1292 DR</t>
  </si>
  <si>
    <t>N58, New Waterdeep</t>
  </si>
  <si>
    <t>Jassin</t>
  </si>
  <si>
    <t>Salu</t>
  </si>
  <si>
    <t>Jhassin II</t>
  </si>
  <si>
    <t>N, CN</t>
  </si>
  <si>
    <t>Kossuth, Tempus</t>
  </si>
  <si>
    <t>$7, tomb in UM L2</t>
  </si>
  <si>
    <t>Malas</t>
  </si>
  <si>
    <t>Citta</t>
  </si>
  <si>
    <t>Chynna</t>
  </si>
  <si>
    <t>Shaundakul, Waukeen</t>
  </si>
  <si>
    <t>N52</t>
  </si>
  <si>
    <t>Haskar</t>
  </si>
  <si>
    <t>Amonra</t>
  </si>
  <si>
    <t>Haskar II</t>
  </si>
  <si>
    <t>LG, N, CE</t>
  </si>
  <si>
    <t>1170 DR</t>
  </si>
  <si>
    <t>N35</t>
  </si>
  <si>
    <t>Orbos</t>
  </si>
  <si>
    <t>Luna</t>
  </si>
  <si>
    <t>Boreas</t>
  </si>
  <si>
    <t>LN, LE, N, NE</t>
  </si>
  <si>
    <t>$31, N59</t>
  </si>
  <si>
    <t>Zorene</t>
  </si>
  <si>
    <t>Zak</t>
  </si>
  <si>
    <t>N, LN</t>
  </si>
  <si>
    <t>$17</t>
  </si>
  <si>
    <t>Ulguth</t>
  </si>
  <si>
    <t>Mara</t>
  </si>
  <si>
    <t>Gotom</t>
  </si>
  <si>
    <t>N53</t>
  </si>
  <si>
    <t>Boroldan</t>
  </si>
  <si>
    <t>Xantha</t>
  </si>
  <si>
    <t>Thanvas</t>
  </si>
  <si>
    <t>CE, NE, N, CE, CN</t>
  </si>
  <si>
    <t>Talona</t>
  </si>
  <si>
    <t>$40, N74, Amphail, UM SLE</t>
  </si>
  <si>
    <t>Caravan running, shipbuilding</t>
  </si>
  <si>
    <t>Hulraven</t>
  </si>
  <si>
    <t>Nael</t>
  </si>
  <si>
    <t>Khralver of Luskan</t>
  </si>
  <si>
    <t>CG, CN, CE</t>
  </si>
  <si>
    <t>C62, $35</t>
  </si>
  <si>
    <t>Ulb</t>
  </si>
  <si>
    <t>Alys</t>
  </si>
  <si>
    <t>Koris</t>
  </si>
  <si>
    <t>LN</t>
  </si>
  <si>
    <t>N19, New Waterdeep</t>
  </si>
  <si>
    <t>Harkas</t>
  </si>
  <si>
    <t>Ariel</t>
  </si>
  <si>
    <t>Arrikes</t>
  </si>
  <si>
    <t>LN, N, CN</t>
  </si>
  <si>
    <t>$14, Amphail</t>
  </si>
  <si>
    <t>Help "The Torturer</t>
  </si>
  <si>
    <t>LN, LG</t>
  </si>
  <si>
    <t>Bane, Tyr</t>
  </si>
  <si>
    <t>1258 DR</t>
  </si>
  <si>
    <t>N38</t>
  </si>
  <si>
    <t>Alauos "Lord Goldbeard"</t>
  </si>
  <si>
    <t>Byllia</t>
  </si>
  <si>
    <t>Dragos</t>
  </si>
  <si>
    <t>N15</t>
  </si>
  <si>
    <t>Tresh</t>
  </si>
  <si>
    <t>Ormaes "Seamaster"</t>
  </si>
  <si>
    <t>Tryssia</t>
  </si>
  <si>
    <t>Lantanna</t>
  </si>
  <si>
    <t>1309 DR</t>
  </si>
  <si>
    <t>N17</t>
  </si>
  <si>
    <t>Aristocratic</t>
  </si>
  <si>
    <t>Nimor</t>
  </si>
  <si>
    <t>Larin</t>
  </si>
  <si>
    <t>Jacinth</t>
  </si>
  <si>
    <t>N</t>
  </si>
  <si>
    <t>N37</t>
  </si>
  <si>
    <t>Aldara Marrek</t>
  </si>
  <si>
    <t>Bastiabas Relekos</t>
  </si>
  <si>
    <t>Tehss Maerklos</t>
  </si>
  <si>
    <t>LG, LN, LE</t>
  </si>
  <si>
    <t>Mystra, Savras</t>
  </si>
  <si>
    <t>1332 DR</t>
  </si>
  <si>
    <t>N22</t>
  </si>
  <si>
    <t>Kelthul</t>
  </si>
  <si>
    <t>Regan</t>
  </si>
  <si>
    <t>Axor</t>
  </si>
  <si>
    <t>NG, CG, LN</t>
  </si>
  <si>
    <t>Oghma, Milil</t>
  </si>
  <si>
    <t>N31, silver mines in Mirabar, ice lake region</t>
  </si>
  <si>
    <t>Mercenary fighting, trading in metals and perfumes</t>
  </si>
  <si>
    <t>Ithnil</t>
  </si>
  <si>
    <t>Churyl</t>
  </si>
  <si>
    <t>Carn</t>
  </si>
  <si>
    <t>1265 DR</t>
  </si>
  <si>
    <t>$36</t>
  </si>
  <si>
    <t>Trading, shippping</t>
  </si>
  <si>
    <t>Thentias "Lord of Lords"</t>
  </si>
  <si>
    <t>Maryel</t>
  </si>
  <si>
    <t>Arilestar</t>
  </si>
  <si>
    <t>N41, ancestral Thornhold</t>
  </si>
  <si>
    <t>Iliaru</t>
  </si>
  <si>
    <t>Phorol</t>
  </si>
  <si>
    <t>Ne, N</t>
  </si>
  <si>
    <t>N14</t>
  </si>
  <si>
    <t>Hlanta</t>
  </si>
  <si>
    <t>Khallos</t>
  </si>
  <si>
    <t>NE, LE, N, LN, LG</t>
  </si>
  <si>
    <t>1190 DR</t>
  </si>
  <si>
    <t>$16</t>
  </si>
  <si>
    <t>Helve</t>
  </si>
  <si>
    <t>Wylynd</t>
  </si>
  <si>
    <t>Rober</t>
  </si>
  <si>
    <t>CG, CE</t>
  </si>
  <si>
    <t>Selune, Shar</t>
  </si>
  <si>
    <t>985 DR</t>
  </si>
  <si>
    <t>$57, D36, Vault of stars</t>
  </si>
  <si>
    <t>Chostal</t>
  </si>
  <si>
    <t>Horingar</t>
  </si>
  <si>
    <t>CN, CE</t>
  </si>
  <si>
    <t>Malar</t>
  </si>
  <si>
    <t>1182 DR</t>
  </si>
  <si>
    <t>N23</t>
  </si>
  <si>
    <t>Hawking, lumbering, woodmaking</t>
  </si>
  <si>
    <t>Laskar</t>
  </si>
  <si>
    <t>Stelar</t>
  </si>
  <si>
    <t>Kastonoph</t>
  </si>
  <si>
    <t>1291 DR</t>
  </si>
  <si>
    <t>$23</t>
  </si>
  <si>
    <t>Fishing</t>
  </si>
  <si>
    <t>Ulmassus</t>
  </si>
  <si>
    <t>Carina</t>
  </si>
  <si>
    <t>Aidan</t>
  </si>
  <si>
    <t>1310 DR</t>
  </si>
  <si>
    <t>N4, sponsor D57</t>
  </si>
  <si>
    <t>Urtos II</t>
  </si>
  <si>
    <t>Lythis</t>
  </si>
  <si>
    <t>LN, NG, NE</t>
  </si>
  <si>
    <t>1295 DR</t>
  </si>
  <si>
    <t>N40, Phylund hunting lodge</t>
  </si>
  <si>
    <t>Humbraz III</t>
  </si>
  <si>
    <t>Kymiko</t>
  </si>
  <si>
    <t>Humbraz IV</t>
  </si>
  <si>
    <t>1178 DR</t>
  </si>
  <si>
    <t>N7</t>
  </si>
  <si>
    <t>Nandos</t>
  </si>
  <si>
    <t>PErryn</t>
  </si>
  <si>
    <t>Surakh</t>
  </si>
  <si>
    <t>NG, N, CG</t>
  </si>
  <si>
    <t>$12, New waterdeep</t>
  </si>
  <si>
    <t>Vastarr</t>
  </si>
  <si>
    <t>Holver</t>
  </si>
  <si>
    <t>NG, CG, N, CN</t>
  </si>
  <si>
    <t>948 DR</t>
  </si>
  <si>
    <t>N42, Amphail, County of Valashar</t>
  </si>
  <si>
    <t>Poor</t>
  </si>
  <si>
    <t>Trellin</t>
  </si>
  <si>
    <t>Aryana</t>
  </si>
  <si>
    <t>Tobem</t>
  </si>
  <si>
    <t>CE, CN, NE, LE</t>
  </si>
  <si>
    <t>1252 DR</t>
  </si>
  <si>
    <t>$13, Imnescar</t>
  </si>
  <si>
    <t>Kara</t>
  </si>
  <si>
    <t>Detan</t>
  </si>
  <si>
    <t>Waukeen, Tempus</t>
  </si>
  <si>
    <t>1151 DR</t>
  </si>
  <si>
    <t>$29</t>
  </si>
  <si>
    <t>Laerlos</t>
  </si>
  <si>
    <t>Tannyth</t>
  </si>
  <si>
    <t>Tarkas</t>
  </si>
  <si>
    <t>1259 DR</t>
  </si>
  <si>
    <t>$28, Helvenblade House</t>
  </si>
  <si>
    <t>Dandobar</t>
  </si>
  <si>
    <t>Thyriellentha</t>
  </si>
  <si>
    <t>LG, NG, LN</t>
  </si>
  <si>
    <t>Lliira</t>
  </si>
  <si>
    <t>N5</t>
  </si>
  <si>
    <t>Jhardnet</t>
  </si>
  <si>
    <t>Harkan</t>
  </si>
  <si>
    <t>CN, N, CE</t>
  </si>
  <si>
    <t>Auril, Umberlee, Talos</t>
  </si>
  <si>
    <t>N24</t>
  </si>
  <si>
    <t>Asbrior "The Serpent"</t>
  </si>
  <si>
    <t>Pera</t>
  </si>
  <si>
    <t>Abrior II "The Asp"</t>
  </si>
  <si>
    <t>CE, NE, CN</t>
  </si>
  <si>
    <t>SSeth</t>
  </si>
  <si>
    <t>Tashlutan</t>
  </si>
  <si>
    <t>1138 DR</t>
  </si>
  <si>
    <t>N12, CD14</t>
  </si>
  <si>
    <t>Textiles, fashion clothing, furs</t>
  </si>
  <si>
    <t>Hyara II</t>
  </si>
  <si>
    <t>Pallin II</t>
  </si>
  <si>
    <t>LN, N, NE</t>
  </si>
  <si>
    <t>Sune</t>
  </si>
  <si>
    <t>942 DR</t>
  </si>
  <si>
    <t>N9, Talmost lands</t>
  </si>
  <si>
    <t>Thentivil</t>
  </si>
  <si>
    <t>Selpara</t>
  </si>
  <si>
    <t>Arum</t>
  </si>
  <si>
    <t>NG, CG, CN</t>
  </si>
  <si>
    <t>1249 DR</t>
  </si>
  <si>
    <t>N30, Amphail</t>
  </si>
  <si>
    <t>Ulboth</t>
  </si>
  <si>
    <t>Lara</t>
  </si>
  <si>
    <t>1149 DR</t>
  </si>
  <si>
    <t>$44</t>
  </si>
  <si>
    <t>Armult</t>
  </si>
  <si>
    <t>Nleera</t>
  </si>
  <si>
    <t>Charrin</t>
  </si>
  <si>
    <t>1235 DR</t>
  </si>
  <si>
    <t>$34</t>
  </si>
  <si>
    <t>Rhammas</t>
  </si>
  <si>
    <t>Cassandra</t>
  </si>
  <si>
    <t>Dartek</t>
  </si>
  <si>
    <t>NG, LN, LG, CG</t>
  </si>
  <si>
    <t>N10, N63, Elematar and Rivershire</t>
  </si>
  <si>
    <t>Bilaerus II</t>
  </si>
  <si>
    <t xml:space="preserve"> Eva</t>
  </si>
  <si>
    <t>Dolerphus IV</t>
  </si>
  <si>
    <t>Deneir</t>
  </si>
  <si>
    <t>$49</t>
  </si>
  <si>
    <t>Hulmara</t>
  </si>
  <si>
    <t>Hulameros</t>
  </si>
  <si>
    <t>1267 DR</t>
  </si>
  <si>
    <t>N36</t>
  </si>
  <si>
    <t>Baerom II</t>
  </si>
  <si>
    <t>Marle</t>
  </si>
  <si>
    <t>Arsten II</t>
  </si>
  <si>
    <t>1187 DR</t>
  </si>
  <si>
    <t>N8</t>
  </si>
  <si>
    <t>Nomus</t>
  </si>
  <si>
    <t>Karya</t>
  </si>
  <si>
    <t>Patrisa</t>
  </si>
  <si>
    <t>1112 DR</t>
  </si>
  <si>
    <t>N18</t>
  </si>
  <si>
    <t>Halam</t>
  </si>
  <si>
    <t>Anja</t>
  </si>
  <si>
    <t>Chimak</t>
  </si>
  <si>
    <t>LN, N, LE</t>
  </si>
  <si>
    <t>Bane</t>
  </si>
  <si>
    <t>1254 DR</t>
  </si>
  <si>
    <t>$46</t>
  </si>
  <si>
    <t>Maskar</t>
  </si>
  <si>
    <t>Hyacia</t>
  </si>
  <si>
    <t>Olanhar</t>
  </si>
  <si>
    <t>NG, LG, CG, LN, N, CN</t>
  </si>
  <si>
    <t>973 DR</t>
  </si>
  <si>
    <t>C63, N55, T41</t>
  </si>
  <si>
    <t>Bleskos</t>
  </si>
  <si>
    <t>Apryl</t>
  </si>
  <si>
    <t>Aristed</t>
  </si>
  <si>
    <t>$20</t>
  </si>
  <si>
    <t>Olomar</t>
  </si>
  <si>
    <t>Anyla</t>
  </si>
  <si>
    <t>Gerath</t>
  </si>
  <si>
    <t>Umberlee</t>
  </si>
  <si>
    <t>$32</t>
  </si>
  <si>
    <t>Lungar II</t>
  </si>
  <si>
    <t>Triine</t>
  </si>
  <si>
    <t>Olztel</t>
  </si>
  <si>
    <t>CN, N, CE, NE</t>
  </si>
  <si>
    <t>1103 DR</t>
  </si>
  <si>
    <t>N44</t>
  </si>
  <si>
    <t>field: gold star: red stalactites: purple cavern ceiling: purple</t>
  </si>
  <si>
    <t>field: sky blue lightning bolt: white cloud: purple</t>
  </si>
  <si>
    <t>field: red crescents: silver flame: blue</t>
  </si>
  <si>
    <t>field: white spears: brown shafts, silver heads impaled head: brown hair &amp; beard, pink flesh, red blood (lots)</t>
  </si>
  <si>
    <t>one of the three ruling noble families of Amphail (SCAG 45). the next House in line for the office of the Lord Warden in Amphail in 1492 DR (SCAG 44)</t>
  </si>
  <si>
    <t>field: sky blue ground: rich green water: blue &amp; silver tree: black cloud: white</t>
  </si>
  <si>
    <t>For some time House Gralleth controled all property/interests Lord Orond Gralhund (E:DM 286)</t>
  </si>
  <si>
    <t>Lady Amori De'spri (was resurrected after over a century, middle aged human female (HoU 44-45), yearns to reunited with her dead husband Julain (HoU 51)** there might be legal problems concerning her standing within her family, as she technically is now again the oldest member.Lord Chostal Dunflagon, recently passed away (WATE 2-1)</t>
  </si>
  <si>
    <t>Greatest land-holder in the city Lord Elegal Nandar (E:DM 80)</t>
  </si>
  <si>
    <t>Renaer ‘Ren’ Neverember (see Folk of Waterdeep) (BT) Coat of Arms: bear’s claw atop a diamond, all atop a field with three stripes from dexter to sinister. (BT 115)</t>
  </si>
  <si>
    <t>Lord Terras Thangolir (BT) Lord Dolpherus Thangolir (E:DM 128)</t>
  </si>
  <si>
    <t>House Wands is reduced to only two Waterdhavian family members:Lord Torlyn Wands (see Folk of Waterdeep)Nharaen Wands (Torlyn’s younger sister, always after the next modern fashion)Hurnal Wands, the cousin of Torlyn and Nharaen was slain in 1479 DR because of his dealings with and by Khondar Naomal. (BT)</t>
  </si>
  <si>
    <t>Lord Lungard Zun, Patriarch (E:DM 96) Lord Weverell 'Wever' Zun, short and stout older nobleman, somewhat handsome, gallant even if drunk, wastrel younger brother of Lungard (E:DM 96)</t>
  </si>
  <si>
    <t>Malaerigo Hasard (Guildmaster of the Cellarers and Plumbers’Guild, paranoid, dislikes nobles) (BT) Laraelra ‘Elra’ Hasard (daughter, sorcerer, skinny, pale, black hair, Heir of the Blackstaff) (BT)</t>
  </si>
  <si>
    <t>Nazra Mrays, ‘Lady Loudbuckles’, a half-elf woman, a Masked Lord, protector of Ahghairon’s dragonstaff (TGC 314) (See Folk of Waterdeep) Antoum Mrays, Nazra’s young son, studies a the House of Wonders.</t>
  </si>
  <si>
    <t>Matriarch Kalandra: addicted to shape-changing potions;Haramond Bandoun, Kalandras son, a lich, was destroyed in a fight that involved Volothamp ‘Volo’Geddarm. (SAY 6,19)Emily Bandoun (Haramond’s much younger sister - who trailed around after him all the time— and wears magical boots that could “jump” her through walls and closed doors and any other sort of obstacle intended to keep her out. She never says anything. She just sits and watches with her huge dark eyes, and listens.) (SAY)</t>
  </si>
  <si>
    <t>The Moonstars are a noble family and faithful followers of Selune. Once prestigious, the family has suffered various hardships over the years. Much of the family has left Waterdeep. Recent activity indicates that Stedd Moonstar is making plans to restore the family’s wealth and standing in the city.House Moonstar’s primary sources of income are running caravans, exploration, and cartography.(WATE 2-2)Lord Stedd Moonstar from (WATE 1-1)</t>
  </si>
  <si>
    <t>Lord Harlond and Lady Melshimber, secretly worship of Asmodeus (E:DM 43)Lady Tasheene Melshimber, despises her parents for their worship of Asmodeus (E:DM 43)</t>
  </si>
  <si>
    <t>Dead house, maybe survivors outside of Waterdeep (CotD 80,297) Their crypt houses the grave of Vyvaine Mairgrave, lost love of Dorgar Adarbrent.</t>
  </si>
  <si>
    <t>Dead house, even their tomb was sold (CotD 24/71) House Gralleth controls all property/interests</t>
  </si>
  <si>
    <t>The houses Thorp and Kothont merged through marriage. Youngest Lady Korthornt (BT 241) **As House Kothont seems to still exist, maybe only House Thorp vanished through the merger?</t>
  </si>
  <si>
    <t>Lord Harlbrittur Kothont (clean-shaven, long-jawed, sharp-nosed, features often twisted by sour disapproval (E:DM 286) Lady Kothont (E:DM 287)</t>
  </si>
  <si>
    <t>Lord Erland Husteem (E:DM 286) Lady Husteem (E:DM 287)</t>
  </si>
  <si>
    <t>Lady Aowena Hedare, (TGC 5)Lord Eckhart Hedare, has thick mustaches (TGC 5)Live in the North Ward. Looking for tutors for their 4 children (TGC 7)Their mansions room are named after magical beasts like Griffon Room and Phoenix Room. (TGC 8,11)Lady Tennora Hedare (See Folk of Waterdeep)</t>
  </si>
  <si>
    <t>Grifstone is one of the newer noble houses. (Any noble house less than 200 years old is considered new.) Their wealth comes from mining, masonry and the crafting of arms and armor. (WATE 1-1) Ran Grifstone, third son of House Grifstone, is somewhat arrogant and very naive. (WATE 1-1)</t>
  </si>
  <si>
    <t>Known members</t>
  </si>
  <si>
    <t>Ethnicity*</t>
  </si>
  <si>
    <t>Noble's lifestyle day*</t>
  </si>
  <si>
    <t>Noble's lifestyle*</t>
  </si>
  <si>
    <t>Patriarck</t>
  </si>
  <si>
    <t xml:space="preserve">Dulbrawan II </t>
  </si>
  <si>
    <t>Lifestyle</t>
  </si>
  <si>
    <t>Price/Day</t>
  </si>
  <si>
    <t>type</t>
  </si>
  <si>
    <t>Price/year</t>
  </si>
  <si>
    <t>Wretched</t>
  </si>
  <si>
    <t>Squalid</t>
  </si>
  <si>
    <t>silver</t>
  </si>
  <si>
    <t>gold</t>
  </si>
  <si>
    <t>* - INFORMATION FROM 3.5 ED</t>
  </si>
  <si>
    <t>W</t>
  </si>
  <si>
    <t>Ardeep Forest</t>
  </si>
  <si>
    <t>Duchy of Daggerford</t>
  </si>
  <si>
    <t>47        Marune’s Stronghold (fort)</t>
  </si>
  <si>
    <t>48        Hespheira (ruin)</t>
  </si>
  <si>
    <t>49        Nasaqh Estates (fort)</t>
  </si>
  <si>
    <t>50        Mere of Dead Men</t>
  </si>
  <si>
    <t>1        </t>
  </si>
  <si>
    <t>Waterdeep (capital)</t>
  </si>
  <si>
    <t>      Crypts of the Deepening        Moon (ruin)</t>
  </si>
  <si>
    <t>      Dancing Dell</t>
  </si>
  <si>
    <t>      Glen of Aloevan</t>
  </si>
  <si>
    <t>      House of Long Silences (ruin)</t>
  </si>
  <si>
    <t>      House of Stone (ruin)</t>
  </si>
  <si>
    <t>      Nandar Lodge (ruin)</t>
  </si>
  <si>
    <t>      Fhylund Hunting Lodge        (fort)</t>
  </si>
  <si>
    <t>       Reluraun’s Tomb (ruin)</t>
  </si>
  <si>
    <t>       Floshin Estates        ■</t>
  </si>
  <si>
    <t>       Harpshield Lands</t>
  </si>
  <si>
    <t>       Dungeon of the Shield</t>
  </si>
  <si>
    <t>       Talmost Keep (ruin)</t>
  </si>
  <si>
    <t>       Delimbiyran (ruin)</t>
  </si>
  <si>
    <t>       Daggerford</t>
  </si>
  <si>
    <t>       Black Helm Tower</t>
  </si>
  <si>
    <t>       Mount Illefarn</t>
  </si>
  <si>
    <t>       Laughing Hollow</t>
  </si>
  <si>
    <t>       Sword Hills        „</t>
  </si>
  <si>
    <t>       Crumbling Stair (ruin)</t>
  </si>
  <si>
    <t>       Watchers of the North</t>
  </si>
  <si>
    <t>       Torstultok (Hall of Grand Hunts, Firehammer Hold) (fort)</t>
  </si>
  <si>
    <t>       Moon Tower        of Elembar (ruin)</t>
  </si>
  <si>
    <t>       Amphail (village)</t>
  </si>
  <si>
    <t>       Death Shallows</t>
  </si>
  <si>
    <t>       Dolblunde (ruin)</t>
  </si>
  <si>
    <t>       Goldenfields (city)</t>
  </si>
  <si>
    <t>       Maiden’s Tomb Tor (village)</t>
  </si>
  <si>
    <t>       Gauster Creek</t>
  </si>
  <si>
    <t>       Sarcrag</t>
  </si>
  <si>
    <t>       Stump Bog</t>
  </si>
  <si>
    <t>       Circle of the        Deepening Moon (ruin)</t>
  </si>
  <si>
    <t>        l!oi;'!oll</t>
  </si>
  <si>
    <t>       Redcliffs</t>
  </si>
  <si>
    <t>       Red Rocks</t>
  </si>
  <si>
    <t>       Alsapir’s Rock</t>
  </si>
  <si>
    <t>       Hall of Reflected Moonlight</t>
  </si>
  <si>
    <t>       Bryndraeth Estate (fort)</t>
  </si>
  <si>
    <t>       Roaring Dragon House (fort)</t>
  </si>
  <si>
    <t>       Zundbridge (bridge)</t>
  </si>
  <si>
    <t>       Rat Hills</t>
  </si>
  <si>
    <t>       Hall of Whirling Blades        (ruin)</t>
  </si>
  <si>
    <t>       Olothontor’s Lair (ruin)</t>
  </si>
  <si>
    <t>Delimbiyran</t>
  </si>
  <si>
    <t>Elembar</t>
  </si>
  <si>
    <t>Forlorn  Hills</t>
  </si>
  <si>
    <t>Lower  Dessarin  Vale</t>
  </si>
  <si>
    <t>The Selpir</t>
  </si>
  <si>
    <t>Mount Helimbrar</t>
  </si>
  <si>
    <t>Sword Mountains</t>
  </si>
  <si>
    <t>Mount Araddyn</t>
  </si>
  <si>
    <t>Mount Sar</t>
  </si>
  <si>
    <t>Mere of Dead Men</t>
  </si>
  <si>
    <t>Green Glade</t>
  </si>
  <si>
    <t>Talmost Lands</t>
  </si>
  <si>
    <t>field: brown, sting &amp; claw: metallic green, sparkles: silver</t>
  </si>
  <si>
    <t>field: purple, prow: gold, star: silver, spray: white, waves: navy blue</t>
  </si>
  <si>
    <t xml:space="preserve"> field: red (sky), waves: royal blue, spray: silver (one curl at bottom, curl and drop at top)</t>
  </si>
  <si>
    <t>field: purple
manche (sleeve): black
stars: gold</t>
  </si>
  <si>
    <t>mage schooling, magical research and adventuring, dweomercraft-for- hire</t>
  </si>
  <si>
    <t xml:space="preserve">field: white
waves: green
hull: brown
sail: light blue (with red
heart blazon)
masthead banner: red
ships lines, catwalks, shrouds, mast: black
</t>
  </si>
  <si>
    <t xml:space="preserve">field: green
sword: blue (blade), gold (hilt,
pommel), black (grip)
blood: crimson
monster: brown (body), white (fangs), purple (mouth)
</t>
  </si>
  <si>
    <t>field: red
weapons: silver (blades),
black (shafts)</t>
  </si>
  <si>
    <t>field: gold
mace: gray</t>
  </si>
  <si>
    <t>field: royal blue
scrolled border: silver</t>
  </si>
  <si>
    <t>field: green
horse: white (body), brown (eye)
crow: black (body), yellow (eye)</t>
  </si>
  <si>
    <t xml:space="preserve"> field: royal blue
bands (two): red
will o wisps: white</t>
  </si>
  <si>
    <t>field: royal blue
moon: white
fanciful arrow (including
speed-streaks): silver</t>
  </si>
  <si>
    <t xml:space="preserve"> field: red
band: white
bugle, candle-lamp, and
whip (including thong,
flame): gold
</t>
  </si>
  <si>
    <t>field: royal blue
serpent: light green (body),
yellow (eyes, fangs), red (mouth)</t>
  </si>
  <si>
    <t xml:space="preserve">field: sky blue
castle: gray
torch: gold
flame: orange
</t>
  </si>
  <si>
    <t>sky blue
waves: green
foam at top of wave: white
moon: white</t>
  </si>
  <si>
    <t>field: scarlet
goblet: gold
spilling wine: purple</t>
  </si>
  <si>
    <t xml:space="preserve">field: green
borders: silver
torso: pink flesh
ship,
lance: brown
helm, sword, and shield (note borders on shield): gold
</t>
  </si>
  <si>
    <t xml:space="preserve"> field: sky blue
flames: scarlet
armor: silver
face: black (no features shown)
blood: crimson (three rivulets, from open helm)</t>
  </si>
  <si>
    <t>field: royal blue
falcon: white</t>
  </si>
  <si>
    <t xml:space="preserve">field: green
horn: gold (body), white
(blast of sound)
star: white
</t>
  </si>
  <si>
    <t>field: orange
water: green
tree: black
raven: black (body), red (eye)
sails: white
hull: brown</t>
  </si>
  <si>
    <t>field: red
portcullis: gray
chain &amp; collar: gray
skull: white and black</t>
  </si>
  <si>
    <t>field: orange
horn: yellow-green
eyes: glittering green
mouth: red (maw), white (fangs)</t>
  </si>
  <si>
    <t>field: green
fish: silver (body), yellow (eye)</t>
  </si>
  <si>
    <t>fishing</t>
  </si>
  <si>
    <t>field: green
hawk-bell: white</t>
  </si>
  <si>
    <t>field: sky blue
bridge: gray
star: silver
spear: black (shaft), silver
(head), royal blue (banner)</t>
  </si>
  <si>
    <t xml:space="preserve"> field: royal blue
moon and stars: silver</t>
  </si>
  <si>
    <t>field: silver
border (representing edge
of helm): royal blue
eye: white with green pupil</t>
  </si>
  <si>
    <t xml:space="preserve"> field: red
border: gold
stars: white</t>
  </si>
  <si>
    <t>field: gold
claw: white
talons: scarlet
feathers: brown</t>
  </si>
  <si>
    <t>field: royal blue
band: silver
swordtip: silver (blade),
red (bloodied tip)</t>
  </si>
  <si>
    <t xml:space="preserve">mercenary, fighting, trading in metals &amp; perfumes
</t>
  </si>
  <si>
    <t>field: deep green
bars: white
harp: brown (body), white (area of strings), silver (strings)
curtain: orange (fabric, in top comer), crimson (border)</t>
  </si>
  <si>
    <t>field: royal blue
spearpoints: silver
folded hands: pink flesh
sleeves: green</t>
  </si>
  <si>
    <t>Founder</t>
  </si>
  <si>
    <t>field: white
arm: pink flesh
gem: glistening gree</t>
  </si>
  <si>
    <t>field: purple
shell: pink
sea-worm: green</t>
  </si>
  <si>
    <t>field: sky blue
spear: brown (shaft),
silver (head)
banner: green
star: silver</t>
  </si>
  <si>
    <t xml:space="preserve">field: yellow
boot: brown
flower: blue (blossom), green (leaves and stem)
</t>
  </si>
  <si>
    <t>Recruiting, mercenary training, outfiting for travelers, former interests in slave trade</t>
  </si>
  <si>
    <t>field: green
weapons: silver (blades),
black (hilts, pommels,
and grips)</t>
  </si>
  <si>
    <t>field: gold
tower: purple
bird: black
tower window, road and
jagged opening in tower
base: gold</t>
  </si>
  <si>
    <t>field: silver, tears: crimson</t>
  </si>
  <si>
    <t>field: silver, sash: red, 
star: white</t>
  </si>
  <si>
    <t>field: gold, minidragon: metallic green, (body), orange (eye)</t>
  </si>
  <si>
    <t>field: orange, spears: red</t>
  </si>
  <si>
    <t xml:space="preserve"> field: tawny, scimitar: white (blade), crimson (tip), gold (hilt), blood drops: crimson, gauntlet: gray</t>
  </si>
  <si>
    <t>field: orange, star: white, reins: bronze</t>
  </si>
  <si>
    <t>field: green dragon: white (body), red (teeth and tongue), gold (eye)</t>
  </si>
  <si>
    <t>field: orange, flames: scarlet, chain: silver</t>
  </si>
  <si>
    <t xml:space="preserve">field: purple
moon: white
waves: bands of black and purple
foam: white
hull: crimson
sail: orange
</t>
  </si>
  <si>
    <t xml:space="preserve"> field: royal blue
star: silver
arms &amp; banners: black</t>
  </si>
  <si>
    <t xml:space="preserve"> field: white
spiral winds: red (outer),
orange (inner)
sun: gold</t>
  </si>
  <si>
    <t>field: gold
devils face: orange (eyes),
tawny (unshaded side),
scarlet (shaded side)</t>
  </si>
  <si>
    <t>field: yellow
snake: deep green (body),
white with red pupil (eye)</t>
  </si>
  <si>
    <t>field: orange
gauntlet: silver
spikes of gauntlet: crimson
slashes (three): crimson</t>
  </si>
  <si>
    <t>field: white
daggers: black (handles),
silver (blades)
gauntlet: green
shelf: brown with black
scrollwork
book &amp; skulls: white
half-shield: gold
quill pen: turquoise</t>
  </si>
  <si>
    <t>field: white
small shield: black
sun: gold</t>
  </si>
  <si>
    <t>field: white
wands: gold
hat: black</t>
  </si>
  <si>
    <t>field: light green
dragon (claw, tail, jaws): gray
flames (dragons breath): red</t>
  </si>
  <si>
    <t>field: sky blue
water: purple
sun: gold
bands of cloud: black
eagle: red</t>
  </si>
  <si>
    <t>field: white
battlements: gray
men in armor: silver
arrows: black
standard: red (banner), gold (ball on top), black (shaft)</t>
  </si>
  <si>
    <t xml:space="preserve"> field: (lower half) red,
(upper half) white
stripes: white
anchor: silver
border: royal blue
water: light blue
island with tree: rich green</t>
  </si>
  <si>
    <t xml:space="preserve"> field: white
bands: red
trumpets: gold, with orange
openings</t>
  </si>
  <si>
    <t xml:space="preserve"> field: purple
water &amp; stars: silver
crag: gold front, silver backslopes
ground: black
lower tip of shield: gold (rising sun)</t>
  </si>
  <si>
    <t xml:space="preserve"> field: white
yoke: green
bird: white with gold beak,
black feathers</t>
  </si>
  <si>
    <t>banking, moneylending, information-gathering, rumor-mongering (spreading rumors, for fees)</t>
  </si>
  <si>
    <t>field: gold
feathers: red
axe: blade silver, handle brown</t>
  </si>
  <si>
    <t>field: sky blue
mountain: gray
cavern and trail: red</t>
  </si>
  <si>
    <t>field: orange
blade: silver
hand: pink flesh
chevron: red
upper field: light green</t>
  </si>
  <si>
    <t>field: pink
goblet: silver
helm: silver, with gold crown-feathers
and green plume-feather</t>
  </si>
  <si>
    <t xml:space="preserve">owns many farms in Amphail (SCAG 45) </t>
  </si>
  <si>
    <t>Lady Ammakyl (BT 43) Lord Vescaras Ammakyl, a black-skinned half-elf of mixed Turami and elven ancestory, wealthy and hardworking, braided hair with gold threaded into each braid, impeccably cool manners, secretly a harper agent who uses the familiy's wine trade to run a network of harper spies along the merchant caravan routes, very good at what he does (S:TA 39)Lady Jadzia Ammakyl, lovely, sister of Vescaras, is rich 'as Waukeen's handmaiden' (S:TA 46-47) three other sisters of Vescaras (S:TA 47, 392)</t>
  </si>
  <si>
    <t>Still exists, lost some property to House RalnarthThey are a very old Waterdeep family involved in trading, money-changing and barter. Their current reputation is fairly solid. House Anteos was involved in the slave trade a very long time ago (at least 200-300 years ago)Lord Korras Anteos the Third (WATE 1-2)</t>
  </si>
  <si>
    <t xml:space="preserve"> Lady Embrelle Eagleshield (ED)</t>
  </si>
  <si>
    <t xml:space="preserve">formerly dissolved; some of it's property went to House Ralnarth, but the House was reinstalled (SCAG 57) </t>
  </si>
  <si>
    <t xml:space="preserve">(E:DM 263) </t>
  </si>
  <si>
    <t>Mansion on Riverstreet (BT 240-241) Absorbed the interest and estates of the Bladesemmers and MarkalsHouse Gralleth is one of the more powerful houses in terms of money and social position in Waterdeep.</t>
  </si>
  <si>
    <t>Lord Challras Gralleth (BT 125,240)Lord Rharlek Gralleth: Challras’s son, short of build, has a lisp, ‘a squat, poor-complexioned boor with bad teeth,worse manners, two left feet, and a wasted education’. (BT 240)</t>
  </si>
  <si>
    <t xml:space="preserve">one of the three ruling noble families of Amphail (SCAG 44) </t>
  </si>
  <si>
    <t>bear’s claw atop a diamond, all atop a field with three stripes from dexter to sinister. (BT 115)</t>
  </si>
  <si>
    <t>Mansion on Vhezoar Street (BT 238)The Ralnarth absorbed the holdings of the Estelmer clan</t>
  </si>
  <si>
    <t>Lord RalnathKahlem Ralnarth (nephew of Lord Ralnarth, a vain bully with coin and a noble name behind it, member of the Watch, See also The Watch)</t>
  </si>
  <si>
    <t>still exists; not as powerful **</t>
  </si>
  <si>
    <t>Wavetamer Garyn Raventree (Priest of Valkur) (BT)</t>
  </si>
  <si>
    <t>One of the three ruling noble families of Amphail (SCAG 44</t>
  </si>
  <si>
    <t>Kylynne Silmerhelve, newly appointed tiefling magister**maybe Kylynne is no tiefling at all, but a half-dragon descendant of the bronze dragon Nymmurh, the Wyrm Who Watches?Dala Silmerhelve, the much protected only daughter of House Silmerhelve, wanted to see some excitement and do something a bit dangerous. (WATE 1-1)</t>
  </si>
  <si>
    <t xml:space="preserve">Wants to become a noble house (DS22) </t>
  </si>
  <si>
    <t>Larr (might be a Masked Lord) Sievers (younger brother of Larr)</t>
  </si>
  <si>
    <t>AndramburtMelauthaZaraela (only daughter), was recently killed by the mindflayer Suthool (E:DM 294)</t>
  </si>
  <si>
    <t xml:space="preserve">Gildeggh </t>
  </si>
  <si>
    <t xml:space="preserve">Zoar </t>
  </si>
  <si>
    <t>The Zoar family is still a bitter enemy of Waterdeeps rulers, its members dwelling in Luskan, Scornubel, and Amn, and rumored to be allied with the Knights of the Shield</t>
  </si>
  <si>
    <t xml:space="preserve"> red rose clutched in a silver gauntlet, on a green field. </t>
  </si>
  <si>
    <t>realistic, severed umber hulks head impaled on a bloody spear, on a scarlet field.</t>
  </si>
  <si>
    <t>FAITH*</t>
  </si>
  <si>
    <t>ALIGNMENT</t>
  </si>
  <si>
    <t>Lady Tamalin Zoar (SKT), High Captain Horix Zoar , commander of Everlund's army and a windbag</t>
  </si>
  <si>
    <t xml:space="preserve">exile Othovir (SKT), exile Alaeros Margaster,Lady Xamlyn Margaster (mage living in Silverymoon) (SKT), Lord Orn Margaster
</t>
  </si>
  <si>
    <t xml:space="preserve">)Lady Talantress Roaringhorn (heiress, was caught in a bawdy boudoir, which led to a scandal in Tarsakh of 1479 DR, was called ‘brainless’ in Minstrel) (DS)Lord Haelram Roaringhorn (IDWFR1)Lady ??? Roaringhorn, wife of Haelram (IDWFR1)Lord ??? brother of Haelram (IDWFR1)Lord ??? son of Haelram (missing) (IDWFR1)Lady Talandra Roaringhorn (IDWFR1)Rurland, the major domus of House Roaringhorn (IDWFR1) Tylandar Roaringhorn, 63 years old noble, Lord Zelraun Roaringhorn, archmage (SKT, OotA), </t>
  </si>
  <si>
    <t>Floshin</t>
  </si>
  <si>
    <t xml:space="preserve">Shalendra Floshin (TftYP:DiT), Darfin Floshin, 
</t>
  </si>
  <si>
    <t xml:space="preserve"> Lord Elegal Nandar (E:DM 80), son of deceased LadyVelrosa Nandar  and Lord Drezlin Nandar (SKT)</t>
  </si>
  <si>
    <t>NORTH WARD STRUCTURES</t>
  </si>
  <si>
    <t>N1: Guard Barracks (city building, C, 3)</t>
  </si>
  <si>
    <t>N2: Brossfeather Villa (noble villa, A, 2s &amp; 3s)</t>
  </si>
  <si>
    <t>N3: Anteos Villa (noble villa, A, 1s &amp; 2s)</t>
  </si>
  <si>
    <t>N4: Phull Villa (noble villa, A, 1s &amp; 3s)</t>
  </si>
  <si>
    <t>N5: Snome Villa (noble villa, A, 2s)</t>
  </si>
  <si>
    <t>N6: Crommor Villa (noble villa, A, 2s)</t>
  </si>
  <si>
    <t>N7: Piiradost Villa (noble villa, A, 1s &amp; 2s)</t>
  </si>
  <si>
    <t>N8: Thunderstaff Villa (noble villa, A, 2s &amp; 4s)</t>
  </si>
  <si>
    <t>N9: Talmost Villa (noble villa, A, 2s &amp; 3s)</t>
  </si>
  <si>
    <t>N10: Thann Villa (noble villa, A, 3s)</t>
  </si>
  <si>
    <t>N11: Hawkwinter Villa (noble villa, A, 3s &amp; 4s)</t>
  </si>
  <si>
    <t>N12: Sultlue Villa (noble villa, A, 2s)</t>
  </si>
  <si>
    <t>N13: Cragsmere Villa (noble villa, A, 2s &amp; 3s)</t>
  </si>
  <si>
    <t>N14: Massalan Villa (noble villa, A, 1s &amp; 2s) '</t>
  </si>
  <si>
    <t>N15: Kothont Villa (noble villa, A, 1s &amp; 2s)</t>
  </si>
  <si>
    <t>N16: Holyhands House (inn/temple of many faiths/former noble villa, A, 3s &amp; 4s)</t>
  </si>
  <si>
    <t>N17: Lanngolyn Villa (noble villa, A, 1s &amp; 3s)</t>
  </si>
  <si>
    <t>N18: Ulbrinter Villa (noble villa, A, 2s &amp; 3s)</t>
  </si>
  <si>
    <t>N19: Jardeth Villa (noble villa, A, 2s)</t>
  </si>
  <si>
    <t>N20: Gralhund Villa (noble villa, A, 3s)</t>
  </si>
  <si>
    <t>N21: The Raging Lion (inn, B, 3)</t>
  </si>
  <si>
    <t>N22: Maerklos Villa (noble villa, A, 1s, 2s, &amp; 4s)</t>
  </si>
  <si>
    <t>N23: Nandar Villa (noble villa, A, 2s &amp; 3s)</t>
  </si>
  <si>
    <t>N24: Stormweather Villa (noble villa, A, 2s &amp; 5s)</t>
  </si>
  <si>
    <t>N25: A Maiden's Tears (tavern, B, 1)</t>
  </si>
  <si>
    <t>N26: Twilight Hunters (tavern, C, 2)</t>
  </si>
  <si>
    <t>N27: The Gentle Mermaid (festhall, B, 4)</t>
  </si>
  <si>
    <t>N28: Durinbold Villa (noble villa, A, 3s &amp; 4s)</t>
  </si>
  <si>
    <t>N29: Estelmer Villa (noble villa, A, 2s &amp; 3s)</t>
  </si>
  <si>
    <t>N30: Tarm Villa (noble villa, A, 3s)</t>
  </si>
  <si>
    <t>N31: Majarra Villa (noble villa, A, 3s &amp; 4s)</t>
  </si>
  <si>
    <t>N32: The Misty Beard (tavern, C, 4)</t>
  </si>
  <si>
    <t>N33: Agundar Villa (noble villa, A, 1s &amp; 3s)</t>
  </si>
  <si>
    <t>N34: Amcathra Villa (noble villa, A, 2s &amp; 4s)</t>
  </si>
  <si>
    <t>N35: Hunabar Villa (noble villa, A, 2s)</t>
  </si>
  <si>
    <t>N36: Thorp Villa (noble villa, A, 3s)</t>
  </si>
  <si>
    <t>N37: Lathkule Villa (noble villa, A, 3s)</t>
  </si>
  <si>
    <t>N38: Kormallis Villa (noble villa, A, 1s &amp; 2s)</t>
  </si>
  <si>
    <t>N39: Adarbrent Villa (noble villa, A, 3s &amp; 4s)</t>
  </si>
  <si>
    <t>N40: Phylund Villa (noble villa, A, 2s &amp; 3s)</t>
  </si>
  <si>
    <t>N4i: Margaster Villa (noble villa, A, 2s)</t>
  </si>
  <si>
    <t>N42: Roaringhorn Villa, "The High House of Roaririghorn" (noble villa, C, 4 [formerly A, 4})</t>
  </si>
  <si>
    <t>N43: Ragathan Furriers (business, C, 2)</t>
  </si>
  <si>
    <t>N44: Zun Villa (noble villa, A, 2s &amp; 4s)</t>
  </si>
  <si>
    <t>N45: House of Crystal Storage (warehouse, C, 4)</t>
  </si>
  <si>
    <t>N46: The House of Crystal (guildhall, B, 2)</t>
  </si>
  <si>
    <t>N47: The Galloping Minotaur (inn, B, 2s &amp; 3s)</t>
  </si>
  <si>
    <t>N48: Meraedos Fine Furs (business, C, 2)</t>
  </si>
  <si>
    <t>N49: Sulmest's Splendid Shoes &amp; Boots (business, C, 1)</t>
  </si>
  <si>
    <t>N50: Aurora's Realms Shop, High Road Catalogue Counter (business, C, 1)</t>
  </si>
  <si>
    <t>N51: The House of Healing (guildhall, C, 3)</t>
  </si>
  <si>
    <t>N52: Hothemer Villa (noble villa, A, 3s)</t>
  </si>
  <si>
    <t>N53: Ilvastarr Villa (noble villa, A, 2s &amp; 3s)</t>
  </si>
  <si>
    <t>N54: Fallen Stars Fish (business, C, 1)</t>
  </si>
  <si>
    <t>N55: Wands Villa (noble villa, A, 3s &amp; 5s)</t>
  </si>
  <si>
    <t>N56: The Grinning Lion (tavern, C, 1)</t>
  </si>
  <si>
    <t>N57: Gost Villa (noble villa, A, 3s &amp; 4s)</t>
  </si>
  <si>
    <t>N58: Helmfast Villa (noble villa, A, 3s)</t>
  </si>
  <si>
    <t>N59: Orlpar Husteem's residence (row house, B, 3)</t>
  </si>
  <si>
    <t>N60: Downybeard Tobacconist (business, B, 2)</t>
  </si>
  <si>
    <t>N61: Hriiat Fine Pastries (business, C, 2)</t>
  </si>
  <si>
    <t>N62: Irbryth Authamaun's residence (business/row house, B, 2)</t>
  </si>
  <si>
    <t>N63: Danilo Thann's residence (row house, A, 3)</t>
  </si>
  <si>
    <t>N64: Maerik Thaelcloak's residence (row house, A, 2)</t>
  </si>
  <si>
    <t>N65: Silent Shield (inn/storage, B, 4)</t>
  </si>
  <si>
    <t>N66: Taurntyrith Adornments (business, A, 2)</t>
  </si>
  <si>
    <t>N67: Bhephel's Bottles/Exotic Wines and Cordials (business, A, 2)</t>
  </si>
  <si>
    <t>N68: Sarsantyr's Tapestries &amp; Draperies (business, B, 2)</t>
  </si>
  <si>
    <t>N69: Tirelessly Turning Wheel/Caravan Curios From All Far Faerûn (business, B, 3)</t>
  </si>
  <si>
    <t>N70: Millomyr Harps (business, A, 2)</t>
  </si>
  <si>
    <t>N71: Greenglade Tower (rooming house, A, J)</t>
  </si>
  <si>
    <t>N72: Obelos "The Only" Braeril's residence (business/row house, A, 3)</t>
  </si>
  <si>
    <t>N73: Hospice of St. Laupsenn (temple, A, 3)</t>
  </si>
  <si>
    <t>N74: Simon Ilzimmer's residence (row house, A, 4)</t>
  </si>
  <si>
    <t>N75: Brianne's Tower (residence, A, 6)</t>
  </si>
  <si>
    <t>N76: Firesong Villa (villa, A, 4)</t>
  </si>
  <si>
    <t>N77: The Bent Nail (business, B, 3)</t>
  </si>
  <si>
    <t>N78: Northgate (city building, A, 4)</t>
  </si>
  <si>
    <t>N79: Farwatch Tower (city building, A, 5)</t>
  </si>
  <si>
    <t>N80: Endcliff Tower (city building, A, 3)</t>
  </si>
  <si>
    <t>N81: Cliffwatch Ruins (ruined inn, n/a)</t>
  </si>
  <si>
    <t>N82: Upper Towers (city building, A, 4)</t>
  </si>
  <si>
    <t>SEA WARD STRUCTURES</t>
  </si>
  <si>
    <t>$1: Sated Satyr (tavern, C, 2)</t>
  </si>
  <si>
    <t>$2: Wyvern's Rest (inn, C, 2)</t>
  </si>
  <si>
    <t>$3: Selchoun's Sundries (business, B, 2)</t>
  </si>
  <si>
    <t>$4: Golden Harp Inn (inn, B, 2)</t>
  </si>
  <si>
    <t>$5: The Shrines of Nature (temple, B, 2s)</t>
  </si>
  <si>
    <t>$6: Emveolstone Villa (noble villa, A, 2s &amp; 3s)</t>
  </si>
  <si>
    <t>$7: Hiilgauntlet Villa (noble villa, A, 3s)</t>
  </si>
  <si>
    <t>$8: The Blue Alley (wizard's domicile, C, 1)</t>
  </si>
  <si>
    <t>$9: Gauntyl Villa (noble villa, A, 1s &amp; 2s)</t>
  </si>
  <si>
    <t>$10: The Temple of Beauty (temple, A, 3)</t>
  </si>
  <si>
    <t>$11: Brokengulf Villa (noble villa, A, 4s &amp; 3s)</t>
  </si>
  <si>
    <t>$12: Raventree Villa (noble villa, A, 3s &amp; 2s)</t>
  </si>
  <si>
    <t>$13: Rosznar Villa (noble villa, A, 5s &amp; 2s)</t>
  </si>
  <si>
    <t>$14: Jhansczil Villa (noble villa, A, 1s &amp; 3s)</t>
  </si>
  <si>
    <t>$15: Naingate (wizard's domicile, B, 4)</t>
  </si>
  <si>
    <t>$16: Melshimber' Villa (noble villa, A, 4s &amp; 5s)</t>
  </si>
  <si>
    <t>$17: Ilitul Villa (noble villa, A, 2s)</t>
  </si>
  <si>
    <t>$18: Aurora's Realms Shop, Singing Dolphin Catalog Counter (business, B, 1)</t>
  </si>
  <si>
    <t>$19: The Tower of Luck (temple, A, 2s &amp; 3s)</t>
  </si>
  <si>
    <t>$20: Wavesilver Villa (noble villa, A, 2s &amp; 4s)</t>
  </si>
  <si>
    <t>$21: The House of Wonder (temple, A, 5s)</t>
  </si>
  <si>
    <t>$22: Eltorchul Villa (noble villa, A, 1s &amp; 3s)</t>
  </si>
  <si>
    <t>$23: Nesher Villa (noble villa, A, 1s &amp; 2s)</t>
  </si>
  <si>
    <t>$24: Gundwynd Villa (noble villa, A, 2s &amp; 3s)</t>
  </si>
  <si>
    <t>$25: Tessalar's Tower (wizard's domicile, B, 4s)</t>
  </si>
  <si>
    <t>$26: Artemel Villa (noble villa, A, 2s)</t>
  </si>
  <si>
    <t>$27: Ammakyl Villa (noble villa, A, 1s &amp; 2s)</t>
  </si>
  <si>
    <t>$28: Silmerhelve Villa (noble villa, A, 3s)</t>
  </si>
  <si>
    <t>$29: Ruldegost Villa (noble villa, A, 3s &amp; 4s)</t>
  </si>
  <si>
    <t>$30: The Dragon Tower of Maaril (wizard's domicile, A, 4s)</t>
  </si>
  <si>
    <t>$31: Husteem Villa (noble villa, A, 3s &amp; 4s)</t>
  </si>
  <si>
    <t>$32: Zulpair Villa (noble villa, A, 3s)</t>
  </si>
  <si>
    <t>$33: Eirontalar Villa (noble villa, A, 2s)</t>
  </si>
  <si>
    <t>$34: Tesper Villa, "Tespergates" (noble villa, A, 2s &amp; 3s)</t>
  </si>
  <si>
    <t>$35: Irlingstar Villa (noble villa, A, 3s &amp; 4s)</t>
  </si>
  <si>
    <t>$36: Manthar Villa (noble villa, A, 1s &amp; 3s)</t>
  </si>
  <si>
    <t>$37: The Fiery Flagon (tavern, B, 1s)</t>
  </si>
  <si>
    <t>$38: The House of Inspired Hands (temple, B, 3s)</t>
  </si>
  <si>
    <t>$39: Dacer's Inn (inn, B, 3s)</t>
  </si>
  <si>
    <t>$40: Ilzimmer (noble villa, A, 1s &amp; 2s)</t>
  </si>
  <si>
    <t>$41: The Ship's Wheel (tavern, C, 2)</t>
  </si>
  <si>
    <t>$42: The Pilgrim's Rest (inn, B, 3)</t>
  </si>
  <si>
    <t>$43: The Wandering Wemic (inn, B, 3)</t>
  </si>
  <si>
    <t>$44: Tchazzam Villa (noble villa, A, 1s &amp; 2s)</t>
  </si>
  <si>
    <t>$45": Maerghoun's Inn (inn, B, 3)</t>
  </si>
  <si>
    <t>$46: Urmbrusk Villa (noble villa, A, 2s &amp; 3s)</t>
  </si>
  <si>
    <t>$47: Assumbar Villa (noble villa, A, Is &amp; 3s)</t>
  </si>
  <si>
    <t>$48: Cassalanter-Villa (noble villa, A, 3s &amp; 4s)</t>
  </si>
  <si>
    <t>$49: Thongolir Villa (noble villa, A, 1s &amp; 2s)</t>
  </si>
  <si>
    <t>$50: Eagleshield Villa (noble villa, A, 2s &amp; 4s)</t>
  </si>
  <si>
    <t>$51: Dezlentyr Villa (noble villa, A, 2s &amp; 4s)</t>
  </si>
  <si>
    <t>$52: Belabranta Villa (noble villa;, A, 3s &amp; 5s)</t>
  </si>
  <si>
    <t>$53: Bladesemmer Villa (noble villa, A, 1s &amp; 3s)</t>
  </si>
  <si>
    <t>$54: The House of Purple Silks (festhall, B, 4)</t>
  </si>
  <si>
    <t>$55: Gounar's Tavern (tavern, B, 2)</t>
  </si>
  <si>
    <t>$56: The House of the Moon (temple, A, 4)</t>
  </si>
  <si>
    <t>$57: Moonstar Villa (noble villa, A, 2s &amp; 4s)</t>
  </si>
  <si>
    <t>$58: The House of Heroes (temple, A, 3)</t>
  </si>
  <si>
    <t>$59: The Broken Lance (tavern, C, 1)</t>
  </si>
  <si>
    <t>$60: Halazar's Fine Gems (business, B, 2)</t>
  </si>
  <si>
    <t>$61: The Silken Slyph (tavern/inn, A, 4)</t>
  </si>
  <si>
    <t>$62: Gerin's Breads (business, B, 2)</t>
  </si>
  <si>
    <t>$63: Melvar's Chapbooks and Folios (business, B, 2)</t>
  </si>
  <si>
    <t>$64: Velatha's Delights (business, B, 2)</t>
  </si>
  <si>
    <t>$65: Tammerbund's Glasswares (business, B, 3)</t>
  </si>
  <si>
    <t>$66: Mystra's Arms (asylum, A, 6)</t>
  </si>
  <si>
    <t>$67: Furjur the Flippant's residence (house, A, 3)</t>
  </si>
  <si>
    <t>$68: Hlethvagi Anteos's residence (villa, A, 5)</t>
  </si>
  <si>
    <t>$69: Stagdown Manse (villa, A, 3)</t>
  </si>
  <si>
    <t>$70: Heroes' Garden (city building, n/a)</t>
  </si>
  <si>
    <t>$71: Seaseyes Tower (city building, A, 5)</t>
  </si>
  <si>
    <t>$72: West Gate (city building, A, 3)</t>
  </si>
  <si>
    <t>$73: Seawatch Tower (city building, A, 5)</t>
  </si>
  <si>
    <t>$74: North Tower, "The Trolltower" (city building, A, 4)</t>
  </si>
  <si>
    <t>$75: Armory (city building, A, 3)</t>
  </si>
  <si>
    <t>$76: High Flagon Gambling House (business, B, 3)</t>
  </si>
  <si>
    <t>$77: Field of Triumph (city building, A, 5)</t>
  </si>
  <si>
    <t>$78: Myrna Cassalanter's residence (house, A, 2)</t>
  </si>
  <si>
    <t>$79: Trollfort (city building, A, 4)</t>
  </si>
  <si>
    <t>C27: The Master Bakers' Hall (guildhall, B, 2)</t>
  </si>
  <si>
    <t>C28: Velstrode the Venturer's Row house (house, B, 3)</t>
  </si>
  <si>
    <t>C29: Olmhazan's Jewels (business; B, 1)</t>
  </si>
  <si>
    <t>C30: The Asp's Strike (tavern, C, 2)</t>
  </si>
  <si>
    <t>C31: Rebeleigh's Elegant Headwear (business, C, 1)</t>
  </si>
  <si>
    <t>C32: The Elfstone Tavern (tavern, B, 2)</t>
  </si>
  <si>
    <t>C33: Phalantar's Philtres &amp; Components (business, B, 2)</t>
  </si>
  <si>
    <t>C34: Pewterers' and Casters' Guildhall (guildhall, C, 1)</t>
  </si>
  <si>
    <t>C35: The Blue Jack (tavern, D, 1)</t>
  </si>
  <si>
    <t>C36: Guildhall of the Order (guildhall, B, 1)</t>
  </si>
  <si>
    <t>C37: Aurora's Realms Shop, Waterdeep Way Catalogue Count</t>
  </si>
  <si>
    <t>C39: Fellowship Hall (guildhall, B, 3)</t>
  </si>
  <si>
    <t>C40: The Map House (guildhall, B, 2)</t>
  </si>
  <si>
    <t>C41: Shyrrhr's House (row house, B, 3)</t>
  </si>
  <si>
    <t>C42: Loene the Fighter's House (row house, A, 3)</t>
  </si>
  <si>
    <t>C43: Mother Tathlom's House of Pleasure (festhall, B, 5)</t>
  </si>
  <si>
    <t>C44: The House of Gems (guildhall, C, 2) 1</t>
  </si>
  <si>
    <t>C45: Lady Naneatha Lhaurilstar's residence (row house, B, 3)</t>
  </si>
  <si>
    <t>C46: Bell Tower (city building, C, 3)</t>
  </si>
  <si>
    <t>C47: Guard Smithy (city building, C, 2)</t>
  </si>
  <si>
    <t>C48: The Yawning Portal (inn, C,.3)</t>
  </si>
  <si>
    <t>C49: The Red-eyed Owl (tavern, D, 2)</t>
  </si>
  <si>
    <t>C50: The Sleepy Slyph (tavern, C, 2)</t>
  </si>
  <si>
    <t>C51: Crommer's Warehouse (warehouse, C, 4)</t>
  </si>
  <si>
    <t>C52: Mirt's Mansion (villa, A, 3)</t>
  </si>
  <si>
    <t>C53: The Quaffing Quaggoth (tavern, C, 1)</t>
  </si>
  <si>
    <t>C54: The Sailor's Own (tavern, D, 1)</t>
  </si>
  <si>
    <t>C55: Eilean's Maztican Delights (business, B, 2)</t>
  </si>
  <si>
    <t>C56: Lightsinger Theater (business, A, 3)</t>
  </si>
  <si>
    <t>C57: Sorynth's Silverware (business, B, 2)</t>
  </si>
  <si>
    <t>C58: Jhural's Dance (festhall, C, 3)</t>
  </si>
  <si>
    <t>C59: Tavern of the Flagon Dragon (tavern, C, 2)</t>
  </si>
  <si>
    <t>C60: Sapphire House (rooming house/inn, B, 5)</t>
  </si>
  <si>
    <t>C61: Delzimmer residence (row house, B, 4)</t>
  </si>
  <si>
    <t>C62: Irlingstar residence, "Sablehearth" (row house, B, 4)</t>
  </si>
  <si>
    <t>C63: Syndra Wands' Tower (wizard's domicile, B, 3)</t>
  </si>
  <si>
    <t>C64: Old Knot Shop (business, B, 2)</t>
  </si>
  <si>
    <t>C65: "Sharkroar" Horth Shalark's Broadsheets (business, C, 1)</t>
  </si>
  <si>
    <t>C66: Pantheon Temple of the Seldarine (temple, A, 4)</t>
  </si>
  <si>
    <t>C67: Peaktop Aerie (city-building, A, S)</t>
  </si>
  <si>
    <t>C68: Watching Tower (city building, A, 6)</t>
  </si>
  <si>
    <t>C69: Watching Tower (city building, A, 6)</t>
  </si>
  <si>
    <t>C70: Thayan Embassy (embassy, A, 4)</t>
  </si>
  <si>
    <t>C71: Caladorn Cassalanter's residence (rowhouse, A, 3)</t>
  </si>
  <si>
    <t>C72: New Olamn (school, A, 4)</t>
  </si>
  <si>
    <t>C73: Azuth's Mug (tavern, B, 1)</t>
  </si>
  <si>
    <t>C74: House of Two Hands (monastery, A, 3),</t>
  </si>
  <si>
    <t>C75: Piergeiron's Palace (city building, A, 7)</t>
  </si>
  <si>
    <t>C76: Castle Waterdeep (city building, A, 10)</t>
  </si>
  <si>
    <t>C77: Larissa Neathal's residence (row house, A, 2)</t>
  </si>
  <si>
    <t>C78: Wyrmbones Inn (inn, A, 3)</t>
  </si>
  <si>
    <t>C79: Ahghairon's Tower (city building, A, 4)</t>
  </si>
  <si>
    <t>C80: Tolgar Anuvien's residence (villa, A, 3)</t>
  </si>
  <si>
    <t>C81: Blushing Nymph (festhall, B, 2)</t>
  </si>
  <si>
    <t>C82: Haerun Mhammaster's residence (rowhouse, C, 3)</t>
  </si>
  <si>
    <t>C83: Ammathair Hawkfeather's residence (house, C, 2)</t>
  </si>
  <si>
    <t>C84: Nurneene's Marvelous Masks (business, C, 4)</t>
  </si>
  <si>
    <t>CSS: The Curious Past (business, B, 2)</t>
  </si>
  <si>
    <t>C86: Paethier's Pipeweed (business, B, 2)</t>
  </si>
  <si>
    <t>CASTLE WARD STRUCTURES</t>
  </si>
  <si>
    <t>C1: Spires of the Morning (temple, A, 3)</t>
  </si>
  <si>
    <t>C2: Fair Winds (villa, B, 2)</t>
  </si>
  <si>
    <t>C3: Silavene's (festhall, B, 3)</t>
  </si>
  <si>
    <t>C4: The Font of Knowledge (temple, B, 4)</t>
  </si>
  <si>
    <t>CS: The Halls of Justice (temple, C, 5)</t>
  </si>
  <si>
    <t>C6: Blackstaff Tower (wizard's domicile, B, 4)</t>
  </si>
  <si>
    <t>C7: The Cynosure (city building, A, 2)</t>
  </si>
  <si>
    <t>C8: The Market Hall (guildhall, B, 2)</t>
  </si>
  <si>
    <t>C9: The Singing Sword (tavern, C, 3)</t>
  </si>
  <si>
    <t>C10: The Smiling Siren (festhall, C, 2)</t>
  </si>
  <si>
    <t>C11: The Pampered Traveler (inn, B, 3)</t>
  </si>
  <si>
    <t>C12: Mighty Manticore Tavern (tavern, C, 1)</t>
  </si>
  <si>
    <t>C13: Diloontier's Apothecary (business, C, 1)</t>
  </si>
  <si>
    <t>C14: Balthorr's Rare &amp; Wondrous Treasures (business, C, 1)</t>
  </si>
  <si>
    <t>C15: Tower of the Order (guildhall, B, 4)</t>
  </si>
  <si>
    <t>C16: Palace Paddocks (city building, C, 2)</t>
  </si>
  <si>
    <t>C17: Palace Stables (city building, C, 2)</t>
  </si>
  <si>
    <t>C18: Palace Storage (warehouse, C, 2)</t>
  </si>
  <si>
    <t>C19: Guard Barracks (city building, C, 2)</t>
  </si>
  <si>
    <t>C20: The Crawling Spider (tavern, C, 2)</t>
  </si>
  <si>
    <t>C21: House of the Fine Carvers (guildhall, B, 3)</t>
  </si>
  <si>
    <t>C22: Hilmer Storage (warehouse, C, 2)</t>
  </si>
  <si>
    <t>C23: Halls of Hilmer, Master Armorer (business, C, 1)</t>
  </si>
  <si>
    <t>C24: The Dragon's Head Tavern (tavern, C, 2)</t>
  </si>
  <si>
    <t>C25: Halambar Lutes &amp; Harps (business, B, 2)</t>
  </si>
  <si>
    <t>C26: The Golden Key Locksmiths (business, C, 2)</t>
  </si>
  <si>
    <t>TRADES WARD STRUCTURES</t>
  </si>
  <si>
    <t>T1: The Underdark (tavern, C, 2)</t>
  </si>
  <si>
    <t>T2: Khammeral's Coins (business, C, 1)</t>
  </si>
  <si>
    <t>T3: Inn of the Dripping Dagger (inn, B, 4)</t>
  </si>
  <si>
    <t>T4: The Riven Shield Shop (business, B, 2)</t>
  </si>
  <si>
    <t>T5: Myrmith Splendors' residence (row house, B, 2}</t>
  </si>
  <si>
    <t>T6: Mhair's Tower (wizard's domicile, A, 5")</t>
  </si>
  <si>
    <t>T7: Saern's Fine Swords (business, B, 2)</t>
  </si>
  <si>
    <t>T8: Gondalim's (inn, B, 3)</t>
  </si>
  <si>
    <t>T9: Dunblast Roofing Company (business, C, 2)</t>
  </si>
  <si>
    <t>T10: Citadel of the Arrow (guildhall, B, 3)</t>
  </si>
  <si>
    <t>T11: Costumers' Hall (guildhall, B, 2)</t>
  </si>
  <si>
    <t>T12: Thentavva's Boots (business, C, 1)</t>
  </si>
  <si>
    <t>T13: Maelstrom's Notch (inn, B, 2)</t>
  </si>
  <si>
    <t>T14: The League Office (guildhall, C, 1)</t>
  </si>
  <si>
    <t>T15: The Unicorn's Horn (inn, B, 6)</t>
  </si>
  <si>
    <t>T16: Aurora's Realms Shop, Street of Tusks Catalogue Counter (business, B, 4)</t>
  </si>
  <si>
    <t>T17: Orsabbas's Fine Imports (business, C, 3)</t>
  </si>
  <si>
    <t>T18: Riautar's Weaponry (business, C, 2)</t>
  </si>
  <si>
    <t>T19: The House of Song (guildhall, B, 2)</t>
  </si>
  <si>
    <t>T20: Patient Fingers Fine work (business, C, 2)</t>
  </si>
  <si>
    <t>T21: League of Basketmakers &amp; Wickerworkers Storage (warehouse, C)</t>
  </si>
  <si>
    <t>T22: The House of Cleanliness (guildhall, C, 1)</t>
  </si>
  <si>
    <t>T23: Belmonder's Meats (business, C, 1)</t>
  </si>
  <si>
    <t>T24: Thond Glass and Glazing Shop (business, C, 2)</t>
  </si>
  <si>
    <t>T25: The Zoarstar (guildhall, temple, B, 3)</t>
  </si>
  <si>
    <t>T26: The Old Guildhall (guildhall, C, 3)</t>
  </si>
  <si>
    <t>T27: The House of Textiles (guildhall, B, 2)</t>
  </si>
  <si>
    <t>T28: Golden Horn Gambling House (festhall, B, 3)</t>
  </si>
  <si>
    <t>T29: The House of Light (guildhall, B, 3)</t>
  </si>
  <si>
    <t>T30: House of Light Storage (warehouse, C, 2)</t>
  </si>
  <si>
    <t>T31: Stationers'Hall (guildhall, C, 2)</t>
  </si>
  <si>
    <t>T32: The Gentle Rest (inn, B, 5)</t>
  </si>
  <si>
    <t>T33: The Gentle Rest Stables (business, C, 2)</t>
  </si>
  <si>
    <t>T34: The Guild Paddock (guildhall, G, 2)</t>
  </si>
  <si>
    <t>T35: Meiroth's Fine Silks (business, B, 3)</t>
  </si>
  <si>
    <t>T36: The Bowels of the Earth (tavern, C, 2)</t>
  </si>
  <si>
    <t>T37: Cobblers' and Corvisers' House (guildhall, C, 2)</t>
  </si>
  <si>
    <t>T38: The Plinth (city building/temple, A, 6)</t>
  </si>
  <si>
    <t>T39: Felzoun's Folly (tavern, C, 3)</t>
  </si>
  <si>
    <t>T40: Surtlan's Metalwares (business, C, 1)</t>
  </si>
  <si>
    <t>T41: Scirkhel Wands' residence (row house, B, 3)</t>
  </si>
  <si>
    <t>T42: Wheel Hall (guildhall, C, 2)</t>
  </si>
  <si>
    <t>T43: The Gray Serpent (inn, C, 3)</t>
  </si>
  <si>
    <t>T44: Blackstone House (row house, B, 4)</t>
  </si>
  <si>
    <t>T45: Rejviik's Mortuary (business, A, 3)</t>
  </si>
  <si>
    <t>T46: Monastery of the Sun (temple, A, 4)</t>
  </si>
  <si>
    <t>T47: Huulfor Manor (business, A, 3)</t>
  </si>
  <si>
    <t>T48: River Gate (city building, A, 4)</t>
  </si>
  <si>
    <t>T49: The Singed Bolt (tavern, C, 2)</t>
  </si>
  <si>
    <t>T50: Zeltabbar Iliphar's residence (row house, B, 3)</t>
  </si>
  <si>
    <t>T51: Henndever's Coffins and Coffers (business, B, 2)</t>
  </si>
  <si>
    <t>CITY OF THE DEAD STRUCTURES</t>
  </si>
  <si>
    <t>CD1: Roads' End (vault, C, 1)</t>
  </si>
  <si>
    <t>CD2: The House of the Homeless (tomb, C, 1)</t>
  </si>
  <si>
    <t>CD3: Ahghairon's Statue (tomb, A, 1)</t>
  </si>
  <si>
    <t>CD4: Merchants' Rest (tomb, B, 1)</t>
  </si>
  <si>
    <t>CD5: Warriors' Monument (tomb, B, 1)</t>
  </si>
  <si>
    <t>CD6: Lords' Respite (tomb, A, 1)</t>
  </si>
  <si>
    <t>CD7: The Hall of the Sages (tomb, B, 1)</t>
  </si>
  <si>
    <t>CD8: The Hall of Heroes (tomb, A, 1)</t>
  </si>
  <si>
    <t>CD9: Mariners' Rest (tomb, C, 1)</t>
  </si>
  <si>
    <t>CD10: Deepwinter Vault (tomb, B, 1)</t>
  </si>
  <si>
    <t>CD11: Watchway Tower (city building, A, 4),</t>
  </si>
  <si>
    <t>CD12: Guard Tower (city building, A, 4)</t>
  </si>
  <si>
    <t>CD13: Beacon Tower (city building, A, 7)</t>
  </si>
  <si>
    <t>CD14: Sultlue Vault (tomb, B, 1)</t>
  </si>
  <si>
    <t>DOCK WARD STRUCTURES</t>
  </si>
  <si>
    <t>D1: The Gray Griffon (tavern, C, 3)</t>
  </si>
  <si>
    <t>D2: Turnstone Plumbing and Pipefitting (business, C, 2)</t>
  </si>
  <si>
    <t>D3: The Metal House of Wonders (guildhall, C, 2)</t>
  </si>
  <si>
    <t>D4: Dhaermos Storage (warehouse, D, 5)</t>
  </si>
  <si>
    <t>D5: Whistling Blades (business, D, 1)</t>
  </si>
  <si>
    <t>D6: Selûne's Smile (tavern, C, 2)</t>
  </si>
  <si>
    <t>D7: The Rearing Hippocampus (inn, C, 2)</t>
  </si>
  <si>
    <t>D8: The Splintered Stair (inn, C, 3)</t>
  </si>
  <si>
    <t>D9: The Blackstar Inn (inn, C, 3)</t>
  </si>
  <si>
    <t>D10: Serpentil Books &amp; Folios (business, D, 3)</t>
  </si>
  <si>
    <t>D11: The Ship's Prow (inn, C, 4)</t>
  </si>
  <si>
    <t>D12: The Thirsty Sailor (tavern, D, 3)</t>
  </si>
  <si>
    <t>D13: The Thirsty Throat (tavern, D, 2)</t>
  </si>
  <si>
    <t>D14: Helmstar Warehouse (warehouse, C, 2)</t>
  </si>
  <si>
    <t>D15: Warm Beds (inn, C, 3)</t>
  </si>
  <si>
    <t>D16: Lanternmaker Zorth Ulmaril (business, D, 2)</t>
  </si>
  <si>
    <t>D17: The Bloody Fist (tavern, D, 1)</t>
  </si>
  <si>
    <t>D18: Three Pearls Nightclub (festhall, D, 1)</t>
  </si>
  <si>
    <t>D19: Shipwrights' House (guildhall, B, 2)</t>
  </si>
  <si>
    <t>D20: Red Sails (warehouse, C, 2)</t>
  </si>
  <si>
    <t>D21: Muleskull Tavern (tavern/guild, D, 2)</t>
  </si>
  <si>
    <t>D22: The Hanging Lantern (festhall, C, 6)</t>
  </si>
  <si>
    <t>D23: The Sleeping Wench (tavern, D, 3)</t>
  </si>
  <si>
    <t>D24: Aurora's Realms Shop, Slut Street Catalogue Counter (business, C, 3)</t>
  </si>
  <si>
    <t>D25: The Purple Palace (festhall, C, 4)</t>
  </si>
  <si>
    <t>D26: The Mermaid's Arms (festhall, C, 3)</t>
  </si>
  <si>
    <t>D27: The Blue Mermaid (tavern, D, 2)</t>
  </si>
  <si>
    <t>D28: Shippers' Hall (guildhall, C, 2)</t>
  </si>
  <si>
    <t>D29: Shippers' Storage (warehouse, D, 3)</t>
  </si>
  <si>
    <t>D30: The House of Tarmagus (warehouse, D, 4)</t>
  </si>
  <si>
    <t>D31: Coopers' Rest (guildhall, C, 2)</t>
  </si>
  <si>
    <t>D32: The Hanged Man (tavern, D, 1)</t>
  </si>
  <si>
    <t>D33: House of Pride Perfumes (business, C, 1)</t>
  </si>
  <si>
    <t>D34: Arnagu's the Shipwright's residence (row house, B, 3)</t>
  </si>
  <si>
    <t>D35: Full Sails (tavern/guildhall, C, 3)</t>
  </si>
  <si>
    <t>D36: The Blushing Mermaid (festhall, C, 2s &amp; 3s)</t>
  </si>
  <si>
    <t>D37: Felhaur's Fine Fish (business, D, 1)</t>
  </si>
  <si>
    <t>D38: Khostal Hannass, Fine Nuts (business, D, 1)</t>
  </si>
  <si>
    <t>D39: Seaswealth Hall (guildhall, C, 2)</t>
  </si>
  <si>
    <t>D40: Nestaur the Ropemaker (business, C, 2)</t>
  </si>
  <si>
    <t>D41: The Sleeping Snake (tavern, D, 1)</t>
  </si>
  <si>
    <t>D42: Shipmasters' Hall (inn, C, 3)</t>
  </si>
  <si>
    <t>D43: Watermens' Hall (guildhall, C, 3)</t>
  </si>
  <si>
    <t>D44: Mariners' Hall (guildhall, B, 3)</t>
  </si>
  <si>
    <t>D45: Torpus the Tanner (business, C, 2)</t>
  </si>
  <si>
    <t>D46: League Hall (guildhall, C, 2)</t>
  </si>
  <si>
    <t>D47: The Butchers' Guildhall (guildhall, C, 2)</t>
  </si>
  <si>
    <t>D48: Melgard's Fine Leathers (business, C, 1)</t>
  </si>
  <si>
    <t>D49: Thomm Storage (warehouse, C, 4)</t>
  </si>
  <si>
    <t>D50: Telethar Leatherworks (business, D, 2)</t>
  </si>
  <si>
    <t>D51: Fellowship Storage (warehouse, C, 4)</t>
  </si>
  <si>
    <t>D52: Smokehouse (business, D, 2)</t>
  </si>
  <si>
    <t>D53: Jemuril the DwarPs residence (rowhouse, C, 2)</t>
  </si>
  <si>
    <t>D54: The Copper Cup (festhall, C, 4s &amp; 5s)</t>
  </si>
  <si>
    <t>D55: Gelfuril the Trader (business, C, 1)</t>
  </si>
  <si>
    <t>D56: Guard Barracks (city building, C, 3)</t>
  </si>
  <si>
    <t>D57: Cookhouse Hall (city building, C, 2)</t>
  </si>
  <si>
    <t>D58: The Pickled Fisherman (tavern, D, 2)</t>
  </si>
  <si>
    <t>D59: The Soaring Pegasus (tavern, C, 2)</t>
  </si>
  <si>
    <t>D60: The Fishscale Smithy (business, C, 2)</t>
  </si>
  <si>
    <t>D61: Jester's Clubhouse (guildhall, D, 1)</t>
  </si>
  <si>
    <t>D62: Horizon's Sails (business, B, 2)</t>
  </si>
  <si>
    <t>D63: Mother Jatha's (business, D, 1)</t>
  </si>
  <si>
    <t>D64: Talnu's Ropeworks (business, D, 2)</t>
  </si>
  <si>
    <t>D65: Merlook Nets &amp; Knotware (business, D, 1)</t>
  </si>
  <si>
    <t>D66: Ralagut's Wheelhouse (business, D, 1)</t>
  </si>
  <si>
    <t>D67: The Angry Coxswain (tavern, D, 1)</t>
  </si>
  <si>
    <t>D68: Gathgaer Milomynt's residence (row house, D, 2)</t>
  </si>
  <si>
    <t>D69: Maernath Storage (warehouse, D, 2)</t>
  </si>
  <si>
    <t>D70: Alex Lenter's Storage (warehouse, D, 2)</t>
  </si>
  <si>
    <t>D71: Old Xoblob Shop (business, B, 3)</t>
  </si>
  <si>
    <t>D72: The Pavilion of Paving Stones (guildhall, C, 3)</t>
  </si>
  <si>
    <t>D73: Sailor's Corner (inn, D, 2)</t>
  </si>
  <si>
    <t>D74: Darth's Dolphyntyde (tavern, D, 1)</t>
  </si>
  <si>
    <t>SOUTH WARD STRUCTURES</t>
  </si>
  <si>
    <t>S1: The Swords' Rest (tavern, C, 1)</t>
  </si>
  <si>
    <t>S2: The Stone House (guildhall, D, 1)</t>
  </si>
  <si>
    <t>S3: The House of Good Spirits (guildhall, B, 3)</t>
  </si>
  <si>
    <t>S4: The Redbridle Stables (business, C, 2)</t>
  </si>
  <si>
    <t>S5: The Coach and Wagon Hall (guildhall, B, 3)</t>
  </si>
  <si>
    <t>S6: Saddlers' &amp; Harness-Makers' Hall (guildhall, B, 2)</t>
  </si>
  <si>
    <t>S7: Brian the Swordmaster's Smithy (business, C, 2)</t>
  </si>
  <si>
    <t>S8: The Old Monster Shop (business, D, 4)</t>
  </si>
  <si>
    <t>S9: Midnight Sun (tavern, D, 1)</t>
  </si>
  <si>
    <t>S10: Flurmastyr residence (row house, C, 2)</t>
  </si>
  <si>
    <t>S11: Builders' Hall (guildhall, B, 2)</t>
  </si>
  <si>
    <t>S12: Nelkaush the Weaver (business, C, 1)</t>
  </si>
  <si>
    <t>S13: The Road House (guild house, B, 2)</t>
  </si>
  <si>
    <t>S14: The Full Cup (tavern, D, 1)</t>
  </si>
  <si>
    <t>S15: The Jade Dancer (festhall, B, 3)</t>
  </si>
  <si>
    <t>S16: Tehmak's Coaches (business, B, 3)</t>
  </si>
  <si>
    <t>S17: Hlakken Stables (business, C, 2)</t>
  </si>
  <si>
    <t>S18: The Spouting Fish (tavern, C, 4)</t>
  </si>
  <si>
    <t>S19: Nueth's Fine Nets (business, C, 1)</t>
  </si>
  <si>
    <t>S20: Metalmasters' Hall (guildhall, B, 3)</t>
  </si>
  <si>
    <t>S21: Aurora's Realms Shop, South High Road Catalogue Counter (business, C, 4)</t>
  </si>
  <si>
    <t>S22: The Red Gauntlet (tavern, D, 2)</t>
  </si>
  <si>
    <t>S23: Pelauvir's Counter (business, C, 5)</t>
  </si>
  <si>
    <t>S24: Bellister's Hand (business, C, 2)</t>
  </si>
  <si>
    <t>S25: Bellister's House (warehouse, C, 3)</t>
  </si>
  <si>
    <t>S26: Orm's Highbench (business, D, 4)</t>
  </si>
  <si>
    <t>S27: Athal's Stables (business, D, 2)</t>
  </si>
  <si>
    <t>S28: Essimuth's Equipment (business, C, 2)</t>
  </si>
  <si>
    <t>S29: Temple of Good Cheer (row house, C, 3)</t>
  </si>
  <si>
    <t>S30: Madame Garah's Boarding House (row house, B, 2)</t>
  </si>
  <si>
    <t>S31: Amrani's Laundry (business, C, 1)</t>
  </si>
  <si>
    <t>S32: Piatran's Clothiers (business, C, 1)</t>
  </si>
  <si>
    <t>S33: Rokkek Ingerr's residence (row house, B, 2)</t>
  </si>
  <si>
    <t>S34: Hemmerem's Stables (business, B, Is &amp; 2s)</t>
  </si>
  <si>
    <t>S35: Kolat's Towers (wizards' domiciles, B, 4s)</t>
  </si>
  <si>
    <t>S36: Watch Guardpost (city building, B, 2)</t>
  </si>
  <si>
    <t>S37: The Garrulous Grocer (home/business, B &amp; C, 1, 2, &amp; 3)</t>
  </si>
  <si>
    <t>S38: Krabbellor Silversmiths (business, C, 2)</t>
  </si>
  <si>
    <t>S39: Laran's Cartographers (business^ B, 2)</t>
  </si>
  <si>
    <t>S40: Waukeen's Wares (business, D, 2)</t>
  </si>
  <si>
    <t>S41: The Safehaven Inn (inn, B, 3)</t>
  </si>
  <si>
    <t>S42: Ingerr &amp; Ingerr Warehouses (warehouse, C, 2)</t>
  </si>
  <si>
    <t>S43: The Beer Golem (tavern, C, 2)</t>
  </si>
  <si>
    <t>S44: Phaulkonmere (noble villa, A, 2s &amp; 3s)</t>
  </si>
  <si>
    <t>S45: The Daily Trumpet (business, C, 3)</t>
  </si>
  <si>
    <t>S46: Helm's Hall (temple/house, C3</t>
  </si>
  <si>
    <t>S47: Tymora's Blessing (tavern, D, 1)</t>
  </si>
  <si>
    <t>S48: The Medusa's Glare (business, B, 2)</t>
  </si>
  <si>
    <t>S49: Flame of Hope (business, C, 2)</t>
  </si>
  <si>
    <t>S50: Berendarr's World of Words (business, D, 1)</t>
  </si>
  <si>
    <t>S55: Hlethvagi's Coins (business, B, 2)</t>
  </si>
  <si>
    <t>S52: The South Gate (city building, A, 4)</t>
  </si>
  <si>
    <t>S53: East Torch Tower (city building, A, 5)</t>
  </si>
  <si>
    <t>S54: Formerly Prestar's Furniture (ruined building, D, 1)</t>
  </si>
  <si>
    <t>DEEPWATER HARBOR STRUCTURES</t>
  </si>
  <si>
    <t>H1: Harborwatch Tower (city building, A, 4)</t>
  </si>
  <si>
    <t>H2: Smugglers' Bane Tower (city building, A, 4)</t>
  </si>
  <si>
    <t>H3: Outer Fort (city building A, 3)</t>
  </si>
  <si>
    <t>H4: Inner Fort (city building, A, 3)</t>
  </si>
  <si>
    <t>H5: The Queenspire (temple, A, 6)</t>
  </si>
  <si>
    <t>H6: Sea Elf Trading Outpost (business, D, 1)</t>
  </si>
  <si>
    <t>H7: Deepwater Beacon (city building, A, 3)</t>
  </si>
  <si>
    <t>N1</t>
  </si>
  <si>
    <t>N4</t>
  </si>
  <si>
    <t>N6</t>
  </si>
  <si>
    <t>N9</t>
  </si>
  <si>
    <t>N10</t>
  </si>
  <si>
    <t>N12</t>
  </si>
  <si>
    <t>N16</t>
  </si>
  <si>
    <t>N19</t>
  </si>
  <si>
    <t>N21</t>
  </si>
  <si>
    <t>N25</t>
  </si>
  <si>
    <t>N26</t>
  </si>
  <si>
    <t>N27</t>
  </si>
  <si>
    <t>N30</t>
  </si>
  <si>
    <t>N31</t>
  </si>
  <si>
    <t>N32</t>
  </si>
  <si>
    <t>N34</t>
  </si>
  <si>
    <t>N39</t>
  </si>
  <si>
    <t>N40</t>
  </si>
  <si>
    <t>N42</t>
  </si>
  <si>
    <t>N43</t>
  </si>
  <si>
    <t>N45</t>
  </si>
  <si>
    <t>N46</t>
  </si>
  <si>
    <t>N47</t>
  </si>
  <si>
    <t>N48</t>
  </si>
  <si>
    <t>N49</t>
  </si>
  <si>
    <t>N50</t>
  </si>
  <si>
    <t>N51</t>
  </si>
  <si>
    <t>N54</t>
  </si>
  <si>
    <t>N55</t>
  </si>
  <si>
    <t>N56</t>
  </si>
  <si>
    <t>N58</t>
  </si>
  <si>
    <t>N59</t>
  </si>
  <si>
    <t>N60</t>
  </si>
  <si>
    <t>N61</t>
  </si>
  <si>
    <t>$1</t>
  </si>
  <si>
    <t>$2</t>
  </si>
  <si>
    <t>$3</t>
  </si>
  <si>
    <t>$4</t>
  </si>
  <si>
    <t>$5</t>
  </si>
  <si>
    <t>$7</t>
  </si>
  <si>
    <t>$8</t>
  </si>
  <si>
    <t>$10</t>
  </si>
  <si>
    <t>$12</t>
  </si>
  <si>
    <t>$13</t>
  </si>
  <si>
    <t>$14</t>
  </si>
  <si>
    <t>$15</t>
  </si>
  <si>
    <t>$18</t>
  </si>
  <si>
    <t>$19</t>
  </si>
  <si>
    <t>$21</t>
  </si>
  <si>
    <t>$25</t>
  </si>
  <si>
    <t>$27</t>
  </si>
  <si>
    <t>$28</t>
  </si>
  <si>
    <t>$30</t>
  </si>
  <si>
    <t>$31</t>
  </si>
  <si>
    <t>$35</t>
  </si>
  <si>
    <t>$37</t>
  </si>
  <si>
    <t>$38</t>
  </si>
  <si>
    <t>$39</t>
  </si>
  <si>
    <t>$40</t>
  </si>
  <si>
    <t>$41</t>
  </si>
  <si>
    <t>$42</t>
  </si>
  <si>
    <t>$43</t>
  </si>
  <si>
    <t>$48</t>
  </si>
  <si>
    <t>$50</t>
  </si>
  <si>
    <t>$51</t>
  </si>
  <si>
    <t>$54</t>
  </si>
  <si>
    <t>$55</t>
  </si>
  <si>
    <t>$56</t>
  </si>
  <si>
    <t>$57</t>
  </si>
  <si>
    <t>$58</t>
  </si>
  <si>
    <t>$59</t>
  </si>
  <si>
    <t>$60</t>
  </si>
  <si>
    <t>$61</t>
  </si>
  <si>
    <t>C1</t>
  </si>
  <si>
    <t>C2</t>
  </si>
  <si>
    <t>C3</t>
  </si>
  <si>
    <t>C4</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</si>
  <si>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</si>
  <si>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</si>
  <si>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</si>
  <si>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</si>
  <si>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</si>
  <si>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</si>
  <si>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</si>
  <si>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</si>
  <si>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</si>
  <si>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</si>
  <si>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</si>
  <si>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</si>
  <si>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</si>
  <si>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</si>
  <si>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</si>
  <si>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</si>
  <si>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</si>
  <si>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</si>
  <si>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</si>
  <si>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</si>
  <si>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</si>
  <si>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</si>
  <si>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</si>
  <si>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</si>
  <si>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</si>
  <si>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</si>
  <si>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</si>
  <si>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</si>
  <si>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</si>
  <si>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</si>
  <si>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</si>
  <si>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</si>
  <si>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C39</t>
  </si>
  <si>
    <t>C40</t>
  </si>
  <si>
    <t>C41</t>
  </si>
  <si>
    <t>C42</t>
  </si>
  <si>
    <t>C43</t>
  </si>
  <si>
    <t>C44</t>
  </si>
  <si>
    <t>C45</t>
  </si>
  <si>
    <t>C46</t>
  </si>
  <si>
    <t>C47</t>
  </si>
  <si>
    <t>C48</t>
  </si>
  <si>
    <t>C49</t>
  </si>
  <si>
    <t>C50</t>
  </si>
  <si>
    <t>C51</t>
  </si>
  <si>
    <t>C52</t>
  </si>
  <si>
    <t>C53</t>
  </si>
  <si>
    <t>C54</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</si>
  <si>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</si>
  <si>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</si>
  <si>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</si>
  <si>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</si>
  <si>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</si>
  <si>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</si>
  <si>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</si>
  <si>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</si>
  <si>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</si>
  <si>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</si>
  <si>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</si>
  <si>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</si>
  <si>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</si>
  <si>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</si>
  <si>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</si>
  <si>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</si>
  <si>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</si>
  <si>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</si>
  <si>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</si>
  <si>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</si>
  <si>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</si>
  <si>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</si>
  <si>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</si>
  <si>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</si>
  <si>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</si>
  <si>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</si>
  <si>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</si>
  <si>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</si>
  <si>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</si>
  <si>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</si>
  <si>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</si>
  <si>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</si>
  <si>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</si>
  <si>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</si>
  <si>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</si>
  <si>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</si>
  <si>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</si>
  <si>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</si>
  <si>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</si>
  <si>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</si>
  <si>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</si>
  <si>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</si>
  <si>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</si>
  <si>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</si>
  <si>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</si>
  <si>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</si>
  <si>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</si>
  <si>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</si>
  <si>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</si>
  <si>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</si>
  <si>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</si>
  <si>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</si>
  <si>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</si>
  <si>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</si>
  <si>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</si>
  <si>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</si>
  <si>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</si>
  <si>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</si>
  <si>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</si>
  <si>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</si>
  <si>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</si>
  <si>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</si>
  <si>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</si>
  <si>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</si>
  <si>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</si>
  <si>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</si>
  <si>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</si>
  <si>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</si>
  <si>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</si>
  <si>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</si>
  <si>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</si>
  <si>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</si>
  <si>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</si>
  <si>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</si>
  <si>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</si>
  <si>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</si>
  <si>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</si>
  <si>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</si>
  <si>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</si>
  <si>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</si>
  <si>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</si>
  <si>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</si>
  <si>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</si>
  <si>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</si>
  <si>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</si>
  <si>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</si>
  <si>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</si>
  <si>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</si>
  <si>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</si>
  <si>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</si>
  <si>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</si>
  <si>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</si>
  <si>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</si>
  <si>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</si>
  <si>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</si>
  <si>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</si>
  <si>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</si>
  <si>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</si>
  <si>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</si>
  <si>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</si>
  <si>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</si>
  <si>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</si>
  <si>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</si>
  <si>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</si>
  <si>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</si>
  <si>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</si>
  <si>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</si>
  <si>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</si>
  <si>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</si>
  <si>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</si>
  <si>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</si>
  <si>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</si>
  <si>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</si>
  <si>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</si>
  <si>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</si>
  <si>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</si>
  <si>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</si>
  <si>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</si>
  <si>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</si>
  <si>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</si>
  <si>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</si>
  <si>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</si>
  <si>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</si>
  <si>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</si>
  <si>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</si>
  <si>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</si>
  <si>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</si>
  <si>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</si>
  <si>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 xml:space="preserve">Lady Harriana Hawkwinter (SKT), </t>
  </si>
  <si>
    <t>Hantanus Tarm</t>
  </si>
  <si>
    <t>Deseyna Majarra</t>
  </si>
  <si>
    <t xml:space="preserve">Helvenblade House (OotA), guarded by Umsheryoth (adult male bronze dragon) </t>
  </si>
  <si>
    <t>Secrets, cults etc</t>
  </si>
  <si>
    <t>Cultists of Asmodeus</t>
  </si>
  <si>
    <t>EXILES, DECEASED</t>
  </si>
  <si>
    <t>EXILES, living in Luskan, Everlund, Silverymoon</t>
  </si>
  <si>
    <t>TAG</t>
  </si>
  <si>
    <t>Building</t>
  </si>
  <si>
    <t>TYPE</t>
  </si>
  <si>
    <t>CLASS</t>
  </si>
  <si>
    <t>Guard Barracks (city building, C, 3)</t>
  </si>
  <si>
    <t>Brossfeather Villa (noble villa, A, 2s &amp; 3s)</t>
  </si>
  <si>
    <t>Anteos Villa (noble villa, A, 1s &amp; 2s)</t>
  </si>
  <si>
    <t>Phull Villa (noble villa, A, 1s &amp; 3s)</t>
  </si>
  <si>
    <t>Snome Villa (noble villa, A, 2s)</t>
  </si>
  <si>
    <t>Crommor Villa (noble villa, A, 2s)</t>
  </si>
  <si>
    <t>Piiradost Villa (noble villa, A, 1s &amp; 2s)</t>
  </si>
  <si>
    <t>Thunderstaff Villa (noble villa, A, 2s &amp; 4s)</t>
  </si>
  <si>
    <t>Talmost Villa (noble villa, A, 2s &amp; 3s)</t>
  </si>
  <si>
    <t>Thann Villa (noble villa, A, 3s)</t>
  </si>
  <si>
    <t>Hawkwinter Villa (noble villa, A, 3s &amp; 4s)</t>
  </si>
  <si>
    <t>Sultlue Villa (noble villa, A, 2s)</t>
  </si>
  <si>
    <t>Cragsmere Villa (noble villa, A, 2s &amp; 3s)</t>
  </si>
  <si>
    <t>Massalan Villa (noble villa, A, 1s &amp; 2s) '</t>
  </si>
  <si>
    <t>Kothont Villa (noble villa, A, 1s &amp; 2s)</t>
  </si>
  <si>
    <t>Holyhands House (inn/temple of many faiths/former noble villa, A, 3s &amp; 4s)</t>
  </si>
  <si>
    <t>Lanngolyn Villa (noble villa, A, 1s &amp; 3s)</t>
  </si>
  <si>
    <t>Ulbrinter Villa (noble villa, A, 2s &amp; 3s)</t>
  </si>
  <si>
    <t>Jardeth Villa (noble villa, A, 2s)</t>
  </si>
  <si>
    <t>Gralhund Villa (noble villa, A, 3s)</t>
  </si>
  <si>
    <t>The Raging Lion (inn, B, 3)</t>
  </si>
  <si>
    <t>Maerklos Villa (noble villa, A, 1s, 2s, &amp; 4s)</t>
  </si>
  <si>
    <t>Nandar Villa (noble villa, A, 2s &amp; 3s)</t>
  </si>
  <si>
    <t>Stormweather Villa (noble villa, A, 2s &amp; 5s)</t>
  </si>
  <si>
    <t>A Maiden's Tears (tavern, B, 1)</t>
  </si>
  <si>
    <t>Twilight Hunters (tavern, C, 2)</t>
  </si>
  <si>
    <t>The Gentle Mermaid (festhall, B, 4)</t>
  </si>
  <si>
    <t>Durinbold Villa (noble villa, A, 3s &amp; 4s)</t>
  </si>
  <si>
    <t>Estelmer Villa (noble villa, A, 2s &amp; 3s)</t>
  </si>
  <si>
    <t>Tarm Villa (noble villa, A, 3s)</t>
  </si>
  <si>
    <t>Majarra Villa (noble villa, A, 3s &amp; 4s)</t>
  </si>
  <si>
    <t>The Misty Beard (tavern, C, 4)</t>
  </si>
  <si>
    <t>Agundar Villa (noble villa, A, 1s &amp; 3s)</t>
  </si>
  <si>
    <t>Amcathra Villa (noble villa, A, 2s &amp; 4s)</t>
  </si>
  <si>
    <t>Hunabar Villa (noble villa, A, 2s)</t>
  </si>
  <si>
    <t>Thorp Villa (noble villa, A, 3s)</t>
  </si>
  <si>
    <t>Lathkule Villa (noble villa, A, 3s)</t>
  </si>
  <si>
    <t>Kormallis Villa (noble villa, A, 1s &amp; 2s)</t>
  </si>
  <si>
    <t>Adarbrent Villa (noble villa, A, 3s &amp; 4s)</t>
  </si>
  <si>
    <t>Phylund Villa (noble villa, A, 2s &amp; 3s)</t>
  </si>
  <si>
    <t>N4i</t>
  </si>
  <si>
    <t>Margaster Villa (noble villa, A, 2s)</t>
  </si>
  <si>
    <t>Roaringhorn Villa, "The High House of Roaririghorn" (noble villa, C, 4 [formerly A, 4})</t>
  </si>
  <si>
    <t>Ragathan Furriers (business, C, 2)</t>
  </si>
  <si>
    <t>Zun Villa (noble villa, A, 2s &amp; 4s)</t>
  </si>
  <si>
    <t>House of Crystal Storage (warehouse, C, 4)</t>
  </si>
  <si>
    <t>The House of Crystal (guildhall, B, 2)</t>
  </si>
  <si>
    <t>The Galloping Minotaur (inn, B, 2s &amp; 3s)</t>
  </si>
  <si>
    <t>Meraedos Fine Furs (business, C, 2)</t>
  </si>
  <si>
    <t>Sulmest's Splendid Shoes &amp; Boots (business, C, 1)</t>
  </si>
  <si>
    <t>Aurora's Realms Shop, High Road Catalogue Counter (business, C, 1)</t>
  </si>
  <si>
    <t>The House of Healing (guildhall, C, 3)</t>
  </si>
  <si>
    <t>Hothemer Villa (noble villa, A, 3s)</t>
  </si>
  <si>
    <t>Ilvastarr Villa (noble villa, A, 2s &amp; 3s)</t>
  </si>
  <si>
    <t>Fallen Stars Fish (business, C, 1)</t>
  </si>
  <si>
    <t>Wands Villa (noble villa, A, 3s &amp; 5s)</t>
  </si>
  <si>
    <t>The Grinning Lion (tavern, C, 1)</t>
  </si>
  <si>
    <t>Gost Villa (noble villa, A, 3s &amp; 4s)</t>
  </si>
  <si>
    <t>Helmfast Villa (noble villa, A, 3s)</t>
  </si>
  <si>
    <t>Orlpar Husteem's residence (row house, B, 3)</t>
  </si>
  <si>
    <t>Downybeard Tobacconist (business, B, 2)</t>
  </si>
  <si>
    <t>Hriiat Fine Pastries (business, C, 2)</t>
  </si>
  <si>
    <t>N62</t>
  </si>
  <si>
    <t>Irbryth Authamaun's residence (business/row house, B, 2)</t>
  </si>
  <si>
    <t>N63</t>
  </si>
  <si>
    <t>Danilo Thann's residence (row house, A, 3)</t>
  </si>
  <si>
    <t>N64</t>
  </si>
  <si>
    <t>Maerik Thaelcloak's residence (row house, A, 2)</t>
  </si>
  <si>
    <t>N65</t>
  </si>
  <si>
    <t>Silent Shield (inn/storage, B, 4)</t>
  </si>
  <si>
    <t>N66</t>
  </si>
  <si>
    <t>Taurntyrith Adornments (business, A, 2)</t>
  </si>
  <si>
    <t>N67</t>
  </si>
  <si>
    <t>Bhephel's Bottles/Exotic Wines and Cordials (business, A, 2)</t>
  </si>
  <si>
    <t>N68</t>
  </si>
  <si>
    <t>Sarsantyr's Tapestries &amp; Draperies (business, B, 2)</t>
  </si>
  <si>
    <t>N69</t>
  </si>
  <si>
    <t>Tirelessly Turning Wheel/Caravan Curios From All Far Faerûn (business, B, 3)</t>
  </si>
  <si>
    <t>N70</t>
  </si>
  <si>
    <t>Millomyr Harps (business, A, 2)</t>
  </si>
  <si>
    <t>N71</t>
  </si>
  <si>
    <t>N72</t>
  </si>
  <si>
    <t>Obelos "The Only" Braeril's residence (business/row house, A, 3)</t>
  </si>
  <si>
    <t>N73</t>
  </si>
  <si>
    <t>Hospice of St. Laupsenn (temple, A, 3)</t>
  </si>
  <si>
    <t>N74</t>
  </si>
  <si>
    <t>Simon Ilzimmer's residence (row house, A, 4)</t>
  </si>
  <si>
    <t>N75</t>
  </si>
  <si>
    <t>Brianne's Tower (residence, A, 6)</t>
  </si>
  <si>
    <t>N76</t>
  </si>
  <si>
    <t>Firesong Villa (villa, A, 4)</t>
  </si>
  <si>
    <t>N77</t>
  </si>
  <si>
    <t>The Bent Nail (business, B, 3)</t>
  </si>
  <si>
    <t>N78</t>
  </si>
  <si>
    <t>Northgate (city building, A, 4)</t>
  </si>
  <si>
    <t>N79</t>
  </si>
  <si>
    <t>Farwatch Tower (city building, A, 5)</t>
  </si>
  <si>
    <t>N80</t>
  </si>
  <si>
    <t>Endcliff Tower (city building, A, 3)</t>
  </si>
  <si>
    <t>N81</t>
  </si>
  <si>
    <t>Cliffwatch Ruins (ruined inn, n/a)</t>
  </si>
  <si>
    <t>N82</t>
  </si>
  <si>
    <t>Upper Towers (city building, A, 4)</t>
  </si>
  <si>
    <t>Sated Satyr (tavern, C, 2)</t>
  </si>
  <si>
    <t>Wyvern's Rest (inn, C, 2)</t>
  </si>
  <si>
    <t>Selchoun's Sundries (business, B, 2)</t>
  </si>
  <si>
    <t>Golden Harp Inn (inn, B, 2)</t>
  </si>
  <si>
    <t>The Shrines of Nature (temple, B, 2s)</t>
  </si>
  <si>
    <t>Emveolstone Villa (noble villa, A, 2s &amp; 3s)</t>
  </si>
  <si>
    <t>Hiilgauntlet Villa (noble villa, A, 3s)</t>
  </si>
  <si>
    <t>The Blue Alley (wizard's domicile, C, 1)</t>
  </si>
  <si>
    <t>Gauntyl Villa (noble villa, A, 1s &amp; 2s)</t>
  </si>
  <si>
    <t>The Temple of Beauty (temple, A, 3)</t>
  </si>
  <si>
    <t>Brokengulf Villa (noble villa, A, 4s &amp; 3s)</t>
  </si>
  <si>
    <t>Raventree Villa (noble villa, A, 3s &amp; 2s)</t>
  </si>
  <si>
    <t>Rosznar Villa (noble villa, A, 5s &amp; 2s)</t>
  </si>
  <si>
    <t>Jhansczil Villa (noble villa, A, 1s &amp; 3s)</t>
  </si>
  <si>
    <t>Naingate (wizard's domicile, B, 4)</t>
  </si>
  <si>
    <t>Melshimber' Villa (noble villa, A, 4s &amp; 5s)</t>
  </si>
  <si>
    <t>Ilitul Villa (noble villa, A, 2s)</t>
  </si>
  <si>
    <t>Aurora's Realms Shop, Singing Dolphin Catalog Counter (business, B, 1)</t>
  </si>
  <si>
    <t>The Tower of Luck (temple, A, 2s &amp; 3s)</t>
  </si>
  <si>
    <t>Wavesilver Villa (noble villa, A, 2s &amp; 4s)</t>
  </si>
  <si>
    <t>The House of Wonder (temple, A, 5s)</t>
  </si>
  <si>
    <t>Eltorchul Villa (noble villa, A, 1s &amp; 3s)</t>
  </si>
  <si>
    <t>Nesher Villa (noble villa, A, 1s &amp; 2s)</t>
  </si>
  <si>
    <t>Gundwynd Villa (noble villa, A, 2s &amp; 3s)</t>
  </si>
  <si>
    <t>Tessalar's Tower (wizard's domicile, B, 4s)</t>
  </si>
  <si>
    <t>Artemel Villa (noble villa, A, 2s)</t>
  </si>
  <si>
    <t>Ammakyl Villa (noble villa, A, 1s &amp; 2s)</t>
  </si>
  <si>
    <t>Silmerhelve Villa (noble villa, A, 3s)</t>
  </si>
  <si>
    <t>Ruldegost Villa (noble villa, A, 3s &amp; 4s)</t>
  </si>
  <si>
    <t>The Dragon Tower of Maaril (wizard's domicile, A, 4s)</t>
  </si>
  <si>
    <t>Husteem Villa (noble villa, A, 3s &amp; 4s)</t>
  </si>
  <si>
    <t>Zulpair Villa (noble villa, A, 3s)</t>
  </si>
  <si>
    <t>Eirontalar Villa (noble villa, A, 2s)</t>
  </si>
  <si>
    <t>Tesper Villa, "Tespergates" (noble villa, A, 2s &amp; 3s)</t>
  </si>
  <si>
    <t>Irlingstar Villa (noble villa, A, 3s &amp; 4s)</t>
  </si>
  <si>
    <t>Manthar Villa (noble villa, A, 1s &amp; 3s)</t>
  </si>
  <si>
    <t>The Fiery Flagon (tavern, B, 1s)</t>
  </si>
  <si>
    <t>The House of Inspired Hands (temple, B, 3s)</t>
  </si>
  <si>
    <t>Dacer's Inn (inn, B, 3s)</t>
  </si>
  <si>
    <t>Ilzimmer (noble villa, A, 1s &amp; 2s)</t>
  </si>
  <si>
    <t>The Ship's Wheel (tavern, C, 2)</t>
  </si>
  <si>
    <t>The Pilgrim's Rest (inn, B, 3)</t>
  </si>
  <si>
    <t>The Wandering Wemic (inn, B, 3)</t>
  </si>
  <si>
    <t>Tchazzam Villa (noble villa, A, 1s &amp; 2s)</t>
  </si>
  <si>
    <t>$45"</t>
  </si>
  <si>
    <t>Maerghoun's Inn (inn, B, 3)</t>
  </si>
  <si>
    <t>Urmbrusk Villa (noble villa, A, 2s &amp; 3s)</t>
  </si>
  <si>
    <t>Assumbar Villa (noble villa, A, Is &amp; 3s)</t>
  </si>
  <si>
    <t>Cassalanter-Villa (noble villa, A, 3s &amp; 4s)</t>
  </si>
  <si>
    <t>Thongolir Villa (noble villa, A, 1s &amp; 2s)</t>
  </si>
  <si>
    <t>Eagleshield Villa (noble villa, A, 2s &amp; 4s)</t>
  </si>
  <si>
    <t>Dezlentyr Villa (noble villa, A, 2s &amp; 4s)</t>
  </si>
  <si>
    <t>Belabranta Villa (noble villa;, A, 3s &amp; 5s)</t>
  </si>
  <si>
    <t>Bladesemmer Villa (noble villa, A, 1s &amp; 3s)</t>
  </si>
  <si>
    <t>The House of Purple Silks (festhall, B, 4)</t>
  </si>
  <si>
    <t>Gounar's Tavern (tavern, B, 2)</t>
  </si>
  <si>
    <t>The House of the Moon (temple, A, 4)</t>
  </si>
  <si>
    <t>Moonstar Villa (noble villa, A, 2s &amp; 4s)</t>
  </si>
  <si>
    <t>The House of Heroes (temple, A, 3)</t>
  </si>
  <si>
    <t>The Broken Lance (tavern, C, 1)</t>
  </si>
  <si>
    <t>Halazar's Fine Gems (business, B, 2)</t>
  </si>
  <si>
    <t>The Silken Slyph (tavern/inn, A, 4)</t>
  </si>
  <si>
    <t>$62</t>
  </si>
  <si>
    <t>Gerin's Breads (business, B, 2)</t>
  </si>
  <si>
    <t>$63</t>
  </si>
  <si>
    <t>Melvar's Chapbooks and Folios (business, B, 2)</t>
  </si>
  <si>
    <t>$64</t>
  </si>
  <si>
    <t>Velatha's Delights (business, B, 2)</t>
  </si>
  <si>
    <t>$65</t>
  </si>
  <si>
    <t>Tammerbund's Glasswares (business, B, 3)</t>
  </si>
  <si>
    <t>$66</t>
  </si>
  <si>
    <t>Mystra's Arms (asylum, A, 6)</t>
  </si>
  <si>
    <t>$67</t>
  </si>
  <si>
    <t>Furjur the Flippant's residence (house, A, 3)</t>
  </si>
  <si>
    <t>$68</t>
  </si>
  <si>
    <t>Hlethvagi Anteos's residence (villa, A, 5)</t>
  </si>
  <si>
    <t>$69</t>
  </si>
  <si>
    <t>Stagdown Manse (villa, A, 3)</t>
  </si>
  <si>
    <t>$70</t>
  </si>
  <si>
    <t>Heroes' Garden (city building, n/a)</t>
  </si>
  <si>
    <t>$71</t>
  </si>
  <si>
    <t>Seaseyes Tower (city building, A, 5)</t>
  </si>
  <si>
    <t>$72</t>
  </si>
  <si>
    <t>West Gate (city building, A, 3)</t>
  </si>
  <si>
    <t>$73</t>
  </si>
  <si>
    <t>Seawatch Tower (city building, A, 5)</t>
  </si>
  <si>
    <t>$74</t>
  </si>
  <si>
    <t>North Tower, "The Trolltower" (city building, A, 4)</t>
  </si>
  <si>
    <t>$75</t>
  </si>
  <si>
    <t>Armory (city building, A, 3)</t>
  </si>
  <si>
    <t>$76</t>
  </si>
  <si>
    <t>High Flagon Gambling House (business, B, 3)</t>
  </si>
  <si>
    <t>$77</t>
  </si>
  <si>
    <t>Field of Triumph (city building, A, 5)</t>
  </si>
  <si>
    <t>$78</t>
  </si>
  <si>
    <t>Myrna Cassalanter's residence (house, A, 2)</t>
  </si>
  <si>
    <t>$79</t>
  </si>
  <si>
    <t>Trollfort (city building, A, 4)</t>
  </si>
  <si>
    <t>Spires of the Morning (temple, A, 3)</t>
  </si>
  <si>
    <t>Fair Winds (villa, B, 2)</t>
  </si>
  <si>
    <t>Silavene's (festhall, B, 3)</t>
  </si>
  <si>
    <t>The Font of Knowledge (temple, B, 4)</t>
  </si>
  <si>
    <t>CS</t>
  </si>
  <si>
    <t>The Halls of Justice (temple, C, 5)</t>
  </si>
  <si>
    <t>Blackstaff Tower (wizard's domicile, B, 4)</t>
  </si>
  <si>
    <t>The Cynosure (city building, A, 2)</t>
  </si>
  <si>
    <t>The Market Hall (guildhall, B, 2)</t>
  </si>
  <si>
    <t>The Singing Sword (tavern, C, 3)</t>
  </si>
  <si>
    <t>The Smiling Siren (festhall, C, 2)</t>
  </si>
  <si>
    <t>The Pampered Traveler (inn, B, 3)</t>
  </si>
  <si>
    <t>Mighty Manticore Tavern (tavern, C, 1)</t>
  </si>
  <si>
    <t>Diloontier's Apothecary (business, C, 1)</t>
  </si>
  <si>
    <t>Balthorr's Rare &amp; Wondrous Treasures (business, C, 1)</t>
  </si>
  <si>
    <t>Tower of the Order (guildhall, B, 4)</t>
  </si>
  <si>
    <t>Palace Paddocks (city building, C, 2)</t>
  </si>
  <si>
    <t>Palace Stables (city building, C, 2)</t>
  </si>
  <si>
    <t>Palace Storage (warehouse, C, 2)</t>
  </si>
  <si>
    <t>Guard Barracks (city building, C, 2)</t>
  </si>
  <si>
    <t>The Crawling Spider (tavern, C, 2)</t>
  </si>
  <si>
    <t>House of the Fine Carvers (guildhall, B, 3)</t>
  </si>
  <si>
    <t>Hilmer Storage (warehouse, C, 2)</t>
  </si>
  <si>
    <t>Halls of Hilmer, Master Armorer (business, C, 1)</t>
  </si>
  <si>
    <t>The Dragon's Head Tavern (tavern, C, 2)</t>
  </si>
  <si>
    <t>Halambar Lutes &amp; Harps (business, B, 2)</t>
  </si>
  <si>
    <t>The Golden Key Locksmiths (business, C, 2)</t>
  </si>
  <si>
    <t>The Master Bakers' Hall (guildhall, B, 2)</t>
  </si>
  <si>
    <t>Velstrode the Venturer's Row house (house, B, 3)</t>
  </si>
  <si>
    <t>The Asp's Strike (tavern, C, 2)</t>
  </si>
  <si>
    <t>Rebeleigh's Elegant Headwear (business, C, 1)</t>
  </si>
  <si>
    <t>The Elfstone Tavern (tavern, B, 2)</t>
  </si>
  <si>
    <t>Phalantar's Philtres &amp; Components (business, B, 2)</t>
  </si>
  <si>
    <t>Pewterers' and Casters' Guildhall (guildhall, C, 1)</t>
  </si>
  <si>
    <t>The Blue Jack (tavern, D, 1)</t>
  </si>
  <si>
    <t>Guildhall of the Order (guildhall, B, 1)</t>
  </si>
  <si>
    <t>Aurora's Realms Shop, Waterdeep Way Catalogue Count</t>
  </si>
  <si>
    <t>Fellowship Hall (guildhall, B, 3)</t>
  </si>
  <si>
    <t>The Map House (guildhall, B, 2)</t>
  </si>
  <si>
    <t>Shyrrhr's House (row house, B, 3)</t>
  </si>
  <si>
    <t>Loene the Fighter's House (row house, A, 3)</t>
  </si>
  <si>
    <t>Mother Tathlom's House of Pleasure (festhall, B, 5)</t>
  </si>
  <si>
    <t>The House of Gems (guildhall, C, 2) 1</t>
  </si>
  <si>
    <t>Lady Naneatha Lhaurilstar's residence (row house, B, 3)</t>
  </si>
  <si>
    <t>Bell Tower (city building, C, 3)</t>
  </si>
  <si>
    <t>Guard Smithy (city building, C, 2)</t>
  </si>
  <si>
    <t>The Yawning Portal (inn, C,.3)</t>
  </si>
  <si>
    <t>The Red-eyed Owl (tavern, D, 2)</t>
  </si>
  <si>
    <t>The Sleepy Slyph (tavern, C, 2)</t>
  </si>
  <si>
    <t>Crommer's Warehouse (warehouse, C, 4)</t>
  </si>
  <si>
    <t>Mirt's Mansion (villa, A, 3)</t>
  </si>
  <si>
    <t>The Quaffing Quaggoth (tavern, C, 1)</t>
  </si>
  <si>
    <t>The Sailor's Own (tavern, D, 1)</t>
  </si>
  <si>
    <t>C55</t>
  </si>
  <si>
    <t>Eilean's Maztican Delights (business, B, 2)</t>
  </si>
  <si>
    <t>C56</t>
  </si>
  <si>
    <t>Lightsinger Theater (business, A, 3)</t>
  </si>
  <si>
    <t>C57</t>
  </si>
  <si>
    <t>Sorynth's Silverware (business, B, 2)</t>
  </si>
  <si>
    <t>C58</t>
  </si>
  <si>
    <t>Jhural's Dance (festhall, C, 3)</t>
  </si>
  <si>
    <t>C59</t>
  </si>
  <si>
    <t>Tavern of the Flagon Dragon (tavern, C, 2)</t>
  </si>
  <si>
    <t>C60</t>
  </si>
  <si>
    <t>Sapphire House (rooming house/inn, B, 5)</t>
  </si>
  <si>
    <t>C61</t>
  </si>
  <si>
    <t>Delzimmer residence (row house, B, 4)</t>
  </si>
  <si>
    <t>C62</t>
  </si>
  <si>
    <t>Irlingstar residence, "Sablehearth" (row house, B, 4)</t>
  </si>
  <si>
    <t>C63</t>
  </si>
  <si>
    <t>Syndra Wands' Tower (wizard's domicile, B, 3)</t>
  </si>
  <si>
    <t>C64</t>
  </si>
  <si>
    <t>Old Knot Shop (business, B, 2)</t>
  </si>
  <si>
    <t>C65</t>
  </si>
  <si>
    <t>"Sharkroar" Horth Shalark's Broadsheets (business, C, 1)</t>
  </si>
  <si>
    <t>C66</t>
  </si>
  <si>
    <t>Pantheon Temple of the Seldarine (temple, A, 4)</t>
  </si>
  <si>
    <t>C67</t>
  </si>
  <si>
    <t>C68</t>
  </si>
  <si>
    <t>Watching Tower (city building, A, 6)</t>
  </si>
  <si>
    <t>C69</t>
  </si>
  <si>
    <t>C70</t>
  </si>
  <si>
    <t>Thayan Embassy (embassy, A, 4)</t>
  </si>
  <si>
    <t>C71</t>
  </si>
  <si>
    <t>Caladorn Cassalanter's residence (rowhouse, A, 3)</t>
  </si>
  <si>
    <t>C72</t>
  </si>
  <si>
    <t>New Olamn (school, A, 4)</t>
  </si>
  <si>
    <t>C73</t>
  </si>
  <si>
    <t>Azuth's Mug (tavern, B, 1)</t>
  </si>
  <si>
    <t>C74</t>
  </si>
  <si>
    <t>House of Two Hands (monastery, A, 3),</t>
  </si>
  <si>
    <t>C75</t>
  </si>
  <si>
    <t>Piergeiron's Palace (city building, A, 7)</t>
  </si>
  <si>
    <t>C76</t>
  </si>
  <si>
    <t>Castle Waterdeep (city building, A, 10)</t>
  </si>
  <si>
    <t>C77</t>
  </si>
  <si>
    <t>Larissa Neathal's residence (row house, A, 2)</t>
  </si>
  <si>
    <t>C78</t>
  </si>
  <si>
    <t>Wyrmbones Inn (inn, A, 3)</t>
  </si>
  <si>
    <t>C79</t>
  </si>
  <si>
    <t>Ahghairon's Tower (city building, A, 4)</t>
  </si>
  <si>
    <t>C80</t>
  </si>
  <si>
    <t>Tolgar Anuvien's residence (villa, A, 3)</t>
  </si>
  <si>
    <t>C81</t>
  </si>
  <si>
    <t>Blushing Nymph (festhall, B, 2)</t>
  </si>
  <si>
    <t>C82</t>
  </si>
  <si>
    <t>Haerun Mhammaster's residence (rowhouse, C, 3)</t>
  </si>
  <si>
    <t>C83</t>
  </si>
  <si>
    <t>Ammathair Hawkfeather's residence (house, C, 2)</t>
  </si>
  <si>
    <t>C84</t>
  </si>
  <si>
    <t>Nurneene's Marvelous Masks (business, C, 4)</t>
  </si>
  <si>
    <t>CSS</t>
  </si>
  <si>
    <t>The Curious Past (business, B, 2)</t>
  </si>
  <si>
    <t>C86</t>
  </si>
  <si>
    <t>Paethier's Pipeweed (business, B, 2)</t>
  </si>
  <si>
    <t>The Underdark (tavern, C, 2)</t>
  </si>
  <si>
    <t>Khammeral's Coins (business, C, 1)</t>
  </si>
  <si>
    <t>Inn of the Dripping Dagger (inn, B, 4)</t>
  </si>
  <si>
    <t>The Riven Shield Shop (business, B, 2)</t>
  </si>
  <si>
    <t>Myrmith Splendors' residence (row house, B, 2}</t>
  </si>
  <si>
    <t>Mhair's Tower (wizard's domicile, A, 5")</t>
  </si>
  <si>
    <t>Saern's Fine Swords (business, B, 2)</t>
  </si>
  <si>
    <t>Gondalim's (inn, B, 3)</t>
  </si>
  <si>
    <t>Dunblast Roofing Company (business, C, 2)</t>
  </si>
  <si>
    <t>Citadel of the Arrow (guildhall, B, 3)</t>
  </si>
  <si>
    <t>Costumers' Hall (guildhall, B, 2)</t>
  </si>
  <si>
    <t>Thentavva's Boots (business, C, 1)</t>
  </si>
  <si>
    <t>Maelstrom's Notch (inn, B, 2)</t>
  </si>
  <si>
    <t>The League Office (guildhall, C, 1)</t>
  </si>
  <si>
    <t>The Unicorn's Horn (inn, B, 6)</t>
  </si>
  <si>
    <t>Aurora's Realms Shop, Street of Tusks Catalogue Counter (business, B, 4)</t>
  </si>
  <si>
    <t>Orsabbas's Fine Imports (business, C, 3)</t>
  </si>
  <si>
    <t>Riautar's Weaponry (business, C, 2)</t>
  </si>
  <si>
    <t>The House of Song (guildhall, B, 2)</t>
  </si>
  <si>
    <t>Patient Fingers Fine work (business, C, 2)</t>
  </si>
  <si>
    <t>League of Basketmakers &amp; Wickerworkers Storage (warehouse, C)</t>
  </si>
  <si>
    <t>The House of Cleanliness (guildhall, C, 1)</t>
  </si>
  <si>
    <t>Belmonder's Meats (business, C, 1)</t>
  </si>
  <si>
    <t>Thond Glass and Glazing Shop (business, C, 2)</t>
  </si>
  <si>
    <t>The Zoarstar (guildhall, temple, B, 3)</t>
  </si>
  <si>
    <t>The Old Guildhall (guildhall, C, 3)</t>
  </si>
  <si>
    <t>The House of Textiles (guildhall, B, 2)</t>
  </si>
  <si>
    <t>Golden Horn Gambling House (festhall, B, 3)</t>
  </si>
  <si>
    <t>The House of Light (guildhall, B, 3)</t>
  </si>
  <si>
    <t>House of Light Storage (warehouse, C, 2)</t>
  </si>
  <si>
    <t>Stationers'Hall (guildhall, C, 2)</t>
  </si>
  <si>
    <t>The Gentle Rest (inn, B, 5)</t>
  </si>
  <si>
    <t>The Gentle Rest Stables (business, C, 2)</t>
  </si>
  <si>
    <t>The Guild Paddock (guildhall, G, 2)</t>
  </si>
  <si>
    <t>Meiroth's Fine Silks (business, B, 3)</t>
  </si>
  <si>
    <t>The Bowels of the Earth (tavern, C, 2)</t>
  </si>
  <si>
    <t>Cobblers' and Corvisers' House (guildhall, C, 2)</t>
  </si>
  <si>
    <t>The Plinth (city building/temple, A, 6)</t>
  </si>
  <si>
    <t>Felzoun's Folly (tavern, C, 3)</t>
  </si>
  <si>
    <t>Surtlan's Metalwares (business, C, 1)</t>
  </si>
  <si>
    <t>Scirkhel Wands' residence (row house, B, 3)</t>
  </si>
  <si>
    <t>Wheel Hall (guildhall, C, 2)</t>
  </si>
  <si>
    <t>The Gray Serpent (inn, C, 3)</t>
  </si>
  <si>
    <t>Blackstone House (row house, B, 4)</t>
  </si>
  <si>
    <t>T45</t>
  </si>
  <si>
    <t>Rejviik's Mortuary (business, A, 3)</t>
  </si>
  <si>
    <t>T46</t>
  </si>
  <si>
    <t>Monastery of the Sun (temple, A, 4)</t>
  </si>
  <si>
    <t>T47</t>
  </si>
  <si>
    <t>Huulfor Manor (business, A, 3)</t>
  </si>
  <si>
    <t>T48</t>
  </si>
  <si>
    <t>River Gate (city building, A, 4)</t>
  </si>
  <si>
    <t>T49</t>
  </si>
  <si>
    <t>The Singed Bolt (tavern, C, 2)</t>
  </si>
  <si>
    <t>T50</t>
  </si>
  <si>
    <t>Zeltabbar Iliphar's residence (row house, B, 3)</t>
  </si>
  <si>
    <t>T51</t>
  </si>
  <si>
    <t>Henndever's Coffins and Coffers (business, B, 2)</t>
  </si>
  <si>
    <t>CD1</t>
  </si>
  <si>
    <t>Roads' End (vault, C, 1)</t>
  </si>
  <si>
    <t>CD2</t>
  </si>
  <si>
    <t>The House of the Homeless (tomb, C, 1)</t>
  </si>
  <si>
    <t>CD3</t>
  </si>
  <si>
    <t>Ahghairon's Statue (tomb, A, 1)</t>
  </si>
  <si>
    <t>CD4</t>
  </si>
  <si>
    <t>Merchants' Rest (tomb, B, 1)</t>
  </si>
  <si>
    <t>CD5</t>
  </si>
  <si>
    <t>Warriors' Monument (tomb, B, 1)</t>
  </si>
  <si>
    <t>CD6</t>
  </si>
  <si>
    <t>Lords' Respite (tomb, A, 1)</t>
  </si>
  <si>
    <t>CD7</t>
  </si>
  <si>
    <t>The Hall of the Sages (tomb, B, 1)</t>
  </si>
  <si>
    <t>CD8</t>
  </si>
  <si>
    <t>The Hall of Heroes (tomb, A, 1)</t>
  </si>
  <si>
    <t>CD9</t>
  </si>
  <si>
    <t>Mariners' Rest (tomb, C, 1)</t>
  </si>
  <si>
    <t>CD10</t>
  </si>
  <si>
    <t>Deepwinter Vault (tomb, B, 1)</t>
  </si>
  <si>
    <t>CD11</t>
  </si>
  <si>
    <t>Watchway Tower (city building, A, 4),</t>
  </si>
  <si>
    <t>CD12</t>
  </si>
  <si>
    <t>Guard Tower (city building, A, 4)</t>
  </si>
  <si>
    <t>CD13</t>
  </si>
  <si>
    <t>Beacon Tower (city building, A, 7)</t>
  </si>
  <si>
    <t>CD14</t>
  </si>
  <si>
    <t>Sultlue Vault (tomb, B, 1)</t>
  </si>
  <si>
    <t>The Gray Griffon (tavern, C, 3)</t>
  </si>
  <si>
    <t>Turnstone Plumbing and Pipefitting (business, C, 2)</t>
  </si>
  <si>
    <t>The Metal House of Wonders (guildhall, C, 2)</t>
  </si>
  <si>
    <t>Dhaermos Storage (warehouse, D, 5)</t>
  </si>
  <si>
    <t>Whistling Blades (business, D, 1)</t>
  </si>
  <si>
    <t>Selûne's Smile (tavern, C, 2)</t>
  </si>
  <si>
    <t>The Rearing Hippocampus (inn, C, 2)</t>
  </si>
  <si>
    <t>The Splintered Stair (inn, C, 3)</t>
  </si>
  <si>
    <t>The Blackstar Inn (inn, C, 3)</t>
  </si>
  <si>
    <t>Serpentil Books &amp; Folios (business, D, 3)</t>
  </si>
  <si>
    <t>The Ship's Prow (inn, C, 4)</t>
  </si>
  <si>
    <t>The Thirsty Sailor (tavern, D, 3)</t>
  </si>
  <si>
    <t>The Thirsty Throat (tavern, D, 2)</t>
  </si>
  <si>
    <t>Helmstar Warehouse (warehouse, C, 2)</t>
  </si>
  <si>
    <t>Warm Beds (inn, C, 3)</t>
  </si>
  <si>
    <t>Lanternmaker Zorth Ulmaril (business, D, 2)</t>
  </si>
  <si>
    <t>The Bloody Fist (tavern, D, 1)</t>
  </si>
  <si>
    <t>Three Pearls Nightclub (festhall, D, 1)</t>
  </si>
  <si>
    <t>Shipwrights' House (guildhall, B, 2)</t>
  </si>
  <si>
    <t>Red Sails (warehouse, C, 2)</t>
  </si>
  <si>
    <t>Muleskull Tavern (tavern/guild, D, 2)</t>
  </si>
  <si>
    <t>The Hanging Lantern (festhall, C, 6)</t>
  </si>
  <si>
    <t>The Sleeping Wench (tavern, D, 3)</t>
  </si>
  <si>
    <t>Aurora's Realms Shop, Slut Street Catalogue Counter (business, C, 3)</t>
  </si>
  <si>
    <t>The Purple Palace (festhall, C, 4)</t>
  </si>
  <si>
    <t>The Mermaid's Arms (festhall, C, 3)</t>
  </si>
  <si>
    <t>The Blue Mermaid (tavern, D, 2)</t>
  </si>
  <si>
    <t>Shippers' Hall (guildhall, C, 2)</t>
  </si>
  <si>
    <t>Shippers' Storage (warehouse, D, 3)</t>
  </si>
  <si>
    <t>The House of Tarmagus (warehouse, D, 4)</t>
  </si>
  <si>
    <t>Coopers' Rest (guildhall, C, 2)</t>
  </si>
  <si>
    <t>The Hanged Man (tavern, D, 1)</t>
  </si>
  <si>
    <t>House of Pride Perfumes (business, C, 1)</t>
  </si>
  <si>
    <t>Arnagu's the Shipwright's residence (row house, B, 3)</t>
  </si>
  <si>
    <t>Full Sails (tavern/guildhall, C, 3)</t>
  </si>
  <si>
    <t>The Blushing Mermaid (festhall, C, 2s &amp; 3s)</t>
  </si>
  <si>
    <t>Felhaur's Fine Fish (business, D, 1)</t>
  </si>
  <si>
    <t>Khostal Hannass, Fine Nuts (business, D, 1)</t>
  </si>
  <si>
    <t>Seaswealth Hall (guildhall, C, 2)</t>
  </si>
  <si>
    <t>Nestaur the Ropemaker (business, C, 2)</t>
  </si>
  <si>
    <t>The Sleeping Snake (tavern, D, 1)</t>
  </si>
  <si>
    <t>Shipmasters' Hall (inn, C, 3)</t>
  </si>
  <si>
    <t>Watermens' Hall (guildhall, C, 3)</t>
  </si>
  <si>
    <t>Mariners' Hall (guildhall, B, 3)</t>
  </si>
  <si>
    <t>Torpus the Tanner (business, C, 2)</t>
  </si>
  <si>
    <t>League Hall (guildhall, C, 2)</t>
  </si>
  <si>
    <t>The Butchers' Guildhall (guildhall, C, 2)</t>
  </si>
  <si>
    <t>Melgard's Fine Leathers (business, C, 1)</t>
  </si>
  <si>
    <t>Thomm Storage (warehouse, C, 4)</t>
  </si>
  <si>
    <t>Telethar Leatherworks (business, D, 2)</t>
  </si>
  <si>
    <t>Fellowship Storage (warehouse, C, 4)</t>
  </si>
  <si>
    <t>Smokehouse (business, D, 2)</t>
  </si>
  <si>
    <t>Jemuril the DwarPs residence (rowhouse, C, 2)</t>
  </si>
  <si>
    <t>The Copper Cup (festhall, C, 4s &amp; 5s)</t>
  </si>
  <si>
    <t>Gelfuril the Trader (business, C, 1)</t>
  </si>
  <si>
    <t>Cookhouse Hall (city building, C, 2)</t>
  </si>
  <si>
    <t>D58</t>
  </si>
  <si>
    <t>The Pickled Fisherman (tavern, D, 2)</t>
  </si>
  <si>
    <t>D59</t>
  </si>
  <si>
    <t>The Soaring Pegasus (tavern, C, 2)</t>
  </si>
  <si>
    <t>D60</t>
  </si>
  <si>
    <t>The Fishscale Smithy (business, C, 2)</t>
  </si>
  <si>
    <t>D61</t>
  </si>
  <si>
    <t>Jester's Clubhouse (guildhall, D, 1)</t>
  </si>
  <si>
    <t>D62</t>
  </si>
  <si>
    <t>Horizon's Sails (business, B, 2)</t>
  </si>
  <si>
    <t>D63</t>
  </si>
  <si>
    <t>Mother Jatha's (business, D, 1)</t>
  </si>
  <si>
    <t>D64</t>
  </si>
  <si>
    <t>Talnu's Ropeworks (business, D, 2)</t>
  </si>
  <si>
    <t>D65</t>
  </si>
  <si>
    <t>Merlook Nets &amp; Knotware (business, D, 1)</t>
  </si>
  <si>
    <t>D66</t>
  </si>
  <si>
    <t>Ralagut's Wheelhouse (business, D, 1)</t>
  </si>
  <si>
    <t>D67</t>
  </si>
  <si>
    <t>The Angry Coxswain (tavern, D, 1)</t>
  </si>
  <si>
    <t>D68</t>
  </si>
  <si>
    <t>Gathgaer Milomynt's residence (row house, D, 2)</t>
  </si>
  <si>
    <t>D69</t>
  </si>
  <si>
    <t>Maernath Storage (warehouse, D, 2)</t>
  </si>
  <si>
    <t>D70</t>
  </si>
  <si>
    <t>Alex Lenter's Storage (warehouse, D, 2)</t>
  </si>
  <si>
    <t>D71</t>
  </si>
  <si>
    <t>Old Xoblob Shop (business, B, 3)</t>
  </si>
  <si>
    <t>D72</t>
  </si>
  <si>
    <t>The Pavilion of Paving Stones (guildhall, C, 3)</t>
  </si>
  <si>
    <t>D73</t>
  </si>
  <si>
    <t>Sailor's Corner (inn, D, 2)</t>
  </si>
  <si>
    <t>D74</t>
  </si>
  <si>
    <t>Darth's Dolphyntyde (tavern, D, 1)</t>
  </si>
  <si>
    <t>The Swords' Rest (tavern, C, 1)</t>
  </si>
  <si>
    <t>The Stone House (guildhall, D, 1)</t>
  </si>
  <si>
    <t>The House of Good Spirits (guildhall, B, 3)</t>
  </si>
  <si>
    <t>The Redbridle Stables (business, C, 2)</t>
  </si>
  <si>
    <t>The Coach and Wagon Hall (guildhall, B, 3)</t>
  </si>
  <si>
    <t>Saddlers' &amp; Harness-Makers' Hall (guildhall, B, 2)</t>
  </si>
  <si>
    <t>Brian the Swordmaster's Smithy (business, C, 2)</t>
  </si>
  <si>
    <t>The Old Monster Shop (business, D, 4)</t>
  </si>
  <si>
    <t>Midnight Sun (tavern, D, 1)</t>
  </si>
  <si>
    <t>Flurmastyr residence (row house, C, 2)</t>
  </si>
  <si>
    <t>Builders' Hall (guildhall, B, 2)</t>
  </si>
  <si>
    <t>Nelkaush the Weaver (business, C, 1)</t>
  </si>
  <si>
    <t>The Road House (guild house, B, 2)</t>
  </si>
  <si>
    <t>The Full Cup (tavern, D, 1)</t>
  </si>
  <si>
    <t>The Jade Dancer (festhall, B, 3)</t>
  </si>
  <si>
    <t>Tehmak's Coaches (business, B, 3)</t>
  </si>
  <si>
    <t>Hlakken Stables (business, C, 2)</t>
  </si>
  <si>
    <t>The Spouting Fish (tavern, C, 4)</t>
  </si>
  <si>
    <t>Nueth's Fine Nets (business, C, 1)</t>
  </si>
  <si>
    <t>Metalmasters' Hall (guildhall, B, 3)</t>
  </si>
  <si>
    <t>Aurora's Realms Shop, South High Road Catalogue Counter (business, C, 4)</t>
  </si>
  <si>
    <t>The Red Gauntlet (tavern, D, 2)</t>
  </si>
  <si>
    <t>Pelauvir's Counter (business, C, 5)</t>
  </si>
  <si>
    <t>Bellister's Hand (business, C, 2)</t>
  </si>
  <si>
    <t>Bellister's House (warehouse, C, 3)</t>
  </si>
  <si>
    <t>Orm's Highbench (business, D, 4)</t>
  </si>
  <si>
    <t>Athal's Stables (business, D, 2)</t>
  </si>
  <si>
    <t>S28</t>
  </si>
  <si>
    <t>Essimuth's Equipment (business, C, 2)</t>
  </si>
  <si>
    <t>S29</t>
  </si>
  <si>
    <t>Temple of Good Cheer (row house, C, 3)</t>
  </si>
  <si>
    <t>S30</t>
  </si>
  <si>
    <t>Madame Garah's Boarding House (row house, B, 2)</t>
  </si>
  <si>
    <t>S31</t>
  </si>
  <si>
    <t>Amrani's Laundry (business, C, 1)</t>
  </si>
  <si>
    <t>S32</t>
  </si>
  <si>
    <t>Piatran's Clothiers (business, C, 1)</t>
  </si>
  <si>
    <t>S33</t>
  </si>
  <si>
    <t>Rokkek Ingerr's residence (row house, B, 2)</t>
  </si>
  <si>
    <t>S34</t>
  </si>
  <si>
    <t>Hemmerem's Stables (business, B, Is &amp; 2s)</t>
  </si>
  <si>
    <t>S35</t>
  </si>
  <si>
    <t>Kolat's Towers (wizards' domiciles, B, 4s)</t>
  </si>
  <si>
    <t>S36</t>
  </si>
  <si>
    <t>Watch Guardpost (city building, B, 2)</t>
  </si>
  <si>
    <t>S37</t>
  </si>
  <si>
    <t>The Garrulous Grocer (home/business, B &amp; C, 1, 2, &amp; 3)</t>
  </si>
  <si>
    <t>S38</t>
  </si>
  <si>
    <t>Krabbellor Silversmiths (business, C, 2)</t>
  </si>
  <si>
    <t>S39</t>
  </si>
  <si>
    <t>S40</t>
  </si>
  <si>
    <t>Waukeen's Wares (business, D, 2)</t>
  </si>
  <si>
    <t>S41</t>
  </si>
  <si>
    <t>The Safehaven Inn (inn, B, 3)</t>
  </si>
  <si>
    <t>S42</t>
  </si>
  <si>
    <t>Ingerr &amp; Ingerr Warehouses (warehouse, C, 2)</t>
  </si>
  <si>
    <t>S43</t>
  </si>
  <si>
    <t>The Beer Golem (tavern, C, 2)</t>
  </si>
  <si>
    <t>S44</t>
  </si>
  <si>
    <t>Phaulkonmere (noble villa, A, 2s &amp; 3s)</t>
  </si>
  <si>
    <t>S45</t>
  </si>
  <si>
    <t>The Daily Trumpet (business, C, 3)</t>
  </si>
  <si>
    <t>S46</t>
  </si>
  <si>
    <t>S47</t>
  </si>
  <si>
    <t>Tymora's Blessing (tavern, D, 1)</t>
  </si>
  <si>
    <t>S48</t>
  </si>
  <si>
    <t>The Medusa's Glare (business, B, 2)</t>
  </si>
  <si>
    <t>S49</t>
  </si>
  <si>
    <t>Flame of Hope (business, C, 2)</t>
  </si>
  <si>
    <t>S50</t>
  </si>
  <si>
    <t>Berendarr's World of Words (business, D, 1)</t>
  </si>
  <si>
    <t>S55</t>
  </si>
  <si>
    <t>Hlethvagi's Coins (business, B, 2)</t>
  </si>
  <si>
    <t>S52</t>
  </si>
  <si>
    <t>The South Gate (city building, A, 4)</t>
  </si>
  <si>
    <t>S53</t>
  </si>
  <si>
    <t>East Torch Tower (city building, A, 5)</t>
  </si>
  <si>
    <t>S54</t>
  </si>
  <si>
    <t>Formerly Prestar's Furniture (ruined building, D, 1)</t>
  </si>
  <si>
    <t>H1</t>
  </si>
  <si>
    <t>Harborwatch Tower (city building, A, 4)</t>
  </si>
  <si>
    <t>H2</t>
  </si>
  <si>
    <t>Smugglers' Bane Tower (city building, A, 4)</t>
  </si>
  <si>
    <t>H3</t>
  </si>
  <si>
    <t>H4</t>
  </si>
  <si>
    <t>Inner Fort (city building, A, 3)</t>
  </si>
  <si>
    <t>H5</t>
  </si>
  <si>
    <t>The Queenspire (temple, A, 6)</t>
  </si>
  <si>
    <t>H6</t>
  </si>
  <si>
    <t>Sea Elf Trading Outpost (business, D, 1)</t>
  </si>
  <si>
    <t>H7</t>
  </si>
  <si>
    <t>Deepwater Beacon (city building, A, 3)</t>
  </si>
  <si>
    <t>city building</t>
  </si>
  <si>
    <t>C</t>
  </si>
  <si>
    <t>2s &amp; 3s</t>
  </si>
  <si>
    <t>1s &amp; 2s</t>
  </si>
  <si>
    <t>2s</t>
  </si>
  <si>
    <t>2s &amp; 4s</t>
  </si>
  <si>
    <t>3s &amp; 4s</t>
  </si>
  <si>
    <t>noble villa</t>
  </si>
  <si>
    <t>A</t>
  </si>
  <si>
    <t>NUMBER OF FLOORS</t>
  </si>
  <si>
    <t>BUILDING CLASS</t>
  </si>
  <si>
    <t>USAGE</t>
  </si>
  <si>
    <t>Outer Fort (city building, A, 3)</t>
  </si>
  <si>
    <t>B</t>
  </si>
  <si>
    <t>n/a</t>
  </si>
  <si>
    <t>D</t>
  </si>
  <si>
    <t>G</t>
  </si>
  <si>
    <t>Olmhazan's Jewels (business, B, 1)</t>
  </si>
  <si>
    <t>B&amp;C</t>
  </si>
  <si>
    <t>Laran's Cartographers (business, B, 2)</t>
  </si>
  <si>
    <t>shop</t>
  </si>
  <si>
    <t>business</t>
  </si>
  <si>
    <t>row house</t>
  </si>
  <si>
    <t>inn/temple of many faiths/former noble villa</t>
  </si>
  <si>
    <t>inn</t>
  </si>
  <si>
    <t>tavern</t>
  </si>
  <si>
    <t>festhall</t>
  </si>
  <si>
    <t>warehouse</t>
  </si>
  <si>
    <t>guildhall</t>
  </si>
  <si>
    <t>business/row house</t>
  </si>
  <si>
    <t>inn/storage</t>
  </si>
  <si>
    <t>rooming house</t>
  </si>
  <si>
    <t>temple</t>
  </si>
  <si>
    <t>residence</t>
  </si>
  <si>
    <t>villa</t>
  </si>
  <si>
    <t>ruined inn</t>
  </si>
  <si>
    <t>wizard's domicile</t>
  </si>
  <si>
    <t>noble villa;</t>
  </si>
  <si>
    <t>tavern/inn</t>
  </si>
  <si>
    <t>asylum</t>
  </si>
  <si>
    <t>house</t>
  </si>
  <si>
    <t>rooming house/inn</t>
  </si>
  <si>
    <t>city-building</t>
  </si>
  <si>
    <t>embassy</t>
  </si>
  <si>
    <t>rowhouse</t>
  </si>
  <si>
    <t>school</t>
  </si>
  <si>
    <t>monastery</t>
  </si>
  <si>
    <t>city building/temple</t>
  </si>
  <si>
    <t>vault</t>
  </si>
  <si>
    <t>tomb</t>
  </si>
  <si>
    <t>tavern/guild</t>
  </si>
  <si>
    <t>tavern/guildhall</t>
  </si>
  <si>
    <t>guild house</t>
  </si>
  <si>
    <t>wizards' domiciles</t>
  </si>
  <si>
    <t>home/business</t>
  </si>
  <si>
    <t>temple/house</t>
  </si>
  <si>
    <t>ruined building</t>
  </si>
  <si>
    <t>4s &amp; 3s</t>
  </si>
  <si>
    <t>4s &amp; 5s</t>
  </si>
  <si>
    <t>4s</t>
  </si>
  <si>
    <t>1s, 2s, &amp; 4s</t>
  </si>
  <si>
    <t>Lord Dagult Neverember</t>
  </si>
  <si>
    <t>Lord Zelraun Roaringhorn</t>
  </si>
  <si>
    <t>CG</t>
  </si>
  <si>
    <t>STATUS</t>
  </si>
  <si>
    <t>Youngest Sisters of the family notorious for their shopping sprees. (BT 14)**As House Ulbrinter seems to still exist, maybe only House Phul vanished through the merger?</t>
  </si>
  <si>
    <t>Merger of the Houses Phul &amp; Ulbrinter</t>
  </si>
  <si>
    <t>MERGED</t>
  </si>
  <si>
    <t>EXILES</t>
  </si>
  <si>
    <t xml:space="preserve">Lord Dresdark Kormallis, a shambling, squat round bear of a man,balding, favors dark silks and wears monocles and sports a huge waxed mustache, a crashing bore (E:DM 80, 96)
</t>
  </si>
  <si>
    <t>LOST NOBLE STATUS</t>
  </si>
  <si>
    <t>Sun elf</t>
  </si>
  <si>
    <t>Brossfeather Villa</t>
  </si>
  <si>
    <t>BUILDING NAME</t>
  </si>
  <si>
    <t>3S</t>
  </si>
  <si>
    <t>1s &amp; 3s</t>
  </si>
  <si>
    <t>3s</t>
  </si>
  <si>
    <t>Helm's Hall (temple/house, C, 3)</t>
  </si>
  <si>
    <t>Peaktop Aerie (city-building, A,5)</t>
  </si>
  <si>
    <t>1s</t>
  </si>
  <si>
    <t>Greenglade Tower (rooming house, A, )</t>
  </si>
  <si>
    <t>Guard Barracks</t>
  </si>
  <si>
    <t>Anteos Villa</t>
  </si>
  <si>
    <t>Phull Villa</t>
  </si>
  <si>
    <t>Snome Villa</t>
  </si>
  <si>
    <t>Crommor Villa</t>
  </si>
  <si>
    <t>Piiradost Villa</t>
  </si>
  <si>
    <t>Thunderstaff Villa</t>
  </si>
  <si>
    <t>Talmost Villa</t>
  </si>
  <si>
    <t>Thann Villa</t>
  </si>
  <si>
    <t>Hawkwinter Villa</t>
  </si>
  <si>
    <t>Sultlue Villa</t>
  </si>
  <si>
    <t>Cragsmere Villa</t>
  </si>
  <si>
    <t>Massalan Villa (</t>
  </si>
  <si>
    <t>Kothont Villa</t>
  </si>
  <si>
    <t>Holyhands House</t>
  </si>
  <si>
    <t>Lanngolyn Villa</t>
  </si>
  <si>
    <t>Ulbrinter Villa</t>
  </si>
  <si>
    <t>Jardeth Villa</t>
  </si>
  <si>
    <t>Gralhund Villa</t>
  </si>
  <si>
    <t>The Raging Lion</t>
  </si>
  <si>
    <t>Maerklos Villa</t>
  </si>
  <si>
    <t>Nandar Villa</t>
  </si>
  <si>
    <t>Stormweather Villa (nob</t>
  </si>
  <si>
    <t>A Maiden's Tears</t>
  </si>
  <si>
    <t>Twilight Hunters</t>
  </si>
  <si>
    <t>The Gentle Mermaid</t>
  </si>
  <si>
    <t>Durinbold Villa</t>
  </si>
  <si>
    <t>Estelmer Villa</t>
  </si>
  <si>
    <t>Tarm Villa</t>
  </si>
  <si>
    <t>Majarra Villa</t>
  </si>
  <si>
    <t>The Misty Beard</t>
  </si>
  <si>
    <t>Agundar Villa</t>
  </si>
  <si>
    <t>Amcathra Villa</t>
  </si>
  <si>
    <t>Hunabar Villa</t>
  </si>
  <si>
    <t>Thorp Villa</t>
  </si>
  <si>
    <t>Lathkule Villa</t>
  </si>
  <si>
    <t>Kormallis Villa</t>
  </si>
  <si>
    <t>Adarbrent Villa</t>
  </si>
  <si>
    <t>Phylund Villa</t>
  </si>
  <si>
    <t>Margaster Villa</t>
  </si>
  <si>
    <t>Roaringhorn Villa, "The High House of Roaririghorn" (noble villa, C</t>
  </si>
  <si>
    <t>Ragathan Furriers</t>
  </si>
  <si>
    <t>Zun Villa</t>
  </si>
  <si>
    <t>House of Crystal Storage</t>
  </si>
  <si>
    <t>The House of Crystal</t>
  </si>
  <si>
    <t>The Galloping Minotaur</t>
  </si>
  <si>
    <t>Meraedos Fine Furs</t>
  </si>
  <si>
    <t>Sulmest's Splendid Shoes &amp; Boots</t>
  </si>
  <si>
    <t>Aurora's Realms Shop, High Road Catalogue Counter (bu</t>
  </si>
  <si>
    <t>The House of Healing</t>
  </si>
  <si>
    <t>Hothemer Villa</t>
  </si>
  <si>
    <t>Ilvastarr Villa</t>
  </si>
  <si>
    <t>Fallen Stars Fish</t>
  </si>
  <si>
    <t>Wands Villa (nob</t>
  </si>
  <si>
    <t>The Grinning Lion</t>
  </si>
  <si>
    <t>Gost Villa</t>
  </si>
  <si>
    <t>Helmfast Villa</t>
  </si>
  <si>
    <t>Orlpar Husteem's residence</t>
  </si>
  <si>
    <t>Downybeard Tobacconist</t>
  </si>
  <si>
    <t>Hriiat Fine Pastries</t>
  </si>
  <si>
    <t>Irbryth Authamaun's residence</t>
  </si>
  <si>
    <t>Danilo Thann's residence</t>
  </si>
  <si>
    <t>Maerik Thaelcloak's residence</t>
  </si>
  <si>
    <t>Silent Shield</t>
  </si>
  <si>
    <t>Taurntyrith Adornments</t>
  </si>
  <si>
    <t>Bhephel's Bottles/Exotic Wines and Cordials</t>
  </si>
  <si>
    <t>Sarsantyr's Tapestries &amp; Draperies</t>
  </si>
  <si>
    <t>Tirelessly Turning Wheel/Caravan Curios From All Far Faerûn</t>
  </si>
  <si>
    <t>Millomyr Harps</t>
  </si>
  <si>
    <t>Greenglade Towe</t>
  </si>
  <si>
    <t>Obelos "The Only" Braeril's residence</t>
  </si>
  <si>
    <t>Hospice of St. Laupsenn</t>
  </si>
  <si>
    <t>Simon Ilzimmer's residence</t>
  </si>
  <si>
    <t>Brianne's Tower</t>
  </si>
  <si>
    <t>Firesong Villa</t>
  </si>
  <si>
    <t>The Bent Nail</t>
  </si>
  <si>
    <t>Northgate</t>
  </si>
  <si>
    <t>Farwatch Tower</t>
  </si>
  <si>
    <t>Endcliff Tower</t>
  </si>
  <si>
    <t xml:space="preserve">Cliffwatch </t>
  </si>
  <si>
    <t>Upper Towers</t>
  </si>
  <si>
    <t>Sated Satyr</t>
  </si>
  <si>
    <t>Wyvern's Rest</t>
  </si>
  <si>
    <t>Selchoun's Sundries</t>
  </si>
  <si>
    <t>Golden Harp Inn</t>
  </si>
  <si>
    <t>The Shrines of Nature</t>
  </si>
  <si>
    <t>Emveolstone Villa</t>
  </si>
  <si>
    <t>Hiilgauntlet Villa</t>
  </si>
  <si>
    <t>The Blue Alley</t>
  </si>
  <si>
    <t>Gauntyl Villa</t>
  </si>
  <si>
    <t>The Temple of Beauty</t>
  </si>
  <si>
    <t>Brokengulf Villa</t>
  </si>
  <si>
    <t>Raventree Villa (nob</t>
  </si>
  <si>
    <t>Rosznar Villa (nob</t>
  </si>
  <si>
    <t>Jhansczil Villa</t>
  </si>
  <si>
    <t>Naingate</t>
  </si>
  <si>
    <t>Melshimber' Villa</t>
  </si>
  <si>
    <t>Ilitul Villa</t>
  </si>
  <si>
    <t>Aurora's Realms Shop, Singing Dolphin Catalog Counter (bu</t>
  </si>
  <si>
    <t>The Tower of Luck</t>
  </si>
  <si>
    <t>Wavesilver Villa</t>
  </si>
  <si>
    <t xml:space="preserve">The House of Wonder </t>
  </si>
  <si>
    <t>Eltorchul Villa</t>
  </si>
  <si>
    <t>Nesher Villa</t>
  </si>
  <si>
    <t>Gundwynd Villa</t>
  </si>
  <si>
    <t>Tessalar's Tower</t>
  </si>
  <si>
    <t>Artemel Villa</t>
  </si>
  <si>
    <t>Ammakyl Villa</t>
  </si>
  <si>
    <t>Silmerhelve Villa</t>
  </si>
  <si>
    <t>Ruldegost Villa</t>
  </si>
  <si>
    <t xml:space="preserve">The Dragon Tower of Maaril </t>
  </si>
  <si>
    <t>Husteem Villa</t>
  </si>
  <si>
    <t>Zulpair Villa</t>
  </si>
  <si>
    <t>Eirontalar Villa</t>
  </si>
  <si>
    <t>Tesper Villa, "Tespergates"</t>
  </si>
  <si>
    <t>Irlingstar Villa</t>
  </si>
  <si>
    <t>Manthar Villa</t>
  </si>
  <si>
    <t>The Fiery Flagon</t>
  </si>
  <si>
    <t>The House of Inspired Hands</t>
  </si>
  <si>
    <t>Dacer's Inn</t>
  </si>
  <si>
    <t>The Ship's Wheel</t>
  </si>
  <si>
    <t>The Pilgrim's Rest</t>
  </si>
  <si>
    <t>The Wandering Wemic</t>
  </si>
  <si>
    <t>Tchazzam Villa</t>
  </si>
  <si>
    <t>Maerghoun's Inn</t>
  </si>
  <si>
    <t>Urmbrusk Villa</t>
  </si>
  <si>
    <t>Assumbar Villa (nob</t>
  </si>
  <si>
    <t>Cassalanter-Villa</t>
  </si>
  <si>
    <t>Thongolir Villa</t>
  </si>
  <si>
    <t>Eagleshield Villa</t>
  </si>
  <si>
    <t>Dezlentyr Villa</t>
  </si>
  <si>
    <t>Belabranta Villa (nob</t>
  </si>
  <si>
    <t>Bladesemmer Villa</t>
  </si>
  <si>
    <t>The House of Purple Silks</t>
  </si>
  <si>
    <t>Gounar's Tavern</t>
  </si>
  <si>
    <t>The House of the Moon</t>
  </si>
  <si>
    <t>Moonstar Villa</t>
  </si>
  <si>
    <t>The House of Heroes</t>
  </si>
  <si>
    <t>The Broken Lance</t>
  </si>
  <si>
    <t>Halazar's Fine Gems</t>
  </si>
  <si>
    <t>The Silken Slyph</t>
  </si>
  <si>
    <t>Gerin's Breads</t>
  </si>
  <si>
    <t>Melvar's Chapbooks and Folios</t>
  </si>
  <si>
    <t>Velatha's Delights</t>
  </si>
  <si>
    <t>Tammerbund's Glasswares</t>
  </si>
  <si>
    <t>Mystra's Arms</t>
  </si>
  <si>
    <t>Furjur the Flippant's residence</t>
  </si>
  <si>
    <t>Hlethvagi Anteos's residence</t>
  </si>
  <si>
    <t>Stagdown Manse</t>
  </si>
  <si>
    <t>Heroes' G</t>
  </si>
  <si>
    <t>Seaseyes Tower</t>
  </si>
  <si>
    <t>West Gate</t>
  </si>
  <si>
    <t>Seawatch Tower</t>
  </si>
  <si>
    <t>North Tower, "The Trolltower"</t>
  </si>
  <si>
    <t>Armory</t>
  </si>
  <si>
    <t>High Flagon Gambling House</t>
  </si>
  <si>
    <t>Field of Triumph</t>
  </si>
  <si>
    <t>Myrna Cassalanter's residence</t>
  </si>
  <si>
    <t>Trollfort</t>
  </si>
  <si>
    <t>Spires of the Morning</t>
  </si>
  <si>
    <t>Fair Winds</t>
  </si>
  <si>
    <t>Silavene's</t>
  </si>
  <si>
    <t>The Font of Knowledge</t>
  </si>
  <si>
    <t>The Halls of Justice</t>
  </si>
  <si>
    <t>Blackstaff Tower</t>
  </si>
  <si>
    <t>The Cynosure</t>
  </si>
  <si>
    <t>The Market Hall</t>
  </si>
  <si>
    <t>The Singing Sword</t>
  </si>
  <si>
    <t>The Smiling Siren</t>
  </si>
  <si>
    <t>The Pampered Traveler</t>
  </si>
  <si>
    <t>Mighty Manticore Tavern</t>
  </si>
  <si>
    <t>Diloontier's Apothecary</t>
  </si>
  <si>
    <t>Balthorr's Rare &amp; Wondrous Treasures</t>
  </si>
  <si>
    <t>Tower of the Order</t>
  </si>
  <si>
    <t>Palace Paddocks</t>
  </si>
  <si>
    <t>Palace Stables</t>
  </si>
  <si>
    <t>Palace Storage</t>
  </si>
  <si>
    <t>The Crawling Spider</t>
  </si>
  <si>
    <t>House of the Fine Carvers</t>
  </si>
  <si>
    <t>Hilmer Storage</t>
  </si>
  <si>
    <t>Halls of Hilmer, Master Armorer</t>
  </si>
  <si>
    <t>The Dragon's Head Tavern</t>
  </si>
  <si>
    <t>Halambar Lutes &amp; Harps</t>
  </si>
  <si>
    <t>The Golden Key Locksmiths</t>
  </si>
  <si>
    <t>The Master Bakers' Hall</t>
  </si>
  <si>
    <t>Velstrode the Venturer's Row house</t>
  </si>
  <si>
    <t>Olmhazan's Jewels</t>
  </si>
  <si>
    <t>The Asp's Strike</t>
  </si>
  <si>
    <t>Rebeleigh's Elegant Headwear</t>
  </si>
  <si>
    <t>The Elfstone Tavern</t>
  </si>
  <si>
    <t>Phalantar's Philtres &amp; Components</t>
  </si>
  <si>
    <t>Pewterers' and Casters' Guildhall</t>
  </si>
  <si>
    <t>The Blue Jack</t>
  </si>
  <si>
    <t>Guildhall of the Order</t>
  </si>
  <si>
    <t xml:space="preserve">Aurora's Realms Shop, Waterdeep Way </t>
  </si>
  <si>
    <t>Fellowship Hall</t>
  </si>
  <si>
    <t>The Map House</t>
  </si>
  <si>
    <t>Shyrrhr's House</t>
  </si>
  <si>
    <t>Loene the Fighter's House</t>
  </si>
  <si>
    <t>Mother Tathlom's House of Pleasure</t>
  </si>
  <si>
    <t>The House of Gems (</t>
  </si>
  <si>
    <t>Lady Naneatha Lhaurilstar's residence</t>
  </si>
  <si>
    <t>Bell Tower</t>
  </si>
  <si>
    <t>Guard Smithy</t>
  </si>
  <si>
    <t>The Yawning Portal</t>
  </si>
  <si>
    <t>The Red-eyed Owl</t>
  </si>
  <si>
    <t>The Sleepy Slyph</t>
  </si>
  <si>
    <t>Crommer's Warehouse</t>
  </si>
  <si>
    <t>Mirt's Mansion</t>
  </si>
  <si>
    <t>The Quaffing Quaggoth</t>
  </si>
  <si>
    <t>The Sailor's Own</t>
  </si>
  <si>
    <t>Eilean's Maztican Delights</t>
  </si>
  <si>
    <t>Lightsinger Theater</t>
  </si>
  <si>
    <t>Sorynth's Silverware</t>
  </si>
  <si>
    <t>Jhural's Dance</t>
  </si>
  <si>
    <t>Tavern of the Flagon Dragon</t>
  </si>
  <si>
    <t>Sapphire House</t>
  </si>
  <si>
    <t>Delzimmer residence</t>
  </si>
  <si>
    <t>Irlingstar residence, "Sablehearth"</t>
  </si>
  <si>
    <t>Syndra Wands' Tower</t>
  </si>
  <si>
    <t>Old Knot Shop</t>
  </si>
  <si>
    <t>"Sharkroar" Horth Shalark's Broadsheets</t>
  </si>
  <si>
    <t>Pantheon Temple of the Seldarine</t>
  </si>
  <si>
    <t>Peaktop Aeri</t>
  </si>
  <si>
    <t>Watching Tower</t>
  </si>
  <si>
    <t>Thayan Embassy</t>
  </si>
  <si>
    <t>Caladorn Cassalanter's residence</t>
  </si>
  <si>
    <t>New Olamn</t>
  </si>
  <si>
    <t>Azuth's Mug</t>
  </si>
  <si>
    <t xml:space="preserve">House of Two Hands </t>
  </si>
  <si>
    <t>Piergeiron's Palace</t>
  </si>
  <si>
    <t>Castle Waterdeep</t>
  </si>
  <si>
    <t>Larissa Neathal's residence</t>
  </si>
  <si>
    <t>Wyrmbones Inn</t>
  </si>
  <si>
    <t>Ahghairon's Tower</t>
  </si>
  <si>
    <t>Tolgar Anuvien's residence</t>
  </si>
  <si>
    <t>Blushing Nymph</t>
  </si>
  <si>
    <t>Haerun Mhammaster's residence</t>
  </si>
  <si>
    <t>Ammathair Hawkfeather's residence</t>
  </si>
  <si>
    <t>Nurneene's Marvelous Masks</t>
  </si>
  <si>
    <t>The Curious Past</t>
  </si>
  <si>
    <t>Paethier's Pipeweed</t>
  </si>
  <si>
    <t>The Underdark</t>
  </si>
  <si>
    <t>Khammeral's Coins</t>
  </si>
  <si>
    <t>Inn of the Dripping Dagger</t>
  </si>
  <si>
    <t>The Riven Shield Shop</t>
  </si>
  <si>
    <t>Myrmith Splendors' residence</t>
  </si>
  <si>
    <t xml:space="preserve">Mhair's Tower </t>
  </si>
  <si>
    <t>Saern's Fine Swords</t>
  </si>
  <si>
    <t>Gondalim's</t>
  </si>
  <si>
    <t>Dunblast Roofing Company</t>
  </si>
  <si>
    <t>Citadel of the Arrow</t>
  </si>
  <si>
    <t>Costumers' Hall</t>
  </si>
  <si>
    <t>Thentavva's Boots</t>
  </si>
  <si>
    <t>Maelstrom's Notch</t>
  </si>
  <si>
    <t>The League Office</t>
  </si>
  <si>
    <t>The Unicorn's Horn</t>
  </si>
  <si>
    <t>Aurora's Realms Shop, Street of Tusks Catalogue Counter</t>
  </si>
  <si>
    <t>Orsabbas's Fine Imports</t>
  </si>
  <si>
    <t>Riautar's Weaponry</t>
  </si>
  <si>
    <t>The House of Song</t>
  </si>
  <si>
    <t>Patient Fingers Fine work</t>
  </si>
  <si>
    <t>League of Basketmakers &amp; Wickerworkers Stor</t>
  </si>
  <si>
    <t>The House of Cleanliness</t>
  </si>
  <si>
    <t>Belmonder's Meats</t>
  </si>
  <si>
    <t>Thond Glass and Glazing Shop</t>
  </si>
  <si>
    <t>The Zoarstar (guildh</t>
  </si>
  <si>
    <t>The Old Guildhall</t>
  </si>
  <si>
    <t>The House of Textiles</t>
  </si>
  <si>
    <t>Golden Horn Gambling House</t>
  </si>
  <si>
    <t>The House of Light</t>
  </si>
  <si>
    <t>House of Light Storage</t>
  </si>
  <si>
    <t>Stationers'Hall</t>
  </si>
  <si>
    <t>The Gentle Rest</t>
  </si>
  <si>
    <t>The Gentle Rest Stables</t>
  </si>
  <si>
    <t>The Guild Paddock</t>
  </si>
  <si>
    <t>Meiroth's Fine Silks</t>
  </si>
  <si>
    <t>The Bowels of the Earth</t>
  </si>
  <si>
    <t>Cobblers' and Corvisers' House</t>
  </si>
  <si>
    <t>The Plinth</t>
  </si>
  <si>
    <t>Felzoun's Folly</t>
  </si>
  <si>
    <t>Surtlan's Metalwares</t>
  </si>
  <si>
    <t>Scirkhel Wands' residence</t>
  </si>
  <si>
    <t>Wheel Hall</t>
  </si>
  <si>
    <t>The Gray Serpent</t>
  </si>
  <si>
    <t>Blackstone House</t>
  </si>
  <si>
    <t>Rejviik's Mortuary</t>
  </si>
  <si>
    <t>Monastery of the Sun</t>
  </si>
  <si>
    <t>Huulfor Manor</t>
  </si>
  <si>
    <t>River Gate</t>
  </si>
  <si>
    <t>The Singed Bolt</t>
  </si>
  <si>
    <t>Zeltabbar Iliphar's residence</t>
  </si>
  <si>
    <t>Henndever's Coffins and Coffers</t>
  </si>
  <si>
    <t>Roads' End</t>
  </si>
  <si>
    <t>The House of the Homeless</t>
  </si>
  <si>
    <t>Ahghairon's Statue</t>
  </si>
  <si>
    <t>Merchants' Rest</t>
  </si>
  <si>
    <t>Warriors' Monument</t>
  </si>
  <si>
    <t>Lords' Respite</t>
  </si>
  <si>
    <t>The Hall of the Sages</t>
  </si>
  <si>
    <t>The Hall of Heroes</t>
  </si>
  <si>
    <t>Mariners' Rest</t>
  </si>
  <si>
    <t>Deepwinter Vault</t>
  </si>
  <si>
    <t xml:space="preserve">Watchway Tower </t>
  </si>
  <si>
    <t>Guard Tower</t>
  </si>
  <si>
    <t>Beacon Tower</t>
  </si>
  <si>
    <t>Sultlue Vault</t>
  </si>
  <si>
    <t>The Gray Griffon</t>
  </si>
  <si>
    <t>Turnstone Plumbing and Pipefitting</t>
  </si>
  <si>
    <t>The Metal House of Wonders</t>
  </si>
  <si>
    <t>Dhaermos Storage</t>
  </si>
  <si>
    <t>Whistling Blades</t>
  </si>
  <si>
    <t>Selûne's Smile</t>
  </si>
  <si>
    <t>The Rearing Hippocampus</t>
  </si>
  <si>
    <t>The Splintered Stair</t>
  </si>
  <si>
    <t>The Blackstar Inn</t>
  </si>
  <si>
    <t>Serpentil Books &amp; Folios</t>
  </si>
  <si>
    <t>The Ship's Prow</t>
  </si>
  <si>
    <t>The Thirsty Sailor</t>
  </si>
  <si>
    <t>The Thirsty Throat</t>
  </si>
  <si>
    <t>Helmstar Warehouse</t>
  </si>
  <si>
    <t>Warm Beds</t>
  </si>
  <si>
    <t>Lanternmaker Zorth Ulmaril</t>
  </si>
  <si>
    <t>The Bloody Fist</t>
  </si>
  <si>
    <t>Three Pearls Nightclub</t>
  </si>
  <si>
    <t>Shipwrights' House</t>
  </si>
  <si>
    <t>Red Sails</t>
  </si>
  <si>
    <t>Muleskull Tavern</t>
  </si>
  <si>
    <t>The Hanging Lantern</t>
  </si>
  <si>
    <t>The Sleeping Wench</t>
  </si>
  <si>
    <t>Aurora's Realms Shop, Slut Street Catalogue Counter</t>
  </si>
  <si>
    <t>The Purple Palace</t>
  </si>
  <si>
    <t>The Mermaid's Arms</t>
  </si>
  <si>
    <t>The Blue Mermaid</t>
  </si>
  <si>
    <t>Shippers' Hall</t>
  </si>
  <si>
    <t>Shippers' Storage</t>
  </si>
  <si>
    <t>The House of Tarmagus</t>
  </si>
  <si>
    <t>Coopers' Rest</t>
  </si>
  <si>
    <t>The Hanged Man</t>
  </si>
  <si>
    <t>House of Pride Perfumes</t>
  </si>
  <si>
    <t>Arnagu's the Shipwright's residence</t>
  </si>
  <si>
    <t>Full Sails</t>
  </si>
  <si>
    <t>The Blushing Mermaid</t>
  </si>
  <si>
    <t>Felhaur's Fine Fish</t>
  </si>
  <si>
    <t>Khostal Hannass, Fine Nuts</t>
  </si>
  <si>
    <t>Seaswealth Hall</t>
  </si>
  <si>
    <t>Nestaur the Ropemaker</t>
  </si>
  <si>
    <t>The Sleeping Snake</t>
  </si>
  <si>
    <t>Shipmasters' Hall</t>
  </si>
  <si>
    <t>Watermens' Hall</t>
  </si>
  <si>
    <t>Mariners' Hall</t>
  </si>
  <si>
    <t>Torpus the Tanner</t>
  </si>
  <si>
    <t>League Hall</t>
  </si>
  <si>
    <t>The Butchers' Guildhall</t>
  </si>
  <si>
    <t>Melgard's Fine Leathers</t>
  </si>
  <si>
    <t>Thomm Storage</t>
  </si>
  <si>
    <t>Telethar Leatherworks</t>
  </si>
  <si>
    <t>Fellowship Storage</t>
  </si>
  <si>
    <t>Smokehouse</t>
  </si>
  <si>
    <t>Jemuril the DwarPs residence</t>
  </si>
  <si>
    <t>The Copper Cup</t>
  </si>
  <si>
    <t>Gelfuril the Trader</t>
  </si>
  <si>
    <t>Cookhouse Hall</t>
  </si>
  <si>
    <t>The Pickled Fisherman</t>
  </si>
  <si>
    <t>The Soaring Pegasus</t>
  </si>
  <si>
    <t>The Fishscale Smithy</t>
  </si>
  <si>
    <t>Jester's Clubhouse</t>
  </si>
  <si>
    <t>Horizon's Sails</t>
  </si>
  <si>
    <t>Mother Jatha's</t>
  </si>
  <si>
    <t>Talnu's Ropeworks</t>
  </si>
  <si>
    <t>Merlook Nets &amp; Knotware</t>
  </si>
  <si>
    <t>Ralagut's Wheelhouse</t>
  </si>
  <si>
    <t>The Angry Coxswain</t>
  </si>
  <si>
    <t>Gathgaer Milomynt's residence</t>
  </si>
  <si>
    <t>Maernath Storage</t>
  </si>
  <si>
    <t>Alex Lenter's Storage</t>
  </si>
  <si>
    <t>Old Xoblob Shop</t>
  </si>
  <si>
    <t>The Pavilion of Paving Stones</t>
  </si>
  <si>
    <t>Sailor's Corner</t>
  </si>
  <si>
    <t>Darth's Dolphyntyde</t>
  </si>
  <si>
    <t>The Swords' Rest</t>
  </si>
  <si>
    <t>The Stone House</t>
  </si>
  <si>
    <t>The House of Good Spirits</t>
  </si>
  <si>
    <t>The Redbridle Stables</t>
  </si>
  <si>
    <t>The Coach and Wagon Hall</t>
  </si>
  <si>
    <t>Saddlers' &amp; Harness-Makers' Hall</t>
  </si>
  <si>
    <t>Brian the Swordmaster's Smithy</t>
  </si>
  <si>
    <t>The Old Monster Shop</t>
  </si>
  <si>
    <t>Midnight Sun</t>
  </si>
  <si>
    <t>Flurmastyr residence</t>
  </si>
  <si>
    <t>Builders' Hall</t>
  </si>
  <si>
    <t>Nelkaush the Weaver</t>
  </si>
  <si>
    <t>The Road House</t>
  </si>
  <si>
    <t>The Full Cup</t>
  </si>
  <si>
    <t>The Jade Dancer</t>
  </si>
  <si>
    <t>Tehmak's Coaches</t>
  </si>
  <si>
    <t>Hlakken Stables</t>
  </si>
  <si>
    <t>The Spouting Fish</t>
  </si>
  <si>
    <t>Nueth's Fine Nets</t>
  </si>
  <si>
    <t>Metalmasters' Hall</t>
  </si>
  <si>
    <t>Aurora's Realms Shop, South High Road Catalogue Counter</t>
  </si>
  <si>
    <t>The Red Gauntlet</t>
  </si>
  <si>
    <t>Pelauvir's Counter</t>
  </si>
  <si>
    <t>Bellister's Hand</t>
  </si>
  <si>
    <t>Bellister's House</t>
  </si>
  <si>
    <t>Orm's Highbench</t>
  </si>
  <si>
    <t>Athal's Stables</t>
  </si>
  <si>
    <t>Essimuth's Equipment</t>
  </si>
  <si>
    <t>Temple of Good Cheer</t>
  </si>
  <si>
    <t>Madame Garah's Boarding House</t>
  </si>
  <si>
    <t>Amrani's Laundry</t>
  </si>
  <si>
    <t>Piatran's Clothiers</t>
  </si>
  <si>
    <t>Rokkek Ingerr's residence</t>
  </si>
  <si>
    <t>Hemmerem's Stables (bus</t>
  </si>
  <si>
    <t>Kolat's Towers</t>
  </si>
  <si>
    <t>Watch Guardpost</t>
  </si>
  <si>
    <t>The Garrulous Grocer (home/bus</t>
  </si>
  <si>
    <t>Krabbellor Silversmiths</t>
  </si>
  <si>
    <t>Laran's Cartographers</t>
  </si>
  <si>
    <t>Waukeen's Wares</t>
  </si>
  <si>
    <t>The Safehaven Inn</t>
  </si>
  <si>
    <t>Ingerr &amp; Ingerr Warehouses</t>
  </si>
  <si>
    <t>The Beer Golem</t>
  </si>
  <si>
    <t>Phaulkonmere</t>
  </si>
  <si>
    <t>The Daily Trumpet</t>
  </si>
  <si>
    <t>Helm's Hall</t>
  </si>
  <si>
    <t>Tymora's Blessing</t>
  </si>
  <si>
    <t>The Medusa's Glare</t>
  </si>
  <si>
    <t>Flame of Hope</t>
  </si>
  <si>
    <t>Berendarr's World of Words</t>
  </si>
  <si>
    <t>Hlethvagi's Coins</t>
  </si>
  <si>
    <t>The South Gate</t>
  </si>
  <si>
    <t>East Torch Tower</t>
  </si>
  <si>
    <t>Formerly Prestar's Furniture</t>
  </si>
  <si>
    <t>Harborwatch Tower</t>
  </si>
  <si>
    <t>Smugglers' Bane Tower</t>
  </si>
  <si>
    <t>Outer Fort</t>
  </si>
  <si>
    <t>Inner Fort</t>
  </si>
  <si>
    <t>The Queenspire</t>
  </si>
  <si>
    <t>Sea Elf Trading Outpost</t>
  </si>
  <si>
    <t>Deepwater Beacon</t>
  </si>
  <si>
    <t>c</t>
  </si>
  <si>
    <t>ENCOUNTER</t>
  </si>
  <si>
    <t>MORNING</t>
  </si>
  <si>
    <t>DAY</t>
  </si>
  <si>
    <t>EVENING</t>
  </si>
  <si>
    <t>NIGHT</t>
  </si>
  <si>
    <t xml:space="preserve"> Baker's Guild</t>
  </si>
  <si>
    <t xml:space="preserve">    Carpenters, Roofers &amp; Plasterers Guild</t>
  </si>
  <si>
    <t xml:space="preserve">    Cellarers &amp; Plumbers Guild</t>
  </si>
  <si>
    <t xml:space="preserve">    Coopers' Guild</t>
  </si>
  <si>
    <t xml:space="preserve">    Council of Farmer-Grocers</t>
  </si>
  <si>
    <t xml:space="preserve">    Council of Musicians, Instrument-Makers, &amp; Choristers</t>
  </si>
  <si>
    <t xml:space="preserve">    Dungsweepers' Guild</t>
  </si>
  <si>
    <t xml:space="preserve">    Fellowship of Bowers &amp; Fletchers</t>
  </si>
  <si>
    <t xml:space="preserve">    Fellowship of Carters &amp; Coachmen</t>
  </si>
  <si>
    <t xml:space="preserve">    Fellowship of Innkeepers</t>
  </si>
  <si>
    <t xml:space="preserve">    Fellowship of Salters, Packers, &amp; Joiners</t>
  </si>
  <si>
    <t xml:space="preserve">    Fishmongers' Fellowship</t>
  </si>
  <si>
    <t xml:space="preserve">    Guild of Apothecaries &amp; Physicians</t>
  </si>
  <si>
    <t xml:space="preserve">    Guild of Butchers</t>
  </si>
  <si>
    <t xml:space="preserve">    Guild of Chandlers &amp; Lamplighters</t>
  </si>
  <si>
    <t xml:space="preserve">    Guild of Fine Carvers</t>
  </si>
  <si>
    <t xml:space="preserve">    Guild of Glassblowers, Glaziers, &amp; Speculum-makers</t>
  </si>
  <si>
    <t xml:space="preserve">    Guild of Stonecutters, Masons, Potters, &amp; Tile-makers</t>
  </si>
  <si>
    <t xml:space="preserve">    Guild of Trusted Pewterers &amp; Casters</t>
  </si>
  <si>
    <t xml:space="preserve">    Guild of Watermen</t>
  </si>
  <si>
    <t xml:space="preserve">    Jewelers' Guild</t>
  </si>
  <si>
    <t xml:space="preserve">    Launderers' Guild</t>
  </si>
  <si>
    <t xml:space="preserve">    League of Basketmakers &amp; Wickerworkers</t>
  </si>
  <si>
    <t xml:space="preserve">    League of Skinners &amp; Tanners</t>
  </si>
  <si>
    <t xml:space="preserve">    Loyal Order of Street Laborers</t>
  </si>
  <si>
    <t xml:space="preserve">    Master Mariners' Guild</t>
  </si>
  <si>
    <t xml:space="preserve">    Most Careful Order of Skilled Smiths &amp; Metalforgers</t>
  </si>
  <si>
    <t xml:space="preserve">    Most Diligent League of Sail-makers &amp; Cordwainers</t>
  </si>
  <si>
    <t xml:space="preserve">    Most Excellent Order of Weavers &amp; Dyers</t>
  </si>
  <si>
    <t xml:space="preserve">    Order of Cobblers &amp; Corvisers</t>
  </si>
  <si>
    <t xml:space="preserve">    Order of Master Shipwrights</t>
  </si>
  <si>
    <t xml:space="preserve">    Order of Master Tailors, Glovers, &amp; Mercers</t>
  </si>
  <si>
    <t xml:space="preserve">    Saddlers &amp; Harness-Makers' Guild</t>
  </si>
  <si>
    <t xml:space="preserve">    Scriveners', Scribes', &amp; Clerks' Guild</t>
  </si>
  <si>
    <t xml:space="preserve">    Solemn Order of Recognized Furriers &amp; Woolmen</t>
  </si>
  <si>
    <t xml:space="preserve">    Splendid Order of Armorers, Locksmiths, &amp; Finesmiths</t>
  </si>
  <si>
    <t xml:space="preserve">    Stablemasters' &amp; Farriers' Guild</t>
  </si>
  <si>
    <t xml:space="preserve">    Stationers' Guild</t>
  </si>
  <si>
    <t xml:space="preserve">    Surveyors', Map &amp; Chart-makers' Guild</t>
  </si>
  <si>
    <t xml:space="preserve">    Vintners', Distillers', &amp; Brewers' Guild</t>
  </si>
  <si>
    <t xml:space="preserve">    Wagonmakers' &amp; Coach Builders' Guild</t>
  </si>
  <si>
    <t xml:space="preserve">    Watchful Order of Magists &amp; Protectors</t>
  </si>
  <si>
    <t>GUILD</t>
  </si>
  <si>
    <t>BUSINESS</t>
  </si>
  <si>
    <t>MEMBERS</t>
  </si>
  <si>
    <t>Random Shops and Services for City Life</t>
  </si>
  <si>
    <t>Name</t>
  </si>
  <si>
    <t>Description</t>
  </si>
  <si>
    <t>Turin's Sundries</t>
  </si>
  <si>
    <t>Shop:  (general store)</t>
  </si>
  <si>
    <t>Dirufel's Potions &amp; Curatives</t>
  </si>
  <si>
    <t>Shop:  (potions &amp; herbs)</t>
  </si>
  <si>
    <t>Caer Noroch</t>
  </si>
  <si>
    <t>Shop:  (Moonshae Imports Shop)</t>
  </si>
  <si>
    <t>Garden of Delights</t>
  </si>
  <si>
    <t>Shop:  (Florist)</t>
  </si>
  <si>
    <t>Karios' Clothing Emporium</t>
  </si>
  <si>
    <t>Shop:</t>
  </si>
  <si>
    <t>Madame Talis' Crystal Ball</t>
  </si>
  <si>
    <t>Shop: (Fortune Telling)</t>
  </si>
  <si>
    <t>Three Blind Mice</t>
  </si>
  <si>
    <t>Shop:  (Cheese Shop)</t>
  </si>
  <si>
    <t>The Flying Cow</t>
  </si>
  <si>
    <t>Shop:  (Dairy)</t>
  </si>
  <si>
    <t>The Big Boot Shop</t>
  </si>
  <si>
    <t>Shop:  (boots &amp; shoes)</t>
  </si>
  <si>
    <t>The Anchor &amp; Sail</t>
  </si>
  <si>
    <t>Shop: (Seafood Restaurant)</t>
  </si>
  <si>
    <t>The Sleeping Mind</t>
  </si>
  <si>
    <t>Shop:  (Curiosities &amp; Treasures from abroad)</t>
  </si>
  <si>
    <t>The Speeding Sprite</t>
  </si>
  <si>
    <t>Service:  (Messenger &amp; Deliveries)</t>
  </si>
  <si>
    <t>Lorimar's Laundromat</t>
  </si>
  <si>
    <t>Service: (Launderer)</t>
  </si>
  <si>
    <t>The Glass Mantle</t>
  </si>
  <si>
    <t>Shop:  (Art Gallery)</t>
  </si>
  <si>
    <t>The Moondance</t>
  </si>
  <si>
    <t>Shop:  (Tailor &amp; Costume Shop)</t>
  </si>
  <si>
    <t>The Glass Slipper</t>
  </si>
  <si>
    <t>Shop: (Cobbler)</t>
  </si>
  <si>
    <t>The Slithering Serpent</t>
  </si>
  <si>
    <t>Shop:  (Tattoo &amp; Piercing)</t>
  </si>
  <si>
    <t>Haldun's Furniture</t>
  </si>
  <si>
    <t>The Town Crier</t>
  </si>
  <si>
    <t>Shop:  (Local Publisher) (2nd floor)</t>
  </si>
  <si>
    <t>The Weary Traveler</t>
  </si>
  <si>
    <t>Shop:  (Maps &amp; Adventurers Treasures)</t>
  </si>
  <si>
    <t>Ullutho's Fletch &amp; Arrows</t>
  </si>
  <si>
    <t>House of the Drunken Spider</t>
  </si>
  <si>
    <t>Shop:  (Winery)</t>
  </si>
  <si>
    <t>The Sturdy Oak</t>
  </si>
  <si>
    <t>Shop:  (Building Supplies &amp; Lumber)</t>
  </si>
  <si>
    <t>Nautical Endeavours</t>
  </si>
  <si>
    <t>Shop:  (Maps &amp; Charts of the Sea)</t>
  </si>
  <si>
    <t>Wandering Images</t>
  </si>
  <si>
    <t>Shop:  (Sign Shop)</t>
  </si>
  <si>
    <t>Candles &amp; Scents</t>
  </si>
  <si>
    <t>The Catered Prince</t>
  </si>
  <si>
    <t>Service:  (Food Caterers)</t>
  </si>
  <si>
    <t>The Waterclock</t>
  </si>
  <si>
    <t>Shop: (Clock Shop)</t>
  </si>
  <si>
    <t>Frontier Clothing Company</t>
  </si>
  <si>
    <t>Shop:  (Travel gear and Winter apparel)</t>
  </si>
  <si>
    <t>The Crooked Shelf</t>
  </si>
  <si>
    <t>Shop:  (General Store)</t>
  </si>
  <si>
    <t>The Shaved Yeti</t>
  </si>
  <si>
    <t>Shop: (Barber)</t>
  </si>
  <si>
    <t>Bellima's Boutique</t>
  </si>
  <si>
    <t>Shop:  (Women's Gowns and Shoes)</t>
  </si>
  <si>
    <t>Fanny's Farm Fresh Foods</t>
  </si>
  <si>
    <t>Shop:  (Grocers)</t>
  </si>
  <si>
    <t>Sugarhill's</t>
  </si>
  <si>
    <t>Shop:  (Sweets &amp; Candies)</t>
  </si>
  <si>
    <t>Stoutman's Pride</t>
  </si>
  <si>
    <t>Shop:  (Brewer)</t>
  </si>
  <si>
    <t>Halls of the Korrid</t>
  </si>
  <si>
    <t>Shop:  (Playhouse and Dancehall)</t>
  </si>
  <si>
    <t>Silver Stars</t>
  </si>
  <si>
    <t>Shop:  (Fine Clothing Shop)</t>
  </si>
  <si>
    <t>The Dancing Cyclops</t>
  </si>
  <si>
    <t>Inn:</t>
  </si>
  <si>
    <t>Brendallin's Fine Pastries</t>
  </si>
  <si>
    <t>Caf :</t>
  </si>
  <si>
    <t>The Silly Sphinx</t>
  </si>
  <si>
    <t>Caf :  (Poets Corner)</t>
  </si>
  <si>
    <t>Darith's Dry Storage</t>
  </si>
  <si>
    <t>Warehouse:  (rental)</t>
  </si>
  <si>
    <t>The Sturdy Oak Lumberyard</t>
  </si>
  <si>
    <t>Warehouse:</t>
  </si>
  <si>
    <t>Fanny's Food Storage</t>
  </si>
  <si>
    <t>Stoutman's Pride Storage</t>
  </si>
  <si>
    <t>Warehouse:  (distillery)</t>
  </si>
  <si>
    <t>The Moonshae Meadows</t>
  </si>
  <si>
    <t>Stables:</t>
  </si>
  <si>
    <t>The Stabled Mount</t>
  </si>
  <si>
    <t>The Rested Pony Stables</t>
  </si>
  <si>
    <t>Torellan Fernhathon</t>
  </si>
  <si>
    <t>Private Home:  - Retired Adventurer</t>
  </si>
  <si>
    <t>Mattias Huldhenalt</t>
  </si>
  <si>
    <t>Private Home:  - Merchant</t>
  </si>
  <si>
    <t>Protias Huldhenalt</t>
  </si>
  <si>
    <t>Private Home:  Merchant</t>
  </si>
  <si>
    <t>Zullhaz the Dreamweaver</t>
  </si>
  <si>
    <t>Private Home:  Mage - Illusionist</t>
  </si>
  <si>
    <t>Cristoff Vanderbiirn</t>
  </si>
  <si>
    <t>Elduithoin Leafbinder</t>
  </si>
  <si>
    <t>Private Home:  Sage: Flora &amp; Fauna of the North</t>
  </si>
  <si>
    <t>Ariel 'The Dragon' Xanderlyyn</t>
  </si>
  <si>
    <t>Private Home:  Adventuring Mage</t>
  </si>
  <si>
    <t>Ingmar Yletstein</t>
  </si>
  <si>
    <t>Cherin the Younger</t>
  </si>
  <si>
    <t>Ferdinand Romeraz</t>
  </si>
  <si>
    <t>Private Home:  Retired Sea Captain / Explorer</t>
  </si>
  <si>
    <t>   Crypts of the Deepening        Moon (ruin)</t>
  </si>
  <si>
    <t>   Dancing Dell</t>
  </si>
  <si>
    <t>   Glen of Aloevan</t>
  </si>
  <si>
    <t>en Glade</t>
  </si>
  <si>
    <t>   House of Long Silences (ruin)</t>
  </si>
  <si>
    <t>   House of Stone (ruin)</t>
  </si>
  <si>
    <t>   Nandar Lodge (ruin)</t>
  </si>
  <si>
    <t>   Fhylund Hunting Lodge        (fort)</t>
  </si>
  <si>
    <t>    Reluraun’s Tomb (ruin)</t>
  </si>
  <si>
    <t>    Floshin Estates        ■</t>
  </si>
  <si>
    <t>    Harpshield Lands</t>
  </si>
  <si>
    <t>    Dungeon of the Shield</t>
  </si>
  <si>
    <t>most Lands</t>
  </si>
  <si>
    <t>    Talmost Keep (ruin)</t>
  </si>
  <si>
    <t>    Delimbiyran (ruin)</t>
  </si>
  <si>
    <t>    Daggerford</t>
  </si>
  <si>
    <t>    Black Helm Tower</t>
  </si>
  <si>
    <t>    Mount Illefarn</t>
  </si>
  <si>
    <t>    Laughing Hollow</t>
  </si>
  <si>
    <t>    Sword Hills        „</t>
  </si>
  <si>
    <t>    Moon Tower        of Elembar (ruin)</t>
  </si>
  <si>
    <t>    Crumbling Stair (ruin)</t>
  </si>
  <si>
    <t>    Watchers of the North</t>
  </si>
  <si>
    <t>    Torstultok (Hall of Grand Hunts, Firehammer Hold) (fort)</t>
  </si>
  <si>
    <t>    Amphail (village)</t>
  </si>
  <si>
    <t>    Death Shallows</t>
  </si>
  <si>
    <t>    Dolblunde (ruin)</t>
  </si>
  <si>
    <t>    Goldenfields (city)</t>
  </si>
  <si>
    <t>    Maiden’s Tomb Tor (village)</t>
  </si>
  <si>
    <t>    Gauster Creek</t>
  </si>
  <si>
    <t>    Sarcrag</t>
  </si>
  <si>
    <t>    Stump Bog</t>
  </si>
  <si>
    <t>    Circle of the        Deepening Moon (ruin)</t>
  </si>
  <si>
    <t>     l!oi;'!oll</t>
  </si>
  <si>
    <t>    Redcliffs</t>
  </si>
  <si>
    <t>    Red Rocks</t>
  </si>
  <si>
    <t>    Alsapir’s Rock</t>
  </si>
  <si>
    <t>    Hall of Reflected Moonlight</t>
  </si>
  <si>
    <t>    Bryndraeth Estate (fort)</t>
  </si>
  <si>
    <t>    Roaring Dragon House (fort)</t>
  </si>
  <si>
    <t>    Zundbridge (bridge)</t>
  </si>
  <si>
    <t> Selpir</t>
  </si>
  <si>
    <t>    Rat Hills</t>
  </si>
  <si>
    <t>    Hall of Whirling Blades        (ruin)</t>
  </si>
  <si>
    <t>    Olothontor’s Lair (ruin)</t>
  </si>
  <si>
    <t>       Marune’s Stronghold (fort)</t>
  </si>
  <si>
    <t>       Hespheira (ruin)</t>
  </si>
  <si>
    <t>       Nasaqh Estates (fort)</t>
  </si>
  <si>
    <t>       Mere of Dead Men</t>
  </si>
  <si>
    <t>SHOP NAMES</t>
  </si>
  <si>
    <t>Adjl</t>
  </si>
  <si>
    <t>Adj 2</t>
  </si>
  <si>
    <t>Creature</t>
  </si>
  <si>
    <t>Item</t>
  </si>
  <si>
    <t>Fat</t>
  </si>
  <si>
    <t>Dying/ Killing</t>
  </si>
  <si>
    <t>Goblin</t>
  </si>
  <si>
    <t>Rod</t>
  </si>
  <si>
    <t>Bent</t>
  </si>
  <si>
    <t>Wandering</t>
  </si>
  <si>
    <t>Lady</t>
  </si>
  <si>
    <t>Sword</t>
  </si>
  <si>
    <t>Green</t>
  </si>
  <si>
    <t>Hanged</t>
  </si>
  <si>
    <t>Mule</t>
  </si>
  <si>
    <t>Noose</t>
  </si>
  <si>
    <t>Silver</t>
  </si>
  <si>
    <t>Dozing</t>
  </si>
  <si>
    <t>Boy</t>
  </si>
  <si>
    <t>Wagon</t>
  </si>
  <si>
    <t>Homely</t>
  </si>
  <si>
    <t>Fighting</t>
  </si>
  <si>
    <t>Dwarf</t>
  </si>
  <si>
    <t>Mug</t>
  </si>
  <si>
    <t>Fabulous</t>
  </si>
  <si>
    <t>Dancing</t>
  </si>
  <si>
    <t>Elf</t>
  </si>
  <si>
    <t>Pie</t>
  </si>
  <si>
    <t>Cormyrean</t>
  </si>
  <si>
    <t>Pilfering</t>
  </si>
  <si>
    <t>Lord</t>
  </si>
  <si>
    <t>Table</t>
  </si>
  <si>
    <t>Dandy</t>
  </si>
  <si>
    <t>Marauding</t>
  </si>
  <si>
    <t>Wizard</t>
  </si>
  <si>
    <t>Throne</t>
  </si>
  <si>
    <t>Hungry</t>
  </si>
  <si>
    <t>Bantering</t>
  </si>
  <si>
    <t>Dragon</t>
  </si>
  <si>
    <t>Boot</t>
  </si>
  <si>
    <t>Blasted</t>
  </si>
  <si>
    <t>Eating</t>
  </si>
  <si>
    <t>Ogre</t>
  </si>
  <si>
    <t>Pot</t>
  </si>
  <si>
    <t>Vermilion</t>
  </si>
  <si>
    <t>Salty</t>
  </si>
  <si>
    <t>Giant</t>
  </si>
  <si>
    <t>Banner</t>
  </si>
  <si>
    <t>Wide</t>
  </si>
  <si>
    <t>Smoking</t>
  </si>
  <si>
    <t>Manticore</t>
  </si>
  <si>
    <t>Cart</t>
  </si>
  <si>
    <t>White</t>
  </si>
  <si>
    <t>Heavy</t>
  </si>
  <si>
    <t>Drake</t>
  </si>
  <si>
    <t>Barrel</t>
  </si>
  <si>
    <t>Black</t>
  </si>
  <si>
    <t>Icy</t>
  </si>
  <si>
    <t>Porcupine</t>
  </si>
  <si>
    <t>Moon</t>
  </si>
  <si>
    <t>Splendid</t>
  </si>
  <si>
    <t>Striped</t>
  </si>
  <si>
    <t>Knight</t>
  </si>
  <si>
    <t>Brazier</t>
  </si>
  <si>
    <t>Silky</t>
  </si>
  <si>
    <t>Sleepy</t>
  </si>
  <si>
    <t>Minotaur</t>
  </si>
  <si>
    <t>Dagger</t>
  </si>
  <si>
    <t>Proud</t>
  </si>
  <si>
    <t>Hissing</t>
  </si>
  <si>
    <t>Halfling</t>
  </si>
  <si>
    <t>Axe</t>
  </si>
  <si>
    <t>Vicious</t>
  </si>
  <si>
    <t>Defiant</t>
  </si>
  <si>
    <t>Devil</t>
  </si>
  <si>
    <t>Lance</t>
  </si>
  <si>
    <t>Screeching</t>
  </si>
  <si>
    <t>Ugly</t>
  </si>
  <si>
    <t>Girl</t>
  </si>
  <si>
    <t>Crown</t>
  </si>
  <si>
    <t>Smiling</t>
  </si>
  <si>
    <t>Lucky</t>
  </si>
  <si>
    <t>Treant</t>
  </si>
  <si>
    <t>Star</t>
  </si>
  <si>
    <t>SHOP FUNCTIONS</t>
  </si>
  <si>
    <t>Upper</t>
  </si>
  <si>
    <t>Lower</t>
  </si>
  <si>
    <t>Outer</t>
  </si>
  <si>
    <t>Citywide</t>
  </si>
  <si>
    <t>Architect</t>
  </si>
  <si>
    <t>Alchemist</t>
  </si>
  <si>
    <t>Abattoir</t>
  </si>
  <si>
    <t>Apothecary</t>
  </si>
  <si>
    <t>Art gallery</t>
  </si>
  <si>
    <t>Armorer</t>
  </si>
  <si>
    <t>Brewery</t>
  </si>
  <si>
    <t>Bakery</t>
  </si>
  <si>
    <t>Artist</t>
  </si>
  <si>
    <t>Botanist</t>
  </si>
  <si>
    <t>Cafe</t>
  </si>
  <si>
    <t>Astrologer</t>
  </si>
  <si>
    <t>Cooper</t>
  </si>
  <si>
    <t>Chandler</t>
  </si>
  <si>
    <t>Barber</t>
  </si>
  <si>
    <t>Cobbler</t>
  </si>
  <si>
    <t>Fletcher/ bo wye r</t>
  </si>
  <si>
    <t>Festhall</t>
  </si>
  <si>
    <t>Herbalist</t>
  </si>
  <si>
    <t>Inkmaker</t>
  </si>
  <si>
    <t>Carpenter</t>
  </si>
  <si>
    <t>Inn</t>
  </si>
  <si>
    <t>Mapmaker</t>
  </si>
  <si>
    <t>Laundry</t>
  </si>
  <si>
    <t>Jeweler</t>
  </si>
  <si>
    <t>Potter</t>
  </si>
  <si>
    <t>Moneylender</t>
  </si>
  <si>
    <t>Lawyer</t>
  </si>
  <si>
    <t>Roofer</t>
  </si>
  <si>
    <t>Pawn shop</t>
  </si>
  <si>
    <t>Ropemaker</t>
  </si>
  <si>
    <t>Food</t>
  </si>
  <si>
    <t>Milliner</t>
  </si>
  <si>
    <t>Sailmaker</t>
  </si>
  <si>
    <t>Smith</t>
  </si>
  <si>
    <t>Sage</t>
  </si>
  <si>
    <t>Scribe</t>
  </si>
  <si>
    <t>Stable</t>
  </si>
  <si>
    <t>General</t>
  </si>
  <si>
    <t>Salon</t>
  </si>
  <si>
    <t>Shipwright</t>
  </si>
  <si>
    <t>Stonemason</t>
  </si>
  <si>
    <t>Wheelwright</t>
  </si>
  <si>
    <t>Tailor</t>
  </si>
  <si>
    <t>Citywide*</t>
  </si>
  <si>
    <t>Theater</t>
  </si>
  <si>
    <t>Weaver</t>
  </si>
  <si>
    <t>Upper*</t>
  </si>
  <si>
    <t>Tavern</t>
  </si>
  <si>
    <t>Lower*</t>
  </si>
  <si>
    <t>Male</t>
  </si>
  <si>
    <t>Female</t>
  </si>
  <si>
    <t>Surname A</t>
  </si>
  <si>
    <t>Surname B</t>
  </si>
  <si>
    <t>Acton</t>
  </si>
  <si>
    <t>Agathe</t>
  </si>
  <si>
    <t>Dunbeigh</t>
  </si>
  <si>
    <t>Appledown</t>
  </si>
  <si>
    <t>Allyck</t>
  </si>
  <si>
    <t>Allayn</t>
  </si>
  <si>
    <t>Bernstowe</t>
  </si>
  <si>
    <t>Baird</t>
  </si>
  <si>
    <t>Benson</t>
  </si>
  <si>
    <t>Chesserie</t>
  </si>
  <si>
    <t>Fiddle</t>
  </si>
  <si>
    <t>Tallfellow</t>
  </si>
  <si>
    <t>Devlin</t>
  </si>
  <si>
    <t>Eleasias</t>
  </si>
  <si>
    <t>Grain</t>
  </si>
  <si>
    <t>Crofter</t>
  </si>
  <si>
    <t>Ettvard</t>
  </si>
  <si>
    <t>Elendra</t>
  </si>
  <si>
    <t>Miller</t>
  </si>
  <si>
    <t>Warden</t>
  </si>
  <si>
    <t>Federic</t>
  </si>
  <si>
    <t>Margritte</t>
  </si>
  <si>
    <t>Mander</t>
  </si>
  <si>
    <t>Maed</t>
  </si>
  <si>
    <t>Ravek</t>
  </si>
  <si>
    <t>Prulasyk</t>
  </si>
  <si>
    <t>Redhatch</t>
  </si>
  <si>
    <t>Trailbender</t>
  </si>
  <si>
    <t>Sigur</t>
  </si>
  <si>
    <t>Tilda</t>
  </si>
  <si>
    <t>Smythe</t>
  </si>
  <si>
    <t>Vintner</t>
  </si>
  <si>
    <t>Thildon</t>
  </si>
  <si>
    <t>Skie</t>
  </si>
  <si>
    <t>Shielder</t>
  </si>
  <si>
    <t>Duel</t>
  </si>
  <si>
    <t>Wallen</t>
  </si>
  <si>
    <t>Valena</t>
  </si>
  <si>
    <t>Waters</t>
  </si>
  <si>
    <t>Stodge</t>
  </si>
  <si>
    <t>RANDOM STREET ENCOUNTERS</t>
  </si>
  <si>
    <t>You can use the table below to add color to the characters’ wanderings or inspire full encounters. Roll a d20 in the Upper City, a d20 + 10 in the Lower City, and a d20 + 20 in the Outer City</t>
  </si>
  <si>
    <t>1.      Patriars on their way to the High Hall or a party</t>
  </si>
  <si>
    <t>2.      A Watch patrol</t>
  </si>
  <si>
    <t>3.      A priest of Gond</t>
  </si>
  <si>
    <t>4.      Patriar servants on an errand</t>
  </si>
  <si>
    <t>5.      A visiting merchant on the way to a meeting</t>
  </si>
  <si>
    <t>6.      A courting pair of patriars</t>
  </si>
  <si>
    <t>7.      A guild member lecturing an apprentice</t>
  </si>
  <si>
    <t>8.      A barrister</t>
  </si>
  <si>
    <t>9.      An artist painting a street scene</t>
  </si>
  <si>
    <t>10.        A cook and some assistants rushing to transport a meal somewhere</t>
  </si>
  <si>
    <t>11.        A courier</t>
  </si>
  <si>
    <t>12.        Stray cats</t>
  </si>
  <si>
    <t>13.        Lamp lads and lasses looking for work</t>
  </si>
  <si>
    <t>14.        A cobble party</t>
  </si>
  <si>
    <t>15.        A nightsoil collector with a heavy load in his cart</t>
  </si>
  <si>
    <t>16.        A marriage procession</t>
  </si>
  <si>
    <t>17.        A Watch or Fist patrol escorting a prisoner</t>
  </si>
  <si>
    <t>18.        A somber funerary procession</t>
  </si>
  <si>
    <t>19.        A pole-carrier heavily laden with a swaying burden</t>
  </si>
  <si>
    <t>20.        A guild apprentice late for work</t>
  </si>
  <si>
    <t>21.        A group of children playing in the street</t>
  </si>
  <si>
    <t>22.        A group of sailors taking offerings to the Water Queen’s House</t>
  </si>
  <si>
    <t>23.        A Flaming Fist recruiter looking to enlist tough looking people</t>
  </si>
  <si>
    <t>24.        A tax collector accompanied by Flaming Fist guards</t>
  </si>
  <si>
    <t>25.        A Flaming Fist patrol</t>
  </si>
  <si>
    <t>26.        A merchant marching to the Wide with porters carrying her goods</t>
  </si>
  <si>
    <t>27.        A Flaming Fist patrol pursuing a fleeing criminal</t>
  </si>
  <si>
    <t>28.        Drunken patriar youths out slumming</t>
  </si>
  <si>
    <t>30.        A Guild enforcer</t>
  </si>
  <si>
    <t>31.        A few off-duty and out-of-uniform Flaming Fist members</t>
  </si>
  <si>
    <t>32.        A flock or herd of animals on the move</t>
  </si>
  <si>
    <t>33.        A crier for Baldur’s Mouth</t>
  </si>
  <si>
    <t>34.        Stray dogs</t>
  </si>
  <si>
    <t>35.        A group of rowdy, bullying dockhands prowling for trouble</t>
  </si>
  <si>
    <t>36.        A wagon stuck in the mud or with a broken wheel</t>
  </si>
  <si>
    <t>37.        Beggars acting as a distraction for cutpurses</t>
  </si>
  <si>
    <t>38.        People digging through a collapsed building (for survivors or for loot?)</t>
  </si>
  <si>
    <t>39.        A trade caravan loading or unloading</t>
  </si>
  <si>
    <t>40.        A Calishite minstrel playing a flute as his pet monkey dances</t>
  </si>
  <si>
    <t>29.        A street performer (roll a d6:1, juggler; 2, clown; 3, magician; 4, musician; 5, animal handler; or 6, puppeteer)</t>
  </si>
  <si>
    <t>Members 1200 (1372 DR)</t>
  </si>
  <si>
    <t>Private</t>
  </si>
  <si>
    <t>Sergeant (Armar)</t>
  </si>
  <si>
    <t>Lieutenant (Civilar)</t>
  </si>
  <si>
    <t>Captain (Senior Civilar)</t>
  </si>
  <si>
    <t>Multiple command positions, some steady (Seneschal of Cas¬tle Waterdeep, Defender of the Harbor, Master of the North Towers, Master of the South Towers, Master Armorer), oth¬ers bestowed as needed in wartime (the Lords' Hand and the Lords' Champion).</t>
  </si>
  <si>
    <t>Warden of Waterdeep</t>
  </si>
  <si>
    <t>The current Warden of Waterdeep is Elminster, who answers to the Open Lord, Laeral Silverhand.</t>
  </si>
  <si>
    <t>Rank</t>
  </si>
  <si>
    <t>City Guard Title</t>
  </si>
  <si>
    <t>Trusty</t>
  </si>
  <si>
    <t>Sergeant        </t>
  </si>
  <si>
    <t>Vigilant</t>
  </si>
  <si>
    <t>Lieutenant        </t>
  </si>
  <si>
    <t>Shieldlar</t>
  </si>
  <si>
    <t>Captain        </t>
  </si>
  <si>
    <t>Aumarr</t>
  </si>
  <si>
    <t>Major</t>
  </si>
  <si>
    <t>Valabrar</t>
  </si>
  <si>
    <t>Colonel        </t>
  </si>
  <si>
    <t>Torsin</t>
  </si>
  <si>
    <t>Major General</t>
  </si>
  <si>
    <t>Commander</t>
  </si>
  <si>
    <t>Lieutenant General </t>
  </si>
  <si>
    <t>Varies depending</t>
  </si>
  <si>
    <t>on duty</t>
  </si>
  <si>
    <t>A City Guard patrol was typically led by a captain or sergeant.[1]</t>
  </si>
  <si>
    <t>Ranks</t>
  </si>
  <si>
    <t>The City Guard had specific titles for the members of their forces:[4]</t>
  </si>
  <si>
    <t>Watchmen</t>
  </si>
  <si>
    <t>• Blade: Rank 1. The lowest rank, generally applied to new and raw recruits. Every blade is given a sword-ranked partner who teaches him or her the ropes.</t>
  </si>
  <si>
    <t>• Sword: Rank 2. The average rank of watchman. Most blades become swords after a year or two of service.</t>
  </si>
  <si>
    <t>• Armar: Rank 3. Senior watchmen and the seconds to patrol civilars; the equivalent of a sergeant. Though some swords rise quickly to the position of armar due to sheer leadership and performance of duty, most don't qualify until they've been part of the Watch for a decade or so.</t>
  </si>
  <si>
    <t>• Watch-Wizard: A few patrols in each ward are assigned a wizard of the Magists &amp; Protectors as a fifth watchman. Due to this, many watchmen refer to watch-wizards as "fifth-men" or just "fifths". Though assigned to individual guardposts and thus under the authority of that rorden for that shift, watch-wizards answer to the Arcane Watchlord directly.</t>
  </si>
  <si>
    <t>Civilars</t>
  </si>
  <si>
    <t>• Swordcaptain: Rank 4+ The lowest rank of civilar, swordcaptains are in charge of Watch patrols (which generally consist of the swordcaptain, an armar as his second and a pair of watchmen).</t>
  </si>
  <si>
    <t>• Rorden: Rank 5+. Rordens are given command over a barracks or a watchpost. Barracks rordens ensure that order is kept in the barracks, and oversees the administrative staff that keep it running. Watchpost rordens are in charge of the four to six patrols who are in their charge during their shift.</t>
  </si>
  <si>
    <t>• Orsar: Rank 5+. Particularly charismatic and patient civilars may be made orsars, who act as envoys to the guilds, citizen groups and noble families, acting as their liaisons with the rest of the Watch's organizational structure. If nobles are arrested, an orsar is called to do the interviewing, and either escort them home afterwards, or to be the ones to travel to that noble's family villa to alert the family as to what has happened. Orsars also act as prisoner escorts and serve in honor guards. They have a reputation as always being pristinely presentable and mannerly.</t>
  </si>
  <si>
    <t>• Guardsword: Rank 6+. The Dock Ward requires a little more than the standard "handful of patrols operating from a watchpost" set-up. To handle the chaos of that district (and to deal with the needs of any other Ward should tragedy or large areas of violence occur), the Watch maintains guardsword civilars, who act as commanders of multiple patrols in the field. They are generally accompanied by their own patrol-group of armars, which may include an orsar if they are likely to be dealing extensively with the guilds or nobles.</t>
  </si>
  <si>
    <t>• Wardsman: Rank 7+. Referred to sometimes as the "officer of the shift", wardsmen are the Watch officers who are in charge of all the guardposts and patrols of a given Ward. There are six Wardsmen on duty at any given time in their Ward.</t>
  </si>
  <si>
    <t>• Watchlords: The watchlords head up entire sections of the Watch. There are four Watchlords.</t>
  </si>
  <si>
    <t>• Wards Watchlord (Rank 10+): The Wards Watchlord is in command of the Wardsmen, and is thus the acting head of the patrol watchmen. In some official documents, the Wards Watchlord is referred to as the "Grand Civilar".</t>
  </si>
  <si>
    <t>• Notary Watchlord (Rank 10+): The Notary Watchlord oversses the administrative functions of the Watch. He is the head of its small army of clerks and bureaucrats. It is the Notary Watchlord who remains abreast of the Lords' Edicts, and changes to the city's laws, and ensures that the other Watchlords know to educate and update those in their command.</t>
  </si>
  <si>
    <t>• Whip Watchlord (Rank 12+): The Whip Watchlord oversees discipline in the Watch. Those who break the Watch's codes are turned over to him for punishment. The Whip's responsibility is also the internal policing within the Watch, and he oversees several patrols of specialized swordcaptains and armars who function as investigators. He also has the right to requisition as many watch-wizards to augment his investigations as is needful. The Whip Watchman is also in charge of the city dungeons, and its small army of jailors.</t>
  </si>
  <si>
    <t>• Vault Watchlord (Rank 12+): The Vault Watchlord oversees the financial well-being of the Watch. He prepares budgets, oversees a handful of clerks who tend to the rents, purchases and other payment of coin for goods and bursars who pay the watchmen directly, and is responsible for the security of the Watch Vault itself, where the Watch's coin and other valuable goods are kept. The Vault Watchlord also oversees the Watch's various armorers, stablemasters and the like.</t>
  </si>
  <si>
    <t>• Arcane Watchlord (Rank 10+): The Arcane Watchlord - sometimes called the "Mage Civilar" - oversees the assignment of the Watch-wizards. In the instances where the Watch requires aid from friendly temples, the Arcane Watchlord acts as liaison to those temples. The Arcane Watchlord also technically acts as orsar for the purpose of interaction with any of Waterdeep's many powerful and noted mages.</t>
  </si>
  <si>
    <t>• Thief-Taker Watchlord (Rank 10+): The Thief-Taker is responsible for the recruitment and oversight of the Thief-Takers of Waterdeep's Watch, those (hopefully) former thieves who work the rooftops and shadows. They use their former skills to track and trap other thieves - particularly burglars and others of that ilk - using their own abilities to give pursuit and eventually capture of rooftop men and cunning rogues. The Thief-Taker's job is a hard one - not only must he manage the work of those independent sorts under his aegis, but he must also watch them carefully for signs of betrayal. Too much trust in them often spells disaster for his reputation, but not enough alienates those who work under him.</t>
  </si>
  <si>
    <t>• Senior Armsmaster: This office, which stands above that of the Watchlords, answering only to the Captain and Commander directly, is in charge of the weaponry and equipment the Watch needs, submitting requisitions for repairs and purchases to the Notary Watchlord, and acting as commander for the armories. He is also responsible for the training of new recruits, and his immediate subordinates are called "armsmen" - watchmen of armar status who help maintain and run the armories, and do the actual training of recruits per his orders.</t>
  </si>
  <si>
    <t>• Officers of the Day: Any Rank. Every day, four watchmen from all ranks of the Watch are chosen to act as the Officers of the Day. These watchmen act as the messengers and aides-de-camp for the Captain of the Watch. In addition to fulfilling the administrative and grunt requirements the Captain requires assistants with, this position also allows the Captain to meet and work with watchmen he might not ordinarily ever meet otherwise. In this way, he finds the best and the brightest of the lower ranks, and can ensure they rise to their potential.</t>
  </si>
  <si>
    <t>• Captain of the Watch: Rank 15+. The Captain is the functional leader of the Watch. Although he does answer to the Commander personally, the successful running of the Watch is left to the Captain's skill and discretion.</t>
  </si>
  <si>
    <t>• Champion of the Open Lord: Rank 15+. It is given to the Watch to provide the Champion of the Open Lord, the person who acts as his direct bodyguard and champion should violence become necessary. Though sometimes members of the Watch proper do fulfill this role, more often than not the position is filled by an adventurer or similar sort, specially hired for it.</t>
  </si>
  <si>
    <t>• Commander of the Watch: Rank 25. The Commander of the Watch is the Open Lord of Waterdeep.</t>
  </si>
  <si>
    <t>Provender</t>
  </si>
  <si>
    <t>• ales, stouts &amp; ciders on tap: 3 cp/tankard</t>
  </si>
  <si>
    <t>• wines &amp; liquers: 1sp/tallglass</t>
  </si>
  <si>
    <t>• hard liquors: 1-3sp per handglass</t>
  </si>
  <si>
    <t>• bowl of pottage: 2 cp</t>
  </si>
  <si>
    <t>• stew &amp; bread: 4 cp</t>
  </si>
  <si>
    <t>• roast, greens &amp; bread: 1sp</t>
  </si>
  <si>
    <t>Services</t>
  </si>
  <si>
    <t>• well ascent or descent: 1gp</t>
  </si>
  <si>
    <t>• healing from priest: 20 gp per spell</t>
  </si>
  <si>
    <t>• adventuring kit: 10 gp</t>
  </si>
  <si>
    <t>• potion of healing: 50 gp</t>
  </si>
  <si>
    <t>• private dining chamber: 2 sp per hour</t>
  </si>
  <si>
    <t>• rooms: 3 sp per single bed, 5 sp per double bed, 1gp per suite</t>
  </si>
  <si>
    <t>Yawning Portal</t>
  </si>
  <si>
    <t>1. “There’s a dragon is living in a nearby coastal cave. They say it has a huge mound of gold hidden deep inside. Scale color? I’ve heard black or blue, but my bud who’s a sailer says he’s found green scales on the beach.”</t>
  </si>
  <si>
    <t>2. “One of the Masked Lords is gravely ill. Perhaps they’ll begin elections to recruit a new one soon. Who do you think they’ll select?”</t>
  </si>
  <si>
    <t>3. “I think Thomas the Beggar is a Masked Lord… No, really, hear me out. Have you noticed how he disappears for days at a time and has more information than he should be privy to? I’m just sayin’, think about it. Kind of makes sense…”</t>
  </si>
  <si>
    <t>4. “Spouse problems? Yeah, me too… But you know, they say that if you wander through the Trade District’s back alleys while carrying a black rose you’ll stumble across a witch’s shop who specializes in ‘romantical remedies’.”</t>
  </si>
  <si>
    <t>5. “The c-c-coffee at the Weeping Maiden is really g-good. It’s expensive but I swear one cup will keep you up for d-days. Wha-whaddya mean I’m j-jittering? You’re the one who all sh-shaky and blurry.” [Proceeds to vibrate out of reality]</t>
  </si>
  <si>
    <t>6. “Isn’t it a little weird how well that tailor on 5th street is doing? I see nobles going in there all the time and coming out with these… pretty plain looking clothes. What’s up with that?”</t>
  </si>
  <si>
    <t>7. “The blacksmith’s 10 year old daughter disappeared last week. They found her body just a few days ago washed up on the pier. She supposedly died of old age…”</t>
  </si>
  <si>
    <t>8. “People have been disappearing from the Field Ward recently. I’d steer clear of the area.”</t>
  </si>
  <si>
    <t>9. “Did you see that ‘The Majestic Eagle’ docked in town yesterday? I always feel safer when that ship is around.”</t>
  </si>
  <si>
    <t>10. “There's a manor up in the North Ward that they're selling for really cheap, but no one seems to be buying it. I wonder why. Gods know that I'd snag it in a heartbeat if I had a few hundred gold sitting around.”</t>
  </si>
  <si>
    <t>11. “A traveling doctor is in town that claims he can cure any ailment. Look, he even got rid of my warg-warts! And all he wants in return is a flask of blood. Great deal I say!”</t>
  </si>
  <si>
    <t>12. “The jeweler on the next street over has a pearl as large as your first. He claims he ‘found’ it on the beach. But there's no way a pearl that big comes about naturally.”</t>
  </si>
  <si>
    <t>13. “The guards up in the Sea Ward are being extra strict. Just be extra careful not to break any laws, even the stupid unspoken ones.”</t>
  </si>
  <si>
    <t>14. “There’s an insidious organization that operates in even more absolute secrecy with the goals of total world domination! The Illusionati! The Masked Lords are just a farce to hide this group’s evil agenda! They’ve already begun replacing influential people with Doppelgangers! Their next step is to put Mimics in everyone’s brains!” [The ranting conspiracy theorist continues on for hours]</t>
  </si>
  <si>
    <t>15. “Aye, I swear tis’ true! A mermaid saved me life out in the harbor. I was fumbling ‘bout in the water chokin’ for breath then I felt her soft scaly lips upon mine. Wha? Yeah, I was drunk but I don’t see how that matters...”</t>
  </si>
  <si>
    <t>16. “Ghostly moans can be heard at night in the City of the Dead. The guards aren’t doing anything about it. Maybe they’re covering something up.”</t>
  </si>
  <si>
    <t>17. “Have you seen those dark clouds brewing to the West? I heard some foolish ships disappeared into it. Say, isn’t it about time we got our centurial hurricane?”</t>
  </si>
  <si>
    <t>18. “The Menagerie just got in some new critters. They’re so cute! Did you see the Blink Dog with the smushed snout and curly tail?!”</t>
  </si>
  <si>
    <t>19. “The Hippogryphs in the Guard’s Aviary are acting up. Maybe they’re ‘sensing’ something coming with their animal instincts.”</t>
  </si>
  <si>
    <t>20. “Drow have been seen sulking around at night. Probably trying to steal people away for their slave pits. You’d better keep your doors locked.”</t>
  </si>
  <si>
    <t>NAME</t>
  </si>
  <si>
    <t>WARD</t>
  </si>
  <si>
    <t>DESCRIPTION</t>
  </si>
  <si>
    <t>BADGE</t>
  </si>
  <si>
    <t>ENEMIES</t>
  </si>
  <si>
    <t>ALLIES</t>
  </si>
  <si>
    <t>TREATIED</t>
  </si>
  <si>
    <t>BASE</t>
  </si>
  <si>
    <t>NUMBERS</t>
  </si>
  <si>
    <t>The Adders</t>
  </si>
  <si>
    <t>Dock Ward</t>
  </si>
  <si>
    <t>A stunningly vicious and violent gang, the Adders are fond of using poison and are frequently hired as torturers. They are said to have backing of some kind from the church of Talona. They also have established a powerful allied bloc of gangs, alongside the Basilisk Boys and the Six Hands.</t>
  </si>
  <si>
    <t>Badge: Snake tattoos, the heads of which end over the backs of the hands, and up the arms. The longer-lasting and more successful Adders get their "serpents stretched," the tattoos expanded, with the bodies eventually twining down arms, over shoulders, and coiling together down the spine.</t>
  </si>
  <si>
    <t>Enemies: The Red Readers, Kerrigan's Sons, the Seawolves</t>
  </si>
  <si>
    <t>Allies: The Basilisk Boys, the Six Hands</t>
  </si>
  <si>
    <t>Treatied: None</t>
  </si>
  <si>
    <t>[edit]The Basilisk Boys</t>
  </si>
  <si>
    <t>A gang well-known for its mastery of Waterdeeps sewers, the Basilisk Boys were on the verge of being wiped out by enemies to either side. They gratefully accepted the Adders' offer of alliance a decade ago.</t>
  </si>
  <si>
    <t>Badge: Simple chokers of small, sharp teeth (originally basilisk teeth, but now taken from a wide variety of sources) mark the Basilisk Boys.</t>
  </si>
  <si>
    <t>Enemies: The Seawolves</t>
  </si>
  <si>
    <t>Allies: The Six Hands, the Adders</t>
  </si>
  <si>
    <t>[edit]The Blackcoats</t>
  </si>
  <si>
    <t>Dock Ward • Castle Ward</t>
  </si>
  <si>
    <t>Possessing a sinister reputation, the Blackcoats are masters of violent crime, from mugging and home invasions to assassination. They are said to have ties to some dark faith - Mask or Loviatar according to some, or Bhaal according to others.</t>
  </si>
  <si>
    <t>Badge: True to their name, the Blackcoats all wear long black coats, and some of them wear black headwear of some kind as well.</t>
  </si>
  <si>
    <t>Enemies: The Fire Kings, the Six Hands</t>
  </si>
  <si>
    <t>Allies: None</t>
  </si>
  <si>
    <t>[edit]The Caravan Boys</t>
  </si>
  <si>
    <t>South Ward</t>
  </si>
  <si>
    <t>Made up of the sons of those caravan-workers who settled in the area south of Caravan Court, the Caravan Boys are known for their smuggling and horse-thievery.</t>
  </si>
  <si>
    <t>Badge: A pendant of a pewter wagon-wheel, hung from a simple leather cord.</t>
  </si>
  <si>
    <t>Enemies: The Marrowsons</t>
  </si>
  <si>
    <t>Allies: The Red Readers</t>
  </si>
  <si>
    <t>Treatied: The Minotaurs, Kerrigan's Sons</t>
  </si>
  <si>
    <t>[edit]The Fire Kings</t>
  </si>
  <si>
    <t>So named for their original proximity to Castle Waterdeep, the Watch has successfully driven the Fire Kings back over the years. They are known to employ several alchemists, and do not hesitate to use the substances those craftsmen create for them. They deal extensively in drug processing and sales, as well as kidnapping and blackmail.</t>
  </si>
  <si>
    <t>Badge: X-style leather bandoliers, fitting with bright brass rivets, are the mark of the Fire Kings.</t>
  </si>
  <si>
    <t>Enemies: The Six Hands, the Blackcloaks</t>
  </si>
  <si>
    <t>[edit]Grambar's Blades</t>
  </si>
  <si>
    <t>A gang that formed when the mercenary company by the same name lost its official commission twenty years ago, the Blades have a reptutation as well-armed and -armored in comparison to other gangs, a likely reason why they have no current enemies. They run protection rackets and illegal gambling operations.</t>
  </si>
  <si>
    <t>Badge: The curved kukri blades of gangmembers are their badges, their hilts hung with thin leader cords done up in intricate knots that are a language known among the gang telling of an individual member's accomplishments.</t>
  </si>
  <si>
    <t>Enemies: None</t>
  </si>
  <si>
    <t>Allies: Kerrigan's Sons</t>
  </si>
  <si>
    <t>Treatied: The Seawolves, the Marrowsons</t>
  </si>
  <si>
    <t>[edit]Kerrigan's Sons</t>
  </si>
  <si>
    <t>A gang with its roots in adventuring, this gang sprang out of the force of minions once used by the wizard Kerrigan, in the 1240s. After Ahghairon slew the renegade (who turned out to be one of the Lords of Waterdeep), his band of thugs survived and started to make a living shaking down the folk in the neighborhood they dwelt in. Though the original "Sons" are long gone, the skills they passed on are not: Kerrigan's Sons are well-known for their skilled blade work and tactical acumen. They also seem to have superb negotiation skills, having made allies of virtually every other gang adjacent to them, and even fostering alliances between some of them.</t>
  </si>
  <si>
    <t>Badge: The badge of the old wizard Kerrigan - a kobold skull worn as a shoulder pad - continues among the leaders of the Sons. Members all wear a simple white leather pauldron with two black marks approximating sockets on it.</t>
  </si>
  <si>
    <t>Enemies: The Adders, The Red Readers</t>
  </si>
  <si>
    <t>Allies: Grambar's Blades, The Marrowsons, The Seawolves</t>
  </si>
  <si>
    <t>Treatied: The Caravan Boys</t>
  </si>
  <si>
    <t>[edit]The Marrowsons</t>
  </si>
  <si>
    <t>A gang that mostly consists of fairly dangerous thugs and leg-breakers, the Marrowsons are said to have gained their name because they're not happy in breaking the bones of their enemies "until they see the marrow."</t>
  </si>
  <si>
    <t>Badge: The Marrowsons all carry bone-hilted knives prominently displayed, and when they "go to work," they often carry with them bludgeoning weapons with bone hilts or bone inlay.</t>
  </si>
  <si>
    <t>Enemies: The Caravan Boys</t>
  </si>
  <si>
    <t>Treatied: Grambar's Blades</t>
  </si>
  <si>
    <t>[edit]The Minotaurs</t>
  </si>
  <si>
    <t>Trades Ward</t>
  </si>
  <si>
    <t>A gang originally based around the Court of the White Bull, the Minotaurs are made up of smugglers, muggers, and burglars, for the most part, although they do occasional leg-breaking as well.</t>
  </si>
  <si>
    <t>Badge: The Minotaurs all wear septum ring piercings, and many of them carry bull's horn drinking horns at their sides.</t>
  </si>
  <si>
    <t>Enemies: The Tusk Street Boys</t>
  </si>
  <si>
    <t>[edit]The Red Readers</t>
  </si>
  <si>
    <t>Dock Ward • Sea Ward • Trades Ward</t>
  </si>
  <si>
    <t>Originally based around Book Street, the Red Readers have earned their nickname by maintaining the largest number of wizards among their crew. It is also how they've managed to extend their influence so far beyond their original territory, though they've made powerful enemies in doing so.</t>
  </si>
  <si>
    <t>Badge: Red Readers all wear red on their heads, from simple scarves and bandannas to more elaborate headwear, all with red bands or other marks.</t>
  </si>
  <si>
    <t>Enemies: The Adders, Kerrigan's Sons</t>
  </si>
  <si>
    <t>Allies: The Minotaurs</t>
  </si>
  <si>
    <t>[edit]The Seawolves</t>
  </si>
  <si>
    <t>One of the oldest gangs in Waterdeep, the Seawolves have made a number of enemies in their time. They also dabble in nearly every kind of gang crime; its members occasionally dabble in piracy as well, hiring aboard pirate vessels for a few years before returning to the gang. Those who've done so form the leadership of the gang.</t>
  </si>
  <si>
    <t>Badge: Seawolves all wear bosun's whistles around their necks, displayed prominently.</t>
  </si>
  <si>
    <t>Enemies: The Six Hands, the Basilisk Boys, the Adders</t>
  </si>
  <si>
    <t>[edit]The Six Hands</t>
  </si>
  <si>
    <t>Though their symbol is a fairly sinister-appearing circle of six hands (fingers outward), their name comes from their founders: six deckhands who eventually tired of shipboard life and took to helping themselves to the cargos along the docks. To this day, the Six Hands still run the biggest cargo-theft and smuggling operations of any of the gangs.</t>
  </si>
  <si>
    <t>Badge: A deep green sash, with six white hands embroidered to it, tied about the waist.</t>
  </si>
  <si>
    <t>Enemies: The Fire Kings, the Blackcloaks, the Seawolves</t>
  </si>
  <si>
    <t>Allies: The Basilisk Boys, the Adders</t>
  </si>
  <si>
    <t>Treatied: None)</t>
  </si>
  <si>
    <t>[edit]The Tusk Street Boys</t>
  </si>
  <si>
    <t>A gang originally based around the Street of Tusks in the Trades Wards, the Tusk Street Boys do extensive sales of drugs, as well as acting as bodyguards and warehouse guards for many of the fences in Waterdeep.</t>
  </si>
  <si>
    <t>Badge: A leather cord around the neck, from which hangs a small boar's tusk pendant.</t>
  </si>
  <si>
    <t>Enemies: The Minotaurs</t>
  </si>
  <si>
    <t>[edit]Information</t>
  </si>
  <si>
    <t>They are known to use the "Neighborhood Beautification Endeavor" as their protection racket. They deliver evergreen shrubs in large planted pots, set just outside the shop's door, and charge a hefty fee to come around on a weekly basis and do "upkeep" on the plants. It is, of course, no coincidence that those shops with plants are almost never broken into, and those without them sometimes face troubling instances of vandalism and arson.</t>
  </si>
  <si>
    <t>http://oakthorne.net/wiki/index.php?title=Waterdhavian_Gangs</t>
  </si>
  <si>
    <t>Pricing</t>
  </si>
  <si>
    <t>If something is in great demand and short supply, prices rise.</t>
  </si>
  <si>
    <t>If there is a glut, prices fall.</t>
  </si>
  <si>
    <t>If a guild is involved in the price-setting, that is mentioned at the end of the entry (independent operators usually undercut the Guild by 5-10% unless their product is in such demand that they need not compete with guild prices).</t>
  </si>
  <si>
    <t>Prices for unusual services - bounty hunting, for example, or for the sale of monsters and monster eggs or youngare not given herein.</t>
  </si>
  <si>
    <t>Taxes</t>
  </si>
  <si>
    <t>Waterdeep collects no annual taxes, but raises its revenues by the charging of fees, as follows:</t>
  </si>
  <si>
    <r>
      <t>1 copper piece per </t>
    </r>
    <r>
      <rPr>
        <b/>
        <sz val="9.5"/>
        <color rgb="FF000000"/>
        <rFont val="Calibri"/>
        <family val="2"/>
        <charset val="204"/>
        <scheme val="minor"/>
      </rPr>
      <t>market stall</t>
    </r>
    <r>
      <rPr>
        <sz val="9.5"/>
        <color rgb="FF000000"/>
        <rFont val="Calibri"/>
        <family val="2"/>
        <charset val="204"/>
        <scheme val="minor"/>
      </rPr>
      <t> per day, collected between sunrise and sunset by any city watch patrol, who issue receipts for fees (to show later patrols the fee has been paid). This buys the exclusive use of that location from sunrise to sunset, security patrols by the watch, and freedom to sell goods at whatever the market will bear, rather than at prices set by guilds. Guilds pay these fees for members, out of guild dues.</t>
    </r>
  </si>
  <si>
    <r>
      <t>1 silver piece (above any fines) from </t>
    </r>
    <r>
      <rPr>
        <b/>
        <sz val="9.5"/>
        <color rgb="FF000000"/>
        <rFont val="Calibri"/>
        <family val="2"/>
        <charset val="204"/>
        <scheme val="minor"/>
      </rPr>
      <t>any person convicted</t>
    </r>
    <r>
      <rPr>
        <sz val="9.5"/>
        <color rgb="FF000000"/>
        <rFont val="Calibri"/>
        <family val="2"/>
        <charset val="204"/>
        <scheme val="minor"/>
      </rPr>
      <t> in a Magisterial or Lords Court, per conviction.</t>
    </r>
  </si>
  <si>
    <r>
      <t>1 gold piece per </t>
    </r>
    <r>
      <rPr>
        <b/>
        <sz val="9.5"/>
        <color rgb="FF000000"/>
        <rFont val="Calibri"/>
        <family val="2"/>
        <charset val="204"/>
        <scheme val="minor"/>
      </rPr>
      <t>caravan wagon leaving the city</t>
    </r>
    <r>
      <rPr>
        <sz val="9.5"/>
        <color rgb="FF000000"/>
        <rFont val="Calibri"/>
        <family val="2"/>
        <charset val="204"/>
        <scheme val="minor"/>
      </rPr>
      <t>, empty or full.</t>
    </r>
  </si>
  <si>
    <r>
      <t>1 gold piece per </t>
    </r>
    <r>
      <rPr>
        <b/>
        <sz val="9.5"/>
        <color rgb="FF000000"/>
        <rFont val="Calibri"/>
        <family val="2"/>
        <charset val="204"/>
        <scheme val="minor"/>
      </rPr>
      <t>sword sold</t>
    </r>
    <r>
      <rPr>
        <sz val="9.5"/>
        <color rgb="FF000000"/>
        <rFont val="Calibri"/>
        <family val="2"/>
        <charset val="204"/>
        <scheme val="minor"/>
      </rPr>
      <t> (fee included in the price, and submitted by the vendor to a Magister or the watch within ten days); all blades sold in Waterdeep are thus taxed and registered, and Magisters deem anything with a blade over one foot long to be a sword. Other weapons are not so taxed; hence, many citizens of Waterdeep use clubs and daggers (shady characters use garrotes, hidden daggers, and lassos).</t>
    </r>
  </si>
  <si>
    <r>
      <t>5 gold pieces per </t>
    </r>
    <r>
      <rPr>
        <b/>
        <sz val="9.5"/>
        <color rgb="FF000000"/>
        <rFont val="Calibri"/>
        <family val="2"/>
        <charset val="204"/>
        <scheme val="minor"/>
      </rPr>
      <t>ship that docks</t>
    </r>
    <r>
      <rPr>
        <sz val="9.5"/>
        <color rgb="FF000000"/>
        <rFont val="Calibri"/>
        <family val="2"/>
        <charset val="204"/>
        <scheme val="minor"/>
      </rPr>
      <t> in Waterdeep, collected from the captain. It covers a stay of up to fourteen days, provided the ship does not leave the harbor and return during that time, which ends the stay and begins a new one. This fee covers watch patrols, the dock space, fresh water, ballast supplied if desired, and the right to dump ballast or spoiled cargoes in an agreed-upon area under the direction of the watch (and a complement of mermen guards).</t>
    </r>
  </si>
  <si>
    <t>In times of trouble, direct taxes may be imposed:</t>
  </si>
  <si>
    <r>
      <t>a </t>
    </r>
    <r>
      <rPr>
        <b/>
        <sz val="9.5"/>
        <color rgb="FF000000"/>
        <rFont val="Calibri"/>
        <family val="2"/>
        <charset val="204"/>
        <scheme val="minor"/>
      </rPr>
      <t>fire tax</t>
    </r>
    <r>
      <rPr>
        <sz val="9.5"/>
        <color rgb="FF000000"/>
        <rFont val="Calibri"/>
        <family val="2"/>
        <charset val="204"/>
        <scheme val="minor"/>
      </rPr>
      <t> (1 gp per household), levied whenever fire destroys a large portion of Waterdeep</t>
    </r>
  </si>
  <si>
    <r>
      <t>a </t>
    </r>
    <r>
      <rPr>
        <b/>
        <sz val="9.5"/>
        <color rgb="FF000000"/>
        <rFont val="Calibri"/>
        <family val="2"/>
        <charset val="204"/>
        <scheme val="minor"/>
      </rPr>
      <t>wall tax</t>
    </r>
    <r>
      <rPr>
        <sz val="9.5"/>
        <color rgb="FF000000"/>
        <rFont val="Calibri"/>
        <family val="2"/>
        <charset val="204"/>
        <scheme val="minor"/>
      </rPr>
      <t> or harbor tax (1 gp per household), raised to pay for needed repairs or expansions</t>
    </r>
  </si>
  <si>
    <r>
      <t>a </t>
    </r>
    <r>
      <rPr>
        <b/>
        <sz val="9.5"/>
        <color rgb="FF000000"/>
        <rFont val="Calibri"/>
        <family val="2"/>
        <charset val="204"/>
        <scheme val="minor"/>
      </rPr>
      <t>lance tax</t>
    </r>
    <r>
      <rPr>
        <sz val="9.5"/>
        <color rgb="FF000000"/>
        <rFont val="Calibri"/>
        <family val="2"/>
        <charset val="204"/>
        <scheme val="minor"/>
      </rPr>
      <t>, raised for a payroll for mercenaries hired by the City when required (usually 1 silver piece per household each week until the Lords repeal the tax).</t>
    </r>
  </si>
  <si>
    <t>[edit]Coinage</t>
  </si>
  <si>
    <t>Waterdeep honors all coinage, trade bars and electrum in 10-, 25- and 50-gold piece weights from throughout the Realms, as well as gems (which are traded as currency, rather than simple art objects, due to generations of dwarven influence).</t>
  </si>
  <si>
    <r>
      <t>Toal (2gp):</t>
    </r>
    <r>
      <rPr>
        <sz val="9.5"/>
        <color rgb="FF000000"/>
        <rFont val="Calibri"/>
        <family val="2"/>
        <charset val="204"/>
        <scheme val="minor"/>
      </rPr>
      <t> A square, flat brass coin issued and honored by the Lords' treasury. Very little value elsewhere.</t>
    </r>
  </si>
  <si>
    <r>
      <t>Harbor Moon (50 gp):</t>
    </r>
    <r>
      <rPr>
        <sz val="9.5"/>
        <color rgb="FF000000"/>
        <rFont val="Calibri"/>
        <family val="2"/>
        <charset val="204"/>
        <scheme val="minor"/>
      </rPr>
      <t> Technically worth 25 taols, harbor moons are crafted of platinum inset with electrum, in the shape of a crescent with a hole cut into the center of its curve. Traditionally used for buying large amounts of cargo. Worth about 2 platinum outside Waterdeep.</t>
    </r>
  </si>
  <si>
    <t>[edit]Goods</t>
  </si>
  <si>
    <t>[edit]Alchemical Goods</t>
  </si>
  <si>
    <r>
      <t>Acid (vial):</t>
    </r>
    <r>
      <rPr>
        <sz val="9.5"/>
        <color rgb="FF000000"/>
        <rFont val="Calibri"/>
        <family val="2"/>
        <charset val="204"/>
        <scheme val="minor"/>
      </rPr>
      <t> 25gp</t>
    </r>
  </si>
  <si>
    <r>
      <t>Alchemist's Fire (flask):</t>
    </r>
    <r>
      <rPr>
        <sz val="9.5"/>
        <color rgb="FF000000"/>
        <rFont val="Calibri"/>
        <family val="2"/>
        <charset val="204"/>
        <scheme val="minor"/>
      </rPr>
      <t> 50gp</t>
    </r>
  </si>
  <si>
    <r>
      <t>Antitoxin (vial):</t>
    </r>
    <r>
      <rPr>
        <sz val="9.5"/>
        <color rgb="FF000000"/>
        <rFont val="Calibri"/>
        <family val="2"/>
        <charset val="204"/>
        <scheme val="minor"/>
      </rPr>
      <t> 50gp</t>
    </r>
  </si>
  <si>
    <t>[edit]Business Goods</t>
  </si>
  <si>
    <r>
      <t>Abacus:</t>
    </r>
    <r>
      <rPr>
        <sz val="9.5"/>
        <color rgb="FF000000"/>
        <rFont val="Calibri"/>
        <family val="2"/>
        <charset val="204"/>
        <scheme val="minor"/>
      </rPr>
      <t> 2gp (x)</t>
    </r>
  </si>
  <si>
    <r>
      <t>Artisan's Tools:</t>
    </r>
    <r>
      <rPr>
        <sz val="9.5"/>
        <color rgb="FF000000"/>
        <rFont val="Calibri"/>
        <family val="2"/>
        <charset val="204"/>
        <scheme val="minor"/>
      </rPr>
      <t> 5gp</t>
    </r>
  </si>
  <si>
    <r>
      <t>Book:</t>
    </r>
    <r>
      <rPr>
        <sz val="9.5"/>
        <color rgb="FF000000"/>
        <rFont val="Calibri"/>
        <family val="2"/>
        <charset val="204"/>
        <scheme val="minor"/>
      </rPr>
      <t> Blank books of parchment, used as ledgers and notebooks; double price for vellum (Guild)</t>
    </r>
  </si>
  <si>
    <r>
      <t>Quarto (12" x 9"):</t>
    </r>
    <r>
      <rPr>
        <sz val="9.5"/>
        <color rgb="FF000000"/>
        <rFont val="Calibri"/>
        <family val="2"/>
        <charset val="204"/>
        <scheme val="minor"/>
      </rPr>
      <t> 10 gp per 100 bound pages + cover (300 pages maximum)</t>
    </r>
  </si>
  <si>
    <r>
      <t>Octavo (9" x 6"):</t>
    </r>
    <r>
      <rPr>
        <sz val="9.5"/>
        <color rgb="FF000000"/>
        <rFont val="Calibri"/>
        <family val="2"/>
        <charset val="204"/>
        <scheme val="minor"/>
      </rPr>
      <t> 5 gp per 100 bound pages + cover (200 pages maximum)</t>
    </r>
  </si>
  <si>
    <r>
      <t>Folio (15" x 12"):</t>
    </r>
    <r>
      <rPr>
        <sz val="9.5"/>
        <color rgb="FF000000"/>
        <rFont val="Calibri"/>
        <family val="2"/>
        <charset val="204"/>
        <scheme val="minor"/>
      </rPr>
      <t> 50 gp per 100 bound pages + cover (500 pages maximum)</t>
    </r>
  </si>
  <si>
    <r>
      <t>Cover, Leather:</t>
    </r>
    <r>
      <rPr>
        <sz val="9.5"/>
        <color rgb="FF000000"/>
        <rFont val="Calibri"/>
        <family val="2"/>
        <charset val="204"/>
        <scheme val="minor"/>
      </rPr>
      <t> Basic leather: no cost; Decorative leathers: 10-40 gp (based on size); Fine leathers: 20-80 gp (based on size)</t>
    </r>
  </si>
  <si>
    <r>
      <t>Cover, Cloth:</t>
    </r>
    <r>
      <rPr>
        <sz val="9.5"/>
        <color rgb="FF000000"/>
        <rFont val="Calibri"/>
        <family val="2"/>
        <charset val="204"/>
        <scheme val="minor"/>
      </rPr>
      <t> Clothboard: -10% of cost; Ragcloth: -15% of cost</t>
    </r>
  </si>
  <si>
    <r>
      <t>Cover, Wood:</t>
    </r>
    <r>
      <rPr>
        <sz val="9.5"/>
        <color rgb="FF000000"/>
        <rFont val="Calibri"/>
        <family val="2"/>
        <charset val="204"/>
        <scheme val="minor"/>
      </rPr>
      <t> Scrap wood: -5% of cost; Decorative woods: 10-30 gp (based on size); Fine woods: 12-50 gp (based on size)</t>
    </r>
  </si>
  <si>
    <r>
      <t>Cover, Metals:</t>
    </r>
    <r>
      <rPr>
        <sz val="9.5"/>
        <color rgb="FF000000"/>
        <rFont val="Calibri"/>
        <family val="2"/>
        <charset val="204"/>
        <scheme val="minor"/>
      </rPr>
      <t> Decorative metals: 18-70 gp (based on size); Fine metals: 50-100 gp (based on size)</t>
    </r>
  </si>
  <si>
    <r>
      <t>Gilding:</t>
    </r>
    <r>
      <rPr>
        <sz val="9.5"/>
        <color rgb="FF000000"/>
        <rFont val="Calibri"/>
        <family val="2"/>
        <charset val="204"/>
        <scheme val="minor"/>
      </rPr>
      <t> Silver: +10% of cost; Gold: +20% of cost</t>
    </r>
  </si>
  <si>
    <r>
      <t>Precious Metal &amp; Gem Accents:</t>
    </r>
    <r>
      <rPr>
        <sz val="9.5"/>
        <color rgb="FF000000"/>
        <rFont val="Calibri"/>
        <family val="2"/>
        <charset val="204"/>
        <scheme val="minor"/>
      </rPr>
      <t> Cost of gems and metals, plus 5-20 gp (based on size)</t>
    </r>
  </si>
  <si>
    <r>
      <t>Cover Artwork:</t>
    </r>
    <r>
      <rPr>
        <sz val="9.5"/>
        <color rgb="FF000000"/>
        <rFont val="Calibri"/>
        <family val="2"/>
        <charset val="204"/>
        <scheme val="minor"/>
      </rPr>
      <t> varies</t>
    </r>
  </si>
  <si>
    <r>
      <t>Other Additions:</t>
    </r>
    <r>
      <rPr>
        <sz val="9.5"/>
        <color rgb="FF000000"/>
        <rFont val="Calibri"/>
        <family val="2"/>
        <charset val="204"/>
        <scheme val="minor"/>
      </rPr>
      <t> Sealing cover: 20-50 gp (based on size); Key locks: 25gp (DC 15), 50gp (DC 20), 100gp (DC 25); Puzzle lock: 35gp (DC 15), 70gp (DC 20), 150gp (DC 25)</t>
    </r>
  </si>
  <si>
    <r>
      <t>Block and Tackle:</t>
    </r>
    <r>
      <rPr>
        <sz val="9.5"/>
        <color rgb="FF000000"/>
        <rFont val="Calibri"/>
        <family val="2"/>
        <charset val="204"/>
        <scheme val="minor"/>
      </rPr>
      <t> 1gp</t>
    </r>
  </si>
  <si>
    <r>
      <t>Bucket:</t>
    </r>
    <r>
      <rPr>
        <sz val="9.5"/>
        <color rgb="FF000000"/>
        <rFont val="Calibri"/>
        <family val="2"/>
        <charset val="204"/>
        <scheme val="minor"/>
      </rPr>
      <t> 5cp</t>
    </r>
  </si>
  <si>
    <r>
      <t>Case:</t>
    </r>
    <r>
      <rPr>
        <sz val="9.5"/>
        <color rgb="FF000000"/>
        <rFont val="Calibri"/>
        <family val="2"/>
        <charset val="204"/>
        <scheme val="minor"/>
      </rPr>
      <t> 1gp (for map or scroll)</t>
    </r>
  </si>
  <si>
    <r>
      <t>Chain:</t>
    </r>
    <r>
      <rPr>
        <sz val="9.5"/>
        <color rgb="FF000000"/>
        <rFont val="Calibri"/>
        <family val="2"/>
        <charset val="204"/>
        <scheme val="minor"/>
      </rPr>
      <t> (Guild)</t>
    </r>
  </si>
  <si>
    <r>
      <t>Ornamental:</t>
    </r>
    <r>
      <rPr>
        <sz val="9.5"/>
        <color rgb="FF000000"/>
        <rFont val="Calibri"/>
        <family val="2"/>
        <charset val="204"/>
        <scheme val="minor"/>
      </rPr>
      <t> 1 gp/yard</t>
    </r>
  </si>
  <si>
    <r>
      <t>Harbor or Gate:</t>
    </r>
    <r>
      <rPr>
        <sz val="9.5"/>
        <color rgb="FF000000"/>
        <rFont val="Calibri"/>
        <family val="2"/>
        <charset val="204"/>
        <scheme val="minor"/>
      </rPr>
      <t> 3-5 gp/yard</t>
    </r>
  </si>
  <si>
    <r>
      <t>Chalk:</t>
    </r>
    <r>
      <rPr>
        <sz val="9.5"/>
        <color rgb="FF000000"/>
        <rFont val="Calibri"/>
        <family val="2"/>
        <charset val="204"/>
        <scheme val="minor"/>
      </rPr>
      <t> 1 cp/piece, or 1sp/dozen</t>
    </r>
  </si>
  <si>
    <t>Cloth:</t>
  </si>
  <si>
    <r>
      <t>Non-Wool:</t>
    </r>
    <r>
      <rPr>
        <sz val="9.5"/>
        <color rgb="FF000000"/>
        <rFont val="Calibri"/>
        <family val="2"/>
        <charset val="204"/>
        <scheme val="minor"/>
      </rPr>
      <t> 5 sp to 10 gp/bolt, depending upon materials, demand, imported or local (Guild)</t>
    </r>
  </si>
  <si>
    <r>
      <t>Wool:</t>
    </r>
    <r>
      <rPr>
        <sz val="9.5"/>
        <color rgb="FF000000"/>
        <rFont val="Calibri"/>
        <family val="2"/>
        <charset val="204"/>
        <scheme val="minor"/>
      </rPr>
      <t> 7 gp/bolt, fine spun but undyed (Guild)</t>
    </r>
  </si>
  <si>
    <r>
      <t>Drugs, medicinal:</t>
    </r>
    <r>
      <rPr>
        <sz val="9.5"/>
        <color rgb="FF000000"/>
        <rFont val="Calibri"/>
        <family val="2"/>
        <charset val="204"/>
        <scheme val="minor"/>
      </rPr>
      <t> 1-8 gp/bottle (includes bottle, contents yield 3-6 doses, usually 4) (Guild)</t>
    </r>
  </si>
  <si>
    <r>
      <t>Fertilizer:</t>
    </r>
    <r>
      <rPr>
        <sz val="9.5"/>
        <color rgb="FF000000"/>
        <rFont val="Calibri"/>
        <family val="2"/>
        <charset val="204"/>
        <scheme val="minor"/>
      </rPr>
      <t> (Guild)</t>
    </r>
  </si>
  <si>
    <r>
      <t>Manure:</t>
    </r>
    <r>
      <rPr>
        <sz val="9.5"/>
        <color rgb="FF000000"/>
        <rFont val="Calibri"/>
        <family val="2"/>
        <charset val="204"/>
        <scheme val="minor"/>
      </rPr>
      <t> 5 gp/wagonload</t>
    </r>
  </si>
  <si>
    <r>
      <t>Fish or Bone Meal:</t>
    </r>
    <r>
      <rPr>
        <sz val="9.5"/>
        <color rgb="FF000000"/>
        <rFont val="Calibri"/>
        <family val="2"/>
        <charset val="204"/>
        <scheme val="minor"/>
      </rPr>
      <t> 7 gp/wagonload</t>
    </r>
  </si>
  <si>
    <r>
      <t>Healer's Kit:</t>
    </r>
    <r>
      <rPr>
        <sz val="9.5"/>
        <color rgb="FF000000"/>
        <rFont val="Calibri"/>
        <family val="2"/>
        <charset val="204"/>
        <scheme val="minor"/>
      </rPr>
      <t> 5gp</t>
    </r>
  </si>
  <si>
    <r>
      <t>Hooks, metal:</t>
    </r>
    <r>
      <rPr>
        <sz val="9.5"/>
        <color rgb="FF000000"/>
        <rFont val="Calibri"/>
        <family val="2"/>
        <charset val="204"/>
        <scheme val="minor"/>
      </rPr>
      <t> (Guild)</t>
    </r>
  </si>
  <si>
    <r>
      <t>Fishhook:</t>
    </r>
    <r>
      <rPr>
        <sz val="9.5"/>
        <color rgb="FF000000"/>
        <rFont val="Calibri"/>
        <family val="2"/>
        <charset val="204"/>
        <scheme val="minor"/>
      </rPr>
      <t> 1 cp</t>
    </r>
  </si>
  <si>
    <r>
      <t>Grappling or Meat:</t>
    </r>
    <r>
      <rPr>
        <sz val="9.5"/>
        <color rgb="FF000000"/>
        <rFont val="Calibri"/>
        <family val="2"/>
        <charset val="204"/>
        <scheme val="minor"/>
      </rPr>
      <t> 4 gp</t>
    </r>
  </si>
  <si>
    <r>
      <t>Ink:</t>
    </r>
    <r>
      <rPr>
        <sz val="9.5"/>
        <color rgb="FF000000"/>
        <rFont val="Calibri"/>
        <family val="2"/>
        <charset val="204"/>
        <scheme val="minor"/>
      </rPr>
      <t> sold in 2oz bottles (Guild)</t>
    </r>
  </si>
  <si>
    <r>
      <t>Plain Black:</t>
    </r>
    <r>
      <rPr>
        <sz val="9.5"/>
        <color rgb="FF000000"/>
        <rFont val="Calibri"/>
        <family val="2"/>
        <charset val="204"/>
        <scheme val="minor"/>
      </rPr>
      <t> 2 gp, or 8 gp for non-fading</t>
    </r>
  </si>
  <si>
    <r>
      <t>Colors:</t>
    </r>
    <r>
      <rPr>
        <sz val="9.5"/>
        <color rgb="FF000000"/>
        <rFont val="Calibri"/>
        <family val="2"/>
        <charset val="204"/>
        <scheme val="minor"/>
      </rPr>
      <t> 5-7 gp, or 16-20 gp for non-fading (reds and metallics at the upper end of cost)</t>
    </r>
  </si>
  <si>
    <r>
      <t>Magnifying glasses:</t>
    </r>
    <r>
      <rPr>
        <sz val="9.5"/>
        <color rgb="FF000000"/>
        <rFont val="Calibri"/>
        <family val="2"/>
        <charset val="204"/>
        <scheme val="minor"/>
      </rPr>
      <t> 5-10 gp each (Guild)</t>
    </r>
  </si>
  <si>
    <r>
      <t>Maps:</t>
    </r>
    <r>
      <rPr>
        <sz val="9.5"/>
        <color rgb="FF000000"/>
        <rFont val="Calibri"/>
        <family val="2"/>
        <charset val="204"/>
        <scheme val="minor"/>
      </rPr>
      <t> 25 gp in nine days, delivery to Waterdeep address included; rush jobs 18 gp. Cost may increase if map unusually large (Guild)</t>
    </r>
  </si>
  <si>
    <r>
      <t>Paper:</t>
    </r>
    <r>
      <rPr>
        <sz val="9.5"/>
        <color rgb="FF000000"/>
        <rFont val="Calibri"/>
        <family val="2"/>
        <charset val="204"/>
        <scheme val="minor"/>
      </rPr>
      <t> Sheets tend to be 12" x 20" in size (Guild)</t>
    </r>
  </si>
  <si>
    <r>
      <t>Scrip or Rag-paper:</t>
    </r>
    <r>
      <rPr>
        <sz val="9.5"/>
        <color rgb="FF000000"/>
        <rFont val="Calibri"/>
        <family val="2"/>
        <charset val="204"/>
        <scheme val="minor"/>
      </rPr>
      <t> 2 cp/sheet</t>
    </r>
  </si>
  <si>
    <r>
      <t>Parchment, average:</t>
    </r>
    <r>
      <rPr>
        <sz val="9.5"/>
        <color rgb="FF000000"/>
        <rFont val="Calibri"/>
        <family val="2"/>
        <charset val="204"/>
        <scheme val="minor"/>
      </rPr>
      <t> 2 sp/sheet, up to 1gp for very large sheets</t>
    </r>
  </si>
  <si>
    <r>
      <t>Parchment, vellum:</t>
    </r>
    <r>
      <rPr>
        <sz val="9.5"/>
        <color rgb="FF000000"/>
        <rFont val="Calibri"/>
        <family val="2"/>
        <charset val="204"/>
        <scheme val="minor"/>
      </rPr>
      <t> 4 sp/sheet, up to 2 gp for very large sheets</t>
    </r>
  </si>
  <si>
    <r>
      <t>Pens:</t>
    </r>
    <r>
      <rPr>
        <sz val="9.5"/>
        <color rgb="FF000000"/>
        <rFont val="Calibri"/>
        <family val="2"/>
        <charset val="204"/>
        <scheme val="minor"/>
      </rPr>
      <t> (Guild)</t>
    </r>
  </si>
  <si>
    <r>
      <t>Quill:</t>
    </r>
    <r>
      <rPr>
        <sz val="9.5"/>
        <color rgb="FF000000"/>
        <rFont val="Calibri"/>
        <family val="2"/>
        <charset val="204"/>
        <scheme val="minor"/>
      </rPr>
      <t> 2 cp each</t>
    </r>
  </si>
  <si>
    <r>
      <t>Metal Nib:</t>
    </r>
    <r>
      <rPr>
        <sz val="9.5"/>
        <color rgb="FF000000"/>
        <rFont val="Calibri"/>
        <family val="2"/>
        <charset val="204"/>
        <scheme val="minor"/>
      </rPr>
      <t> 2-4 sp (varying with design)</t>
    </r>
  </si>
  <si>
    <r>
      <t>Rope:</t>
    </r>
    <r>
      <rPr>
        <sz val="9.5"/>
        <color rgb="FF000000"/>
        <rFont val="Calibri"/>
        <family val="2"/>
        <charset val="204"/>
        <scheme val="minor"/>
      </rPr>
      <t> (Guild)</t>
    </r>
  </si>
  <si>
    <r>
      <t>Thin black waxed hempen cord:</t>
    </r>
    <r>
      <rPr>
        <sz val="9.5"/>
        <color rgb="FF000000"/>
        <rFont val="Calibri"/>
        <family val="2"/>
        <charset val="204"/>
        <scheme val="minor"/>
      </rPr>
      <t> 1gp/50' length</t>
    </r>
  </si>
  <si>
    <r>
      <t>Silk braided cord:</t>
    </r>
    <r>
      <rPr>
        <sz val="9.5"/>
        <color rgb="FF000000"/>
        <rFont val="Calibri"/>
        <family val="2"/>
        <charset val="204"/>
        <scheme val="minor"/>
      </rPr>
      <t> 10gp/50' length</t>
    </r>
  </si>
  <si>
    <r>
      <t>Scale, merchant's:</t>
    </r>
    <r>
      <rPr>
        <sz val="9.5"/>
        <color rgb="FF000000"/>
        <rFont val="Calibri"/>
        <family val="2"/>
        <charset val="204"/>
        <scheme val="minor"/>
      </rPr>
      <t> 5gp</t>
    </r>
  </si>
  <si>
    <r>
      <t>Sealing wax:</t>
    </r>
    <r>
      <rPr>
        <sz val="9.5"/>
        <color rgb="FF000000"/>
        <rFont val="Calibri"/>
        <family val="2"/>
        <charset val="204"/>
        <scheme val="minor"/>
      </rPr>
      <t> 5sp</t>
    </r>
  </si>
  <si>
    <r>
      <t>Signal whistle:</t>
    </r>
    <r>
      <rPr>
        <sz val="9.5"/>
        <color rgb="FF000000"/>
        <rFont val="Calibri"/>
        <family val="2"/>
        <charset val="204"/>
        <scheme val="minor"/>
      </rPr>
      <t> 5cp</t>
    </r>
  </si>
  <si>
    <r>
      <t>Smiths tools:</t>
    </r>
    <r>
      <rPr>
        <sz val="9.5"/>
        <color rgb="FF000000"/>
        <rFont val="Calibri"/>
        <family val="2"/>
        <charset val="204"/>
        <scheme val="minor"/>
      </rPr>
      <t> 70 gp (full and proper assortment; fine tempering is required)</t>
    </r>
  </si>
  <si>
    <t>Tome:</t>
  </si>
  <si>
    <r>
      <t>Common Lore (DC 15):</t>
    </r>
    <r>
      <rPr>
        <sz val="9.5"/>
        <color rgb="FF000000"/>
        <rFont val="Calibri"/>
        <family val="2"/>
        <charset val="204"/>
        <scheme val="minor"/>
      </rPr>
      <t> 25gp</t>
    </r>
  </si>
  <si>
    <r>
      <t>Uncommon Lore (DC 20):</t>
    </r>
    <r>
      <rPr>
        <sz val="9.5"/>
        <color rgb="FF000000"/>
        <rFont val="Calibri"/>
        <family val="2"/>
        <charset val="204"/>
        <scheme val="minor"/>
      </rPr>
      <t> 50 - 100 gp</t>
    </r>
  </si>
  <si>
    <r>
      <t>Rare Lore (DC 25):</t>
    </r>
    <r>
      <rPr>
        <sz val="9.5"/>
        <color rgb="FF000000"/>
        <rFont val="Calibri"/>
        <family val="2"/>
        <charset val="204"/>
        <scheme val="minor"/>
      </rPr>
      <t> 150 - 500 gp (sometimes more)</t>
    </r>
  </si>
  <si>
    <r>
      <t>Weapon-harness:</t>
    </r>
    <r>
      <rPr>
        <sz val="9.5"/>
        <color rgb="FF000000"/>
        <rFont val="Calibri"/>
        <family val="2"/>
        <charset val="204"/>
        <scheme val="minor"/>
      </rPr>
      <t> 1 gp per piece (e.g. belt, scabbard, baldric = 3 pieces) (Guild)</t>
    </r>
  </si>
  <si>
    <r>
      <t>Weapons, bladed:</t>
    </r>
    <r>
      <rPr>
        <sz val="9.5"/>
        <color rgb="FF000000"/>
        <rFont val="Calibri"/>
        <family val="2"/>
        <charset val="204"/>
        <scheme val="minor"/>
      </rPr>
      <t> cost as per Players Handbook, plus 1 gp city fee (various Guilds)</t>
    </r>
  </si>
  <si>
    <t>[edit]Construction Goods</t>
  </si>
  <si>
    <r>
      <t>Chain:</t>
    </r>
    <r>
      <rPr>
        <sz val="9.5"/>
        <color rgb="FF000000"/>
        <rFont val="Calibri"/>
        <family val="2"/>
        <charset val="204"/>
        <scheme val="minor"/>
      </rPr>
      <t> 1 gp/yard (ornamental) to 5 gp/yard (harbor or gate) depending on size and strength (weight and method of joining links) (Guild)</t>
    </r>
  </si>
  <si>
    <r>
      <t>Crowbar:</t>
    </r>
    <r>
      <rPr>
        <sz val="9.5"/>
        <color rgb="FF000000"/>
        <rFont val="Calibri"/>
        <family val="2"/>
        <charset val="204"/>
        <scheme val="minor"/>
      </rPr>
      <t> 2sp</t>
    </r>
  </si>
  <si>
    <r>
      <t>Glass pane:</t>
    </r>
    <r>
      <rPr>
        <sz val="9.5"/>
        <color rgb="FF000000"/>
        <rFont val="Calibri"/>
        <family val="2"/>
        <charset val="204"/>
        <scheme val="minor"/>
      </rPr>
      <t> 4 cp for 4-inch-square pane to 6 gp for a 4-foot square pane (Guild)</t>
    </r>
  </si>
  <si>
    <r>
      <t>Hammer:</t>
    </r>
    <r>
      <rPr>
        <sz val="9.5"/>
        <color rgb="FF000000"/>
        <rFont val="Calibri"/>
        <family val="2"/>
        <charset val="204"/>
        <scheme val="minor"/>
      </rPr>
      <t> 2sp</t>
    </r>
  </si>
  <si>
    <r>
      <t>Sledge:</t>
    </r>
    <r>
      <rPr>
        <sz val="9.5"/>
        <color rgb="FF000000"/>
        <rFont val="Calibri"/>
        <family val="2"/>
        <charset val="204"/>
        <scheme val="minor"/>
      </rPr>
      <t> 5sp</t>
    </r>
  </si>
  <si>
    <r>
      <t>Ladder (10'):</t>
    </r>
    <r>
      <rPr>
        <sz val="9.5"/>
        <color rgb="FF000000"/>
        <rFont val="Calibri"/>
        <family val="2"/>
        <charset val="204"/>
        <scheme val="minor"/>
      </rPr>
      <t> 1sp</t>
    </r>
  </si>
  <si>
    <r>
      <t>Lumber:</t>
    </r>
    <r>
      <rPr>
        <sz val="9.5"/>
        <color rgb="FF000000"/>
        <rFont val="Calibri"/>
        <family val="2"/>
        <charset val="204"/>
        <scheme val="minor"/>
      </rPr>
      <t> 1 cp/board (2 × 4 × 8 long) and 2 cp/bar (4 × 4 × 8 long) to 1 sp/board and 12 sp/bar depending on type and condition; prices will vary with nonstandard sizes</t>
    </r>
  </si>
  <si>
    <r>
      <t>Miner's Pick:</t>
    </r>
    <r>
      <rPr>
        <sz val="9.5"/>
        <color rgb="FF000000"/>
        <rFont val="Calibri"/>
        <family val="2"/>
        <charset val="204"/>
        <scheme val="minor"/>
      </rPr>
      <t> 5sp</t>
    </r>
  </si>
  <si>
    <r>
      <t>Pole (10'):</t>
    </r>
    <r>
      <rPr>
        <sz val="9.5"/>
        <color rgb="FF000000"/>
        <rFont val="Calibri"/>
        <family val="2"/>
        <charset val="204"/>
        <scheme val="minor"/>
      </rPr>
      <t> 5cp</t>
    </r>
  </si>
  <si>
    <r>
      <t>Shovel:</t>
    </r>
    <r>
      <rPr>
        <sz val="9.5"/>
        <color rgb="FF000000"/>
        <rFont val="Calibri"/>
        <family val="2"/>
        <charset val="204"/>
        <scheme val="minor"/>
      </rPr>
      <t> 5 sp</t>
    </r>
  </si>
  <si>
    <r>
      <t>Spike, Iron:</t>
    </r>
    <r>
      <rPr>
        <sz val="9.5"/>
        <color rgb="FF000000"/>
        <rFont val="Calibri"/>
        <family val="2"/>
        <charset val="204"/>
        <scheme val="minor"/>
      </rPr>
      <t> 2sp/10</t>
    </r>
  </si>
  <si>
    <r>
      <t>Stone:</t>
    </r>
    <r>
      <rPr>
        <sz val="9.5"/>
        <color rgb="FF000000"/>
        <rFont val="Calibri"/>
        <family val="2"/>
        <charset val="204"/>
        <scheme val="minor"/>
      </rPr>
      <t> 2 cp/block if purchased to do own work; 3 cp/block laid by Guild for repairs or additions; 4 cp/block laid by Guild when new structures built; 5 cp/block laid by Guild if marble, obsidian, or other finestone (Guild)</t>
    </r>
  </si>
  <si>
    <r>
      <t>Tiles: new:</t>
    </r>
    <r>
      <rPr>
        <sz val="9.5"/>
        <color rgb="FF000000"/>
        <rFont val="Calibri"/>
        <family val="2"/>
        <charset val="204"/>
        <scheme val="minor"/>
      </rPr>
      <t> 1 cp to 3 cp each (varies with quality), laid: 1 cp each extra (or daily rate) (Guild)</t>
    </r>
  </si>
  <si>
    <r>
      <t>Window frame:</t>
    </r>
    <r>
      <rPr>
        <sz val="9.5"/>
        <color rgb="FF000000"/>
        <rFont val="Calibri"/>
        <family val="2"/>
        <charset val="204"/>
        <scheme val="minor"/>
      </rPr>
      <t> wooden: see Building; metal, custom made to fit: 5 sp-10 sp unbarred, depending on size, 2 gp-10 gp if barred, depending on size, aesthetic design of the bars, and sturdiness (Guild)</t>
    </r>
  </si>
  <si>
    <t>[edit]Conveyance Goods</t>
  </si>
  <si>
    <r>
      <t>Cart, new:</t>
    </r>
    <r>
      <rPr>
        <sz val="9.5"/>
        <color rgb="FF000000"/>
        <rFont val="Calibri"/>
        <family val="2"/>
        <charset val="204"/>
        <scheme val="minor"/>
      </rPr>
      <t> 25 gp to 60 gp depending on sizeall have two wheels (plus a spare underneath), an open carrying bed, and trails for beasts; the more ornate have a seat for the driver, removable sides, etc. (Guild)</t>
    </r>
  </si>
  <si>
    <r>
      <t>Horse:</t>
    </r>
    <r>
      <rPr>
        <sz val="9.5"/>
        <color rgb="FF000000"/>
        <rFont val="Calibri"/>
        <family val="2"/>
        <charset val="204"/>
        <scheme val="minor"/>
      </rPr>
      <t> 75gp</t>
    </r>
  </si>
  <si>
    <r>
      <t>Horseshoes, found:</t>
    </r>
    <r>
      <rPr>
        <sz val="9.5"/>
        <color rgb="FF000000"/>
        <rFont val="Calibri"/>
        <family val="2"/>
        <charset val="204"/>
        <scheme val="minor"/>
      </rPr>
      <t> 1 cp to 3 cp, based on size and condition</t>
    </r>
  </si>
  <si>
    <r>
      <t>Sail:</t>
    </r>
    <r>
      <rPr>
        <sz val="9.5"/>
        <color rgb="FF000000"/>
        <rFont val="Calibri"/>
        <family val="2"/>
        <charset val="204"/>
        <scheme val="minor"/>
      </rPr>
      <t> single lateen sail 500 to 700 gp (30% less if several months notice given) (Guild); non-Guild no guarantees sails sell as low as 200 gp for full rigging; refer to text under the Most Diligent League of Sail-Makers and Cordwainers</t>
    </r>
  </si>
  <si>
    <r>
      <t>Ships:</t>
    </r>
    <r>
      <rPr>
        <sz val="9.5"/>
        <color rgb="FF000000"/>
        <rFont val="Calibri"/>
        <family val="2"/>
        <charset val="204"/>
        <scheme val="minor"/>
      </rPr>
      <t> 5,000 to 7,000 gp (minus 1,000 to 1,500 gp if used); for breakdown by type, see text under The Order of Master Shipwrights (Guild)</t>
    </r>
  </si>
  <si>
    <r>
      <t>Tote straps:</t>
    </r>
    <r>
      <rPr>
        <sz val="9.5"/>
        <color rgb="FF000000"/>
        <rFont val="Calibri"/>
        <family val="2"/>
        <charset val="204"/>
        <scheme val="minor"/>
      </rPr>
      <t> 3 cp/strap (Guild)</t>
    </r>
  </si>
  <si>
    <r>
      <t>Wagons:</t>
    </r>
    <r>
      <rPr>
        <sz val="9.5"/>
        <color rgb="FF000000"/>
        <rFont val="Calibri"/>
        <family val="2"/>
        <charset val="204"/>
        <scheme val="minor"/>
      </rPr>
      <t> 75-200 gp, varying with size, durability, style, and length of time given to build; custom or unusual sizes and style more expensive (Guild)</t>
    </r>
  </si>
  <si>
    <r>
      <t>Wheels, replacement (for wagons and carts):</t>
    </r>
    <r>
      <rPr>
        <sz val="9.5"/>
        <color rgb="FF000000"/>
        <rFont val="Calibri"/>
        <family val="2"/>
        <charset val="204"/>
        <scheme val="minor"/>
      </rPr>
      <t> 2 gp to 6 gp per wheel, depending on size, design, difficulty of job and materials required; double if job is a rush or a dangerous one, involving travel outside the city walls (Guild)</t>
    </r>
  </si>
  <si>
    <t>[edit]Food &amp; Drink</t>
  </si>
  <si>
    <r>
      <t>A </t>
    </r>
    <r>
      <rPr>
        <i/>
        <sz val="9.5"/>
        <color rgb="FF000000"/>
        <rFont val="Calibri"/>
        <family val="2"/>
        <charset val="204"/>
        <scheme val="minor"/>
      </rPr>
      <t>jack</t>
    </r>
    <r>
      <rPr>
        <sz val="9.5"/>
        <color rgb="FF000000"/>
        <rFont val="Calibri"/>
        <family val="2"/>
        <charset val="204"/>
        <scheme val="minor"/>
      </rPr>
      <t> and </t>
    </r>
    <r>
      <rPr>
        <i/>
        <sz val="9.5"/>
        <color rgb="FF000000"/>
        <rFont val="Calibri"/>
        <family val="2"/>
        <charset val="204"/>
        <scheme val="minor"/>
      </rPr>
      <t>bottle</t>
    </r>
    <r>
      <rPr>
        <sz val="9.5"/>
        <color rgb="FF000000"/>
        <rFont val="Calibri"/>
        <family val="2"/>
        <charset val="204"/>
        <scheme val="minor"/>
      </rPr>
      <t> hold roughly the same amount; a </t>
    </r>
    <r>
      <rPr>
        <i/>
        <sz val="9.5"/>
        <color rgb="FF000000"/>
        <rFont val="Calibri"/>
        <family val="2"/>
        <charset val="204"/>
        <scheme val="minor"/>
      </rPr>
      <t>small key</t>
    </r>
    <r>
      <rPr>
        <sz val="9.5"/>
        <color rgb="FF000000"/>
        <rFont val="Calibri"/>
        <family val="2"/>
        <charset val="204"/>
        <scheme val="minor"/>
      </rPr>
      <t> holds 2 gallons; a </t>
    </r>
    <r>
      <rPr>
        <i/>
        <sz val="9.5"/>
        <color rgb="FF000000"/>
        <rFont val="Calibri"/>
        <family val="2"/>
        <charset val="204"/>
        <scheme val="minor"/>
      </rPr>
      <t>cask</t>
    </r>
    <r>
      <rPr>
        <sz val="9.5"/>
        <color rgb="FF000000"/>
        <rFont val="Calibri"/>
        <family val="2"/>
        <charset val="204"/>
        <scheme val="minor"/>
      </rPr>
      <t> holds 12 gallons; a </t>
    </r>
    <r>
      <rPr>
        <i/>
        <sz val="9.5"/>
        <color rgb="FF000000"/>
        <rFont val="Calibri"/>
        <family val="2"/>
        <charset val="204"/>
        <scheme val="minor"/>
      </rPr>
      <t>barrel</t>
    </r>
    <r>
      <rPr>
        <sz val="9.5"/>
        <color rgb="FF000000"/>
        <rFont val="Calibri"/>
        <family val="2"/>
        <charset val="204"/>
        <scheme val="minor"/>
      </rPr>
      <t> holds 30 gallons; a </t>
    </r>
    <r>
      <rPr>
        <i/>
        <sz val="9.5"/>
        <color rgb="FF000000"/>
        <rFont val="Calibri"/>
        <family val="2"/>
        <charset val="204"/>
        <scheme val="minor"/>
      </rPr>
      <t>butt</t>
    </r>
    <r>
      <rPr>
        <sz val="9.5"/>
        <color rgb="FF000000"/>
        <rFont val="Calibri"/>
        <family val="2"/>
        <charset val="204"/>
        <scheme val="minor"/>
      </rPr>
      <t>holds 100 gallons; a </t>
    </r>
    <r>
      <rPr>
        <i/>
        <sz val="9.5"/>
        <color rgb="FF000000"/>
        <rFont val="Calibri"/>
        <family val="2"/>
        <charset val="204"/>
        <scheme val="minor"/>
      </rPr>
      <t>tun</t>
    </r>
    <r>
      <rPr>
        <sz val="9.5"/>
        <color rgb="FF000000"/>
        <rFont val="Calibri"/>
        <family val="2"/>
        <charset val="204"/>
        <scheme val="minor"/>
      </rPr>
      <t> holds 250 gallons</t>
    </r>
  </si>
  <si>
    <r>
      <t>Ale, Beer, Cider, Stout:</t>
    </r>
    <r>
      <rPr>
        <sz val="9.5"/>
        <color rgb="FF000000"/>
        <rFont val="Calibri"/>
        <family val="2"/>
        <charset val="204"/>
        <scheme val="minor"/>
      </rPr>
      <t> (Guild, except Poor)</t>
    </r>
  </si>
  <si>
    <r>
      <t>Poor:</t>
    </r>
    <r>
      <rPr>
        <sz val="9.5"/>
        <color rgb="FF000000"/>
        <rFont val="Calibri"/>
        <family val="2"/>
        <charset val="204"/>
        <scheme val="minor"/>
      </rPr>
      <t> 3cp/jack, 9cp/small key, 5sp/cask, 12sp/barrel, 4gp/butt, 8gp/tun</t>
    </r>
  </si>
  <si>
    <r>
      <t>Fair:</t>
    </r>
    <r>
      <rPr>
        <sz val="9.5"/>
        <color rgb="FF000000"/>
        <rFont val="Calibri"/>
        <family val="2"/>
        <charset val="204"/>
        <scheme val="minor"/>
      </rPr>
      <t> 4cp/jack, 12-15cp/small key, 6-8sp/cask, 2gp/barrel, 6-7gp/butt, 10-15gp/tun</t>
    </r>
  </si>
  <si>
    <r>
      <t>Good:</t>
    </r>
    <r>
      <rPr>
        <sz val="9.5"/>
        <color rgb="FF000000"/>
        <rFont val="Calibri"/>
        <family val="2"/>
        <charset val="204"/>
        <scheme val="minor"/>
      </rPr>
      <t> 1sp/jack, 2-3sp/small key, 1-2gp/cask, 25sp-5gp/barrel, 8-15gp/butt, 16-30gp/tun</t>
    </r>
  </si>
  <si>
    <r>
      <t>Bread, fresh baked:</t>
    </r>
    <r>
      <rPr>
        <sz val="9.5"/>
        <color rgb="FF000000"/>
        <rFont val="Calibri"/>
        <family val="2"/>
        <charset val="204"/>
        <scheme val="minor"/>
      </rPr>
      <t> 1-4 cp/loaf (depending on size, quality)/waybread (older, hard baked): 2 cp/loaf</t>
    </r>
  </si>
  <si>
    <r>
      <t>Fish, fresh-caught:</t>
    </r>
    <r>
      <rPr>
        <sz val="9.5"/>
        <color rgb="FF000000"/>
        <rFont val="Calibri"/>
        <family val="2"/>
        <charset val="204"/>
        <scheme val="minor"/>
      </rPr>
      <t> 1 cp to 12 cp per fish, depending on species, sizes, and condition</t>
    </r>
  </si>
  <si>
    <r>
      <t>Herbs:</t>
    </r>
    <r>
      <rPr>
        <sz val="9.5"/>
        <color rgb="FF000000"/>
        <rFont val="Calibri"/>
        <family val="2"/>
        <charset val="204"/>
        <scheme val="minor"/>
      </rPr>
      <t> 5 cp to 8 gp/dry ounce (saffron is 40 gp/dry ounce)</t>
    </r>
  </si>
  <si>
    <r>
      <t>Liquors:</t>
    </r>
    <r>
      <rPr>
        <sz val="9.5"/>
        <color rgb="FF000000"/>
        <rFont val="Calibri"/>
        <family val="2"/>
        <charset val="204"/>
        <scheme val="minor"/>
      </rPr>
      <t> (Guild, except Poor)</t>
    </r>
  </si>
  <si>
    <r>
      <t>Poor:</t>
    </r>
    <r>
      <rPr>
        <sz val="9.5"/>
        <color rgb="FF000000"/>
        <rFont val="Calibri"/>
        <family val="2"/>
        <charset val="204"/>
        <scheme val="minor"/>
      </rPr>
      <t> 1-2sp/jack, 5-10sp/small key</t>
    </r>
  </si>
  <si>
    <r>
      <t>Fair:</t>
    </r>
    <r>
      <rPr>
        <sz val="9.5"/>
        <color rgb="FF000000"/>
        <rFont val="Calibri"/>
        <family val="2"/>
        <charset val="204"/>
        <scheme val="minor"/>
      </rPr>
      <t> 3-6sp/jack, 15-30sp/small key</t>
    </r>
  </si>
  <si>
    <r>
      <t>Good:</t>
    </r>
    <r>
      <rPr>
        <sz val="9.5"/>
        <color rgb="FF000000"/>
        <rFont val="Calibri"/>
        <family val="2"/>
        <charset val="204"/>
        <scheme val="minor"/>
      </rPr>
      <t> 3-6gp/bottle, 15-30gp/small key</t>
    </r>
  </si>
  <si>
    <r>
      <t>Fine:</t>
    </r>
    <r>
      <rPr>
        <sz val="9.5"/>
        <color rgb="FF000000"/>
        <rFont val="Calibri"/>
        <family val="2"/>
        <charset val="204"/>
        <scheme val="minor"/>
      </rPr>
      <t> 15+gp/bottle</t>
    </r>
  </si>
  <si>
    <r>
      <t>Meat, fresh:</t>
    </r>
    <r>
      <rPr>
        <sz val="9.5"/>
        <color rgb="FF000000"/>
        <rFont val="Calibri"/>
        <family val="2"/>
        <charset val="204"/>
        <scheme val="minor"/>
      </rPr>
      <t> 10 gp (whole carcass, average price), 17 gp (smoked carcass), varying with condition and size of carcass, type of animal (Guild)</t>
    </r>
  </si>
  <si>
    <r>
      <t>Pastries:</t>
    </r>
    <r>
      <rPr>
        <sz val="9.5"/>
        <color rgb="FF000000"/>
        <rFont val="Calibri"/>
        <family val="2"/>
        <charset val="204"/>
        <scheme val="minor"/>
      </rPr>
      <t> 1 cp each, or if small, a dozen for 2 cp</t>
    </r>
  </si>
  <si>
    <t>Wine: (Guild, except Poor)</t>
  </si>
  <si>
    <r>
      <t>Poor:'</t>
    </r>
    <r>
      <rPr>
        <sz val="9.5"/>
        <color rgb="FF000000"/>
        <rFont val="Calibri"/>
        <family val="2"/>
        <charset val="204"/>
        <scheme val="minor"/>
      </rPr>
      <t> 4-8cp/jack, 2-4sp/small key, 1-2gp/cask, 2-5gp/barrel, 8-15gp/butt, 20-40gp/tun</t>
    </r>
  </si>
  <si>
    <r>
      <t>Fair:'</t>
    </r>
    <r>
      <rPr>
        <sz val="9.5"/>
        <color rgb="FF000000"/>
        <rFont val="Calibri"/>
        <family val="2"/>
        <charset val="204"/>
        <scheme val="minor"/>
      </rPr>
      <t> 8-14cp/jack, 4-7sp/small key, 2-4gp/cask, 5-8gp/barrel, 10-30gp/butt, 40-70gp/tun</t>
    </r>
  </si>
  <si>
    <r>
      <t>Good:'</t>
    </r>
    <r>
      <rPr>
        <sz val="9.5"/>
        <color rgb="FF000000"/>
        <rFont val="Calibri"/>
        <family val="2"/>
        <charset val="204"/>
        <scheme val="minor"/>
      </rPr>
      <t> 3-6sp/bottle, 15-30sp/small key, 4-8gp/cask, 10-30gp/barrel, 30-60gp/butt</t>
    </r>
  </si>
  <si>
    <r>
      <t>Fine:'</t>
    </r>
    <r>
      <rPr>
        <sz val="9.5"/>
        <color rgb="FF000000"/>
        <rFont val="Calibri"/>
        <family val="2"/>
        <charset val="204"/>
        <scheme val="minor"/>
      </rPr>
      <t> 10+gp/bottle, 50+gp/small key</t>
    </r>
  </si>
  <si>
    <r>
      <t>Zzar:</t>
    </r>
    <r>
      <rPr>
        <sz val="9.5"/>
        <color rgb="FF000000"/>
        <rFont val="Calibri"/>
        <family val="2"/>
        <charset val="204"/>
        <scheme val="minor"/>
      </rPr>
      <t> 2 gp/jack, 7 gp/bottle, 40 gp/small key (Guild)</t>
    </r>
  </si>
  <si>
    <t>[edit]Garments</t>
  </si>
  <si>
    <r>
      <t>Boots:</t>
    </r>
    <r>
      <rPr>
        <sz val="9.5"/>
        <color rgb="FF000000"/>
        <rFont val="Calibri"/>
        <family val="2"/>
        <charset val="204"/>
        <scheme val="minor"/>
      </rPr>
      <t> (Guild)</t>
    </r>
  </si>
  <si>
    <r>
      <t>New:</t>
    </r>
    <r>
      <rPr>
        <sz val="9.5"/>
        <color rgb="FF000000"/>
        <rFont val="Calibri"/>
        <family val="2"/>
        <charset val="204"/>
        <scheme val="minor"/>
      </rPr>
      <t> 3 gp</t>
    </r>
  </si>
  <si>
    <r>
      <t>Repair:</t>
    </r>
    <r>
      <rPr>
        <sz val="9.5"/>
        <color rgb="FF000000"/>
        <rFont val="Calibri"/>
        <family val="2"/>
        <charset val="204"/>
        <scheme val="minor"/>
      </rPr>
      <t> 5-15 sp, with a bonus of up to 5 gp is customarily paid for same day service.</t>
    </r>
  </si>
  <si>
    <r>
      <t>Secondhand:</t>
    </r>
    <r>
      <rPr>
        <sz val="9.5"/>
        <color rgb="FF000000"/>
        <rFont val="Calibri"/>
        <family val="2"/>
        <charset val="204"/>
        <scheme val="minor"/>
      </rPr>
      <t> 5 sp to 20 sp (markets)</t>
    </r>
  </si>
  <si>
    <r>
      <t>Clothing, Common:</t>
    </r>
    <r>
      <rPr>
        <sz val="9.5"/>
        <color rgb="FF000000"/>
        <rFont val="Calibri"/>
        <family val="2"/>
        <charset val="204"/>
        <scheme val="minor"/>
      </rPr>
      <t> (Guild)</t>
    </r>
  </si>
  <si>
    <r>
      <t>Stock construction:</t>
    </r>
    <r>
      <rPr>
        <sz val="9.5"/>
        <color rgb="FF000000"/>
        <rFont val="Calibri"/>
        <family val="2"/>
        <charset val="204"/>
        <scheme val="minor"/>
      </rPr>
      <t> 2-15 sp/outfit</t>
    </r>
  </si>
  <si>
    <r>
      <t>Secondhand:</t>
    </r>
    <r>
      <rPr>
        <sz val="9.5"/>
        <color rgb="FF000000"/>
        <rFont val="Calibri"/>
        <family val="2"/>
        <charset val="204"/>
        <scheme val="minor"/>
      </rPr>
      <t> 5 cp to 4 sp per outfit</t>
    </r>
  </si>
  <si>
    <r>
      <t>Clothing, Fine:</t>
    </r>
    <r>
      <rPr>
        <sz val="9.5"/>
        <color rgb="FF000000"/>
        <rFont val="Calibri"/>
        <family val="2"/>
        <charset val="204"/>
        <scheme val="minor"/>
      </rPr>
      <t> (Guild)</t>
    </r>
  </si>
  <si>
    <r>
      <t>Tailored, new:</t>
    </r>
    <r>
      <rPr>
        <sz val="9.5"/>
        <color rgb="FF000000"/>
        <rFont val="Calibri"/>
        <family val="2"/>
        <charset val="204"/>
        <scheme val="minor"/>
      </rPr>
      <t> 5-15 gp/outfit</t>
    </r>
  </si>
  <si>
    <r>
      <t>Stock construction:</t>
    </r>
    <r>
      <rPr>
        <sz val="9.5"/>
        <color rgb="FF000000"/>
        <rFont val="Calibri"/>
        <family val="2"/>
        <charset val="204"/>
        <scheme val="minor"/>
      </rPr>
      <t> 1-5 gp/outfit</t>
    </r>
  </si>
  <si>
    <r>
      <t>Secondhand:</t>
    </r>
    <r>
      <rPr>
        <sz val="9.5"/>
        <color rgb="FF000000"/>
        <rFont val="Calibri"/>
        <family val="2"/>
        <charset val="204"/>
        <scheme val="minor"/>
      </rPr>
      <t> 5 sp to 2 gp per outfit if tailored, 2 sp to 1 gp if stock</t>
    </r>
  </si>
  <si>
    <r>
      <t>Clothing, Traveler's:</t>
    </r>
    <r>
      <rPr>
        <sz val="9.5"/>
        <color rgb="FF000000"/>
        <rFont val="Calibri"/>
        <family val="2"/>
        <charset val="204"/>
        <scheme val="minor"/>
      </rPr>
      <t> (Guild)</t>
    </r>
  </si>
  <si>
    <r>
      <t>Tailored, new:</t>
    </r>
    <r>
      <rPr>
        <sz val="9.5"/>
        <color rgb="FF000000"/>
        <rFont val="Calibri"/>
        <family val="2"/>
        <charset val="204"/>
        <scheme val="minor"/>
      </rPr>
      <t> 3-5 gp/outfit</t>
    </r>
  </si>
  <si>
    <r>
      <t>Stock construction:</t>
    </r>
    <r>
      <rPr>
        <sz val="9.5"/>
        <color rgb="FF000000"/>
        <rFont val="Calibri"/>
        <family val="2"/>
        <charset val="204"/>
        <scheme val="minor"/>
      </rPr>
      <t> 1-2 gp/outfit</t>
    </r>
  </si>
  <si>
    <r>
      <t>Costumes:</t>
    </r>
    <r>
      <rPr>
        <sz val="9.5"/>
        <color rgb="FF000000"/>
        <rFont val="Calibri"/>
        <family val="2"/>
        <charset val="204"/>
        <scheme val="minor"/>
      </rPr>
      <t> (Guild)</t>
    </r>
  </si>
  <si>
    <r>
      <t>Simple outfit:</t>
    </r>
    <r>
      <rPr>
        <sz val="9.5"/>
        <color rgb="FF000000"/>
        <rFont val="Calibri"/>
        <family val="2"/>
        <charset val="204"/>
        <scheme val="minor"/>
      </rPr>
      <t> 5gp</t>
    </r>
  </si>
  <si>
    <r>
      <t>Ornate mask:</t>
    </r>
    <r>
      <rPr>
        <sz val="9.5"/>
        <color rgb="FF000000"/>
        <rFont val="Calibri"/>
        <family val="2"/>
        <charset val="204"/>
        <scheme val="minor"/>
      </rPr>
      <t> 20-75gp</t>
    </r>
  </si>
  <si>
    <r>
      <t>Masks and suits of metal:</t>
    </r>
    <r>
      <rPr>
        <sz val="9.5"/>
        <color rgb="FF000000"/>
        <rFont val="Calibri"/>
        <family val="2"/>
        <charset val="204"/>
        <scheme val="minor"/>
      </rPr>
      <t> 600-2000gp</t>
    </r>
  </si>
  <si>
    <r>
      <t>Gowns, fine:</t>
    </r>
    <r>
      <rPr>
        <sz val="9.5"/>
        <color rgb="FF000000"/>
        <rFont val="Calibri"/>
        <family val="2"/>
        <charset val="204"/>
        <scheme val="minor"/>
      </rPr>
      <t> 30-100 gp, plus cost of materials and perhaps gems, provided or selected by client (Guild)</t>
    </r>
  </si>
  <si>
    <r>
      <t>Jewelry:</t>
    </r>
    <r>
      <rPr>
        <sz val="9.5"/>
        <color rgb="FF000000"/>
        <rFont val="Calibri"/>
        <family val="2"/>
        <charset val="204"/>
        <scheme val="minor"/>
      </rPr>
      <t> Many Waterdhavians wear rings or belt buckles of worked gold worth 2-4gp (Guild)</t>
    </r>
  </si>
  <si>
    <r>
      <t>Costume Jewelry:</t>
    </r>
    <r>
      <rPr>
        <sz val="9.5"/>
        <color rgb="FF000000"/>
        <rFont val="Calibri"/>
        <family val="2"/>
        <charset val="204"/>
        <scheme val="minor"/>
      </rPr>
      <t> cost in copper pieces</t>
    </r>
  </si>
  <si>
    <r>
      <t>Simple Jewelry:</t>
    </r>
    <r>
      <rPr>
        <sz val="9.5"/>
        <color rgb="FF000000"/>
        <rFont val="Calibri"/>
        <family val="2"/>
        <charset val="204"/>
        <scheme val="minor"/>
      </rPr>
      <t> cost in silver pieces, plus cost of gems used</t>
    </r>
  </si>
  <si>
    <r>
      <t>Fine Jewelry:</t>
    </r>
    <r>
      <rPr>
        <sz val="9.5"/>
        <color rgb="FF000000"/>
        <rFont val="Calibri"/>
        <family val="2"/>
        <charset val="204"/>
        <scheme val="minor"/>
      </rPr>
      <t> cost in gold pieces, plus cost of gems used</t>
    </r>
  </si>
  <si>
    <r>
      <t>Noble Jewelry:</t>
    </r>
    <r>
      <rPr>
        <sz val="9.5"/>
        <color rgb="FF000000"/>
        <rFont val="Calibri"/>
        <family val="2"/>
        <charset val="204"/>
        <scheme val="minor"/>
      </rPr>
      <t> cost in tens-to-hundreds of gold pieces, plus cost of gems used</t>
    </r>
  </si>
  <si>
    <r>
      <t>Livery, Guild or other:</t>
    </r>
    <r>
      <rPr>
        <sz val="9.5"/>
        <color rgb="FF000000"/>
        <rFont val="Calibri"/>
        <family val="2"/>
        <charset val="204"/>
        <scheme val="minor"/>
      </rPr>
      <t> 3 gp/suit, plus materials (Guild)</t>
    </r>
  </si>
  <si>
    <t>Robes:</t>
  </si>
  <si>
    <r>
      <t>Basic:</t>
    </r>
    <r>
      <rPr>
        <sz val="9.5"/>
        <color rgb="FF000000"/>
        <rFont val="Calibri"/>
        <family val="2"/>
        <charset val="204"/>
        <scheme val="minor"/>
      </rPr>
      <t> 1gp</t>
    </r>
  </si>
  <si>
    <r>
      <t>Fine:</t>
    </r>
    <r>
      <rPr>
        <sz val="9.5"/>
        <color rgb="FF000000"/>
        <rFont val="Calibri"/>
        <family val="2"/>
        <charset val="204"/>
        <scheme val="minor"/>
      </rPr>
      <t> 5 - 25gp</t>
    </r>
  </si>
  <si>
    <r>
      <t>Shoes:</t>
    </r>
    <r>
      <rPr>
        <sz val="9.5"/>
        <color rgb="FF000000"/>
        <rFont val="Calibri"/>
        <family val="2"/>
        <charset val="204"/>
        <scheme val="minor"/>
      </rPr>
      <t> (Guild)</t>
    </r>
  </si>
  <si>
    <r>
      <t>New:</t>
    </r>
    <r>
      <rPr>
        <sz val="9.5"/>
        <color rgb="FF000000"/>
        <rFont val="Calibri"/>
        <family val="2"/>
        <charset val="204"/>
        <scheme val="minor"/>
      </rPr>
      <t> 1 gp</t>
    </r>
  </si>
  <si>
    <r>
      <t>Repair:</t>
    </r>
    <r>
      <rPr>
        <sz val="9.5"/>
        <color rgb="FF000000"/>
        <rFont val="Calibri"/>
        <family val="2"/>
        <charset val="204"/>
        <scheme val="minor"/>
      </rPr>
      <t> 2-7 sp, with a bonus of up to 3 gp is customarily paid for same day service.</t>
    </r>
  </si>
  <si>
    <r>
      <t>Secondhand:</t>
    </r>
    <r>
      <rPr>
        <sz val="9.5"/>
        <color rgb="FF000000"/>
        <rFont val="Calibri"/>
        <family val="2"/>
        <charset val="204"/>
        <scheme val="minor"/>
      </rPr>
      <t> 2 sp to 10 sp (markets)</t>
    </r>
  </si>
  <si>
    <r>
      <t>Spectacles:</t>
    </r>
    <r>
      <rPr>
        <sz val="9.5"/>
        <color rgb="FF000000"/>
        <rFont val="Calibri"/>
        <family val="2"/>
        <charset val="204"/>
        <scheme val="minor"/>
      </rPr>
      <t> 5-10 gp each pair (Guild)</t>
    </r>
  </si>
  <si>
    <r>
      <t>Suspenders:</t>
    </r>
    <r>
      <rPr>
        <sz val="9.5"/>
        <color rgb="FF000000"/>
        <rFont val="Calibri"/>
        <family val="2"/>
        <charset val="204"/>
        <scheme val="minor"/>
      </rPr>
      <t> 2 cp each set</t>
    </r>
  </si>
  <si>
    <t>[edit]Household Wares</t>
  </si>
  <si>
    <r>
      <t>Barrel:</t>
    </r>
    <r>
      <rPr>
        <sz val="9.5"/>
        <color rgb="FF000000"/>
        <rFont val="Calibri"/>
        <family val="2"/>
        <charset val="204"/>
        <scheme val="minor"/>
      </rPr>
      <t> 5 sp to 5 gp, depending on size (Guild)</t>
    </r>
  </si>
  <si>
    <r>
      <t>Basket, wicker:</t>
    </r>
    <r>
      <rPr>
        <sz val="9.5"/>
        <color rgb="FF000000"/>
        <rFont val="Calibri"/>
        <family val="2"/>
        <charset val="204"/>
        <scheme val="minor"/>
      </rPr>
      <t> 24 cp depending on size, durability (Guild)</t>
    </r>
  </si>
  <si>
    <r>
      <t>Bells:</t>
    </r>
    <r>
      <rPr>
        <sz val="9.5"/>
        <color rgb="FF000000"/>
        <rFont val="Calibri"/>
        <family val="2"/>
        <charset val="204"/>
        <scheme val="minor"/>
      </rPr>
      <t> (Guild)</t>
    </r>
  </si>
  <si>
    <r>
      <t>Wooden:</t>
    </r>
    <r>
      <rPr>
        <sz val="9.5"/>
        <color rgb="FF000000"/>
        <rFont val="Calibri"/>
        <family val="2"/>
        <charset val="204"/>
        <scheme val="minor"/>
      </rPr>
      <t> 5 cp</t>
    </r>
  </si>
  <si>
    <r>
      <t>Cast metal:</t>
    </r>
    <r>
      <rPr>
        <sz val="9.5"/>
        <color rgb="FF000000"/>
        <rFont val="Calibri"/>
        <family val="2"/>
        <charset val="204"/>
        <scheme val="minor"/>
      </rPr>
      <t> 1-15 gp, depending on size and tone</t>
    </r>
  </si>
  <si>
    <r>
      <t>Blanket:</t>
    </r>
    <r>
      <rPr>
        <sz val="9.5"/>
        <color rgb="FF000000"/>
        <rFont val="Calibri"/>
        <family val="2"/>
        <charset val="204"/>
        <scheme val="minor"/>
      </rPr>
      <t> 5sp - 2 gp, depending on quality</t>
    </r>
  </si>
  <si>
    <r>
      <t>Bottles (glass):</t>
    </r>
    <r>
      <rPr>
        <sz val="9.5"/>
        <color rgb="FF000000"/>
        <rFont val="Calibri"/>
        <family val="2"/>
        <charset val="204"/>
        <scheme val="minor"/>
      </rPr>
      <t> new: 1 gp per bottle, matching sets; 3-6 cp per bottle, odd bottles (Guild)/secondhand 1 or 2 cp</t>
    </r>
  </si>
  <si>
    <r>
      <t>Bowl, carved wooden:</t>
    </r>
    <r>
      <rPr>
        <sz val="9.5"/>
        <color rgb="FF000000"/>
        <rFont val="Calibri"/>
        <family val="2"/>
        <charset val="204"/>
        <scheme val="minor"/>
      </rPr>
      <t> average price 2 cp (increases with size, finer workmanship, materials)</t>
    </r>
  </si>
  <si>
    <r>
      <t>Bowl, cast metal:</t>
    </r>
    <r>
      <rPr>
        <sz val="9.5"/>
        <color rgb="FF000000"/>
        <rFont val="Calibri"/>
        <family val="2"/>
        <charset val="204"/>
        <scheme val="minor"/>
      </rPr>
      <t> average price 2 sp (increases with size, finer workmanship, materials) (Guild)</t>
    </r>
  </si>
  <si>
    <r>
      <t>Candles:</t>
    </r>
    <r>
      <rPr>
        <sz val="9.5"/>
        <color rgb="FF000000"/>
        <rFont val="Calibri"/>
        <family val="2"/>
        <charset val="204"/>
        <scheme val="minor"/>
      </rPr>
      <t> (Guild)</t>
    </r>
  </si>
  <si>
    <r>
      <t>simple tallow:</t>
    </r>
    <r>
      <rPr>
        <sz val="9.5"/>
        <color rgb="FF000000"/>
        <rFont val="Calibri"/>
        <family val="2"/>
        <charset val="204"/>
        <scheme val="minor"/>
      </rPr>
      <t> 1cp</t>
    </r>
  </si>
  <si>
    <r>
      <t>simple beeswax:</t>
    </r>
    <r>
      <rPr>
        <sz val="9.5"/>
        <color rgb="FF000000"/>
        <rFont val="Calibri"/>
        <family val="2"/>
        <charset val="204"/>
        <scheme val="minor"/>
      </rPr>
      <t> 3cp</t>
    </r>
  </si>
  <si>
    <r>
      <t>fine (scented and colored):</t>
    </r>
    <r>
      <rPr>
        <sz val="9.5"/>
        <color rgb="FF000000"/>
        <rFont val="Calibri"/>
        <family val="2"/>
        <charset val="204"/>
        <scheme val="minor"/>
      </rPr>
      <t> 2 sp each</t>
    </r>
  </si>
  <si>
    <r>
      <t>used stubs (6):</t>
    </r>
    <r>
      <rPr>
        <sz val="9.5"/>
        <color rgb="FF000000"/>
        <rFont val="Calibri"/>
        <family val="2"/>
        <charset val="204"/>
        <scheme val="minor"/>
      </rPr>
      <t> 1-3 cp</t>
    </r>
  </si>
  <si>
    <r>
      <t>Crockery, earthenware:</t>
    </r>
    <r>
      <rPr>
        <sz val="9.5"/>
        <color rgb="FF000000"/>
        <rFont val="Calibri"/>
        <family val="2"/>
        <charset val="204"/>
        <scheme val="minor"/>
      </rPr>
      <t> 1 cp-6 cp per item, depending on glazing, size, complexity, and durability</t>
    </r>
  </si>
  <si>
    <r>
      <t>Firewood:</t>
    </r>
    <r>
      <rPr>
        <sz val="9.5"/>
        <color rgb="FF000000"/>
        <rFont val="Calibri"/>
        <family val="2"/>
        <charset val="204"/>
        <scheme val="minor"/>
      </rPr>
      <t> 5 sp to 1 gp/face cord (known in Waterdeep as a Stand), ranging according to the type and dryness of wood, and difficulty of procuring it (i.e. higher in deepest winter)</t>
    </r>
  </si>
  <si>
    <r>
      <t>Fishing Tackle Kit:</t>
    </r>
    <r>
      <rPr>
        <sz val="9.5"/>
        <color rgb="FF000000"/>
        <rFont val="Calibri"/>
        <family val="2"/>
        <charset val="204"/>
        <scheme val="minor"/>
      </rPr>
      <t> 1gp</t>
    </r>
  </si>
  <si>
    <r>
      <t>Flask:</t>
    </r>
    <r>
      <rPr>
        <sz val="9.5"/>
        <color rgb="FF000000"/>
        <rFont val="Calibri"/>
        <family val="2"/>
        <charset val="204"/>
        <scheme val="minor"/>
      </rPr>
      <t> 2cp</t>
    </r>
  </si>
  <si>
    <r>
      <t>Furniture, wooden:</t>
    </r>
    <r>
      <rPr>
        <sz val="9.5"/>
        <color rgb="FF000000"/>
        <rFont val="Calibri"/>
        <family val="2"/>
        <charset val="204"/>
        <scheme val="minor"/>
      </rPr>
      <t> 1 sp to 15 gp per piece, depending on size, workmanship, and materials used; most normal chairs, standing shelves, and plain tables cost about 2-4 gp each (Guild)</t>
    </r>
  </si>
  <si>
    <r>
      <t>Hardware:</t>
    </r>
    <r>
      <rPr>
        <sz val="9.5"/>
        <color rgb="FF000000"/>
        <rFont val="Calibri"/>
        <family val="2"/>
        <charset val="204"/>
        <scheme val="minor"/>
      </rPr>
      <t> metal work (latches, hinges, needles, spikes) sold by weight, usually 1 cp per ounce (Guild)</t>
    </r>
  </si>
  <si>
    <r>
      <t>Jug:</t>
    </r>
    <r>
      <rPr>
        <sz val="9.5"/>
        <color rgb="FF000000"/>
        <rFont val="Calibri"/>
        <family val="2"/>
        <charset val="204"/>
        <scheme val="minor"/>
      </rPr>
      <t> 2cp</t>
    </r>
  </si>
  <si>
    <r>
      <t>Lamps &amp; Lanterns:</t>
    </r>
    <r>
      <rPr>
        <sz val="9.5"/>
        <color rgb="FF000000"/>
        <rFont val="Calibri"/>
        <family val="2"/>
        <charset val="204"/>
        <scheme val="minor"/>
      </rPr>
      <t> (Guild)</t>
    </r>
  </si>
  <si>
    <r>
      <t>Hand clay lamp:</t>
    </r>
    <r>
      <rPr>
        <sz val="9.5"/>
        <color rgb="FF000000"/>
        <rFont val="Calibri"/>
        <family val="2"/>
        <charset val="204"/>
        <scheme val="minor"/>
      </rPr>
      <t> 4 cp</t>
    </r>
  </si>
  <si>
    <r>
      <t>Lantern, basic:</t>
    </r>
    <r>
      <rPr>
        <sz val="9.5"/>
        <color rgb="FF000000"/>
        <rFont val="Calibri"/>
        <family val="2"/>
        <charset val="204"/>
        <scheme val="minor"/>
      </rPr>
      <t> 5sp</t>
    </r>
  </si>
  <si>
    <r>
      <t>Lantern, bullseye:</t>
    </r>
    <r>
      <rPr>
        <sz val="9.5"/>
        <color rgb="FF000000"/>
        <rFont val="Calibri"/>
        <family val="2"/>
        <charset val="204"/>
        <scheme val="minor"/>
      </rPr>
      <t> 10gp</t>
    </r>
  </si>
  <si>
    <r>
      <t>Lantern, hooded:</t>
    </r>
    <r>
      <rPr>
        <sz val="9.5"/>
        <color rgb="FF000000"/>
        <rFont val="Calibri"/>
        <family val="2"/>
        <charset val="204"/>
        <scheme val="minor"/>
      </rPr>
      <t> 5gp</t>
    </r>
  </si>
  <si>
    <r>
      <t>Lantern, waterproof:</t>
    </r>
    <r>
      <rPr>
        <sz val="9.5"/>
        <color rgb="FF000000"/>
        <rFont val="Calibri"/>
        <family val="2"/>
        <charset val="204"/>
        <scheme val="minor"/>
      </rPr>
      <t> 50 gp</t>
    </r>
  </si>
  <si>
    <t>Oil, Lamp:</t>
  </si>
  <si>
    <r>
      <t>Bottle (2oz):</t>
    </r>
    <r>
      <rPr>
        <sz val="9.5"/>
        <color rgb="FF000000"/>
        <rFont val="Calibri"/>
        <family val="2"/>
        <charset val="204"/>
        <scheme val="minor"/>
      </rPr>
      <t> 3 sp</t>
    </r>
  </si>
  <si>
    <r>
      <t>Flask:</t>
    </r>
    <r>
      <rPr>
        <sz val="9.5"/>
        <color rgb="FF000000"/>
        <rFont val="Calibri"/>
        <family val="2"/>
        <charset val="204"/>
        <scheme val="minor"/>
      </rPr>
      <t> 1gp</t>
    </r>
  </si>
  <si>
    <r>
      <t>Small Key:</t>
    </r>
    <r>
      <rPr>
        <sz val="9.5"/>
        <color rgb="FF000000"/>
        <rFont val="Calibri"/>
        <family val="2"/>
        <charset val="204"/>
        <scheme val="minor"/>
      </rPr>
      <t> 10gp (small barrel sealed with tar)</t>
    </r>
  </si>
  <si>
    <r>
      <t>Pots, cast metal:</t>
    </r>
    <r>
      <rPr>
        <sz val="9.5"/>
        <color rgb="FF000000"/>
        <rFont val="Calibri"/>
        <family val="2"/>
        <charset val="204"/>
        <scheme val="minor"/>
      </rPr>
      <t> 1-10 sp, depending on size and quality (Guild)</t>
    </r>
  </si>
  <si>
    <r>
      <t>Sack:</t>
    </r>
    <r>
      <rPr>
        <sz val="9.5"/>
        <color rgb="FF000000"/>
        <rFont val="Calibri"/>
        <family val="2"/>
        <charset val="204"/>
        <scheme val="minor"/>
      </rPr>
      <t> 1cp</t>
    </r>
  </si>
  <si>
    <r>
      <t>Soap:</t>
    </r>
    <r>
      <rPr>
        <sz val="9.5"/>
        <color rgb="FF000000"/>
        <rFont val="Calibri"/>
        <family val="2"/>
        <charset val="204"/>
        <scheme val="minor"/>
      </rPr>
      <t> (Guild)</t>
    </r>
  </si>
  <si>
    <r>
      <t>Personal Supply:</t>
    </r>
    <r>
      <rPr>
        <sz val="9.5"/>
        <color rgb="FF000000"/>
        <rFont val="Calibri"/>
        <family val="2"/>
        <charset val="204"/>
        <scheme val="minor"/>
      </rPr>
      <t> 2cp for one month</t>
    </r>
  </si>
  <si>
    <r>
      <t>Barrel (10 gal):</t>
    </r>
    <r>
      <rPr>
        <sz val="9.5"/>
        <color rgb="FF000000"/>
        <rFont val="Calibri"/>
        <family val="2"/>
        <charset val="204"/>
        <scheme val="minor"/>
      </rPr>
      <t> 3 gp</t>
    </r>
  </si>
  <si>
    <t>Tankards, cast:</t>
  </si>
  <si>
    <r>
      <t>New:</t>
    </r>
    <r>
      <rPr>
        <sz val="9.5"/>
        <color rgb="FF000000"/>
        <rFont val="Calibri"/>
        <family val="2"/>
        <charset val="204"/>
        <scheme val="minor"/>
      </rPr>
      <t> 10 sp to 1 gp, depending on size and workmanship (Guild)</t>
    </r>
  </si>
  <si>
    <r>
      <t>Secondhand:</t>
    </r>
    <r>
      <rPr>
        <sz val="9.5"/>
        <color rgb="FF000000"/>
        <rFont val="Calibri"/>
        <family val="2"/>
        <charset val="204"/>
        <scheme val="minor"/>
      </rPr>
      <t> 3 cp</t>
    </r>
  </si>
  <si>
    <r>
      <t>Tinderbox:</t>
    </r>
    <r>
      <rPr>
        <sz val="9.5"/>
        <color rgb="FF000000"/>
        <rFont val="Calibri"/>
        <family val="2"/>
        <charset val="204"/>
        <scheme val="minor"/>
      </rPr>
      <t> 5sp</t>
    </r>
  </si>
  <si>
    <r>
      <t>Torch:</t>
    </r>
    <r>
      <rPr>
        <sz val="9.5"/>
        <color rgb="FF000000"/>
        <rFont val="Calibri"/>
        <family val="2"/>
        <charset val="204"/>
        <scheme val="minor"/>
      </rPr>
      <t> 1cp, or 1sp/dozen</t>
    </r>
  </si>
  <si>
    <r>
      <t>Vial:</t>
    </r>
    <r>
      <rPr>
        <sz val="9.5"/>
        <color rgb="FF000000"/>
        <rFont val="Calibri"/>
        <family val="2"/>
        <charset val="204"/>
        <scheme val="minor"/>
      </rPr>
      <t> 5sp</t>
    </r>
  </si>
  <si>
    <r>
      <t>Waterskin:</t>
    </r>
    <r>
      <rPr>
        <sz val="9.5"/>
        <color rgb="FF000000"/>
        <rFont val="Calibri"/>
        <family val="2"/>
        <charset val="204"/>
        <scheme val="minor"/>
      </rPr>
      <t> 2sp</t>
    </r>
  </si>
  <si>
    <r>
      <t>Whetstone:</t>
    </r>
    <r>
      <rPr>
        <sz val="9.5"/>
        <color rgb="FF000000"/>
        <rFont val="Calibri"/>
        <family val="2"/>
        <charset val="204"/>
        <scheme val="minor"/>
      </rPr>
      <t> 1cp</t>
    </r>
  </si>
  <si>
    <r>
      <t>Wickerwork, small:</t>
    </r>
    <r>
      <rPr>
        <sz val="9.5"/>
        <color rgb="FF000000"/>
        <rFont val="Calibri"/>
        <family val="2"/>
        <charset val="204"/>
        <scheme val="minor"/>
      </rPr>
      <t> 1 cp/piece (Guild)</t>
    </r>
  </si>
  <si>
    <t>[edit]Luxuries</t>
  </si>
  <si>
    <r>
      <t>Gaming Set:</t>
    </r>
    <r>
      <rPr>
        <sz val="9.5"/>
        <color rgb="FF000000"/>
        <rFont val="Calibri"/>
        <family val="2"/>
        <charset val="204"/>
        <scheme val="minor"/>
      </rPr>
      <t> 1gp</t>
    </r>
  </si>
  <si>
    <r>
      <t>Hourglass:</t>
    </r>
    <r>
      <rPr>
        <sz val="9.5"/>
        <color rgb="FF000000"/>
        <rFont val="Calibri"/>
        <family val="2"/>
        <charset val="204"/>
        <scheme val="minor"/>
      </rPr>
      <t> 5 - 25gp, depending on size and time</t>
    </r>
  </si>
  <si>
    <r>
      <t>Jewelry:</t>
    </r>
    <r>
      <rPr>
        <sz val="9.5"/>
        <color rgb="FF000000"/>
        <rFont val="Calibri"/>
        <family val="2"/>
        <charset val="204"/>
        <scheme val="minor"/>
      </rPr>
      <t> varies widely according to value of materials, from costume jewelry employing much brass, at 2-4 cp per piece, to elaborate pectorals worth up to 400,000 gp (Guild); many Waterdhavians wear rings or belt buckles of worked gold worth 2-4 gp</t>
    </r>
  </si>
  <si>
    <r>
      <t>Locks:</t>
    </r>
    <r>
      <rPr>
        <sz val="9.5"/>
        <color rgb="FF000000"/>
        <rFont val="Calibri"/>
        <family val="2"/>
        <charset val="204"/>
        <scheme val="minor"/>
      </rPr>
      <t> (Guild)</t>
    </r>
  </si>
  <si>
    <r>
      <t>Basic (DC 15):</t>
    </r>
    <r>
      <rPr>
        <sz val="9.5"/>
        <color rgb="FF000000"/>
        <rFont val="Calibri"/>
        <family val="2"/>
        <charset val="204"/>
        <scheme val="minor"/>
      </rPr>
      <t> 10gp</t>
    </r>
  </si>
  <si>
    <r>
      <t>Good (DC 20):</t>
    </r>
    <r>
      <rPr>
        <sz val="9.5"/>
        <color rgb="FF000000"/>
        <rFont val="Calibri"/>
        <family val="2"/>
        <charset val="204"/>
        <scheme val="minor"/>
      </rPr>
      <t> 25gp</t>
    </r>
  </si>
  <si>
    <r>
      <t>High Quality (DC 25):</t>
    </r>
    <r>
      <rPr>
        <sz val="9.5"/>
        <color rgb="FF000000"/>
        <rFont val="Calibri"/>
        <family val="2"/>
        <charset val="204"/>
        <scheme val="minor"/>
      </rPr>
      <t> 50gp</t>
    </r>
  </si>
  <si>
    <t>Mirrors:</t>
  </si>
  <si>
    <r>
      <t>Steel, handheld:</t>
    </r>
    <r>
      <rPr>
        <sz val="9.5"/>
        <color rgb="FF000000"/>
        <rFont val="Calibri"/>
        <family val="2"/>
        <charset val="204"/>
        <scheme val="minor"/>
      </rPr>
      <t> 5gp</t>
    </r>
  </si>
  <si>
    <t>Musical instruments:</t>
  </si>
  <si>
    <r>
      <t>Custom:</t>
    </r>
    <r>
      <rPr>
        <sz val="9.5"/>
        <color rgb="FF000000"/>
        <rFont val="Calibri"/>
        <family val="2"/>
        <charset val="204"/>
        <scheme val="minor"/>
      </rPr>
      <t> 1gp/day of crafting (most take 2-4 weeks)</t>
    </r>
  </si>
  <si>
    <r>
      <t>New:'</t>
    </r>
    <r>
      <rPr>
        <sz val="9.5"/>
        <color rgb="FF000000"/>
        <rFont val="Calibri"/>
        <family val="2"/>
        <charset val="204"/>
        <scheme val="minor"/>
      </rPr>
      <t> 5gp (Guild)</t>
    </r>
  </si>
  <si>
    <r>
      <t>Secondhand:</t>
    </r>
    <r>
      <rPr>
        <sz val="9.5"/>
        <color rgb="FF000000"/>
        <rFont val="Calibri"/>
        <family val="2"/>
        <charset val="204"/>
        <scheme val="minor"/>
      </rPr>
      <t> 5gp - 3gp average (varies widely with instrument and condition)</t>
    </r>
  </si>
  <si>
    <r>
      <t>Perfume:</t>
    </r>
    <r>
      <rPr>
        <sz val="9.5"/>
        <color rgb="FF000000"/>
        <rFont val="Calibri"/>
        <family val="2"/>
        <charset val="204"/>
        <scheme val="minor"/>
      </rPr>
      <t> sold by the 2-ounce bottle, always including the bottle (sometimes quite ornate) and varying in cost from 1 cp to 30 gp, depending on quality and demand</t>
    </r>
  </si>
  <si>
    <r>
      <t>Pictures and likenesses:</t>
    </r>
    <r>
      <rPr>
        <sz val="9.5"/>
        <color rgb="FF000000"/>
        <rFont val="Calibri"/>
        <family val="2"/>
        <charset val="204"/>
        <scheme val="minor"/>
      </rPr>
      <t> 2 gp each to 6 gp each (Guild)</t>
    </r>
  </si>
  <si>
    <r>
      <t>Seals:</t>
    </r>
    <r>
      <rPr>
        <sz val="9.5"/>
        <color rgb="FF000000"/>
        <rFont val="Calibri"/>
        <family val="2"/>
        <charset val="204"/>
        <scheme val="minor"/>
      </rPr>
      <t> 12 gp for each design or likeness (Guild)</t>
    </r>
  </si>
  <si>
    <r>
      <t>Signet rings:</t>
    </r>
    <r>
      <rPr>
        <sz val="9.5"/>
        <color rgb="FF000000"/>
        <rFont val="Calibri"/>
        <family val="2"/>
        <charset val="204"/>
        <scheme val="minor"/>
      </rPr>
      <t> 5 gp, for each design or likeness (Guild)</t>
    </r>
  </si>
  <si>
    <r>
      <t>Toys, metal:</t>
    </r>
    <r>
      <rPr>
        <sz val="9.5"/>
        <color rgb="FF000000"/>
        <rFont val="Calibri"/>
        <family val="2"/>
        <charset val="204"/>
        <scheme val="minor"/>
      </rPr>
      <t> 5 cp to 5 gp (Guild)</t>
    </r>
  </si>
  <si>
    <t>[edit]Magical Goods</t>
  </si>
  <si>
    <r>
      <t>Component Pouch:</t>
    </r>
    <r>
      <rPr>
        <sz val="9.5"/>
        <color rgb="FF000000"/>
        <rFont val="Calibri"/>
        <family val="2"/>
        <charset val="204"/>
        <scheme val="minor"/>
      </rPr>
      <t> 25gp</t>
    </r>
  </si>
  <si>
    <r>
      <t>Spell Inks:</t>
    </r>
    <r>
      <rPr>
        <sz val="9.5"/>
        <color rgb="FF000000"/>
        <rFont val="Calibri"/>
        <family val="2"/>
        <charset val="204"/>
        <scheme val="minor"/>
      </rPr>
      <t> 75 gp</t>
    </r>
  </si>
  <si>
    <r>
      <t>Orb:</t>
    </r>
    <r>
      <rPr>
        <sz val="9.5"/>
        <color rgb="FF000000"/>
        <rFont val="Calibri"/>
        <family val="2"/>
        <charset val="204"/>
        <scheme val="minor"/>
      </rPr>
      <t> 20gp</t>
    </r>
  </si>
  <si>
    <r>
      <t>Parchment, Spellbook:</t>
    </r>
    <r>
      <rPr>
        <sz val="9.5"/>
        <color rgb="FF000000"/>
        <rFont val="Calibri"/>
        <family val="2"/>
        <charset val="204"/>
        <scheme val="minor"/>
      </rPr>
      <t> x</t>
    </r>
  </si>
  <si>
    <r>
      <t>Rod:</t>
    </r>
    <r>
      <rPr>
        <sz val="9.5"/>
        <color rgb="FF000000"/>
        <rFont val="Calibri"/>
        <family val="2"/>
        <charset val="204"/>
        <scheme val="minor"/>
      </rPr>
      <t> 10gp</t>
    </r>
  </si>
  <si>
    <r>
      <t>Scrolls:</t>
    </r>
    <r>
      <rPr>
        <sz val="9.5"/>
        <color rgb="FF000000"/>
        <rFont val="Calibri"/>
        <family val="2"/>
        <charset val="204"/>
        <scheme val="minor"/>
      </rPr>
      <t> see Spells if magical, Paper if not (price is per ream, stitched together)</t>
    </r>
  </si>
  <si>
    <r>
      <t>Spells (scrolls):</t>
    </r>
    <r>
      <rPr>
        <sz val="9.5"/>
        <color rgb="FF000000"/>
        <rFont val="Calibri"/>
        <family val="2"/>
        <charset val="204"/>
        <scheme val="minor"/>
      </rPr>
      <t> see text under The Watchful Order of Magists &amp; Protectors (Guild) for prices; typically a 75% mark-up to non members (sold by individual Guild members, not by the Guild)</t>
    </r>
  </si>
  <si>
    <r>
      <t>Spellbook:</t>
    </r>
    <r>
      <rPr>
        <sz val="9.5"/>
        <color rgb="FF000000"/>
        <rFont val="Calibri"/>
        <family val="2"/>
        <charset val="204"/>
        <scheme val="minor"/>
      </rPr>
      <t> Blank books of finest parchment (Guild)</t>
    </r>
  </si>
  <si>
    <r>
      <t>Quarto (12" x 9"):</t>
    </r>
    <r>
      <rPr>
        <sz val="9.5"/>
        <color rgb="FF000000"/>
        <rFont val="Calibri"/>
        <family val="2"/>
        <charset val="204"/>
        <scheme val="minor"/>
      </rPr>
      <t> 75 gp per 100 bound pages + cover (300 pages maximum)</t>
    </r>
  </si>
  <si>
    <r>
      <t>Octavo (9" x 6"):</t>
    </r>
    <r>
      <rPr>
        <sz val="9.5"/>
        <color rgb="FF000000"/>
        <rFont val="Calibri"/>
        <family val="2"/>
        <charset val="204"/>
        <scheme val="minor"/>
      </rPr>
      <t> 40 gp per 100 bound pages + cover (200 pages maximum)</t>
    </r>
  </si>
  <si>
    <r>
      <t>Folio (15" x 12"):</t>
    </r>
    <r>
      <rPr>
        <sz val="9.5"/>
        <color rgb="FF000000"/>
        <rFont val="Calibri"/>
        <family val="2"/>
        <charset val="204"/>
        <scheme val="minor"/>
      </rPr>
      <t> 150 gp per 100 bound pages + cover (500 pages maximum)</t>
    </r>
  </si>
  <si>
    <r>
      <t>Spellbook Enchantments:</t>
    </r>
    <r>
      <rPr>
        <sz val="9.5"/>
        <color rgb="FF000000"/>
        <rFont val="Calibri"/>
        <family val="2"/>
        <charset val="204"/>
        <scheme val="minor"/>
      </rPr>
      <t> (Guild)</t>
    </r>
  </si>
  <si>
    <r>
      <t>Minor Property:</t>
    </r>
    <r>
      <rPr>
        <sz val="9.5"/>
        <color rgb="FF000000"/>
        <rFont val="Calibri"/>
        <family val="2"/>
        <charset val="204"/>
        <scheme val="minor"/>
      </rPr>
      <t> 150gp</t>
    </r>
  </si>
  <si>
    <r>
      <t>Arcane Locking:</t>
    </r>
    <r>
      <rPr>
        <sz val="9.5"/>
        <color rgb="FF000000"/>
        <rFont val="Calibri"/>
        <family val="2"/>
        <charset val="204"/>
        <scheme val="minor"/>
      </rPr>
      <t> 250gp</t>
    </r>
  </si>
  <si>
    <r>
      <t>Arcane Words:</t>
    </r>
    <r>
      <rPr>
        <sz val="9.5"/>
        <color rgb="FF000000"/>
        <rFont val="Calibri"/>
        <family val="2"/>
        <charset val="204"/>
        <scheme val="minor"/>
      </rPr>
      <t> 50gp</t>
    </r>
  </si>
  <si>
    <r>
      <t>Immunity:</t>
    </r>
    <r>
      <rPr>
        <sz val="9.5"/>
        <color rgb="FF000000"/>
        <rFont val="Calibri"/>
        <family val="2"/>
        <charset val="204"/>
        <scheme val="minor"/>
      </rPr>
      <t> 100gp+50gp per additional type</t>
    </r>
  </si>
  <si>
    <r>
      <t>Illusory Appearance:</t>
    </r>
    <r>
      <rPr>
        <sz val="9.5"/>
        <color rgb="FF000000"/>
        <rFont val="Calibri"/>
        <family val="2"/>
        <charset val="204"/>
        <scheme val="minor"/>
      </rPr>
      <t> 100gp (single appearance), 200gp (multiple appearances), 400gp (mutable appearances)</t>
    </r>
  </si>
  <si>
    <r>
      <t>Levitating:</t>
    </r>
    <r>
      <rPr>
        <sz val="9.5"/>
        <color rgb="FF000000"/>
        <rFont val="Calibri"/>
        <family val="2"/>
        <charset val="204"/>
        <scheme val="minor"/>
      </rPr>
      <t> 75gp</t>
    </r>
  </si>
  <si>
    <r>
      <t>Staff:</t>
    </r>
    <r>
      <rPr>
        <sz val="9.5"/>
        <color rgb="FF000000"/>
        <rFont val="Calibri"/>
        <family val="2"/>
        <charset val="204"/>
        <scheme val="minor"/>
      </rPr>
      <t> 10gp</t>
    </r>
  </si>
  <si>
    <r>
      <t>Wand:</t>
    </r>
    <r>
      <rPr>
        <sz val="9.5"/>
        <color rgb="FF000000"/>
        <rFont val="Calibri"/>
        <family val="2"/>
        <charset val="204"/>
        <scheme val="minor"/>
      </rPr>
      <t> 10gp</t>
    </r>
  </si>
  <si>
    <t>[edit]Martial Goods</t>
  </si>
  <si>
    <r>
      <t>Adventurer's Kit:</t>
    </r>
    <r>
      <rPr>
        <sz val="9.5"/>
        <color rgb="FF000000"/>
        <rFont val="Calibri"/>
        <family val="2"/>
        <charset val="204"/>
        <scheme val="minor"/>
      </rPr>
      <t> 9gp</t>
    </r>
  </si>
  <si>
    <r>
      <t>Ammunition:</t>
    </r>
    <r>
      <rPr>
        <sz val="9.5"/>
        <color rgb="FF000000"/>
        <rFont val="Calibri"/>
        <family val="2"/>
        <charset val="204"/>
        <scheme val="minor"/>
      </rPr>
      <t> Arrows, 20 (1gp), Bolts, 20 (1gp), Bullets, 20 (4cp), Needles, 50 (1gp) (Guild)</t>
    </r>
  </si>
  <si>
    <r>
      <t>Armor:</t>
    </r>
    <r>
      <rPr>
        <sz val="9.5"/>
        <color rgb="FF000000"/>
        <rFont val="Calibri"/>
        <family val="2"/>
        <charset val="204"/>
        <scheme val="minor"/>
      </rPr>
      <t> (Guild)</t>
    </r>
  </si>
  <si>
    <r>
      <t>Light Armors:</t>
    </r>
    <r>
      <rPr>
        <sz val="9.5"/>
        <color rgb="FF000000"/>
        <rFont val="Calibri"/>
        <family val="2"/>
        <charset val="204"/>
        <scheme val="minor"/>
      </rPr>
      <t> Padded armor (5gp), leather armor (10gp), dragon leather (500gp), mithral shirt (5000gp)</t>
    </r>
  </si>
  <si>
    <r>
      <t>Medium Armors:</t>
    </r>
    <r>
      <rPr>
        <sz val="9.5"/>
        <color rgb="FF000000"/>
        <rFont val="Calibri"/>
        <family val="2"/>
        <charset val="204"/>
        <scheme val="minor"/>
      </rPr>
      <t> Hide armor (10gp), studded leather (25gp), scale male (50gp), studded dragon leather (500gp), dragon scale (500gp), mithral scale (5000gp)</t>
    </r>
  </si>
  <si>
    <r>
      <t>Heavy Armors:</t>
    </r>
    <r>
      <rPr>
        <sz val="9.5"/>
        <color rgb="FF000000"/>
        <rFont val="Calibri"/>
        <family val="2"/>
        <charset val="204"/>
        <scheme val="minor"/>
      </rPr>
      <t> Ring mail (30gp), chain mail (75gp), splint (500gp), banded (750gp), plate (5000gp), mithral plate (6000gp)</t>
    </r>
  </si>
  <si>
    <r>
      <t>Shields:</t>
    </r>
    <r>
      <rPr>
        <sz val="9.5"/>
        <color rgb="FF000000"/>
        <rFont val="Calibri"/>
        <family val="2"/>
        <charset val="204"/>
        <scheme val="minor"/>
      </rPr>
      <t> Buckler (5gp), shield (10gp)</t>
    </r>
  </si>
  <si>
    <t>Bludgeoning Weapons:</t>
  </si>
  <si>
    <r>
      <t>Simple:</t>
    </r>
    <r>
      <rPr>
        <sz val="9.5"/>
        <color rgb="FF000000"/>
        <rFont val="Calibri"/>
        <family val="2"/>
        <charset val="204"/>
        <scheme val="minor"/>
      </rPr>
      <t> Club (1sp), great club (2sp), light hammer (2gp), mace (5gp), quarterstaff (2sp), sling (1sp)</t>
    </r>
  </si>
  <si>
    <r>
      <t>Martial:</t>
    </r>
    <r>
      <rPr>
        <sz val="9.5"/>
        <color rgb="FF000000"/>
        <rFont val="Calibri"/>
        <family val="2"/>
        <charset val="204"/>
        <scheme val="minor"/>
      </rPr>
      <t> Flail (10gp), maul (10gp), warhammer (15gp), bolas (2gp)</t>
    </r>
  </si>
  <si>
    <r>
      <t>Caltrops (bag):</t>
    </r>
    <r>
      <rPr>
        <sz val="9.5"/>
        <color rgb="FF000000"/>
        <rFont val="Calibri"/>
        <family val="2"/>
        <charset val="204"/>
        <scheme val="minor"/>
      </rPr>
      <t> 1gp</t>
    </r>
  </si>
  <si>
    <r>
      <t>Piercing Weapons:</t>
    </r>
    <r>
      <rPr>
        <sz val="9.5"/>
        <color rgb="FF000000"/>
        <rFont val="Calibri"/>
        <family val="2"/>
        <charset val="204"/>
        <scheme val="minor"/>
      </rPr>
      <t> Blades tax (1gp) applies to all items marked with an asterix(*).</t>
    </r>
  </si>
  <si>
    <r>
      <t>Simple:</t>
    </r>
    <r>
      <rPr>
        <sz val="9.5"/>
        <color rgb="FF000000"/>
        <rFont val="Calibri"/>
        <family val="2"/>
        <charset val="204"/>
        <scheme val="minor"/>
      </rPr>
      <t> Dagger (2gp), spear* (1gp); crossbow, light (25gp), dart (5cp), javelin (5sp), shortbow (25gp)</t>
    </r>
  </si>
  <si>
    <r>
      <t>Melee:</t>
    </r>
    <r>
      <rPr>
        <sz val="9.5"/>
        <color rgb="FF000000"/>
        <rFont val="Calibri"/>
        <family val="2"/>
        <charset val="204"/>
        <scheme val="minor"/>
      </rPr>
      <t> Lance* (10gp), morningstar (15gp), pike (5gp); blowgun (10gp), crossbow, hand (75gp), crossbow, heavy (50gp), longbow (50gp)</t>
    </r>
  </si>
  <si>
    <r>
      <t>Ram, portable:</t>
    </r>
    <r>
      <rPr>
        <sz val="9.5"/>
        <color rgb="FF000000"/>
        <rFont val="Calibri"/>
        <family val="2"/>
        <charset val="204"/>
        <scheme val="minor"/>
      </rPr>
      <t> 1gp</t>
    </r>
  </si>
  <si>
    <r>
      <t>Slashing Weapons:</t>
    </r>
    <r>
      <rPr>
        <sz val="9.5"/>
        <color rgb="FF000000"/>
        <rFont val="Calibri"/>
        <family val="2"/>
        <charset val="204"/>
        <scheme val="minor"/>
      </rPr>
      <t> Blades tax (1gp) applies to all items marked with an asterix(*).</t>
    </r>
  </si>
  <si>
    <r>
      <t>Simple:</t>
    </r>
    <r>
      <rPr>
        <sz val="9.5"/>
        <color rgb="FF000000"/>
        <rFont val="Calibri"/>
        <family val="2"/>
        <charset val="204"/>
        <scheme val="minor"/>
      </rPr>
      <t> Handaxe (5gp), sickle* (1gp)</t>
    </r>
  </si>
  <si>
    <r>
      <t>Martial:</t>
    </r>
    <r>
      <rPr>
        <sz val="9.5"/>
        <color rgb="FF000000"/>
        <rFont val="Calibri"/>
        <family val="2"/>
        <charset val="204"/>
        <scheme val="minor"/>
      </rPr>
      <t> Battleaxe* (10gp), glaive* (10gp), great axe* (30gp), halberd* (10gp), longsword* (15gp), scimitar* (25gp), whip (2gp)</t>
    </r>
  </si>
  <si>
    <t>[edit]Pouches &amp; Purses</t>
  </si>
  <si>
    <r>
      <t>Purse on Straps:</t>
    </r>
    <r>
      <rPr>
        <sz val="9.5"/>
        <color rgb="FF000000"/>
        <rFont val="Calibri"/>
        <family val="2"/>
        <charset val="204"/>
        <scheme val="minor"/>
      </rPr>
      <t> 5 sp</t>
    </r>
  </si>
  <si>
    <r>
      <t>Leather Satchel, with Drawstrings:</t>
    </r>
    <r>
      <rPr>
        <sz val="9.5"/>
        <color rgb="FF000000"/>
        <rFont val="Calibri"/>
        <family val="2"/>
        <charset val="204"/>
        <scheme val="minor"/>
      </rPr>
      <t> 3 gp</t>
    </r>
  </si>
  <si>
    <r>
      <t>Pouch with Wooden Toggle Fastening:</t>
    </r>
    <r>
      <rPr>
        <sz val="9.5"/>
        <color rgb="FF000000"/>
        <rFont val="Calibri"/>
        <family val="2"/>
        <charset val="204"/>
        <scheme val="minor"/>
      </rPr>
      <t> 1 gp</t>
    </r>
  </si>
  <si>
    <r>
      <t>Pocket:</t>
    </r>
    <r>
      <rPr>
        <sz val="9.5"/>
        <color rgb="FF000000"/>
        <rFont val="Calibri"/>
        <family val="2"/>
        <charset val="204"/>
        <scheme val="minor"/>
      </rPr>
      <t> 2 sp - 2 gp (based on clothing quality), sewn onto clothing</t>
    </r>
  </si>
  <si>
    <t>Pickpocket Defenses:</t>
  </si>
  <si>
    <r>
      <t>Chainmail Lining:</t>
    </r>
    <r>
      <rPr>
        <sz val="9.5"/>
        <color rgb="FF000000"/>
        <rFont val="Calibri"/>
        <family val="2"/>
        <charset val="204"/>
        <scheme val="minor"/>
      </rPr>
      <t> 2 gp</t>
    </r>
  </si>
  <si>
    <r>
      <t>Wire-bound Catch:</t>
    </r>
    <r>
      <rPr>
        <sz val="9.5"/>
        <color rgb="FF000000"/>
        <rFont val="Calibri"/>
        <family val="2"/>
        <charset val="204"/>
        <scheme val="minor"/>
      </rPr>
      <t> 3 gp</t>
    </r>
  </si>
  <si>
    <r>
      <t>Wire-cored Straps:</t>
    </r>
    <r>
      <rPr>
        <sz val="9.5"/>
        <color rgb="FF000000"/>
        <rFont val="Calibri"/>
        <family val="2"/>
        <charset val="204"/>
        <scheme val="minor"/>
      </rPr>
      <t> 1 gp</t>
    </r>
  </si>
  <si>
    <r>
      <t>Purse Bells:</t>
    </r>
    <r>
      <rPr>
        <sz val="9.5"/>
        <color rgb="FF000000"/>
        <rFont val="Calibri"/>
        <family val="2"/>
        <charset val="204"/>
        <scheme val="minor"/>
      </rPr>
      <t> 1 gp</t>
    </r>
  </si>
  <si>
    <r>
      <t>Thiefsnapper:</t>
    </r>
    <r>
      <rPr>
        <sz val="9.5"/>
        <color rgb="FF000000"/>
        <rFont val="Calibri"/>
        <family val="2"/>
        <charset val="204"/>
        <scheme val="minor"/>
      </rPr>
      <t> 5 gp</t>
    </r>
  </si>
  <si>
    <t>[edit]Religious Goods</t>
  </si>
  <si>
    <t>Holy Symbol:</t>
  </si>
  <si>
    <r>
      <t>Simple Amulet:</t>
    </r>
    <r>
      <rPr>
        <sz val="9.5"/>
        <color rgb="FF000000"/>
        <rFont val="Calibri"/>
        <family val="2"/>
        <charset val="204"/>
        <scheme val="minor"/>
      </rPr>
      <t> 5sp - 1gp, depending on materials</t>
    </r>
  </si>
  <si>
    <r>
      <t>Consecrated:</t>
    </r>
    <r>
      <rPr>
        <sz val="9.5"/>
        <color rgb="FF000000"/>
        <rFont val="Calibri"/>
        <family val="2"/>
        <charset val="204"/>
        <scheme val="minor"/>
      </rPr>
      <t> 5gp</t>
    </r>
  </si>
  <si>
    <r>
      <t>Holy Water (flask):</t>
    </r>
    <r>
      <rPr>
        <sz val="9.5"/>
        <color rgb="FF000000"/>
        <rFont val="Calibri"/>
        <family val="2"/>
        <charset val="204"/>
        <scheme val="minor"/>
      </rPr>
      <t> 25gp</t>
    </r>
  </si>
  <si>
    <r>
      <t>Potion of Healing</t>
    </r>
    <r>
      <rPr>
        <b/>
        <sz val="9.5"/>
        <color rgb="FF000000"/>
        <rFont val="Calibri"/>
        <family val="2"/>
        <charset val="204"/>
        <scheme val="minor"/>
      </rPr>
      <t>:</t>
    </r>
    <r>
      <rPr>
        <sz val="9.5"/>
        <color rgb="FF000000"/>
        <rFont val="Calibri"/>
        <family val="2"/>
        <charset val="204"/>
        <scheme val="minor"/>
      </rPr>
      <t> 50gp</t>
    </r>
  </si>
  <si>
    <t>[edit]Roguish Goods</t>
  </si>
  <si>
    <r>
      <t>Ball Bearings (100):</t>
    </r>
    <r>
      <rPr>
        <sz val="9.5"/>
        <color rgb="FF000000"/>
        <rFont val="Calibri"/>
        <family val="2"/>
        <charset val="204"/>
        <scheme val="minor"/>
      </rPr>
      <t> 1gp</t>
    </r>
  </si>
  <si>
    <r>
      <t>Disguise Kit:</t>
    </r>
    <r>
      <rPr>
        <sz val="9.5"/>
        <color rgb="FF000000"/>
        <rFont val="Calibri"/>
        <family val="2"/>
        <charset val="204"/>
        <scheme val="minor"/>
      </rPr>
      <t> 25gp</t>
    </r>
  </si>
  <si>
    <r>
      <t>Grappling Hook:</t>
    </r>
    <r>
      <rPr>
        <sz val="9.5"/>
        <color rgb="FF000000"/>
        <rFont val="Calibri"/>
        <family val="2"/>
        <charset val="204"/>
        <scheme val="minor"/>
      </rPr>
      <t> 2gp</t>
    </r>
  </si>
  <si>
    <r>
      <t>Manacles:</t>
    </r>
    <r>
      <rPr>
        <sz val="9.5"/>
        <color rgb="FF000000"/>
        <rFont val="Calibri"/>
        <family val="2"/>
        <charset val="204"/>
        <scheme val="minor"/>
      </rPr>
      <t> 2gp</t>
    </r>
  </si>
  <si>
    <r>
      <t>Poison, basic:</t>
    </r>
    <r>
      <rPr>
        <sz val="9.5"/>
        <color rgb="FF000000"/>
        <rFont val="Calibri"/>
        <family val="2"/>
        <charset val="204"/>
        <scheme val="minor"/>
      </rPr>
      <t> 100gp per vial</t>
    </r>
  </si>
  <si>
    <r>
      <t>Poisoner's Kit:</t>
    </r>
    <r>
      <rPr>
        <sz val="9.5"/>
        <color rgb="FF000000"/>
        <rFont val="Calibri"/>
        <family val="2"/>
        <charset val="204"/>
        <scheme val="minor"/>
      </rPr>
      <t> 50gp</t>
    </r>
  </si>
  <si>
    <r>
      <t>Thieves' tools:</t>
    </r>
    <r>
      <rPr>
        <sz val="9.5"/>
        <color rgb="FF000000"/>
        <rFont val="Calibri"/>
        <family val="2"/>
        <charset val="204"/>
        <scheme val="minor"/>
      </rPr>
      <t> 25gp</t>
    </r>
  </si>
  <si>
    <t>[edit]Traveling Goods</t>
  </si>
  <si>
    <r>
      <t>Backpack:</t>
    </r>
    <r>
      <rPr>
        <sz val="9.5"/>
        <color rgb="FF000000"/>
        <rFont val="Calibri"/>
        <family val="2"/>
        <charset val="204"/>
        <scheme val="minor"/>
      </rPr>
      <t> 2gp</t>
    </r>
  </si>
  <si>
    <r>
      <t>Bedroll:</t>
    </r>
    <r>
      <rPr>
        <sz val="9.5"/>
        <color rgb="FF000000"/>
        <rFont val="Calibri"/>
        <family val="2"/>
        <charset val="204"/>
        <scheme val="minor"/>
      </rPr>
      <t> 1gp</t>
    </r>
  </si>
  <si>
    <r>
      <t>Climber's Kit:</t>
    </r>
    <r>
      <rPr>
        <sz val="9.5"/>
        <color rgb="FF000000"/>
        <rFont val="Calibri"/>
        <family val="2"/>
        <charset val="204"/>
        <scheme val="minor"/>
      </rPr>
      <t> 25gp</t>
    </r>
  </si>
  <si>
    <r>
      <t>Hunting Trap:</t>
    </r>
    <r>
      <rPr>
        <sz val="9.5"/>
        <color rgb="FF000000"/>
        <rFont val="Calibri"/>
        <family val="2"/>
        <charset val="204"/>
        <scheme val="minor"/>
      </rPr>
      <t> 5gp</t>
    </r>
  </si>
  <si>
    <r>
      <t>Mess Kit:</t>
    </r>
    <r>
      <rPr>
        <sz val="9.5"/>
        <color rgb="FF000000"/>
        <rFont val="Calibri"/>
        <family val="2"/>
        <charset val="204"/>
        <scheme val="minor"/>
      </rPr>
      <t> 1sp</t>
    </r>
  </si>
  <si>
    <r>
      <t>Navigator's Tools:</t>
    </r>
    <r>
      <rPr>
        <sz val="9.5"/>
        <color rgb="FF000000"/>
        <rFont val="Calibri"/>
        <family val="2"/>
        <charset val="204"/>
        <scheme val="minor"/>
      </rPr>
      <t> 25gp</t>
    </r>
  </si>
  <si>
    <r>
      <t>Piton:</t>
    </r>
    <r>
      <rPr>
        <sz val="9.5"/>
        <color rgb="FF000000"/>
        <rFont val="Calibri"/>
        <family val="2"/>
        <charset val="204"/>
        <scheme val="minor"/>
      </rPr>
      <t> 5cp</t>
    </r>
  </si>
  <si>
    <r>
      <t>Rations:</t>
    </r>
    <r>
      <rPr>
        <sz val="9.5"/>
        <color rgb="FF000000"/>
        <rFont val="Calibri"/>
        <family val="2"/>
        <charset val="204"/>
        <scheme val="minor"/>
      </rPr>
      <t> 1sp/day</t>
    </r>
  </si>
  <si>
    <r>
      <t>Spyglass:</t>
    </r>
    <r>
      <rPr>
        <sz val="9.5"/>
        <color rgb="FF000000"/>
        <rFont val="Calibri"/>
        <family val="2"/>
        <charset val="204"/>
        <scheme val="minor"/>
      </rPr>
      <t> 1000 gp</t>
    </r>
  </si>
  <si>
    <r>
      <t>Tent:</t>
    </r>
    <r>
      <rPr>
        <sz val="9.5"/>
        <color rgb="FF000000"/>
        <rFont val="Calibri"/>
        <family val="2"/>
        <charset val="204"/>
        <scheme val="minor"/>
      </rPr>
      <t> 2gp</t>
    </r>
  </si>
  <si>
    <t>[edit]Services</t>
  </si>
  <si>
    <r>
      <t>Wages, Unskilled:</t>
    </r>
    <r>
      <rPr>
        <sz val="9.5"/>
        <color rgb="FF000000"/>
        <rFont val="Calibri"/>
        <family val="2"/>
        <charset val="204"/>
        <scheme val="minor"/>
      </rPr>
      <t> </t>
    </r>
    <r>
      <rPr>
        <i/>
        <sz val="9.5"/>
        <color rgb="FF000000"/>
        <rFont val="Calibri"/>
        <family val="2"/>
        <charset val="204"/>
        <scheme val="minor"/>
      </rPr>
      <t>2 sp/day</t>
    </r>
    <r>
      <rPr>
        <sz val="9.5"/>
        <color rgb="FF000000"/>
        <rFont val="Calibri"/>
        <family val="2"/>
        <charset val="204"/>
        <scheme val="minor"/>
      </rPr>
      <t>. Taking or issuing chits, blocking a shop exit, or similar unskilled jobs.</t>
    </r>
  </si>
  <si>
    <r>
      <t>Wages, Unskilled, Strong:</t>
    </r>
    <r>
      <rPr>
        <sz val="9.5"/>
        <color rgb="FF000000"/>
        <rFont val="Calibri"/>
        <family val="2"/>
        <charset val="204"/>
        <scheme val="minor"/>
      </rPr>
      <t> </t>
    </r>
    <r>
      <rPr>
        <i/>
        <sz val="9.5"/>
        <color rgb="FF000000"/>
        <rFont val="Calibri"/>
        <family val="2"/>
        <charset val="204"/>
        <scheme val="minor"/>
      </rPr>
      <t>3 sp/day</t>
    </r>
    <r>
      <rPr>
        <sz val="9.5"/>
        <color rgb="FF000000"/>
        <rFont val="Calibri"/>
        <family val="2"/>
        <charset val="204"/>
        <scheme val="minor"/>
      </rPr>
      <t>. Basic, unskilled tasks requiring strength, such as loading and unloading goods.</t>
    </r>
  </si>
  <si>
    <r>
      <t>Wages, Bearers of Responsibility:</t>
    </r>
    <r>
      <rPr>
        <sz val="9.5"/>
        <color rgb="FF000000"/>
        <rFont val="Calibri"/>
        <family val="2"/>
        <charset val="204"/>
        <scheme val="minor"/>
      </rPr>
      <t> </t>
    </r>
    <r>
      <rPr>
        <i/>
        <sz val="9.5"/>
        <color rgb="FF000000"/>
        <rFont val="Calibri"/>
        <family val="2"/>
        <charset val="204"/>
        <scheme val="minor"/>
      </rPr>
      <t>5sp/day</t>
    </r>
    <r>
      <rPr>
        <sz val="9.5"/>
        <color rgb="FF000000"/>
        <rFont val="Calibri"/>
        <family val="2"/>
        <charset val="204"/>
        <scheme val="minor"/>
      </rPr>
      <t>. For messengers and similar folk.</t>
    </r>
  </si>
  <si>
    <r>
      <t>Wages, Hired Bodyguards:</t>
    </r>
    <r>
      <rPr>
        <sz val="9.5"/>
        <color rgb="FF000000"/>
        <rFont val="Calibri"/>
        <family val="2"/>
        <charset val="204"/>
        <scheme val="minor"/>
      </rPr>
      <t> </t>
    </r>
    <r>
      <rPr>
        <i/>
        <sz val="9.5"/>
        <color rgb="FF000000"/>
        <rFont val="Calibri"/>
        <family val="2"/>
        <charset val="204"/>
        <scheme val="minor"/>
      </rPr>
      <t>8sp/day to 1gp/day</t>
    </r>
    <r>
      <rPr>
        <sz val="9.5"/>
        <color rgb="FF000000"/>
        <rFont val="Calibri"/>
        <family val="2"/>
        <charset val="204"/>
        <scheme val="minor"/>
      </rPr>
      <t>. Rate depends on armor, weapons, skill and reputation.</t>
    </r>
  </si>
  <si>
    <t>[edit]Business Services</t>
  </si>
  <si>
    <r>
      <t>Bookkeeping:</t>
    </r>
    <r>
      <rPr>
        <sz val="9.5"/>
        <color rgb="FF000000"/>
        <rFont val="Calibri"/>
        <family val="2"/>
        <charset val="204"/>
        <scheme val="minor"/>
      </rPr>
      <t> 1 gp per day or portion of day spent on accounts (Guild)</t>
    </r>
  </si>
  <si>
    <r>
      <t>Law:</t>
    </r>
    <r>
      <rPr>
        <sz val="9.5"/>
        <color rgb="FF000000"/>
        <rFont val="Calibri"/>
        <family val="2"/>
        <charset val="204"/>
        <scheme val="minor"/>
      </rPr>
      <t> professional witness, assistance of: 10 gp per day (double if hired to state against charges of "severe" crimes), payable in advance</t>
    </r>
  </si>
  <si>
    <r>
      <t>Loading/unloading, docks:</t>
    </r>
    <r>
      <rPr>
        <sz val="9.5"/>
        <color rgb="FF000000"/>
        <rFont val="Calibri"/>
        <family val="2"/>
        <charset val="204"/>
        <scheme val="minor"/>
      </rPr>
      <t> 1 sp per man per hour, 2 sp per man per hour if cargo is dangerous (Guild)</t>
    </r>
  </si>
  <si>
    <r>
      <t>Night watchmen:</t>
    </r>
    <r>
      <rPr>
        <sz val="9.5"/>
        <color rgb="FF000000"/>
        <rFont val="Calibri"/>
        <family val="2"/>
        <charset val="204"/>
        <scheme val="minor"/>
      </rPr>
      <t> 1 gp each/night, per building watched (unarmed; for armed men, "bodyguard" rates apply)</t>
    </r>
  </si>
  <si>
    <r>
      <t>Security:</t>
    </r>
    <r>
      <rPr>
        <sz val="9.5"/>
        <color rgb="FF000000"/>
        <rFont val="Calibri"/>
        <family val="2"/>
        <charset val="204"/>
        <scheme val="minor"/>
      </rPr>
      <t> see "Night watchmen," "Spell guard," and text under "Wages" for bodyguards</t>
    </r>
  </si>
  <si>
    <r>
      <t>Signs, lettering:</t>
    </r>
    <r>
      <rPr>
        <sz val="9.5"/>
        <color rgb="FF000000"/>
        <rFont val="Calibri"/>
        <family val="2"/>
        <charset val="204"/>
        <scheme val="minor"/>
      </rPr>
      <t> 5 gp/day (or part of a day) (Guild)</t>
    </r>
  </si>
  <si>
    <t>[edit]Coin &amp; Wealth Services</t>
  </si>
  <si>
    <r>
      <t>Moneychanging:</t>
    </r>
    <r>
      <rPr>
        <sz val="9.5"/>
        <color rgb="FF000000"/>
        <rFont val="Calibri"/>
        <family val="2"/>
        <charset val="204"/>
        <scheme val="minor"/>
      </rPr>
      <t> </t>
    </r>
    <r>
      <rPr>
        <i/>
        <sz val="9.5"/>
        <color rgb="FF000000"/>
        <rFont val="Calibri"/>
        <family val="2"/>
        <charset val="204"/>
        <scheme val="minor"/>
      </rPr>
      <t>10% fee</t>
    </r>
    <r>
      <rPr>
        <sz val="9.5"/>
        <color rgb="FF000000"/>
        <rFont val="Calibri"/>
        <family val="2"/>
        <charset val="204"/>
        <scheme val="minor"/>
      </rPr>
      <t>, keeping "one coin in ten", for smaller amounts. Larger amounts tend to be nearer to 5%. Explicitly includes all minted currencies, gems, trade bars, furs and similar goods.</t>
    </r>
  </si>
  <si>
    <r>
      <t>Moneylending, under 100 gp:</t>
    </r>
    <r>
      <rPr>
        <sz val="9.5"/>
        <color rgb="FF000000"/>
        <rFont val="Calibri"/>
        <family val="2"/>
        <charset val="204"/>
        <scheme val="minor"/>
      </rPr>
      <t> </t>
    </r>
    <r>
      <rPr>
        <i/>
        <sz val="9.5"/>
        <color rgb="FF000000"/>
        <rFont val="Calibri"/>
        <family val="2"/>
        <charset val="204"/>
        <scheme val="minor"/>
      </rPr>
      <t>15% interest</t>
    </r>
    <r>
      <rPr>
        <sz val="9.5"/>
        <color rgb="FF000000"/>
        <rFont val="Calibri"/>
        <family val="2"/>
        <charset val="204"/>
        <scheme val="minor"/>
      </rPr>
      <t>, for one or two months. Written promise of collateral in the form of property required.</t>
    </r>
  </si>
  <si>
    <r>
      <t>Moneylending, over 100 gp:</t>
    </r>
    <r>
      <rPr>
        <sz val="9.5"/>
        <color rgb="FF000000"/>
        <rFont val="Calibri"/>
        <family val="2"/>
        <charset val="204"/>
        <scheme val="minor"/>
      </rPr>
      <t> </t>
    </r>
    <r>
      <rPr>
        <i/>
        <sz val="9.5"/>
        <color rgb="FF000000"/>
        <rFont val="Calibri"/>
        <family val="2"/>
        <charset val="204"/>
        <scheme val="minor"/>
      </rPr>
      <t>up to 30% interest</t>
    </r>
    <r>
      <rPr>
        <sz val="9.5"/>
        <color rgb="FF000000"/>
        <rFont val="Calibri"/>
        <family val="2"/>
        <charset val="204"/>
        <scheme val="minor"/>
      </rPr>
      <t>, for one or two months. Written promise of collateral in the form of property required.</t>
    </r>
  </si>
  <si>
    <t>[edit]Construction Services</t>
  </si>
  <si>
    <r>
      <t>Builders (including repairs or additions):</t>
    </r>
    <r>
      <rPr>
        <sz val="9.5"/>
        <color rgb="FF000000"/>
        <rFont val="Calibri"/>
        <family val="2"/>
        <charset val="204"/>
        <scheme val="minor"/>
      </rPr>
      <t> Stone: 10 gp/day per Guild workman and 3 gp/day per assistant plus 10 gp daily crew expenses fee, plus materials (Guild). See also Stone. Wood: 1 gp per man per day, plus 5 gp for a surveyor-chartist, plus 5 gp for a Guild engineer plus materials plus 10 gp/day crew needs fee (Guild). See also Lumber. (does not include Excavations, q.v.)</t>
    </r>
  </si>
  <si>
    <r>
      <t>Excavations:</t>
    </r>
    <r>
      <rPr>
        <sz val="9.5"/>
        <color rgb="FF000000"/>
        <rFont val="Calibri"/>
        <family val="2"/>
        <charset val="204"/>
        <scheme val="minor"/>
      </rPr>
      <t> 2 gp per man per day (or part of day) plus materials, plus 10 gp/day crew head fee (Guild)</t>
    </r>
  </si>
  <si>
    <t>[edit]Conveyance Services</t>
  </si>
  <si>
    <r>
      <t>Carrying fare:</t>
    </r>
    <r>
      <rPr>
        <sz val="9.5"/>
        <color rgb="FF000000"/>
        <rFont val="Calibri"/>
        <family val="2"/>
        <charset val="204"/>
        <scheme val="minor"/>
      </rPr>
      <t> 1 cp for a half-hour or less ride anywhere within city walls, in an open trotting-cart (and up, for better conveyance) (Guild)</t>
    </r>
  </si>
  <si>
    <r>
      <t>Ferrying (about harbor, to and from ship and shore):</t>
    </r>
    <r>
      <rPr>
        <sz val="9.5"/>
        <color rgb="FF000000"/>
        <rFont val="Calibri"/>
        <family val="2"/>
        <charset val="204"/>
        <scheme val="minor"/>
      </rPr>
      <t> 2 cp per trip per person carried, plus an additional 1 cp per passenger if any accompanying luggage, pets, or goods are not wholly carried by the passenger (Guild)</t>
    </r>
  </si>
  <si>
    <r>
      <t>Guiding through city:</t>
    </r>
    <r>
      <rPr>
        <sz val="9.5"/>
        <color rgb="FF000000"/>
        <rFont val="Calibri"/>
        <family val="2"/>
        <charset val="204"/>
        <scheme val="minor"/>
      </rPr>
      <t> 2 cp by day, 4 cp by night (Guild)</t>
    </r>
  </si>
  <si>
    <t>Horses:</t>
  </si>
  <si>
    <r>
      <t>Shoeing:</t>
    </r>
    <r>
      <rPr>
        <i/>
        <sz val="9.5"/>
        <color rgb="FF000000"/>
        <rFont val="Calibri"/>
        <family val="2"/>
        <charset val="204"/>
        <scheme val="minor"/>
      </rPr>
      <t> 1 gp per shoe (includes making or fitting and shoeing) (Guild)</t>
    </r>
  </si>
  <si>
    <r>
      <t>Stabling:'</t>
    </r>
    <r>
      <rPr>
        <sz val="9.5"/>
        <color rgb="FF000000"/>
        <rFont val="Calibri"/>
        <family val="2"/>
        <charset val="204"/>
        <scheme val="minor"/>
      </rPr>
      <t> 1 gp to 3 gp/night (includes night watch, feeding, watering, cleaning, and rubdown, exercise if necessary) (Guild)</t>
    </r>
  </si>
  <si>
    <r>
      <t>Lighting through city (without guiding):</t>
    </r>
    <r>
      <rPr>
        <sz val="9.5"/>
        <color rgb="FF000000"/>
        <rFont val="Calibri"/>
        <family val="2"/>
        <charset val="204"/>
        <scheme val="minor"/>
      </rPr>
      <t> 3 cp/trip (if guiding, use "Guiding" entry) (Guild)</t>
    </r>
  </si>
  <si>
    <r>
      <t>Packing:</t>
    </r>
    <r>
      <rPr>
        <sz val="9.5"/>
        <color rgb="FF000000"/>
        <rFont val="Calibri"/>
        <family val="2"/>
        <charset val="204"/>
        <scheme val="minor"/>
      </rPr>
      <t> 3 gp for 1 hour of crating and packing 1 person's typical belongings, readied for extended travel (Guild)</t>
    </r>
  </si>
  <si>
    <r>
      <t>Training, of mounts:</t>
    </r>
    <r>
      <rPr>
        <sz val="9.5"/>
        <color rgb="FF000000"/>
        <rFont val="Calibri"/>
        <family val="2"/>
        <charset val="204"/>
        <scheme val="minor"/>
      </rPr>
      <t> 2 gp/day (2 weeks to 1 month required, depending on desired result)</t>
    </r>
  </si>
  <si>
    <t>[edit]Domestic Services</t>
  </si>
  <si>
    <r>
      <t>Chimney-cleaning:</t>
    </r>
    <r>
      <rPr>
        <sz val="9.5"/>
        <color rgb="FF000000"/>
        <rFont val="Calibri"/>
        <family val="2"/>
        <charset val="204"/>
        <scheme val="minor"/>
      </rPr>
      <t> 10 sp-1 gp/chimney (wealthy are charged more)</t>
    </r>
  </si>
  <si>
    <r>
      <t>Dyeing, of cloth, provided by the client:</t>
    </r>
    <r>
      <rPr>
        <sz val="9.5"/>
        <color rgb="FF000000"/>
        <rFont val="Calibri"/>
        <family val="2"/>
        <charset val="204"/>
        <scheme val="minor"/>
      </rPr>
      <t> 5 sp to 10 gp/bolt, depending on complexity and difficulty of desired result (Guild)</t>
    </r>
  </si>
  <si>
    <r>
      <t>Laundry:</t>
    </r>
    <r>
      <rPr>
        <sz val="9.5"/>
        <color rgb="FF000000"/>
        <rFont val="Calibri"/>
        <family val="2"/>
        <charset val="204"/>
        <scheme val="minor"/>
      </rPr>
      <t> 2 sp/garment "while you wait," 1 sp/garment overnight (Guild)</t>
    </r>
  </si>
  <si>
    <r>
      <t>Medical care:</t>
    </r>
    <r>
      <rPr>
        <sz val="9.5"/>
        <color rgb="FF000000"/>
        <rFont val="Calibri"/>
        <family val="2"/>
        <charset val="204"/>
        <scheme val="minor"/>
      </rPr>
      <t> 10-20 gp daily (includes nursing, splints, dressings, emergency medicines, etc.) (Guild)</t>
    </r>
  </si>
  <si>
    <t>[edit]Lore Services</t>
  </si>
  <si>
    <r>
      <t>Sage Consultation:</t>
    </r>
    <r>
      <rPr>
        <sz val="9.5"/>
        <color rgb="FF000000"/>
        <rFont val="Calibri"/>
        <family val="2"/>
        <charset val="204"/>
        <scheme val="minor"/>
      </rPr>
      <t> 1gp</t>
    </r>
  </si>
  <si>
    <r>
      <t>Sage Research:</t>
    </r>
    <r>
      <rPr>
        <sz val="9.5"/>
        <color rgb="FF000000"/>
        <rFont val="Calibri"/>
        <family val="2"/>
        <charset val="204"/>
        <scheme val="minor"/>
      </rPr>
      <t> 2gp - 10gp per day of research</t>
    </r>
  </si>
  <si>
    <t>[edit]Luxury Services</t>
  </si>
  <si>
    <r>
      <t>Letters, written:</t>
    </r>
    <r>
      <rPr>
        <sz val="9.5"/>
        <color rgb="FF000000"/>
        <rFont val="Calibri"/>
        <family val="2"/>
        <charset val="204"/>
        <scheme val="minor"/>
      </rPr>
      <t> 10 gp/page (includes materials) (Guild)</t>
    </r>
  </si>
  <si>
    <r>
      <t>Musicians, performing:</t>
    </r>
    <r>
      <rPr>
        <sz val="9.5"/>
        <color rgb="FF000000"/>
        <rFont val="Calibri"/>
        <family val="2"/>
        <charset val="204"/>
        <scheme val="minor"/>
      </rPr>
      <t> 6 sp/day or occasion (whichever is the lesser time) for each musician (Guild)</t>
    </r>
  </si>
  <si>
    <t>[edit]Magical Services</t>
  </si>
  <si>
    <r>
      <t>Divination, folk:</t>
    </r>
    <r>
      <rPr>
        <sz val="9.5"/>
        <color rgb="FF000000"/>
        <rFont val="Calibri"/>
        <family val="2"/>
        <charset val="204"/>
        <scheme val="minor"/>
      </rPr>
      <t> many prices, many methods; most who can afford it purchase clerical magic</t>
    </r>
  </si>
  <si>
    <r>
      <t>Firefighting, magical (if no Fire guard hired):</t>
    </r>
    <r>
      <rPr>
        <sz val="9.5"/>
        <color rgb="FF000000"/>
        <rFont val="Calibri"/>
        <family val="2"/>
        <charset val="204"/>
        <scheme val="minor"/>
      </rPr>
      <t> 10 gp per building, regardless of success (Guild)</t>
    </r>
  </si>
  <si>
    <r>
      <t>Spell guard, magical:</t>
    </r>
    <r>
      <rPr>
        <sz val="9.5"/>
        <color rgb="FF000000"/>
        <rFont val="Calibri"/>
        <family val="2"/>
        <charset val="204"/>
        <scheme val="minor"/>
      </rPr>
      <t> 10 gp/day (Guild)</t>
    </r>
  </si>
  <si>
    <r>
      <t>Spellcasting, at trials:</t>
    </r>
    <r>
      <rPr>
        <sz val="9.5"/>
        <color rgb="FF000000"/>
        <rFont val="Calibri"/>
        <family val="2"/>
        <charset val="204"/>
        <scheme val="minor"/>
      </rPr>
      <t> 500 gp per divination spell cast, paid by city if cast upon order of a city official</t>
    </r>
  </si>
  <si>
    <t xml:space="preserve">Джерело: &lt;http://oakthorne.net/wiki/index.php?title=Waterdeep_Goods_and_Services&gt; </t>
  </si>
  <si>
    <t>Category</t>
  </si>
  <si>
    <t>Location (key)</t>
  </si>
  <si>
    <t>Decipher Script</t>
  </si>
  <si>
    <t>Shrines of Nature ($5), ask for Mirrormul Tszul</t>
  </si>
  <si>
    <t>Gather Information</t>
  </si>
  <si>
    <t>Amcathra Villa (N34), ask for Galinda Raventree Amcathra; ask skum servitors of the Skum Lord for an escort through Skullport’s sewers (good luck!); Cassalanter Villa ($48), ask for any noble; Myrna Cassalanter’s residence ($78); The Queenspire (H5), ask for Meritid Archneie; Ruldegost Villa ($29), ask for Lord Bly Ruldegost</t>
  </si>
  <si>
    <t>Knowledge (arcana)</t>
  </si>
  <si>
    <t>Elfstone Tavern (C32), ask for Narthund Delzhour; Font of Knowledge (C4), ask for Ilighast Chamnabbar or Sulphon; House of Wonder ($21); Tower of the Order (C15)</t>
  </si>
  <si>
    <t>Knowledge</t>
  </si>
  <si>
    <t>Elfstone Tavern (C32), ask about Haerun Mhammaster and be directed to his home (C82);</t>
  </si>
  <si>
    <t>(architecture/engineering)</t>
  </si>
  <si>
    <t>Selune’s Smile (D6) (winter months only), ask for Jasmal</t>
  </si>
  <si>
    <t>Knowledge (dungeoneering)</t>
  </si>
  <si>
    <t>Font of Knowledge (C4), ask for Sulphon; Yawning Portal (C48)</t>
  </si>
  <si>
    <t>Knowledge (geography)</t>
  </si>
  <si>
    <t>Elfstone Tavern (C32), ask for Narthund Delzhour; Font of Knowledge (C4), ask for Javroun Lithkind</t>
  </si>
  <si>
    <t>Knowledge (history)</t>
  </si>
  <si>
    <t>Ammathair Hawkfeather’s residence (C83); Elfstone Tavern (C32), ask about Haerun Mhammaster and be directed to his home (C82); Font of Knowledge (C4), ask for Ilighast Chamnabbar or Javroun Lithkind; Grinning Lion (N56), ask for Vlorn Keenear; Irbryth Authamaun’s residence (N62); Melshimber Villa ($16); Selune’s Smile (D6) (winter months only), ask for Jasmal; Zeltabbar Iliphar’s residence (T50)</t>
  </si>
  <si>
    <t>Knowledge (local Waterdeep) Knowledge (nature)</t>
  </si>
  <si>
    <t>Irbryth Authamaun’s residence (N62); New Olamn (C72)</t>
  </si>
  <si>
    <t>Font of Knowledge (C4), ask for Blackrabbas Khuulthund; Selune’s Smile (D6)</t>
  </si>
  <si>
    <t>(winter months only), ask for Jasmal; Shrines of Nature ($5), ask for Mirrormul Tszul or almost anyone; Warm Beds (D15), ask for Kromnlor Sernar</t>
  </si>
  <si>
    <t>Knowledge (nobility/royalty)</t>
  </si>
  <si>
    <t>Font of Knowledge (C4), ask for Javroun Lithkind; Melshimber Villa ($16); New Olamn (C72)</t>
  </si>
  <si>
    <t>Knowledge (religion)</t>
  </si>
  <si>
    <t>Ammathair Hawkfeather’s residence (C83); Grinning Lion (N56), ask for Vlorn Keenear; Thongolir Villa ($49), ask for Thestus Thongolir; Various temples</t>
  </si>
  <si>
    <t>Knowledge (the planes)</t>
  </si>
  <si>
    <t>Font of Knowledge (C4), ask for Ilighast Chamnabbar; Tower of the Order (C15); Zeltabbar Iliphar’s residence (T50)</t>
  </si>
  <si>
    <t>Magic Item Properties</t>
  </si>
  <si>
    <t>(analyze dweomer/identify)</t>
  </si>
  <si>
    <t>Blaskstaff Tower (C6); Tessalar’s Tower ($25), ask for Tessalar Hulicorm; Tower of the Order (C15)</t>
  </si>
  <si>
    <t>PRICE</t>
  </si>
  <si>
    <t>SAVE</t>
  </si>
  <si>
    <t>EFFECT</t>
  </si>
  <si>
    <t>CATEGORY</t>
  </si>
  <si>
    <t>Alindluth</t>
  </si>
  <si>
    <t>Alchemical</t>
  </si>
  <si>
    <t>When ingested, alindluth deadens all pain and prevents shock and nausea effects for a few min­utes. There are no known side effects, but if the substance is used too soon after first exposure (or in too large a dose; dosages vary by body volume and weight), it induces a short-duration coma.</t>
  </si>
  <si>
    <t>Ingested</t>
  </si>
  <si>
    <t>CON DC 13</t>
  </si>
  <si>
    <t xml:space="preserve">   § Effect: The user feels no pain or systemic ills.
   § Until First Interval: The user reduces all damage (except psychic) by 1 point.
   § While in Effect: The user gains advantage on all Constitution saves.
   § Overdose: A user that takes a second dose within three hours of the first must make a Constitution save DC 14 or suffer the Unconscious condition until the first interval.
   § Addiction: None
</t>
  </si>
  <si>
    <t>INTERVAL</t>
  </si>
  <si>
    <t>DURATION</t>
  </si>
  <si>
    <t>Chaunsel</t>
  </si>
  <si>
    <t xml:space="preserve">
Upon contact with bare skin, chaunsel makes the affected area extremely sensitive for up to about twenty minutes. It is often used by thieves or others working in darkness, applied to their fingertips to make them able to feel tiny details, seams, and such. Overdosing causes days of numbness in the affected area.</t>
  </si>
  <si>
    <t>Alchemical • 20 gp per dose</t>
  </si>
  <si>
    <t>Upon contact with bare skin, chaunsel makes the affected area extremely sensitive for up to about twenty minutes. It is often used by thieves or others working in darkness, applied to their fingertips to make them able to feel tiny details, seams, and such. Overdosing causes days of numbness in the affected area.</t>
  </si>
  <si>
    <t>Type: Contact • Save: Constitution DC 12 • Interval: Ten minutes</t>
  </si>
  <si>
    <t>Effect: The user's sensitivity spikes, causing an increase in tactile awareness.</t>
  </si>
  <si>
    <t>Immediate: The user suffers 1d4 psychic damage.</t>
  </si>
  <si>
    <t>While in Effect: The user gains advantage on Intelligence (Investigation), Wisdom (Perception), and on thieves' tools checks.</t>
  </si>
  <si>
    <t>Overdose: A user that takes a second dose within twelve hours of the first must make a Wisdom save DC 16 or overstimulate his nerves, suffering 2d6 poison damage and taking disadvantage on all Intelligence (Investigation), Wisdom (Perception), and thieves' tools checks for 1d4 days.</t>
  </si>
  <si>
    <t>Addiction: Low (Wisdom)</t>
  </si>
  <si>
    <t>Haunspeir</t>
  </si>
  <si>
    <t>Natural • 25 gp per dose</t>
  </si>
  <si>
    <t>Named after a wizard from Neverwinter, haunspeir is sold as a tobacco-like paste or dried in a pill form. It is used by wizards and others who need to rapidly boast their intelligence.</t>
  </si>
  <si>
    <t>Type: Ingested • Save: Constitution DC 12 • Interval: Fifteen minutes</t>
  </si>
  <si>
    <t>Effect: While on haunspeir, a user's intellect and cognition spike, with nose-bleeds as a side effect. During this time, the user's skin is very sensitive to sharp injuries, causing them to bleed viciously.</t>
  </si>
  <si>
    <t>Immediate: 1d4 points of psychic damage.</t>
  </si>
  <si>
    <t>Until First Interval: Advantage to all Intelligence ability checks and +2 to Intelligence-based spell save DCs.</t>
  </si>
  <si>
    <t>While in Effect: All slashing and piercing attacks against the target deal an additional 1 point of damage.</t>
  </si>
  <si>
    <t>Overdose: If more than one dose is taken in a 24-hour period, the target immediately suffers 2d4 points of psychic damage (no save), Save DC increases by +4, and the side effect is doubled.</t>
  </si>
  <si>
    <t>Jhuild</t>
  </si>
  <si>
    <t>Natural • 3 gp per dose</t>
  </si>
  <si>
    <t>Also known as "Thrallwine", Jhuild is a dark reddish brew made from certain grapes, fruits and herbs grown near Surmarsh. Slaveholders and overseers use this drink to to strengthen captives engage in hard labor while dulling their wills and minds.</t>
  </si>
  <si>
    <t>Type: Ingested • Save: Intelligence DC 15 • Interval: One hour</t>
  </si>
  <si>
    <t>Effect: While on jhuild, a user is jumpy and nervous, finding relief and distraction in hard physical labor.</t>
  </si>
  <si>
    <t>Immediate: 1 point of psychic damage.</t>
  </si>
  <si>
    <t>While in Effect: Advantage on all Strength ability checks and saves for the duration.</t>
  </si>
  <si>
    <t>While in Effect: The imbiber is fearful and extremely susceptible to suggestion, suffering disadvantage to all Wisdom saves while under its influence. Creatures gain advantage on their attempts to use Intimidation against the imbiber.</t>
  </si>
  <si>
    <t>Overdose: None</t>
  </si>
  <si>
    <t>Addiction: None</t>
  </si>
  <si>
    <t>Tansabra</t>
  </si>
  <si>
    <t xml:space="preserve"> When injected (it must reach the bloodstream), this mixture of particular creature venoms causes complete “system shutdown” in mammals. This means that breathing is suspended, the body temperature “holds,” the need for oxygen ceases, bleeding stops, any internal bleeding and tear­ing is healed (unless fresh wounds are induced), acids and toxins suspend their operations on the body, and the recipient loses consciousness. In effect, the body is placed in stasis. Certain little- known arcane and divine spells can force release from “tansabra sleep,” and there are rumors that certain rare gem powders and herbs can shock someone out of tansabra sleep, but otherwise, an affected being emerges from the effects of tansa­bra at a random time.
 Creatures in tansabra sleep don’t heal nat­urally, and magical healing doesn’t affect them—but of course they can be conveyed to magical healing while in thrall to the tansabra, and healed the moment they awaken.
Repeated exposure to tansabra can kill an in­dividual, but how much exposure is lethal varies randomly from being to being. A lethal dose is not related to the amount of the drug administered— it depends on a person’s tolerance for the number of distinct times his body undergoes the effects.</t>
  </si>
  <si>
    <t>Alchemical • 100 gp per dose</t>
  </si>
  <si>
    <t>When injected (it must reach the bloodstream), this mixture of particular creature venoms causes complete “system shutdown” in mammals. This means that breathing is suspended, the body temperature “holds,” the need for oxygen ceases, bleeding stops, any internal bleeding and tearing is healed (unless fresh wounds are induced), acids and toxins suspend their operations on the body, and the recipient loses consciousness. In effect, the body is placed in stasis. Certain little-known arcane and divine spells can force release from “tansabra sleep,” and there are rumors that certain rare gem powders and herbs can shock someone out of tansabra sleep, but otherwise, an affected being emerges from the effects of tansabra at a random time. Creatures in tansabra sleep don’t heal naturally, and magical healing doesn’t affect them. Repeated exposure to tansabra can kill an individual, but how much exposure is lethal varies randomly from being to being. A lethal dose is not related to the amount of the drug administered — it depends on a person’s tolerance for the number of distinct times his body undergoes the effects.</t>
  </si>
  <si>
    <t>Type: Injected • Save: None • Interval: None</t>
  </si>
  <si>
    <t>Effect:</t>
  </si>
  <si>
    <t>Immediate: The user gains the Unconscious condition; the user appears dead to all non-magical examination. The user may immediately spend up to half his available hit dice as healing, but can benefit from no other healing, magical or otherwise. This condition lasts for 1d6 days.</t>
  </si>
  <si>
    <t>Overdose: Each individual has a secret number of times they may enter into tansabra sleep; the DM rolls a single die, of the type that is the largest hit die for the creature in question when it first if affected by this drug. This is the maximum number of times the creature may ever enter such sleep; when it uses tansabra one time more than this limit, it enters the sleep and then dies in 1d4 hours.</t>
  </si>
  <si>
    <t>Vornduir</t>
  </si>
  <si>
    <t>When inhaled as a powder, vornduir varies widely in effects. To many people, it does nothing at all. Others get mild rashes and itches.</t>
  </si>
  <si>
    <t>For a few, it switches pain and pleasure for an hour or two, so a gentle caress brings discom­fort, and a slap, flogging, heavy punch, or cutting wound can induce an enjoyable feeling.</t>
  </si>
  <si>
    <t>For others, it makes them feel warm, even if they are wet and out of doors in freezing tem­peratures, and at the same time happy and alert, for two days or more. For these folks, sleep isn’t needed, and their dexterity and judgment don’t suffer due to weariness.</t>
  </si>
  <si>
    <t>Vornduir prevents shock and immobility due to exposure, but not frostbite or lowered body temperature, so users won’t get hypothermic, but they could freeze solid. The drug, a mixture of herbs and animal essences, also acts as a complete and instant antidote to certain poisons—for some individuals only!</t>
  </si>
  <si>
    <t>Kammarth</t>
  </si>
  <si>
    <t>Magical • 40 gp per dose</t>
  </si>
  <si>
    <t>Sold as a stimulant powder or beige-colored jelly, Kammarth is made from the combination of a rare forest root and an Underdark fungus. It causes a temporary increase in speed and reaction time.</t>
  </si>
  <si>
    <t>Type: Contact or ingested • Save: Wisdom DC 10 or 13 (ingested) • Interval: Fifteen minutes</t>
  </si>
  <si>
    <t>Effect: While on kammarth, a user feels a sense of boundless energy and well-being.</t>
  </si>
  <si>
    <t>Immediate: Gain a +10' bonus to Speed for 1d4+1 rounds.</t>
  </si>
  <si>
    <t>While in Effect: Gain advantage on Initiative checks.</t>
  </si>
  <si>
    <t>While in Effect: Those on kammarth are very trusting, apt to see the best in everyone. This gives anyone using Deception or Persuasion against them advantage on those checks.</t>
  </si>
  <si>
    <t>Overdose: If more than one dose is taken in an 8-hour period, the user suffers the 1d4 points of poison damage and the Paralyzed condition until they overcome the second dosage. Using it more than three times in any 24-hour period causes 4d4 poison damage, increases the interval to one hour, and inflicts the Paralyzed condition until they overcome that dosage.</t>
  </si>
  <si>
    <t>Addiction: Medium (Constitution, Wisdom)</t>
  </si>
  <si>
    <t>Katakuda</t>
  </si>
  <si>
    <t>Magical • 50 gp per dose</t>
  </si>
  <si>
    <t>Also known as "Dragonskin". Imported from the distant Kara-Tur, this drug was developed by an order of fighting monks of that land. It is a brown paste that hardens the user's skin. Because of it's side-effects it was rarely used duing training, but was saved for times when the monks expected a great battle.</t>
  </si>
  <si>
    <t>Type: Contact • Save: Constitution DC 18 • Interval: Thirty minutes</t>
  </si>
  <si>
    <t>Effect: While on katakuda, a user's flesh is toughtened, though this gives away to wracking pains and spasms.</t>
  </si>
  <si>
    <t>Until First Interval: User gains resistance 3 to bludgeoning, slashing, and piercing attacks.</t>
  </si>
  <si>
    <t>At First Interval: 1d4+1 points of poison damage.</t>
  </si>
  <si>
    <t>After First Interval: User suffers disadvantage on Dexterity checks and saves.</t>
  </si>
  <si>
    <t>Overdose: Additional doses taken within a tenday of the first dose increase the DC by +2 per dose, and reduce the damage resistance by 1 per dose.</t>
  </si>
  <si>
    <t>Mordayn Vapor</t>
  </si>
  <si>
    <t>Natural • 100 gp per dose</t>
  </si>
  <si>
    <t>Also known as "Dreammist". Made from roughly ground leaves of a rare herb found in southern forests, Mordayn is so potent that it is made from steeping a small amount into boiling water and then inhaling the vapors of the resulting tea. Raw Mordayn power and Mordayn-tainted water are a deadly poison; taking the powder directly or drinking the tea produces an immediate overdose.</t>
  </si>
  <si>
    <t>Type: Inhaled • Save: Charisma DC 17 • Interval: Thirty minutes</t>
  </si>
  <si>
    <t>Effect: Exotic visions of incredible beauty enthrall the user, but when this wears off, the user's life seems drab and futile, instilling in him the desire to recapture the transcendent beauty of his trip.</t>
  </si>
  <si>
    <t>Until First Interval: Stunned condition.</t>
  </si>
  <si>
    <t>Ending: The user must make a Wisdom save DC 15 or fall under a compulsion to do whatever is necessary to repeat the dreammist dose. This lasts for 1d4 hours before fading.</t>
  </si>
  <si>
    <t>Overdose: If two doses are taken within an hour, or if raw mordayn powder or mordayn tea are ingested, the drug acts as a deadly poison (Ingested • Constitution save DC 16 • 2d10 poison damage and poisoned condition for 24 hours; half damage on successful save). Mordayn users often throw out the tea as soon as they inhale and make sure that only one dose is available at a time in order to make sure they cannot overdose on the deadly drug.</t>
  </si>
  <si>
    <t>Addiction: High (Wisdom)</t>
  </si>
  <si>
    <t>Oruighen</t>
  </si>
  <si>
    <t>Alchemical • 10 gp per dose</t>
  </si>
  <si>
    <t>Also called "Phantomdust," Oruighen is made by refining rare cacti found in the alkaline sands of Azulduth, the Lake of Salt. It is a gray, fine-grained dust normally carried in small paper envelopes. It can temporarily blind and disable anyone unfortunate enough to inhale a pinch, and is popular with rogues and assassins who want a quick way to discourage those who interfere with their work. Phantomdust is normally employed by casting a pinch in an opponent's face (performed as a normal attack, with proficiency if the character is proficient with improvised weapons or a poisoner's kit).</t>
  </si>
  <si>
    <t>Type: Inhaled • Save: None • Interval: 2d4 minutes</t>
  </si>
  <si>
    <t>Effect: The victim suffers from extremely painful stinging in the nostrils and eyes.</t>
  </si>
  <si>
    <t>Immediate: Inhaler must make an immediate Constitution save DC 14. If successful, there are no effects.</t>
  </si>
  <si>
    <t>While in Effect: Victim suffers the Blinded condition.</t>
  </si>
  <si>
    <t>At First Interval: Effect ends, with no save necessary.</t>
  </si>
  <si>
    <t>Panaeolo</t>
  </si>
  <si>
    <t>Magical • 125 gp per dose</t>
  </si>
  <si>
    <t>This herb was well-known in the time of Netheril, but its secret was lost when that empire fell. Some merchants have re-discovered the drug, and rescued small amounts of it from oases in Anauroch, beginning to sell it in small quantities.</t>
  </si>
  <si>
    <t>Type: Ingested • Save: Constitution DC 10 • Interval: One hour</t>
  </si>
  <si>
    <t>Effect: Panacolo's leathery-tasting leaves attune the user to the Weave, and boost the power of arcane spells. They make the user ill-tempered and surly, however.</t>
  </si>
  <si>
    <t>While in Effect: Increase the spell save DC of all arcane spells cast by the user by +1.</t>
  </si>
  <si>
    <t>While in Effect: The user takes Disadvantage on all Charisma ability checks.</t>
  </si>
  <si>
    <t>Overdose: If a second dose of panaeolo is taken within an hour of the first, the increase to the spell save DCs becomes +2, but the drug also gains the following:</t>
  </si>
  <si>
    <t>Immediate: The user takes 2d6 psychic damage that cannot be healed until the drug's effects have worn off.</t>
  </si>
  <si>
    <t>Addiction: Low (Constitution, Wisdom)</t>
  </si>
  <si>
    <t>Redflower Leaves</t>
  </si>
  <si>
    <t>Natural • 150 gp per dose</t>
  </si>
  <si>
    <t>These crushed leaves of a tiny red bog flower native to Cormyr, Sembia and the Dragon Coast are known for their ability to improve hand-eye coordination.</t>
  </si>
  <si>
    <t>Type: Ingested • Save: Intelligence DC 10 • Interval: Ten minutes</t>
  </si>
  <si>
    <t>Effect: The user's hand-eye coordination becomes sharpened, but he tends to miss anything happening beyond his immediate point of attention.</t>
  </si>
  <si>
    <t>While in Effect: The user may take a bonus action to focus on an enemy. He gains advantage on his next attack against that creature, as long as that attack happens in the same or next turn.</t>
  </si>
  <si>
    <t>While in Effect: The user suffers disadvantage to all Intelligence (Investigation), Wisdom (Insight), or Wisdom (Perception) checks.</t>
  </si>
  <si>
    <t>Overdose: Taking a second dose before the first has worn off causes the user to take the Poisoned condition for the next hour.</t>
  </si>
  <si>
    <t>Rhul</t>
  </si>
  <si>
    <t>Alchemical • 25 gp per dose</t>
  </si>
  <si>
    <t>A spicy red fluid with a bitter after-taste, Rhul (also known as "Battlewine") causes increased physical prowess and aggression at the expense of caution and agility.</t>
  </si>
  <si>
    <t>Type: Ingested • Save: Wisdom DC 14 • Interval: One minute</t>
  </si>
  <si>
    <t>Effect: The user attacks wildly, hitting enemies but uncaring of attacks against him.</t>
  </si>
  <si>
    <t>Immediate: The user gains 5 temporary hit points.</t>
  </si>
  <si>
    <t>Until First Interval: The user has advantage on all Strength-based attack rolls.</t>
  </si>
  <si>
    <t>While in Effect: Enemies have advantage on their attack rolls against the user.</t>
  </si>
  <si>
    <t>While in Effect: The user must make a Wisdom save DC 14 to choose to make ranged attacks against a foe. On a failed save, the user instead rushes to get close to the enemy, or chooses another target with whom he can immediately engage in melee combat.</t>
  </si>
  <si>
    <t>Overdose: If more than one dose of rhul is taken in a period of one hour, the user takes 1d6 points of poison damage, and suffers disadvantage on Intelligence and Wisdom checks for 24 hours.</t>
  </si>
  <si>
    <t>Sakrash</t>
  </si>
  <si>
    <t>Alchemical • 250 gp per dose</t>
  </si>
  <si>
    <t>Better known as "Twilight Mind," this sweet, oily concoction of wines, rare tree saps and certain herbs is only manufactured in Thay and Mulhorand. It protects the user's mind and thoughts.</t>
  </si>
  <si>
    <t>Type: Ingested • Save: Wisdom DC 12 • Interval: One hour</t>
  </si>
  <si>
    <t>Effect: The user is dazzled by the strange sensation of the drug, but enjoys a period of immunity to mind-probing afterward.</t>
  </si>
  <si>
    <t>Immediate: User suffers the Stunned Condition for one minute.</t>
  </si>
  <si>
    <t>While in Effect: User cannot be detected by effects that read or alter thoughts or emotions. The user cannot even voluntarily permit such contact.</t>
  </si>
  <si>
    <t>Overdose: If the user imbibes a second dose within twelve hours of using the first, the Immediate effect instead lasts until the first interval. Each additional dose taken within that same period extends the duration of the Stunned condition an additional interval.</t>
  </si>
  <si>
    <t>Sezarad Root</t>
  </si>
  <si>
    <t>Natural • 35 gp per dose</t>
  </si>
  <si>
    <t>The sezarad is a broad, vivid flower with a short, briddle root. When chewed the root breaks into soft splinters (like a carrot). It increases vitality.</t>
  </si>
  <si>
    <t>Type: Ingested • Save: Constitution DC 12 • Interval: Ten minutes</t>
  </si>
  <si>
    <t>Effect: The user feels a surge in his health and vitality, but common sense and perceptiveness are dulled.</t>
  </si>
  <si>
    <t>Immediate: User gains 10 temporary hit points.</t>
  </si>
  <si>
    <t>On a Failed Interval Save: The user gains 10 temporary hit points.</t>
  </si>
  <si>
    <t>While in Effect: The user takes disadvantage on all Wisdom ability checks and saves.</t>
  </si>
  <si>
    <t>Addiction: Low (Constitution)</t>
  </si>
  <si>
    <t>[edit][edit]Tekkil</t>
  </si>
  <si>
    <t>Average Prices for Goods &amp;</t>
  </si>
  <si>
    <t>Services in Waterdeep</t>
  </si>
  <si>
    <t>In the brief summary below, prices are provided for</t>
  </si>
  <si>
    <t>items player characters may well desire or require. DMs</t>
  </si>
  <si>
    <t>should use these as guidelines only, following certain</t>
  </si>
  <si>
    <t>strictures:</t>
  </si>
  <si>
    <t>l If something is in great demand and short supply, prices rise.</t>
  </si>
  <si>
    <t>l If there is a glut, prices fall.</t>
  </si>
  <si>
    <t>l If a guild is involved in the price-setting, that is men-</t>
  </si>
  <si>
    <t>tioned at the end of the entry (independent operators</t>
  </si>
  <si>
    <t>usually undercut the Guild by 5-10% unless their prod-</t>
  </si>
  <si>
    <t>uct is in such demand that they need not compete with</t>
  </si>
  <si>
    <t>guild prices).</t>
  </si>
  <si>
    <t>l Prices given within the Players Handbook and the</t>
  </si>
  <si>
    <t>DUNGEON MASTER Guide are considered to hold</t>
  </si>
  <si>
    <t>true, in general, for Waterdeep, and are not duplicated</t>
  </si>
  <si>
    <t>here unless special modifications apply.</t>
  </si>
  <si>
    <t>l Prices for unusual servicesbounty hunting, for exam-</t>
  </si>
  <si>
    <t>ple, or for the sale of monsters and monster eggs or</t>
  </si>
  <si>
    <t>youngare not given herein, as it is recommended that</t>
  </si>
  <si>
    <t>a DM determine these on a case-by-case basis, role-play-</t>
  </si>
  <si>
    <t>ing all deal-making.</t>
  </si>
  <si>
    <t>Accounting: see Bookkeeping</t>
  </si>
  <si>
    <t>Ale, tankard: 1 sp to 10 sp (varies with quality)</t>
  </si>
  <si>
    <t>Baldric: see Weapon-harness</t>
  </si>
  <si>
    <t>Barrel: 5 sp to 5 gp, depending on size (Guild)</t>
  </si>
  <si>
    <t>Basket, wicker: 24 cp depending on size, durability (Guild)</t>
  </si>
  <si>
    <t>Beer: (dark stout), full quaff: 2 sp; 1 barrel: 20 gp (Guild)</t>
  </si>
  <si>
    <t>Bells: wooden: 5 cp/cast metal: 15 gp, depending on size</t>
  </si>
  <si>
    <t>and tone (Guild)</t>
  </si>
  <si>
    <t>Bookkeeping: 1 gp per day or portion of day spent on</t>
  </si>
  <si>
    <t>accounts (Guild)</t>
  </si>
  <si>
    <t>Boots: new: 3 gp/repair: 5-15 sp (Guild) a bonus of up to 5</t>
  </si>
  <si>
    <t>gp is customarily paid for immediate (same day) service.</t>
  </si>
  <si>
    <t>Secondhand boots: 5 sp to 20 sp (markets)</t>
  </si>
  <si>
    <t>Bottles (glass): new: 1 gp per bottle, matching sets; 3-6 cp</t>
  </si>
  <si>
    <t>per bottle, odd bottles (Guild)/secondhand 1 or 2 cp</t>
  </si>
  <si>
    <t>Bowl, carved wooden: average price 2 cp (increases with</t>
  </si>
  <si>
    <t>size, finer workmanship, materials)</t>
  </si>
  <si>
    <t>Bowl, cast metal: average price 2 sp (increases with size,</t>
  </si>
  <si>
    <t>finer workmanship, materials) (Guild)</t>
  </si>
  <si>
    <t>Bread, fresh baked: 1-4 cp/loaf (depending on size, qual-</t>
  </si>
  <si>
    <t>ity)/waybread (older, hard baked): 2 cp/loaf</t>
  </si>
  <si>
    <t>Building (including repairs or additions):</t>
  </si>
  <si>
    <t>Stone: 10 gp/day per Guild workman and 3 gp/day per</t>
  </si>
  <si>
    <t>assistant plus 10 gp daily crew expenses fee, plus materi-</t>
  </si>
  <si>
    <t>als (Guild). See also Stone.</t>
  </si>
  <si>
    <t>Wood: 1 gp per man per day, plus 5 gp for a surveyor-</t>
  </si>
  <si>
    <t>chartist, plus 5 gp for a Guild engineer plus materials</t>
  </si>
  <si>
    <t>plus 10 gp/day crew needs fee (Guild). See also Lum-</t>
  </si>
  <si>
    <t>ber. (does not include Excavations, q.v.)</t>
  </si>
  <si>
    <t>Candles, scented and colored: 2 sp each (Guild), used: 1-3</t>
  </si>
  <si>
    <t>cp (for nobles stubs; i.e. ends)</t>
  </si>
  <si>
    <t>Carrying fare: 1 cp for a half-hour or less ride anywhere</t>
  </si>
  <si>
    <t>within city walls, in an open trotting-cart (and up, for</t>
  </si>
  <si>
    <t>better conveyance) (Guild)</t>
  </si>
  <si>
    <t>Cart, new: 25 gp to 60 gp depending on sizeall have two</t>
  </si>
  <si>
    <t>wheels (plus a spare underneath), an open carrying bed,</t>
  </si>
  <si>
    <t>and trails for beasts; the more ornate have a seat for the</t>
  </si>
  <si>
    <t>driver, removable sides, etc. (Guild)</t>
  </si>
  <si>
    <t>Chain: 1 gp/yard (ornamental) to 5 gp/yard (harbor or</t>
  </si>
  <si>
    <t>gate) depending on size and strength (weight and</t>
  </si>
  <si>
    <t>method of joining links) (Guild)</t>
  </si>
  <si>
    <t>Chimney-cleaning: 10 sp-1 gp/chimney (wealthy are</t>
  </si>
  <si>
    <t>charged more)</t>
  </si>
  <si>
    <t>Cloth, new-woven: 5 sp to 10 gp per bolt, depending upon</t>
  </si>
  <si>
    <t>materials, demand, imported or local (Guild) (does not</t>
  </si>
  <si>
    <t>include Wool; q.v.)</t>
  </si>
  <si>
    <t>Clothing, tailored new: 5-20 gp/garment (Guild) Off the</t>
  </si>
  <si>
    <t>rack: 2-15 cp/garment (depending on amount of mater-</t>
  </si>
  <si>
    <t>ial, workmanship, materials used, style); secondhand: 2</t>
  </si>
  <si>
    <t>sp to 4 gp per garment if tailored, 2 cp to 10 cp if not</t>
  </si>
  <si>
    <t>Crockery, earthenware: 1 cp-6 cp per item, depending on</t>
  </si>
  <si>
    <t>glazing, size, complexity, and durability</t>
  </si>
  <si>
    <t>Crystal balls: 4-8 gp, depending on size (plus enspelling</t>
  </si>
  <si>
    <t>fee)</t>
  </si>
  <si>
    <t>Divination, folk: many prices, many methods; most who</t>
  </si>
  <si>
    <t>can afford it purchase clerical magic</t>
  </si>
  <si>
    <t>Drugs: medicinal: 1-8 gp/bottle (includes bottle, contents</t>
  </si>
  <si>
    <t>yield 3-6 doses, usually 4) (Guild)</t>
  </si>
  <si>
    <t>Dyeing, of cloth, provided by the client: 5 sp to 10 gp/bolt,</t>
  </si>
  <si>
    <t>depending on complexity and difficulty of desired result</t>
  </si>
  <si>
    <t>(Guild)</t>
  </si>
  <si>
    <t>Excavations: 2 gp per man per day (or part of day) plus</t>
  </si>
  <si>
    <t>materials, plus 10 gp/day crew head fee (Guild)</t>
  </si>
  <si>
    <t>Ferrying (about harbor, to and from ship and shore): 2 cp</t>
  </si>
  <si>
    <t>per trip per person carried, plus an additional 1 cp per</t>
  </si>
  <si>
    <t>passenger if any accompanying luggage, pets, or goods</t>
  </si>
  <si>
    <t>are not wholly carried by the passenger (Guild)</t>
  </si>
  <si>
    <t>Fertilizer: 5 gp/wagonload (manure), 7 gp/wagonload (fish</t>
  </si>
  <si>
    <t>or bone meal) (Guild)</t>
  </si>
  <si>
    <t>Firefighting, magical (if no Fire guard hired): 10 gp per</t>
  </si>
  <si>
    <t>building, regardless of success (Guild)</t>
  </si>
  <si>
    <t>Firewood: 5 sp to 1 gp/face cord (known in Waterdeep as a</t>
  </si>
  <si>
    <t>Stand), ranging according to the type and dryness of</t>
  </si>
  <si>
    <t>wood, and difficulty of procuring it (i.e. higher in deep-</t>
  </si>
  <si>
    <t>est winter)</t>
  </si>
  <si>
    <t>Fish, fresh-caught: 1 cp to 12 cp per fish, depending on</t>
  </si>
  <si>
    <t>species, sizes, and condition</t>
  </si>
  <si>
    <t>Furniture, wooden: 1 sp to 15 gp per piece, depending on</t>
  </si>
  <si>
    <t>size, workmanship, and materials used; most normal</t>
  </si>
  <si>
    <t>chairs, standing shelves, and plain tables cost about 2-4</t>
  </si>
  <si>
    <t>gp each (Guild)</t>
  </si>
  <si>
    <t>Glass: 4 cp for 4-inch-square pane to 6 gp for a 4-foot-</t>
  </si>
  <si>
    <t>square pane (Guild); for blown vessels, see Bottles</t>
  </si>
  <si>
    <t>Gowns, fine: 33-99 gp, plus cost of materials and perhaps</t>
  </si>
  <si>
    <t>gems, provided or selected by client (Guild)</t>
  </si>
  <si>
    <t>Guiding through city: 2 cp by day, 4 cp by night (Guild)</t>
  </si>
  <si>
    <t>Hardware: metal work (latches, hinges, needles, spikes)</t>
  </si>
  <si>
    <t>sold by weight, usually 1 cp per ounce (Guild)</t>
  </si>
  <si>
    <t>Herbs: 5 cp to 8 gp/dry ounce (saffron is 40 gp/dry ounce)</t>
  </si>
  <si>
    <t>Hooks, metal: 1 cp (fishhook) to 4 gp (grappling or meat)</t>
  </si>
  <si>
    <t>Horses, shoeing: 1 gp per shoe (includes making or fitting</t>
  </si>
  <si>
    <t>and shoeing) (Guild)</t>
  </si>
  <si>
    <t>Horses, stabling: 1 gp to 3 gp/night (includes night watch,</t>
  </si>
  <si>
    <t>feeding, watering, cleaning, and rubdown, exercise if</t>
  </si>
  <si>
    <t>necessary) (Guild)</t>
  </si>
  <si>
    <t>Horseshoes: see Horses, shoeing (value of a used/found</t>
  </si>
  <si>
    <t>shoe is 1 cp to 3 cp, based on size and condition)</t>
  </si>
  <si>
    <t>Ink: sold by the 2 ounce bottle, 10 sp-4 gp per bottle</t>
  </si>
  <si>
    <t>according to ingredients, such as gilding pigments;</t>
  </si>
  <si>
    <t>always includes bottle (Guild)</t>
  </si>
  <si>
    <t>Jewelry: varies widely according to value of materials, from</t>
  </si>
  <si>
    <t>costume jewelry employing much brass, at 2-4 cp per</t>
  </si>
  <si>
    <t>piece, to elaborate pectorals worth up to 400,000 gp</t>
  </si>
  <si>
    <t>(Guild); many Waterdhavians wear rings or belt buckles</t>
  </si>
  <si>
    <t>of worked gold worth 2-4 gp</t>
  </si>
  <si>
    <t>Lamp oil: 3 sp for a 2 ounce bottle, or 1 gp/flask (as per</t>
  </si>
  <si>
    <t>Players Handbook), or 10 gp/small key (sealed with tar)</t>
  </si>
  <si>
    <t>Lamps: 4 cp (hand clay lamp) to 50 gp (waterproof lantern)</t>
  </si>
  <si>
    <t>Laundry: 2 sp/garment while you wait, 1 sp/garment</t>
  </si>
  <si>
    <t>overnight (Guild)</t>
  </si>
  <si>
    <t>Law: professional witness, assistance of: 10 gp per day (dou-</t>
  </si>
  <si>
    <t>ble if hired to state against charges of severe crimes),</t>
  </si>
  <si>
    <t>payable in advance</t>
  </si>
  <si>
    <t>Letters, written: 10 gp/page (includes materials) (Guild)</t>
  </si>
  <si>
    <t>Lighting through city (without guiding): 3 cp/trip (if guid-</t>
  </si>
  <si>
    <t>ing, use Guiding entry) (Guild)</t>
  </si>
  <si>
    <t>Livery, Guild or other: 3 gp/suit, plus materials (Guild)</t>
  </si>
  <si>
    <t>Loading/unloading, docks: 1 sp per man per hour, 2 sp per</t>
  </si>
  <si>
    <t>man per hour if cargo is dangerous (Guild)</t>
  </si>
  <si>
    <t>Lumber: 1 cp/board (2 × 4 × 8 long) and 2 cp/bar (4 ×</t>
  </si>
  <si>
    <t>4 × 8 long) to 1 sp/board and 12 sp/bar depending on</t>
  </si>
  <si>
    <t>type and condition; prices will vary with nonstandard</t>
  </si>
  <si>
    <t>sizes</t>
  </si>
  <si>
    <t>Magnifying glasses: 5-10 gp each (Guild)</t>
  </si>
  <si>
    <t>Maps: 25 gp in nine days, delivery to Waterdeep address</t>
  </si>
  <si>
    <t>included; rush jobs 18 gp. Cost may increase if map</t>
  </si>
  <si>
    <t>unusually large (Guild)</t>
  </si>
  <si>
    <t>Meat, fresh: 10 gp (whole carcass, average price), 17 gp</t>
  </si>
  <si>
    <t>(smoked carcass), varying with condition and size of car-</t>
  </si>
  <si>
    <t>cass, type of animal (Guild)</t>
  </si>
  <si>
    <t>Medical care: 10-20 gp daily (includes nursing, splints,</t>
  </si>
  <si>
    <t>dressings, emergency medicines, etc.) (Guild)</t>
  </si>
  <si>
    <t>Moneylending, Moneychanging: 10% interest (for princi-</t>
  </si>
  <si>
    <t>pal of 100 gp or less) to 15% interest</t>
  </si>
  <si>
    <t>Musicians, performing: 6 sp/day or occasion (whichever is</t>
  </si>
  <si>
    <t>the lesser time) for each musician (Guild)</t>
  </si>
  <si>
    <t>Musical instruments, new: 1 gp/day of making (most instru-</t>
  </si>
  <si>
    <t>ments take a month) (Guild); secondhand: 30 gp aver-</t>
  </si>
  <si>
    <t>age (varies widely with instrument and condition)</t>
  </si>
  <si>
    <t>Night watchmen: 1 gp each/night, per building watched</t>
  </si>
  <si>
    <t>(unarmed; for armed men, bodyguard rates apply; see</t>
  </si>
  <si>
    <t>text under Wages)</t>
  </si>
  <si>
    <t>Packing: 3 gp for 1 hour of crating and packing 1 persons</t>
  </si>
  <si>
    <t>typical belongings, readied for extended travel (Guild)</t>
  </si>
  <si>
    <t>Paper: scrip: 2 cp/ream; parchment: 5 cp/ream (1 ream is</t>
  </si>
  <si>
    <t>roughly 10 x 14, a two-sided sheet) (Guild)</t>
  </si>
  <si>
    <t>Party costumes: masks and suits of metal, 600 to 2,000 gp</t>
  </si>
  <si>
    <t>(Guild); 20-75 gp for ornate metal masks only</t>
  </si>
  <si>
    <t>Pastries: 1 cp each, or if small, a dozen for 2 cp</t>
  </si>
  <si>
    <t>Pens: 2 cp each (quill), 2-4 sp (metal nib; varying with</t>
  </si>
  <si>
    <t>design) (Guild)</t>
  </si>
  <si>
    <t>Perfume: sold by the 2-ounce bottle, always including the</t>
  </si>
  <si>
    <t>bottle (sometimes quite ornate) and varying in cost from</t>
  </si>
  <si>
    <t>1 cp to 30 gp, depending on quality and demand</t>
  </si>
  <si>
    <t>Pictures and likenesses: 2 gp each to 6 gp each (Guild)</t>
  </si>
  <si>
    <t>Pots, cast metal: 5 gp each, average price (with lid, varies</t>
  </si>
  <si>
    <t>with size, quality) (Guild)</t>
  </si>
  <si>
    <t>Rope: 100 coil of thin black waxed cord: 17 sp; 100 coil of</t>
  </si>
  <si>
    <t>ornamental, silk braided cord: 25 gp (Guild)</t>
  </si>
  <si>
    <t>Sail: single lateen sail 500 to 700 gp (30% less if several</t>
  </si>
  <si>
    <t>months notice given) (Guild); non-Guild no guaran-</t>
  </si>
  <si>
    <t>tees sails sell as low as 200 gp for full rigging; refer to</t>
  </si>
  <si>
    <t>text under the Most Diligent League of Sail-Makers</t>
  </si>
  <si>
    <t>and Cordwainers</t>
  </si>
  <si>
    <t>Scrolls: see Spells if magical, Paper if not (price is per</t>
  </si>
  <si>
    <t>ream, stitched together)</t>
  </si>
  <si>
    <t>Seals: of metal, 12 gp for each design or likeness (Guild)</t>
  </si>
  <si>
    <t>Security: see Night watchmen, Spell guard, and text</t>
  </si>
  <si>
    <t>under Wages for bodyguards</t>
  </si>
  <si>
    <t>Ships: 5,000 to 7,000 gp (minus 1,000 to 1,500 gp if</t>
  </si>
  <si>
    <t>used); for breakdown by type, see text under The</t>
  </si>
  <si>
    <t>Order of Master Shipwrights (Guild)</t>
  </si>
  <si>
    <t>Shoes: see Boots; reduce all costs by half</t>
  </si>
  <si>
    <t>Signet rings: see Seals</t>
  </si>
  <si>
    <t>Signs, lettering: 5 gp/day (or part of a day) (Guild)</t>
  </si>
  <si>
    <t>Smiths tools: 70 gp (full and proper assortment; fine tem-</t>
  </si>
  <si>
    <t>pering is required)</t>
  </si>
  <si>
    <t>Soap: 3 gp per 10 gallon barrel to non-members (Guild)</t>
  </si>
  <si>
    <t>Spectacles: 5-10 gp each pair (Guild)</t>
  </si>
  <si>
    <t>Spell guard, magical: 10 gp/day (Guild)</t>
  </si>
  <si>
    <t>Spells (scrolls): see text under The Watchful Order of</t>
  </si>
  <si>
    <t>Magists &amp; Protectors (Guild) for prices; typically a</t>
  </si>
  <si>
    <t>75% mark-up to non members (sold by individual Guild</t>
  </si>
  <si>
    <t>members, not by the Guild)</t>
  </si>
  <si>
    <t>Spellcasting, at trials: 500 gp per divination spell cast, paid</t>
  </si>
  <si>
    <t>by city if cast upon order of a city official</t>
  </si>
  <si>
    <t>Spices: see Herbs</t>
  </si>
  <si>
    <t>Stamp-marks: see Seals</t>
  </si>
  <si>
    <t>Stone: 2 cp/block if purchased to do own work; 3 cp/block</t>
  </si>
  <si>
    <t>laid by Guild for repairs or additions; 4 cp/block laid by</t>
  </si>
  <si>
    <t>Guild when new structures built; 5 cp/block laid by</t>
  </si>
  <si>
    <t>Guild if marble, obsidian, or other finestone (Guild)</t>
  </si>
  <si>
    <t>Suspenders: 2 cp each set</t>
  </si>
  <si>
    <t>Tankards, cast: 10 sp to 1 gp, depending on size and work-</t>
  </si>
  <si>
    <t>manship (new) (Guild); 3 cp (secondhand)</t>
  </si>
  <si>
    <t>Tiles: new: 1 cp to 3 cp each (varies with quality), laid: 1</t>
  </si>
  <si>
    <t>cp each extra (or daily rate) (Guild)</t>
  </si>
  <si>
    <t>Tote straps: 3 cp/strap (Guild)</t>
  </si>
  <si>
    <t>Toys, metal: 5 cp to 5 gp (Guild)</t>
  </si>
  <si>
    <t>Training, of mounts: 2 gp/day (2 weeks to 1 month</t>
  </si>
  <si>
    <t>required, depending on desired result)</t>
  </si>
  <si>
    <t>Wagons: 75-200 gp, varying with size, durability, style, and</t>
  </si>
  <si>
    <t>length of time given to build; custom or unusual sizes</t>
  </si>
  <si>
    <t>and style more expensive (Guild)</t>
  </si>
  <si>
    <t>Weapon-harness: 1 gp per piece (e.g. belt, scabbard, baldric</t>
  </si>
  <si>
    <t>= 3 pieces) (Guild)</t>
  </si>
  <si>
    <t>Weapons, bladed: cost as per Players Handbook, plus 1 gp</t>
  </si>
  <si>
    <t>city fee (various Guilds)</t>
  </si>
  <si>
    <t>Wheels, replacement (for wagons and carts): 2 gp to 6 gp</t>
  </si>
  <si>
    <t>per wheel, depending on size, design, difficulty of job</t>
  </si>
  <si>
    <t>and materials required; double if job is a rush or a dan-</t>
  </si>
  <si>
    <t>gerous one, involving travel outside the city walls</t>
  </si>
  <si>
    <t>Wickerwork, small: 1 cp/piece (Guild)</t>
  </si>
  <si>
    <t>Window frame: wooden: see Building; metal, custom-</t>
  </si>
  <si>
    <t>made to fit: 5 sp-10 sp unbarred, depending on size, 2</t>
  </si>
  <si>
    <t>gp-10 gp if barred, depending on size, aesthetic design of</t>
  </si>
  <si>
    <t>the bars, and sturdiness (Guild)</t>
  </si>
  <si>
    <t>Windowpanes: see Glass</t>
  </si>
  <si>
    <t>Wine: 7 sp/jack, 1 gp/bottle, 20 gp/barrel to 4 gp/jack, 12</t>
  </si>
  <si>
    <t>gp/bottle, 70 gp/barrel depending on quality, rarity,</t>
  </si>
  <si>
    <t>fashionability (Guild)</t>
  </si>
  <si>
    <t>Wool: 7 gp per bolt, fine spun but undyed (Guild)</t>
  </si>
  <si>
    <t>Zzar 2 gp/jack, 7 gp/bottle, 40 gp/small key (Guild)</t>
  </si>
  <si>
    <t>Livery CITY OF SPLENDORS - BOXED SET</t>
  </si>
  <si>
    <t>White cloaks and hats with a light blue chevron on
the left shoulder or brim of each</t>
  </si>
  <si>
    <t>Entrance</t>
  </si>
  <si>
    <t>Dues</t>
  </si>
  <si>
    <t>10 gp; by application to the Master Bakers: the
ten senior (longest registered) guild members, plus the
Master</t>
  </si>
  <si>
    <t xml:space="preserve"> 5 sp/month</t>
  </si>
  <si>
    <t>The Master Bakers Hall, The Street of the
Sword, Castle Ward (C27)</t>
  </si>
  <si>
    <t>Master</t>
  </si>
  <si>
    <t>Headquarters</t>
  </si>
  <si>
    <t>TABLE 5–2: COMMON SEWER ENCOUNTERS</t>
  </si>
  <si>
    <t>d% d% d% Sewer Number</t>
  </si>
  <si>
    <t>Prim. Sec. Tert. Feature Encounter Encountered</t>
  </si>
  <si>
    <t>01–02 01–03 01–03 01–05 Bat swarm 1d2</t>
  </si>
  <si>
    <t>03–05 04–06 04–06 06–08 Aquatic ooze, 1</t>
  </si>
  <si>
    <t xml:space="preserve"> bloodbloaterFF</t>
  </si>
  <si>
    <t>06–09 07–09 07–08 09–10 Carrion crawler 1d3</t>
  </si>
  <si>
    <t>10–19 10–14 09 11–18 Cellarer See text</t>
  </si>
  <si>
    <t>20–22 15–17 10–12 19–21 Centipede swarm 1d2</t>
  </si>
  <si>
    <t>23–25 18–21 13–15 22–25 Choker 1</t>
  </si>
  <si>
    <t>26–27 22–23 16–19 26–27 Eyeball beholderkinMF 1d4</t>
  </si>
  <si>
    <t>28–31 24–26 20–21 28–31 FihyrMM2 1d4</t>
  </si>
  <si>
    <t>32–35 27–30 22–25 32–35 Flotsam oozeFF 1</t>
  </si>
  <si>
    <t>36–38 31–33 26–28 36–38 Gray ooze 1</t>
  </si>
  <si>
    <t>39–40 34–36 29–31 39–41 Grick 1</t>
  </si>
  <si>
    <t>41–43 37–40 32–34 42–43 LurkerUnd 1</t>
  </si>
  <si>
    <t>44–45 41–42 35–38 44–46 MeazelMF 1</t>
  </si>
  <si>
    <t>46–50 43 — — Merfolk See text</t>
  </si>
  <si>
    <t>51–52 44–46 39–41 — Mimic 1</t>
  </si>
  <si>
    <t>53–55 47–49 42–44 47–49 Ochre jelly 1</t>
  </si>
  <si>
    <t>56–57 50–52 45–49 50–52 OsquipRac 1d2</t>
  </si>
  <si>
    <t>58–59 53–56 50–54 53–54 Shadow 1d3</t>
  </si>
  <si>
    <t>60–62 57–59 55–58 55–57 SewermSK 1</t>
  </si>
  <si>
    <t>63–65 60–62 59–61 58–61 Rat swarm 1d12</t>
  </si>
  <si>
    <t>66–67 63–65 62–65 62–63 Shrieker 1d4</t>
  </si>
  <si>
    <t>68–69 66–67 66–67 64–65 Skum 1d4+1</t>
  </si>
  <si>
    <t>70–72 68–70 68–70 66–69 Spider swarm 1d4</t>
  </si>
  <si>
    <t>73–74 71–73 71–74 70–71 SplinterwaifMM3 See text</t>
  </si>
  <si>
    <t>75–77 74–76 75–76 72–74 Stirge 1d4+4</t>
  </si>
  <si>
    <t>78–81 77–80 77–79 75–78 Thief See text</t>
  </si>
  <si>
    <t>82–83 81–82 80–81 79–81 Twig blightMM2 1</t>
  </si>
  <si>
    <t>84–85 83–85 82–86 82–83 Violet fungi 1d4</t>
  </si>
  <si>
    <t>86–87 86–87 87–88 84–86 Wasp swarmFF 1</t>
  </si>
  <si>
    <t>88–90 88–90 89–90 87–90 Wererat See text</t>
  </si>
  <si>
    <t>91–95 91–95 91–95 91–95 Roll twice on this table n/a</t>
  </si>
  <si>
    <t>96–100 96–100 96–100 96–100 Roll once on Table 5–3 n/a</t>
  </si>
  <si>
    <t>TABLE 5–1: SEWER ENCOUNTER CHANCE</t>
  </si>
  <si>
    <t>Passage Normal Travel Cautious Travel Hiding</t>
  </si>
  <si>
    <t>Primary 20% 10% 5%</t>
  </si>
  <si>
    <t>Secondary 15% 8% 4%</t>
  </si>
  <si>
    <t>Tertiary 12% 8% 4%</t>
  </si>
  <si>
    <t>Sewer Feature 25% 20% 10%</t>
  </si>
  <si>
    <t>CASTLE WARD</t>
  </si>
  <si>
    <t>DOCK WARD</t>
  </si>
  <si>
    <t>CITY OF THE DEAD</t>
  </si>
  <si>
    <t>SEA WARD</t>
  </si>
  <si>
    <t>NORTH WARD</t>
  </si>
  <si>
    <t>TRADES WARD</t>
  </si>
  <si>
    <t>SOUTHERN WARD</t>
  </si>
  <si>
    <t>RUMORS</t>
  </si>
  <si>
    <t>RUMOR</t>
  </si>
  <si>
    <t>LOREMASTER</t>
  </si>
  <si>
    <r>
      <t>City Watch (Expansive Government)</t>
    </r>
    <r>
      <rPr>
        <sz val="12"/>
        <color rgb="FF000000"/>
        <rFont val="Arial"/>
        <family val="2"/>
        <charset val="204"/>
      </rPr>
      <t>: AL LN, N, LG; 40,000 gp resource limit; Membership 1,600; Mixed (</t>
    </r>
  </si>
  <si>
    <t>Humans</t>
  </si>
  <si>
    <t>Dwarves</t>
  </si>
  <si>
    <t>Halflings</t>
  </si>
  <si>
    <t>Half-elves</t>
  </si>
  <si>
    <t>Elves</t>
  </si>
  <si>
    <t>Half-orcs</t>
  </si>
  <si>
    <t>Gnomes</t>
  </si>
  <si>
    <t>Other</t>
  </si>
  <si>
    <t>Salary</t>
  </si>
  <si>
    <t>5 gp / month</t>
  </si>
  <si>
    <t>Officers</t>
  </si>
  <si>
    <t>6 gp / month</t>
  </si>
  <si>
    <t>Perfumer/dyer</t>
  </si>
  <si>
    <t>Food merchant</t>
  </si>
  <si>
    <t>Magical goods</t>
  </si>
  <si>
    <t>General goods</t>
  </si>
  <si>
    <t>Tannery/furrier</t>
  </si>
  <si>
    <t>Furniture maker</t>
  </si>
  <si>
    <t>Wine merchant</t>
  </si>
  <si>
    <t>Goldsmith/silversmith</t>
  </si>
  <si>
    <t>Glassblower</t>
  </si>
  <si>
    <t>Fortune teller</t>
  </si>
  <si>
    <t>Gambling hall</t>
  </si>
  <si>
    <t>Names</t>
  </si>
  <si>
    <t>SEWERS</t>
  </si>
  <si>
    <t>OVERDOSE</t>
  </si>
  <si>
    <t>1             City Guard, patrol of 6</t>
  </si>
  <si>
    <t>2             Messenger in the livery of a noble house</t>
  </si>
  <si>
    <t>3             Local merchant</t>
  </si>
  <si>
    <t>4             Wagon unloading supplies</t>
  </si>
  <si>
    <t>5             4-5 porters</t>
  </si>
  <si>
    <t>6             Non-human (orc, ogre) porter</t>
  </si>
  <si>
    <t>7             Two merchants haggling</t>
  </si>
  <si>
    <t>8             Innocent bystander</t>
  </si>
  <si>
    <t>9             Barman or restauranteur buying supplies</t>
  </si>
  <si>
    <t>10          City Watch, patrol of 4</t>
  </si>
  <si>
    <t>11          Hard currency girls</t>
  </si>
  <si>
    <t>12          Beggar (10% chance thief level 1-4)</t>
  </si>
  <si>
    <t>13          Innocent bystander</t>
  </si>
  <si>
    <t>14          Runner in the livery of Waterdeep</t>
  </si>
  <si>
    <t>15          Wagon unloading supplies</t>
  </si>
  <si>
    <t>16          Noble in travel chair</t>
  </si>
  <si>
    <t>17          Street vendor</t>
  </si>
  <si>
    <t>18          Concerned citizen</t>
  </si>
  <si>
    <t>19          Trotting cart with 2 passengers</t>
  </si>
  <si>
    <t>20          2-3 fishwives arguing</t>
  </si>
  <si>
    <t>21          Magic-User (level 1-6)</t>
  </si>
  <si>
    <t>22          Group of thugs</t>
  </si>
  <si>
    <t>23          Broken cart or wagon</t>
  </si>
  <si>
    <t>24          Two guildsmen in discussion</t>
  </si>
  <si>
    <t>25          Apprentice in the livery of a guild</t>
  </si>
  <si>
    <t>26          Innocent bystander</t>
  </si>
  <si>
    <t>27          Foreign merchant</t>
  </si>
  <si>
    <t>28          Empty wagon</t>
  </si>
  <si>
    <t>29          Moneychanger with 3 guards</t>
  </si>
  <si>
    <t>30          Hard currency girls</t>
  </si>
  <si>
    <t>31          Cryer advertising a merchant's wares</t>
  </si>
  <si>
    <t>32          Street vendor</t>
  </si>
  <si>
    <t>33          Merchant making a sale</t>
  </si>
  <si>
    <t>34          Trotting cart, empty of passengers</t>
  </si>
  <si>
    <t>35          Group of mendicants cadging for coins</t>
  </si>
  <si>
    <t>36          Concerned citizen</t>
  </si>
  <si>
    <t>37          Runner in the livery of a noble house</t>
  </si>
  <si>
    <t>38          Minor official of Waterdeep (scribe or clerk)</t>
  </si>
  <si>
    <t>39          Non-human merchant (dwarf, elf, halfling, gnome)</t>
  </si>
  <si>
    <t>40          Children playing</t>
  </si>
  <si>
    <t>41          Street vendor</t>
  </si>
  <si>
    <t>42          Porters unloading a wagon</t>
  </si>
  <si>
    <t>43          Gridlock—a number of wagons narrowing traffic</t>
  </si>
  <si>
    <t>44          Cryer advertising a tavern or festhall</t>
  </si>
  <si>
    <t>45          Fishwives engaged in gossip</t>
  </si>
  <si>
    <t>46          Journeyman in the livery of a guild</t>
  </si>
  <si>
    <t>47          Old war veteran watching the world</t>
  </si>
  <si>
    <t>48          Street vendor</t>
  </si>
  <si>
    <t>49          4-5 human porters carrying goods</t>
  </si>
  <si>
    <t>50          Two merchants in heated discussion</t>
  </si>
  <si>
    <t>51          Beggars (10% thief level 1-4)</t>
  </si>
  <si>
    <t>52          Small children</t>
  </si>
  <si>
    <t>53          Jongleur/Minstrel/Entertainer</t>
  </si>
  <si>
    <t>54          Cryer for entertainer or theater</t>
  </si>
  <si>
    <t>55          Innocent bystander (10% thief level 2-8)</t>
  </si>
  <si>
    <t>56          Obvious tourists from the hinterlands</t>
  </si>
  <si>
    <t>57          Street vendor</t>
  </si>
  <si>
    <t xml:space="preserve">58          </t>
  </si>
  <si>
    <t>Political speaker with crowd</t>
  </si>
  <si>
    <t>59          Cleric (levels 1-6)</t>
  </si>
  <si>
    <t>60          Foreign merchant</t>
  </si>
  <si>
    <t>61          Concerned citizen</t>
  </si>
  <si>
    <t>62          Detachment of the Guard-12 soldiers</t>
  </si>
  <si>
    <t>63          Fighter (level 1-8)</t>
  </si>
  <si>
    <t>64          Porters unloading a wagon</t>
  </si>
  <si>
    <t>65          Cryer in palace livery</t>
  </si>
  <si>
    <t>66          Unremarkable messenger</t>
  </si>
  <si>
    <t>67          Grocer directing wagon unloading</t>
  </si>
  <si>
    <t>68          Carriage with livery of noble house</t>
  </si>
  <si>
    <t>69          Construction on nearby building</t>
  </si>
  <si>
    <t>70          Dungsweepers</t>
  </si>
  <si>
    <t>71          Artist sketching</t>
  </si>
  <si>
    <t>72          Merchant fawning over a noble</t>
  </si>
  <si>
    <t>73          Old coots</t>
  </si>
  <si>
    <t>74          City Watch, patrol of 4</t>
  </si>
  <si>
    <t>75          Obvious tourists from the hinterlands</t>
  </si>
  <si>
    <t>76          Innocent bystanders</t>
  </si>
  <si>
    <t>77          Messenger wearing the device of a guild</t>
  </si>
  <si>
    <t>78          Young couple oblivious to the world</t>
  </si>
  <si>
    <t>79          Two men making a secret transaction</t>
  </si>
  <si>
    <t>80          Wagon pulled by oxen</t>
  </si>
  <si>
    <t>89          Bearers carrying large cloth burdens</t>
  </si>
  <si>
    <t>90          Cryer for eatery or tavern</t>
  </si>
  <si>
    <t>91          Minor, harried official</t>
  </si>
  <si>
    <t>92          Merchant in front of his store</t>
  </si>
  <si>
    <t>93          Shady individual lurking near corner</t>
  </si>
  <si>
    <t>94          Innocent bystander</t>
  </si>
  <si>
    <t>95          Band of ruffians</t>
  </si>
  <si>
    <t>96          Old drunk propped against a wall</t>
  </si>
  <si>
    <t>97          Horses tied up in front of building</t>
  </si>
  <si>
    <t>98          Obvious tourists from the hinterlands</t>
  </si>
  <si>
    <t>99          City Watch, patrol of 4</t>
  </si>
  <si>
    <t>100        Flying creature (hippogriff, griffon, pegasus, carpet, etc.)</t>
  </si>
  <si>
    <t>101        Lamplighters</t>
  </si>
  <si>
    <t>102       2-3 men dressed in black</t>
  </si>
  <si>
    <t>103        Hard currency girls</t>
  </si>
  <si>
    <t>104        Ruffians</t>
  </si>
  <si>
    <t>105        Innocent bystanders, out too late</t>
  </si>
  <si>
    <t>105       Gang of low level (1-3) thieves</t>
  </si>
  <si>
    <t>106       Runner for some guild</t>
  </si>
  <si>
    <t>107        Wizard (level 9-15)</t>
  </si>
  <si>
    <t>108        Drunken rowdies</t>
  </si>
  <si>
    <t>109        Party of tourists with guide</t>
  </si>
  <si>
    <t>110        Monster encounter</t>
  </si>
  <si>
    <t>110        Lamplighters</t>
  </si>
  <si>
    <t>111        City Watch, patrol of 4</t>
  </si>
  <si>
    <t>112        Party of tourists with guide</t>
  </si>
  <si>
    <t>113        3-4 men in shadows</t>
  </si>
  <si>
    <t>114        Lone horseman</t>
  </si>
  <si>
    <t>115        Courting lovers</t>
  </si>
  <si>
    <t>116        Carriage with drawn curtains</t>
  </si>
  <si>
    <t>117        Lamplighters</t>
  </si>
  <si>
    <t>118        Merchant en route home</t>
  </si>
  <si>
    <t>119        Drunken foreigner</t>
  </si>
  <si>
    <t>120        Monster encounter</t>
  </si>
  <si>
    <t>2             Messenger in the livery of a noble guild</t>
  </si>
  <si>
    <t>3             Noble party</t>
  </si>
  <si>
    <t>4             Wagon making deliveries</t>
  </si>
  <si>
    <t>6             Strolling minstrel</t>
  </si>
  <si>
    <t>7             Two nobles in discussion</t>
  </si>
  <si>
    <t>9             Clerical instructor and group of 4-16 students</t>
  </si>
  <si>
    <t>11          Noblewomen out for a stroll</t>
  </si>
  <si>
    <t>15          Wagon moving towards one of the gates</t>
  </si>
  <si>
    <t>16          Noble in portage chair</t>
  </si>
  <si>
    <t>19          4-5 human porters</t>
  </si>
  <si>
    <t>20          2-3 gladiators in demonstration</t>
  </si>
  <si>
    <t>22          2 clerics in religious discussion</t>
  </si>
  <si>
    <t>25          Young nobleman</t>
  </si>
  <si>
    <t>30          Children at play</t>
  </si>
  <si>
    <t>31          Cryer advertising an upcoming gala</t>
  </si>
  <si>
    <t>33          Merchant making a delivery</t>
  </si>
  <si>
    <t>34          Trotting cart with 1 passenger</t>
  </si>
  <si>
    <t>35          Group of clerics exhorting to the masses</t>
  </si>
  <si>
    <t>43          Craftsmen arguing over a noble's business</t>
  </si>
  <si>
    <t>44          Cryer advertising a tavern</t>
  </si>
  <si>
    <t>45          Servants engaged in gossip</t>
  </si>
  <si>
    <t>Servants running an errand</t>
  </si>
  <si>
    <t>Street vendor</t>
  </si>
  <si>
    <t>4-5 human porters carrying goods</t>
  </si>
  <si>
    <t>Ragged cleric (level 2-8) looking to convert others</t>
  </si>
  <si>
    <t>1-4 beggars (5% thief level 1-4)</t>
  </si>
  <si>
    <t>Small children, playing with dogs</t>
  </si>
  <si>
    <t>Jongleur / Minstrel / Entertainer</t>
  </si>
  <si>
    <t>Cryer for entertainer or theater</t>
  </si>
  <si>
    <t>Innocent bystander (10% thief level 2-8)</t>
  </si>
  <si>
    <t>Obvious tourists from the hinterlands</t>
  </si>
  <si>
    <t>Gardeners working on trees</t>
  </si>
  <si>
    <t>Religious speaker with crowd</t>
  </si>
  <si>
    <t>Cleric (levels 1-6) with group of followers</t>
  </si>
  <si>
    <t>Foreign merchant</t>
  </si>
  <si>
    <t>Concerned citizen</t>
  </si>
  <si>
    <t>City Watch, patrol of 4</t>
  </si>
  <si>
    <t>Fighter (level 1-8)</t>
  </si>
  <si>
    <t>Porters unloading a wagon</t>
  </si>
  <si>
    <t>Cryer in noble livery</t>
  </si>
  <si>
    <t>Unremarkable messenger</t>
  </si>
  <si>
    <t>Noblewoman directing construction</t>
  </si>
  <si>
    <t>Carriage with livery of noble house</t>
  </si>
  <si>
    <t>Construction on nearby building</t>
  </si>
  <si>
    <t>Dungsweepers</t>
  </si>
  <si>
    <t>Artist working on a wall mural</t>
  </si>
  <si>
    <t>Merchant fawning over a noble</t>
  </si>
  <si>
    <t>old coots</t>
  </si>
  <si>
    <t>Innocent bystanders</t>
  </si>
  <si>
    <t>Messenger wearing the device of a guild</t>
  </si>
  <si>
    <t>Young couple oblivious to the world</t>
  </si>
  <si>
    <t>Iwo young nobles in a loud, angry discussion</t>
  </si>
  <si>
    <t>Wagon loaded with furniture</t>
  </si>
  <si>
    <t>Bearers carrying large cloth burdens</t>
  </si>
  <si>
    <t>Cryer for restaurant</t>
  </si>
  <si>
    <t>Minor, harried official</t>
  </si>
  <si>
    <t>Merchant making a delivery, with wagon</t>
  </si>
  <si>
    <t>Shady individual watching a nearby noble home</t>
  </si>
  <si>
    <t>Innocent bystander</t>
  </si>
  <si>
    <t>Band of young nobles</t>
  </si>
  <si>
    <t>Old man eating</t>
  </si>
  <si>
    <t>Young man with bulky object, looking over his shoul­</t>
  </si>
  <si>
    <t>der</t>
  </si>
  <si>
    <t>Obvious tourists with guide</t>
  </si>
  <si>
    <t>Flying creature (hippogriff, griffon, Pegasus, flying</t>
  </si>
  <si>
    <t>carpet, etc.)</t>
  </si>
  <si>
    <t>Lamplighters</t>
  </si>
  <si>
    <t>2-3 men dressed in black</t>
  </si>
  <si>
    <t>Courtesans en route home</t>
  </si>
  <si>
    <t>Noble ruffians</t>
  </si>
  <si>
    <t>Innocent bystanders, out too late</t>
  </si>
  <si>
    <t>Gang of low level (l-3) thieves climbing over a wall</t>
  </si>
  <si>
    <t>Nobles out for an evening stroll</t>
  </si>
  <si>
    <t>Cleric (level 9-15)</t>
  </si>
  <si>
    <t>Drunken noble rowdies</t>
  </si>
  <si>
    <t>Party of tourists with guide</t>
  </si>
  <si>
    <t>Monster encounter</t>
  </si>
  <si>
    <t>3-4 men in shadows</t>
  </si>
  <si>
    <t>Lone horseman</t>
  </si>
  <si>
    <t>Courting lovers</t>
  </si>
  <si>
    <t>Carriage with drawn curtains</t>
  </si>
  <si>
    <t>Drunken foreigner</t>
  </si>
  <si>
    <t>PC</t>
  </si>
  <si>
    <t>Passive Perception</t>
  </si>
  <si>
    <t>City Guard, patrol of 6</t>
  </si>
  <si>
    <t>Messenger in the livery of a noble house</t>
  </si>
  <si>
    <t>Local merchant</t>
  </si>
  <si>
    <t>Wagon unloading supplies</t>
  </si>
  <si>
    <t>4-5 porters</t>
  </si>
  <si>
    <t>6 laborers on a break</t>
  </si>
  <si>
    <t>Two nobles in intense discussion</t>
  </si>
  <si>
    <t>Barman or restauranteur buying supplies</t>
  </si>
  <si>
    <t>Hard currency girls</t>
  </si>
  <si>
    <t>Beggar (20% chance thief level 1-4)</t>
  </si>
  <si>
    <t>Runner in the livery of Waterdeep</t>
  </si>
  <si>
    <t>Noble in portage chair</t>
  </si>
  <si>
    <t>Noblewoman returning from shopping with 4 bearers</t>
  </si>
  <si>
    <t>2-3 mercenaries arguing</t>
  </si>
  <si>
    <t>Magic-User (level 1-6)</t>
  </si>
  <si>
    <t>Group of mangy-looking thugs</t>
  </si>
  <si>
    <t>Broken cart or wagon</t>
  </si>
  <si>
    <t>Two guildsmen in casual discussion</t>
  </si>
  <si>
    <t>Apprentice in the livery of a guild</t>
  </si>
  <si>
    <t>Foreign merchant, lost</t>
  </si>
  <si>
    <t>Empty wagon</t>
  </si>
  <si>
    <t>Moneychanger with 3 guards</t>
  </si>
  <si>
    <t>3-4 servants, gossiping</t>
  </si>
  <si>
    <t>Cryer advertising am upcoming noble festivity</t>
  </si>
  <si>
    <t>Merchant making a sale</t>
  </si>
  <si>
    <t>Trotting cart with 1 passenger</t>
  </si>
  <si>
    <t>Group of beggars</t>
  </si>
  <si>
    <t>Runner in the livery of a noble house</t>
  </si>
  <si>
    <r>
      <t>38</t>
    </r>
    <r>
      <rPr>
        <sz val="7"/>
        <color rgb="FF000000"/>
        <rFont val="Times New Roman"/>
        <family val="1"/>
        <charset val="204"/>
      </rPr>
      <t xml:space="preserve">          </t>
    </r>
    <r>
      <rPr>
        <sz val="9"/>
        <color rgb="FF000000"/>
        <rFont val="Book Antiqua"/>
        <family val="1"/>
        <charset val="204"/>
      </rPr>
      <t>Minor official of Waterdeep (scribe or clerk)</t>
    </r>
  </si>
  <si>
    <r>
      <t>39</t>
    </r>
    <r>
      <rPr>
        <sz val="7"/>
        <color rgb="FF000000"/>
        <rFont val="Times New Roman"/>
        <family val="1"/>
        <charset val="204"/>
      </rPr>
      <t xml:space="preserve">          </t>
    </r>
    <r>
      <rPr>
        <sz val="9"/>
        <color rgb="FF000000"/>
        <rFont val="Book Antiqua"/>
        <family val="1"/>
        <charset val="204"/>
      </rPr>
      <t>Non-human mercenary (dwarf, elf, half'ling, gnome)</t>
    </r>
  </si>
  <si>
    <r>
      <t>40</t>
    </r>
    <r>
      <rPr>
        <sz val="7"/>
        <color rgb="FF000000"/>
        <rFont val="Times New Roman"/>
        <family val="1"/>
        <charset val="204"/>
      </rPr>
      <t xml:space="preserve">          </t>
    </r>
    <r>
      <rPr>
        <sz val="9"/>
        <color rgb="FF000000"/>
        <rFont val="Book Antiqua"/>
        <family val="1"/>
        <charset val="204"/>
      </rPr>
      <t>Children playing</t>
    </r>
  </si>
  <si>
    <r>
      <t>41</t>
    </r>
    <r>
      <rPr>
        <sz val="7"/>
        <color rgb="FF000000"/>
        <rFont val="Times New Roman"/>
        <family val="1"/>
        <charset val="204"/>
      </rPr>
      <t xml:space="preserve">          </t>
    </r>
    <r>
      <rPr>
        <sz val="9"/>
        <color rgb="FF000000"/>
        <rFont val="Book Antiqua"/>
        <family val="1"/>
        <charset val="204"/>
      </rPr>
      <t>Street vendor</t>
    </r>
  </si>
  <si>
    <r>
      <t>42</t>
    </r>
    <r>
      <rPr>
        <sz val="7"/>
        <color rgb="FF000000"/>
        <rFont val="Times New Roman"/>
        <family val="1"/>
        <charset val="204"/>
      </rPr>
      <t xml:space="preserve">          </t>
    </r>
    <r>
      <rPr>
        <sz val="9"/>
        <color rgb="FF000000"/>
        <rFont val="Book Antiqua"/>
        <family val="1"/>
        <charset val="204"/>
      </rPr>
      <t>Porters unloading a wagon</t>
    </r>
  </si>
  <si>
    <r>
      <t>43</t>
    </r>
    <r>
      <rPr>
        <sz val="7"/>
        <color rgb="FF000000"/>
        <rFont val="Times New Roman"/>
        <family val="1"/>
        <charset val="204"/>
      </rPr>
      <t xml:space="preserve">          </t>
    </r>
    <r>
      <rPr>
        <sz val="9"/>
        <color rgb="FF000000"/>
        <rFont val="Book Antiqua"/>
        <family val="1"/>
        <charset val="204"/>
      </rPr>
      <t>Collision—Two wagons or carriages, owners are argu­</t>
    </r>
    <r>
      <rPr>
        <vertAlign val="superscript"/>
        <sz val="9"/>
        <color rgb="FF000000"/>
        <rFont val="Book Antiqua"/>
        <family val="1"/>
        <charset val="204"/>
      </rPr>
      <t>in</t>
    </r>
    <r>
      <rPr>
        <sz val="9"/>
        <color rgb="FF000000"/>
        <rFont val="Book Antiqua"/>
        <family val="1"/>
        <charset val="204"/>
      </rPr>
      <t>g</t>
    </r>
  </si>
  <si>
    <r>
      <t>44</t>
    </r>
    <r>
      <rPr>
        <sz val="7"/>
        <color rgb="FF000000"/>
        <rFont val="Times New Roman"/>
        <family val="1"/>
        <charset val="204"/>
      </rPr>
      <t xml:space="preserve">          </t>
    </r>
    <r>
      <rPr>
        <sz val="9"/>
        <color rgb="FF000000"/>
        <rFont val="Book Antiqua"/>
        <family val="1"/>
        <charset val="204"/>
      </rPr>
      <t>Cryer advertising a tavern or festhall</t>
    </r>
  </si>
  <si>
    <r>
      <t>45</t>
    </r>
    <r>
      <rPr>
        <sz val="7"/>
        <color rgb="FF000000"/>
        <rFont val="Times New Roman"/>
        <family val="1"/>
        <charset val="204"/>
      </rPr>
      <t xml:space="preserve">          </t>
    </r>
    <r>
      <rPr>
        <sz val="9"/>
        <color rgb="FF000000"/>
        <rFont val="Book Antiqua"/>
        <family val="1"/>
        <charset val="204"/>
      </rPr>
      <t>Servants engaged in gossip</t>
    </r>
  </si>
  <si>
    <r>
      <t>46</t>
    </r>
    <r>
      <rPr>
        <sz val="7"/>
        <color rgb="FF000000"/>
        <rFont val="Times New Roman"/>
        <family val="1"/>
        <charset val="204"/>
      </rPr>
      <t xml:space="preserve">          </t>
    </r>
    <r>
      <rPr>
        <sz val="9"/>
        <color rgb="FF000000"/>
        <rFont val="Book Antiqua"/>
        <family val="1"/>
        <charset val="204"/>
      </rPr>
      <t>Journeyman in the livery of a guild</t>
    </r>
  </si>
  <si>
    <r>
      <t>47</t>
    </r>
    <r>
      <rPr>
        <sz val="7"/>
        <color rgb="FF000000"/>
        <rFont val="Times New Roman"/>
        <family val="1"/>
        <charset val="204"/>
      </rPr>
      <t xml:space="preserve">          </t>
    </r>
    <r>
      <rPr>
        <sz val="9"/>
        <color rgb="FF000000"/>
        <rFont val="Book Antiqua"/>
        <family val="1"/>
        <charset val="204"/>
      </rPr>
      <t>Raggedy priest talking to himself</t>
    </r>
  </si>
  <si>
    <r>
      <t>48</t>
    </r>
    <r>
      <rPr>
        <sz val="7"/>
        <color rgb="FF000000"/>
        <rFont val="Times New Roman"/>
        <family val="1"/>
        <charset val="204"/>
      </rPr>
      <t xml:space="preserve">          </t>
    </r>
    <r>
      <rPr>
        <sz val="9"/>
        <color rgb="FF000000"/>
        <rFont val="Book Antiqua"/>
        <family val="1"/>
        <charset val="204"/>
      </rPr>
      <t>Street vendor</t>
    </r>
  </si>
  <si>
    <r>
      <t>49</t>
    </r>
    <r>
      <rPr>
        <sz val="7"/>
        <color rgb="FF000000"/>
        <rFont val="Times New Roman"/>
        <family val="1"/>
        <charset val="204"/>
      </rPr>
      <t xml:space="preserve">          </t>
    </r>
    <r>
      <rPr>
        <sz val="9"/>
        <color rgb="FF000000"/>
        <rFont val="Book Antiqua"/>
        <family val="1"/>
        <charset val="204"/>
      </rPr>
      <t>4-5 human porters carrying goods</t>
    </r>
  </si>
  <si>
    <r>
      <t>50</t>
    </r>
    <r>
      <rPr>
        <sz val="7"/>
        <color rgb="FF000000"/>
        <rFont val="Times New Roman"/>
        <family val="1"/>
        <charset val="204"/>
      </rPr>
      <t xml:space="preserve">          </t>
    </r>
    <r>
      <rPr>
        <sz val="9"/>
        <color rgb="FF000000"/>
        <rFont val="Book Antiqua"/>
        <family val="1"/>
        <charset val="204"/>
      </rPr>
      <t>Two nobles in heated discussion</t>
    </r>
  </si>
  <si>
    <r>
      <t>51</t>
    </r>
    <r>
      <rPr>
        <sz val="7"/>
        <color rgb="FF000000"/>
        <rFont val="Times New Roman"/>
        <family val="1"/>
        <charset val="204"/>
      </rPr>
      <t xml:space="preserve">          </t>
    </r>
    <r>
      <rPr>
        <sz val="9"/>
        <color rgb="FF000000"/>
        <rFont val="Book Antiqua"/>
        <family val="1"/>
        <charset val="204"/>
      </rPr>
      <t>Beggars (10% thief level 1-4)</t>
    </r>
  </si>
  <si>
    <r>
      <t>52</t>
    </r>
    <r>
      <rPr>
        <sz val="7"/>
        <color rgb="FF000000"/>
        <rFont val="Times New Roman"/>
        <family val="1"/>
        <charset val="204"/>
      </rPr>
      <t xml:space="preserve">          </t>
    </r>
    <r>
      <rPr>
        <sz val="9"/>
        <color rgb="FF000000"/>
        <rFont val="Book Antiqua"/>
        <family val="1"/>
        <charset val="204"/>
      </rPr>
      <t>Small children</t>
    </r>
  </si>
  <si>
    <r>
      <t>53</t>
    </r>
    <r>
      <rPr>
        <sz val="7"/>
        <color rgb="FF000000"/>
        <rFont val="Times New Roman"/>
        <family val="1"/>
        <charset val="204"/>
      </rPr>
      <t xml:space="preserve">          </t>
    </r>
    <r>
      <rPr>
        <sz val="9"/>
        <color rgb="FF000000"/>
        <rFont val="Book Antiqua"/>
        <family val="1"/>
        <charset val="204"/>
      </rPr>
      <t>Jongleur/Minstrel/Entertainer</t>
    </r>
  </si>
  <si>
    <r>
      <t>54</t>
    </r>
    <r>
      <rPr>
        <sz val="7"/>
        <color rgb="FF000000"/>
        <rFont val="Times New Roman"/>
        <family val="1"/>
        <charset val="204"/>
      </rPr>
      <t xml:space="preserve">          </t>
    </r>
    <r>
      <rPr>
        <sz val="9"/>
        <color rgb="FF000000"/>
        <rFont val="Book Antiqua"/>
        <family val="1"/>
        <charset val="204"/>
      </rPr>
      <t>Cryer for entertainer or theater</t>
    </r>
  </si>
  <si>
    <r>
      <t>55</t>
    </r>
    <r>
      <rPr>
        <sz val="7"/>
        <color rgb="FF000000"/>
        <rFont val="Times New Roman"/>
        <family val="1"/>
        <charset val="204"/>
      </rPr>
      <t xml:space="preserve">          </t>
    </r>
    <r>
      <rPr>
        <sz val="9"/>
        <color rgb="FF000000"/>
        <rFont val="Book Antiqua"/>
        <family val="1"/>
        <charset val="204"/>
      </rPr>
      <t>Innocent bystander (10% thief level 2-8)</t>
    </r>
  </si>
  <si>
    <r>
      <t>56</t>
    </r>
    <r>
      <rPr>
        <sz val="7"/>
        <color rgb="FF000000"/>
        <rFont val="Times New Roman"/>
        <family val="1"/>
        <charset val="204"/>
      </rPr>
      <t xml:space="preserve">          </t>
    </r>
    <r>
      <rPr>
        <sz val="9"/>
        <color rgb="FF000000"/>
        <rFont val="Book Antiqua"/>
        <family val="1"/>
        <charset val="204"/>
      </rPr>
      <t>Dancing bear or other animal with owner</t>
    </r>
  </si>
  <si>
    <r>
      <t>57</t>
    </r>
    <r>
      <rPr>
        <sz val="7"/>
        <color rgb="FF000000"/>
        <rFont val="Times New Roman"/>
        <family val="1"/>
        <charset val="204"/>
      </rPr>
      <t xml:space="preserve">          </t>
    </r>
    <r>
      <rPr>
        <sz val="9"/>
        <color rgb="FF000000"/>
        <rFont val="Book Antiqua"/>
        <family val="1"/>
        <charset val="204"/>
      </rPr>
      <t>Street musician</t>
    </r>
  </si>
  <si>
    <r>
      <t>58</t>
    </r>
    <r>
      <rPr>
        <sz val="7"/>
        <color rgb="FF000000"/>
        <rFont val="Times New Roman"/>
        <family val="1"/>
        <charset val="204"/>
      </rPr>
      <t xml:space="preserve">          </t>
    </r>
    <r>
      <rPr>
        <sz val="9"/>
        <color rgb="FF000000"/>
        <rFont val="Book Antiqua"/>
        <family val="1"/>
        <charset val="204"/>
      </rPr>
      <t>Laborers cleaning up a wall</t>
    </r>
  </si>
  <si>
    <r>
      <t>59</t>
    </r>
    <r>
      <rPr>
        <sz val="7"/>
        <color rgb="FF000000"/>
        <rFont val="Times New Roman"/>
        <family val="1"/>
        <charset val="204"/>
      </rPr>
      <t xml:space="preserve">          </t>
    </r>
    <r>
      <rPr>
        <sz val="9"/>
        <color rgb="FF000000"/>
        <rFont val="Book Antiqua"/>
        <family val="1"/>
        <charset val="204"/>
      </rPr>
      <t>Cleric (levels 1-6)</t>
    </r>
  </si>
  <si>
    <r>
      <t>60</t>
    </r>
    <r>
      <rPr>
        <sz val="7"/>
        <color rgb="FF000000"/>
        <rFont val="Times New Roman"/>
        <family val="1"/>
        <charset val="204"/>
      </rPr>
      <t xml:space="preserve">          </t>
    </r>
    <r>
      <rPr>
        <sz val="9"/>
        <color rgb="FF000000"/>
        <rFont val="Book Antiqua"/>
        <family val="1"/>
        <charset val="204"/>
      </rPr>
      <t>Foreign merchant</t>
    </r>
  </si>
  <si>
    <r>
      <t>61</t>
    </r>
    <r>
      <rPr>
        <sz val="7"/>
        <color rgb="FF000000"/>
        <rFont val="Times New Roman"/>
        <family val="1"/>
        <charset val="204"/>
      </rPr>
      <t xml:space="preserve">          </t>
    </r>
    <r>
      <rPr>
        <sz val="9"/>
        <color rgb="FF000000"/>
        <rFont val="Book Antiqua"/>
        <family val="1"/>
        <charset val="204"/>
      </rPr>
      <t>Concerned citizen</t>
    </r>
  </si>
  <si>
    <r>
      <t>62</t>
    </r>
    <r>
      <rPr>
        <sz val="7"/>
        <color rgb="FF000000"/>
        <rFont val="Times New Roman"/>
        <family val="1"/>
        <charset val="204"/>
      </rPr>
      <t xml:space="preserve">          </t>
    </r>
    <r>
      <rPr>
        <sz val="9"/>
        <color rgb="FF000000"/>
        <rFont val="Book Antiqua"/>
        <family val="1"/>
        <charset val="204"/>
      </rPr>
      <t>Detachment of the Guard—12 soldiers</t>
    </r>
  </si>
  <si>
    <r>
      <t>63</t>
    </r>
    <r>
      <rPr>
        <sz val="7"/>
        <color rgb="FF000000"/>
        <rFont val="Times New Roman"/>
        <family val="1"/>
        <charset val="204"/>
      </rPr>
      <t xml:space="preserve">          </t>
    </r>
    <r>
      <rPr>
        <sz val="9"/>
        <color rgb="FF000000"/>
        <rFont val="Book Antiqua"/>
        <family val="1"/>
        <charset val="204"/>
      </rPr>
      <t>Fighter (level 1-8)</t>
    </r>
  </si>
  <si>
    <r>
      <t>64</t>
    </r>
    <r>
      <rPr>
        <sz val="7"/>
        <color rgb="FF000000"/>
        <rFont val="Times New Roman"/>
        <family val="1"/>
        <charset val="204"/>
      </rPr>
      <t xml:space="preserve">          </t>
    </r>
    <r>
      <rPr>
        <sz val="9"/>
        <color rgb="FF000000"/>
        <rFont val="Book Antiqua"/>
        <family val="1"/>
        <charset val="204"/>
      </rPr>
      <t>Porters unloading a wagon</t>
    </r>
  </si>
  <si>
    <r>
      <t>65</t>
    </r>
    <r>
      <rPr>
        <sz val="7"/>
        <color rgb="FF000000"/>
        <rFont val="Times New Roman"/>
        <family val="1"/>
        <charset val="204"/>
      </rPr>
      <t xml:space="preserve">          </t>
    </r>
    <r>
      <rPr>
        <sz val="9"/>
        <color rgb="FF000000"/>
        <rFont val="Book Antiqua"/>
        <family val="1"/>
        <charset val="204"/>
      </rPr>
      <t>Cryer in noble house-livery</t>
    </r>
  </si>
  <si>
    <r>
      <t>66</t>
    </r>
    <r>
      <rPr>
        <sz val="7"/>
        <color rgb="FF000000"/>
        <rFont val="Times New Roman"/>
        <family val="1"/>
        <charset val="204"/>
      </rPr>
      <t xml:space="preserve">          </t>
    </r>
    <r>
      <rPr>
        <sz val="9"/>
        <color rgb="FF000000"/>
        <rFont val="Book Antiqua"/>
        <family val="1"/>
        <charset val="204"/>
      </rPr>
      <t>Unremarkable messenger</t>
    </r>
  </si>
  <si>
    <r>
      <t>67</t>
    </r>
    <r>
      <rPr>
        <sz val="7"/>
        <color rgb="FF000000"/>
        <rFont val="Times New Roman"/>
        <family val="1"/>
        <charset val="204"/>
      </rPr>
      <t xml:space="preserve">          </t>
    </r>
    <r>
      <rPr>
        <sz val="9"/>
        <color rgb="FF000000"/>
        <rFont val="Book Antiqua"/>
        <family val="1"/>
        <charset val="204"/>
      </rPr>
      <t>Merchant making deliveries to noble house</t>
    </r>
  </si>
  <si>
    <r>
      <t>68</t>
    </r>
    <r>
      <rPr>
        <sz val="7"/>
        <color rgb="FF000000"/>
        <rFont val="Times New Roman"/>
        <family val="1"/>
        <charset val="204"/>
      </rPr>
      <t xml:space="preserve">          </t>
    </r>
    <r>
      <rPr>
        <sz val="9"/>
        <color rgb="FF000000"/>
        <rFont val="Book Antiqua"/>
        <family val="1"/>
        <charset val="204"/>
      </rPr>
      <t>Carriage with livery of noble house</t>
    </r>
  </si>
  <si>
    <r>
      <t>69</t>
    </r>
    <r>
      <rPr>
        <sz val="7"/>
        <color rgb="FF000000"/>
        <rFont val="Times New Roman"/>
        <family val="1"/>
        <charset val="204"/>
      </rPr>
      <t xml:space="preserve">          </t>
    </r>
    <r>
      <rPr>
        <sz val="9"/>
        <color rgb="FF000000"/>
        <rFont val="Book Antiqua"/>
        <family val="1"/>
        <charset val="204"/>
      </rPr>
      <t>Construction on nearby building</t>
    </r>
  </si>
  <si>
    <r>
      <t>70</t>
    </r>
    <r>
      <rPr>
        <sz val="7"/>
        <color rgb="FF000000"/>
        <rFont val="Times New Roman"/>
        <family val="1"/>
        <charset val="204"/>
      </rPr>
      <t xml:space="preserve">          </t>
    </r>
    <r>
      <rPr>
        <sz val="9"/>
        <color rgb="FF000000"/>
        <rFont val="Book Antiqua"/>
        <family val="1"/>
        <charset val="204"/>
      </rPr>
      <t>Dungsweepers</t>
    </r>
  </si>
  <si>
    <r>
      <t>71</t>
    </r>
    <r>
      <rPr>
        <sz val="7"/>
        <color rgb="FF000000"/>
        <rFont val="Times New Roman"/>
        <family val="1"/>
        <charset val="204"/>
      </rPr>
      <t xml:space="preserve">          </t>
    </r>
    <r>
      <rPr>
        <sz val="9"/>
        <color rgb="FF000000"/>
        <rFont val="Book Antiqua"/>
        <family val="1"/>
        <charset val="204"/>
      </rPr>
      <t>Artist doing portraits</t>
    </r>
  </si>
  <si>
    <r>
      <t>72</t>
    </r>
    <r>
      <rPr>
        <sz val="7"/>
        <color rgb="FF000000"/>
        <rFont val="Times New Roman"/>
        <family val="1"/>
        <charset val="204"/>
      </rPr>
      <t xml:space="preserve">          </t>
    </r>
    <r>
      <rPr>
        <sz val="9"/>
        <color rgb="FF000000"/>
        <rFont val="Book Antiqua"/>
        <family val="1"/>
        <charset val="204"/>
      </rPr>
      <t>Merchant fawning over a noble</t>
    </r>
  </si>
  <si>
    <r>
      <t>73</t>
    </r>
    <r>
      <rPr>
        <sz val="7"/>
        <color rgb="FF000000"/>
        <rFont val="Times New Roman"/>
        <family val="1"/>
        <charset val="204"/>
      </rPr>
      <t xml:space="preserve">          </t>
    </r>
    <r>
      <rPr>
        <sz val="9"/>
        <color rgb="FF000000"/>
        <rFont val="Book Antiqua"/>
        <family val="1"/>
        <charset val="204"/>
      </rPr>
      <t>Old coots</t>
    </r>
  </si>
  <si>
    <r>
      <t>74</t>
    </r>
    <r>
      <rPr>
        <sz val="7"/>
        <color rgb="FF000000"/>
        <rFont val="Times New Roman"/>
        <family val="1"/>
        <charset val="204"/>
      </rPr>
      <t xml:space="preserve">          </t>
    </r>
    <r>
      <rPr>
        <sz val="9"/>
        <color rgb="FF000000"/>
        <rFont val="Book Antiqua"/>
        <family val="1"/>
        <charset val="204"/>
      </rPr>
      <t>City Watch, patrol of 4</t>
    </r>
  </si>
  <si>
    <r>
      <t>75</t>
    </r>
    <r>
      <rPr>
        <sz val="7"/>
        <color rgb="FF000000"/>
        <rFont val="Times New Roman"/>
        <family val="1"/>
        <charset val="204"/>
      </rPr>
      <t xml:space="preserve">          </t>
    </r>
    <r>
      <rPr>
        <sz val="9"/>
        <color rgb="FF000000"/>
        <rFont val="Book Antiqua"/>
        <family val="1"/>
        <charset val="204"/>
      </rPr>
      <t>Lower-class Waterdhavians from Docks Ward</t>
    </r>
  </si>
  <si>
    <r>
      <t>76</t>
    </r>
    <r>
      <rPr>
        <sz val="7"/>
        <color rgb="FF000000"/>
        <rFont val="Times New Roman"/>
        <family val="1"/>
        <charset val="204"/>
      </rPr>
      <t xml:space="preserve">          </t>
    </r>
    <r>
      <rPr>
        <sz val="9"/>
        <color rgb="FF000000"/>
        <rFont val="Book Antiqua"/>
        <family val="1"/>
        <charset val="204"/>
      </rPr>
      <t>Innocent bystanders</t>
    </r>
  </si>
  <si>
    <r>
      <t>77</t>
    </r>
    <r>
      <rPr>
        <sz val="7"/>
        <color rgb="FF000000"/>
        <rFont val="Times New Roman"/>
        <family val="1"/>
        <charset val="204"/>
      </rPr>
      <t xml:space="preserve">          </t>
    </r>
    <r>
      <rPr>
        <sz val="9"/>
        <color rgb="FF000000"/>
        <rFont val="Book Antiqua"/>
        <family val="1"/>
        <charset val="204"/>
      </rPr>
      <t>Messenger wearing the device of a guild</t>
    </r>
  </si>
  <si>
    <r>
      <t>78</t>
    </r>
    <r>
      <rPr>
        <sz val="7"/>
        <color rgb="FF000000"/>
        <rFont val="Times New Roman"/>
        <family val="1"/>
        <charset val="204"/>
      </rPr>
      <t xml:space="preserve">          </t>
    </r>
    <r>
      <rPr>
        <sz val="9"/>
        <color rgb="FF000000"/>
        <rFont val="Book Antiqua"/>
        <family val="1"/>
        <charset val="204"/>
      </rPr>
      <t>Young couple oblivious to the world</t>
    </r>
  </si>
  <si>
    <r>
      <t>79</t>
    </r>
    <r>
      <rPr>
        <sz val="7"/>
        <color rgb="FF000000"/>
        <rFont val="Times New Roman"/>
        <family val="1"/>
        <charset val="204"/>
      </rPr>
      <t xml:space="preserve">          </t>
    </r>
    <r>
      <rPr>
        <sz val="9"/>
        <color rgb="FF000000"/>
        <rFont val="Book Antiqua"/>
        <family val="1"/>
        <charset val="204"/>
      </rPr>
      <t>Man buying a small item from another man</t>
    </r>
  </si>
  <si>
    <r>
      <t>80</t>
    </r>
    <r>
      <rPr>
        <sz val="7"/>
        <color rgb="FF000000"/>
        <rFont val="Times New Roman"/>
        <family val="1"/>
        <charset val="204"/>
      </rPr>
      <t xml:space="preserve">          </t>
    </r>
    <r>
      <rPr>
        <sz val="9"/>
        <color rgb="FF000000"/>
        <rFont val="Book Antiqua"/>
        <family val="1"/>
        <charset val="204"/>
      </rPr>
      <t>Wagon moving furniture</t>
    </r>
  </si>
  <si>
    <r>
      <t>89</t>
    </r>
    <r>
      <rPr>
        <sz val="7"/>
        <color rgb="FF000000"/>
        <rFont val="Times New Roman"/>
        <family val="1"/>
        <charset val="204"/>
      </rPr>
      <t xml:space="preserve">          </t>
    </r>
    <r>
      <rPr>
        <sz val="9"/>
        <color rgb="FF000000"/>
        <rFont val="Book Antiqua"/>
        <family val="1"/>
        <charset val="204"/>
      </rPr>
      <t>Bearers carrying large cloth burdens</t>
    </r>
  </si>
  <si>
    <r>
      <t>90</t>
    </r>
    <r>
      <rPr>
        <sz val="7"/>
        <color rgb="FF000000"/>
        <rFont val="Times New Roman"/>
        <family val="1"/>
        <charset val="204"/>
      </rPr>
      <t xml:space="preserve">          </t>
    </r>
    <r>
      <rPr>
        <sz val="9"/>
        <color rgb="FF000000"/>
        <rFont val="Book Antiqua"/>
        <family val="1"/>
        <charset val="204"/>
      </rPr>
      <t>Religious parade or procession</t>
    </r>
  </si>
  <si>
    <r>
      <t>91</t>
    </r>
    <r>
      <rPr>
        <sz val="7"/>
        <color rgb="FF000000"/>
        <rFont val="Times New Roman"/>
        <family val="1"/>
        <charset val="204"/>
      </rPr>
      <t xml:space="preserve">          </t>
    </r>
    <r>
      <rPr>
        <sz val="9"/>
        <color rgb="FF000000"/>
        <rFont val="Book Antiqua"/>
        <family val="1"/>
        <charset val="204"/>
      </rPr>
      <t>Minor; harried official</t>
    </r>
  </si>
  <si>
    <r>
      <t>92</t>
    </r>
    <r>
      <rPr>
        <sz val="7"/>
        <color rgb="FF000000"/>
        <rFont val="Times New Roman"/>
        <family val="1"/>
        <charset val="204"/>
      </rPr>
      <t xml:space="preserve">          </t>
    </r>
    <r>
      <rPr>
        <sz val="9"/>
        <color rgb="FF000000"/>
        <rFont val="Book Antiqua"/>
        <family val="1"/>
        <charset val="204"/>
      </rPr>
      <t>Noble woman with three bodyguards</t>
    </r>
  </si>
  <si>
    <r>
      <t>93</t>
    </r>
    <r>
      <rPr>
        <sz val="7"/>
        <color rgb="FF000000"/>
        <rFont val="Times New Roman"/>
        <family val="1"/>
        <charset val="204"/>
      </rPr>
      <t xml:space="preserve">          </t>
    </r>
    <r>
      <rPr>
        <sz val="9"/>
        <color rgb="FF000000"/>
        <rFont val="Book Antiqua"/>
        <family val="1"/>
        <charset val="204"/>
      </rPr>
      <t>Shady individual lurking near corner</t>
    </r>
  </si>
  <si>
    <r>
      <t>94</t>
    </r>
    <r>
      <rPr>
        <sz val="7"/>
        <color rgb="FF000000"/>
        <rFont val="Times New Roman"/>
        <family val="1"/>
        <charset val="204"/>
      </rPr>
      <t xml:space="preserve">          </t>
    </r>
    <r>
      <rPr>
        <sz val="9"/>
        <color rgb="FF000000"/>
        <rFont val="Book Antiqua"/>
        <family val="1"/>
        <charset val="204"/>
      </rPr>
      <t>Innocent bystander</t>
    </r>
  </si>
  <si>
    <r>
      <t>95</t>
    </r>
    <r>
      <rPr>
        <sz val="7"/>
        <color rgb="FF000000"/>
        <rFont val="Times New Roman"/>
        <family val="1"/>
        <charset val="204"/>
      </rPr>
      <t xml:space="preserve">          </t>
    </r>
    <r>
      <rPr>
        <sz val="9"/>
        <color rgb="FF000000"/>
        <rFont val="Book Antiqua"/>
        <family val="1"/>
        <charset val="204"/>
      </rPr>
      <t>Band of ruffians</t>
    </r>
  </si>
  <si>
    <r>
      <t>96</t>
    </r>
    <r>
      <rPr>
        <sz val="7"/>
        <color rgb="FF000000"/>
        <rFont val="Times New Roman"/>
        <family val="1"/>
        <charset val="204"/>
      </rPr>
      <t xml:space="preserve">          </t>
    </r>
    <r>
      <rPr>
        <sz val="9"/>
        <color rgb="FF000000"/>
        <rFont val="Book Antiqua"/>
        <family val="1"/>
        <charset val="204"/>
      </rPr>
      <t>Minor city official taking a nap</t>
    </r>
  </si>
  <si>
    <r>
      <t>97</t>
    </r>
    <r>
      <rPr>
        <sz val="7"/>
        <color rgb="FF000000"/>
        <rFont val="Times New Roman"/>
        <family val="1"/>
        <charset val="204"/>
      </rPr>
      <t xml:space="preserve">          </t>
    </r>
    <r>
      <rPr>
        <sz val="9"/>
        <color rgb="FF000000"/>
        <rFont val="Book Antiqua"/>
        <family val="1"/>
        <charset val="204"/>
      </rPr>
      <t>Horses tied up in front of building</t>
    </r>
  </si>
  <si>
    <r>
      <t>98</t>
    </r>
    <r>
      <rPr>
        <sz val="7"/>
        <color rgb="FF000000"/>
        <rFont val="Times New Roman"/>
        <family val="1"/>
        <charset val="204"/>
      </rPr>
      <t xml:space="preserve">          </t>
    </r>
    <r>
      <rPr>
        <sz val="9"/>
        <color rgb="FF000000"/>
        <rFont val="Book Antiqua"/>
        <family val="1"/>
        <charset val="204"/>
      </rPr>
      <t>Obvious tourists from the hinterlands</t>
    </r>
  </si>
  <si>
    <r>
      <t>99</t>
    </r>
    <r>
      <rPr>
        <sz val="7"/>
        <color rgb="FF000000"/>
        <rFont val="Times New Roman"/>
        <family val="1"/>
        <charset val="204"/>
      </rPr>
      <t xml:space="preserve">          </t>
    </r>
    <r>
      <rPr>
        <sz val="9"/>
        <color rgb="FF000000"/>
        <rFont val="Book Antiqua"/>
        <family val="1"/>
        <charset val="204"/>
      </rPr>
      <t>City Watch, patrol of 4</t>
    </r>
  </si>
  <si>
    <r>
      <t>100</t>
    </r>
    <r>
      <rPr>
        <sz val="7"/>
        <color rgb="FF000000"/>
        <rFont val="Times New Roman"/>
        <family val="1"/>
        <charset val="204"/>
      </rPr>
      <t xml:space="preserve">       </t>
    </r>
    <r>
      <rPr>
        <sz val="9"/>
        <color rgb="FF000000"/>
        <rFont val="Book Antiqua"/>
        <family val="1"/>
        <charset val="204"/>
      </rPr>
      <t>Flying creature (hippogriff, griffon, pegasus, flying carpet, etc.)</t>
    </r>
  </si>
  <si>
    <r>
      <t>101</t>
    </r>
    <r>
      <rPr>
        <sz val="7"/>
        <color rgb="FF000000"/>
        <rFont val="Times New Roman"/>
        <family val="1"/>
        <charset val="204"/>
      </rPr>
      <t xml:space="preserve">       </t>
    </r>
    <r>
      <rPr>
        <sz val="9"/>
        <color rgb="FF000000"/>
        <rFont val="Book Antiqua"/>
        <family val="1"/>
        <charset val="204"/>
      </rPr>
      <t>Lamplighters</t>
    </r>
  </si>
  <si>
    <r>
      <t>102</t>
    </r>
    <r>
      <rPr>
        <sz val="7"/>
        <color rgb="FF000000"/>
        <rFont val="Times New Roman"/>
        <family val="1"/>
        <charset val="204"/>
      </rPr>
      <t xml:space="preserve">       </t>
    </r>
    <r>
      <rPr>
        <sz val="9"/>
        <color rgb="FF000000"/>
        <rFont val="Book Antiqua"/>
        <family val="1"/>
        <charset val="204"/>
      </rPr>
      <t>2-3 men dressed in black</t>
    </r>
  </si>
  <si>
    <r>
      <t>103</t>
    </r>
    <r>
      <rPr>
        <sz val="7"/>
        <color rgb="FF000000"/>
        <rFont val="Times New Roman"/>
        <family val="1"/>
        <charset val="204"/>
      </rPr>
      <t xml:space="preserve">       </t>
    </r>
    <r>
      <rPr>
        <sz val="9"/>
        <color rgb="FF000000"/>
        <rFont val="Book Antiqua"/>
        <family val="1"/>
        <charset val="204"/>
      </rPr>
      <t>Courtesans with escort</t>
    </r>
  </si>
  <si>
    <r>
      <t>104</t>
    </r>
    <r>
      <rPr>
        <sz val="7"/>
        <color rgb="FF000000"/>
        <rFont val="Times New Roman"/>
        <family val="1"/>
        <charset val="204"/>
      </rPr>
      <t xml:space="preserve">       </t>
    </r>
    <r>
      <rPr>
        <sz val="9"/>
        <color rgb="FF000000"/>
        <rFont val="Book Antiqua"/>
        <family val="1"/>
        <charset val="204"/>
      </rPr>
      <t>Ruffians</t>
    </r>
  </si>
  <si>
    <r>
      <t>105</t>
    </r>
    <r>
      <rPr>
        <sz val="7"/>
        <color rgb="FF000000"/>
        <rFont val="Times New Roman"/>
        <family val="1"/>
        <charset val="204"/>
      </rPr>
      <t xml:space="preserve">       </t>
    </r>
    <r>
      <rPr>
        <sz val="9"/>
        <color rgb="FF000000"/>
        <rFont val="Book Antiqua"/>
        <family val="1"/>
        <charset val="204"/>
      </rPr>
      <t>Innocent bystanders, out too late</t>
    </r>
  </si>
  <si>
    <r>
      <t>105</t>
    </r>
    <r>
      <rPr>
        <sz val="7"/>
        <color rgb="FF000000"/>
        <rFont val="Times New Roman"/>
        <family val="1"/>
        <charset val="204"/>
      </rPr>
      <t xml:space="preserve">       </t>
    </r>
    <r>
      <rPr>
        <sz val="9"/>
        <color rgb="FF000000"/>
        <rFont val="Book Antiqua"/>
        <family val="1"/>
        <charset val="204"/>
      </rPr>
      <t>Gang of low level (1-3) thieves</t>
    </r>
  </si>
  <si>
    <r>
      <t>106</t>
    </r>
    <r>
      <rPr>
        <sz val="7"/>
        <color rgb="FF000000"/>
        <rFont val="Times New Roman"/>
        <family val="1"/>
        <charset val="204"/>
      </rPr>
      <t xml:space="preserve">       </t>
    </r>
    <r>
      <rPr>
        <sz val="9"/>
        <color rgb="FF000000"/>
        <rFont val="Book Antiqua"/>
        <family val="1"/>
        <charset val="204"/>
      </rPr>
      <t>Runner for some noble house</t>
    </r>
  </si>
  <si>
    <r>
      <t>107</t>
    </r>
    <r>
      <rPr>
        <sz val="7"/>
        <color rgb="FF000000"/>
        <rFont val="Times New Roman"/>
        <family val="1"/>
        <charset val="204"/>
      </rPr>
      <t xml:space="preserve">       </t>
    </r>
    <r>
      <rPr>
        <sz val="9"/>
        <color rgb="FF000000"/>
        <rFont val="Book Antiqua"/>
        <family val="1"/>
        <charset val="204"/>
      </rPr>
      <t>Wizard (level 9-15)</t>
    </r>
  </si>
  <si>
    <r>
      <t>108</t>
    </r>
    <r>
      <rPr>
        <sz val="7"/>
        <color rgb="FF000000"/>
        <rFont val="Times New Roman"/>
        <family val="1"/>
        <charset val="204"/>
      </rPr>
      <t xml:space="preserve">       </t>
    </r>
    <r>
      <rPr>
        <sz val="9"/>
        <color rgb="FF000000"/>
        <rFont val="Book Antiqua"/>
        <family val="1"/>
        <charset val="204"/>
      </rPr>
      <t>Drunken rowdies</t>
    </r>
  </si>
  <si>
    <r>
      <t>109</t>
    </r>
    <r>
      <rPr>
        <sz val="7"/>
        <color rgb="FF000000"/>
        <rFont val="Times New Roman"/>
        <family val="1"/>
        <charset val="204"/>
      </rPr>
      <t xml:space="preserve">       </t>
    </r>
    <r>
      <rPr>
        <sz val="9"/>
        <color rgb="FF000000"/>
        <rFont val="Book Antiqua"/>
        <family val="1"/>
        <charset val="204"/>
      </rPr>
      <t>Party of tourists with guide</t>
    </r>
  </si>
  <si>
    <r>
      <t>110</t>
    </r>
    <r>
      <rPr>
        <sz val="7"/>
        <color rgb="FF000000"/>
        <rFont val="Times New Roman"/>
        <family val="1"/>
        <charset val="204"/>
      </rPr>
      <t xml:space="preserve">       </t>
    </r>
    <r>
      <rPr>
        <sz val="9"/>
        <color rgb="FF000000"/>
        <rFont val="Book Antiqua"/>
        <family val="1"/>
        <charset val="204"/>
      </rPr>
      <t>Monster encounter</t>
    </r>
  </si>
  <si>
    <r>
      <t>110</t>
    </r>
    <r>
      <rPr>
        <sz val="7"/>
        <color rgb="FF000000"/>
        <rFont val="Times New Roman"/>
        <family val="1"/>
        <charset val="204"/>
      </rPr>
      <t xml:space="preserve">       </t>
    </r>
    <r>
      <rPr>
        <sz val="9"/>
        <color rgb="FF000000"/>
        <rFont val="Book Antiqua"/>
        <family val="1"/>
        <charset val="204"/>
      </rPr>
      <t>Lamplighters</t>
    </r>
  </si>
  <si>
    <r>
      <t>111</t>
    </r>
    <r>
      <rPr>
        <sz val="7"/>
        <color rgb="FF000000"/>
        <rFont val="Times New Roman"/>
        <family val="1"/>
        <charset val="204"/>
      </rPr>
      <t xml:space="preserve">       </t>
    </r>
    <r>
      <rPr>
        <sz val="9"/>
        <color rgb="FF000000"/>
        <rFont val="Book Antiqua"/>
        <family val="1"/>
        <charset val="204"/>
      </rPr>
      <t>City Watch, patrol of 4</t>
    </r>
  </si>
  <si>
    <r>
      <t>112</t>
    </r>
    <r>
      <rPr>
        <sz val="7"/>
        <color rgb="FF000000"/>
        <rFont val="Times New Roman"/>
        <family val="1"/>
        <charset val="204"/>
      </rPr>
      <t xml:space="preserve">       </t>
    </r>
    <r>
      <rPr>
        <sz val="9"/>
        <color rgb="FF000000"/>
        <rFont val="Book Antiqua"/>
        <family val="1"/>
        <charset val="204"/>
      </rPr>
      <t>Party of tourists with guide</t>
    </r>
  </si>
  <si>
    <r>
      <t>113</t>
    </r>
    <r>
      <rPr>
        <sz val="7"/>
        <color rgb="FF000000"/>
        <rFont val="Times New Roman"/>
        <family val="1"/>
        <charset val="204"/>
      </rPr>
      <t xml:space="preserve">       </t>
    </r>
    <r>
      <rPr>
        <sz val="9"/>
        <color rgb="FF000000"/>
        <rFont val="Book Antiqua"/>
        <family val="1"/>
        <charset val="204"/>
      </rPr>
      <t>3-4 men in shadows</t>
    </r>
  </si>
  <si>
    <r>
      <t>114</t>
    </r>
    <r>
      <rPr>
        <sz val="7"/>
        <color rgb="FF000000"/>
        <rFont val="Times New Roman"/>
        <family val="1"/>
        <charset val="204"/>
      </rPr>
      <t xml:space="preserve">       </t>
    </r>
    <r>
      <rPr>
        <sz val="9"/>
        <color rgb="FF000000"/>
        <rFont val="Book Antiqua"/>
        <family val="1"/>
        <charset val="204"/>
      </rPr>
      <t>Lone horseman</t>
    </r>
  </si>
  <si>
    <r>
      <t>115</t>
    </r>
    <r>
      <rPr>
        <sz val="7"/>
        <color rgb="FF000000"/>
        <rFont val="Times New Roman"/>
        <family val="1"/>
        <charset val="204"/>
      </rPr>
      <t xml:space="preserve">       </t>
    </r>
    <r>
      <rPr>
        <sz val="9"/>
        <color rgb="FF000000"/>
        <rFont val="Book Antiqua"/>
        <family val="1"/>
        <charset val="204"/>
      </rPr>
      <t>Courting lovers</t>
    </r>
  </si>
  <si>
    <r>
      <t>116</t>
    </r>
    <r>
      <rPr>
        <sz val="7"/>
        <color rgb="FF000000"/>
        <rFont val="Times New Roman"/>
        <family val="1"/>
        <charset val="204"/>
      </rPr>
      <t xml:space="preserve">       </t>
    </r>
    <r>
      <rPr>
        <sz val="9"/>
        <color rgb="FF000000"/>
        <rFont val="Book Antiqua"/>
        <family val="1"/>
        <charset val="204"/>
      </rPr>
      <t>Carriage with drawn curtains</t>
    </r>
  </si>
  <si>
    <r>
      <t>117</t>
    </r>
    <r>
      <rPr>
        <sz val="7"/>
        <color rgb="FF000000"/>
        <rFont val="Times New Roman"/>
        <family val="1"/>
        <charset val="204"/>
      </rPr>
      <t xml:space="preserve">       </t>
    </r>
    <r>
      <rPr>
        <sz val="9"/>
        <color rgb="FF000000"/>
        <rFont val="Book Antiqua"/>
        <family val="1"/>
        <charset val="204"/>
      </rPr>
      <t>Lamplighters</t>
    </r>
  </si>
  <si>
    <r>
      <t>118</t>
    </r>
    <r>
      <rPr>
        <sz val="7"/>
        <color rgb="FF000000"/>
        <rFont val="Times New Roman"/>
        <family val="1"/>
        <charset val="204"/>
      </rPr>
      <t xml:space="preserve">       </t>
    </r>
    <r>
      <rPr>
        <sz val="9"/>
        <color rgb="FF000000"/>
        <rFont val="Book Antiqua"/>
        <family val="1"/>
        <charset val="204"/>
      </rPr>
      <t>Noble en route home, drunk</t>
    </r>
  </si>
  <si>
    <r>
      <t>119</t>
    </r>
    <r>
      <rPr>
        <sz val="7"/>
        <color rgb="FF000000"/>
        <rFont val="Times New Roman"/>
        <family val="1"/>
        <charset val="204"/>
      </rPr>
      <t xml:space="preserve">       </t>
    </r>
    <r>
      <rPr>
        <sz val="9"/>
        <color rgb="FF000000"/>
        <rFont val="Book Antiqua"/>
        <family val="1"/>
        <charset val="204"/>
      </rPr>
      <t>Lost, confused foreigner</t>
    </r>
  </si>
  <si>
    <r>
      <t>120</t>
    </r>
    <r>
      <rPr>
        <sz val="7"/>
        <color rgb="FF000000"/>
        <rFont val="Times New Roman"/>
        <family val="1"/>
        <charset val="204"/>
      </rPr>
      <t xml:space="preserve">       </t>
    </r>
    <r>
      <rPr>
        <sz val="9"/>
        <color rgb="FF000000"/>
        <rFont val="Book Antiqua"/>
        <family val="1"/>
        <charset val="204"/>
      </rPr>
      <t>Monster encounter</t>
    </r>
  </si>
  <si>
    <t>2             Messenger in the livery of a merchant guild</t>
  </si>
  <si>
    <t>3             Group of tradesmen</t>
  </si>
  <si>
    <t>4             Wagon being loaded</t>
  </si>
  <si>
    <t>6             Drunken old sot</t>
  </si>
  <si>
    <t>7             Merchant haggling with customer</t>
  </si>
  <si>
    <t>9             Guildsman with 4 apprentices</t>
  </si>
  <si>
    <t>16          Innkeep and customer arguing about a bill</t>
  </si>
  <si>
    <t>20          2-3 common laborers on a break</t>
  </si>
  <si>
    <t>22          2 clerics in peaceful religious discussion</t>
  </si>
  <si>
    <t>24          Two guildsmen in discussion with a merchant</t>
  </si>
  <si>
    <t>25          Children playing</t>
  </si>
  <si>
    <t xml:space="preserve">27          </t>
  </si>
  <si>
    <t>29          Moneychanger with</t>
  </si>
  <si>
    <t>guards</t>
  </si>
  <si>
    <t>30          Street vendor</t>
  </si>
  <si>
    <t>31          Cryer advertising a local shop</t>
  </si>
  <si>
    <t>32          Messenger in guild garb</t>
  </si>
  <si>
    <t>33          Merchant making</t>
  </si>
  <si>
    <t>a</t>
  </si>
  <si>
    <t>delivery</t>
  </si>
  <si>
    <t>34          Trotting cart with</t>
  </si>
  <si>
    <t>passenger</t>
  </si>
  <si>
    <t>35          Wild-eyed speaker yelling from a soapbox</t>
  </si>
  <si>
    <t>42          Porters loading a wagon</t>
  </si>
  <si>
    <t>43          Craftsmen arguing over a piece of work</t>
  </si>
  <si>
    <t>45          Townspeople engaged in gossip</t>
  </si>
  <si>
    <t>47          Trotting cart without passengers</t>
  </si>
  <si>
    <t>50          Ragged cleric (level 2-8) looking convert others</t>
  </si>
  <si>
    <t>51          1-4 beggars (5% thief level 1-4)</t>
  </si>
  <si>
    <t>52          Small children, playing with dogs</t>
  </si>
  <si>
    <t>56          City Watch, patrol of 4</t>
  </si>
  <si>
    <t>57          Laborers patching the cobblestone street</t>
  </si>
  <si>
    <t>58          Cryer with news of the city</t>
  </si>
  <si>
    <t>59          Cleric (levels 1-6) with group of followers</t>
  </si>
  <si>
    <t>62          City Watch, patrol</t>
  </si>
  <si>
    <t>of 4</t>
  </si>
  <si>
    <t>65          Foreign merchant</t>
  </si>
  <si>
    <t>67          Two foreign merchants arguing in different languages</t>
  </si>
  <si>
    <t>68          Wagon overloaded with supplies</t>
  </si>
  <si>
    <t>71          Moneylender with</t>
  </si>
  <si>
    <t>3 guards</t>
  </si>
  <si>
    <t>72          Merchant fawning</t>
  </si>
  <si>
    <t>over</t>
  </si>
  <si>
    <t>noble</t>
  </si>
  <si>
    <t>74          City Watch, patrol</t>
  </si>
  <si>
    <t>78          Bad-tempered mercenaries</t>
  </si>
  <si>
    <t>79          Two young lovers in a loud, angry discussion</t>
  </si>
  <si>
    <t>80          Wagon loaded with street-sweepings, heading out of</t>
  </si>
  <si>
    <t>the city</t>
  </si>
  <si>
    <t>90          Cryer for tavern or festhall</t>
  </si>
  <si>
    <t>92          Merchant loading a wagon</t>
  </si>
  <si>
    <t>93          Caravan driver dickering with a local merchant</t>
  </si>
  <si>
    <t>94                  Innocent bystander</t>
  </si>
  <si>
    <t>95          Band of young nobles</t>
  </si>
  <si>
    <t>96          Non-human fighters (elf, dwarf, gnome, etc.)</t>
  </si>
  <si>
    <t>97                  Inebriated sell-sword</t>
  </si>
  <si>
    <t>98          Obvious tourists with guide</t>
  </si>
  <si>
    <t>100        Flying creature (hippogriff, griffon, Pegasus, flying carpet, etc.)</t>
  </si>
  <si>
    <t>103       Hard currency girls</t>
  </si>
  <si>
    <t>104       Ruffians</t>
  </si>
  <si>
    <t>105       Innocent bystanders, out too late</t>
  </si>
  <si>
    <t>105       Gang of low level (1-3) thieves breaking into a building</t>
  </si>
  <si>
    <t>106       Townspeople out for an evening stroll</t>
  </si>
  <si>
    <t>107        Cleric (level 2-8)</t>
  </si>
  <si>
    <t>109        Merchants talking at doorway to shop, after closing hours</t>
  </si>
  <si>
    <t>112        Party of adventurers</t>
  </si>
  <si>
    <t>115        Torchlight celebration</t>
  </si>
  <si>
    <t>118        Courting lovers</t>
  </si>
  <si>
    <t>2             Messenger in guild livery</t>
  </si>
  <si>
    <t>7             Two townspeople haggling with merchant</t>
  </si>
  <si>
    <t>9             Barman buying supplies</t>
  </si>
  <si>
    <t>12          Beggar (20% chance thief level 1-4)</t>
  </si>
  <si>
    <t>14          Representative of a trading coster</t>
  </si>
  <si>
    <t>Townspeople out shopping</t>
  </si>
  <si>
    <t>4-5 human porters</t>
  </si>
  <si>
    <t>2-3 fishwives arguing</t>
  </si>
  <si>
    <t>Young toughs hanging out</t>
  </si>
  <si>
    <t>Group of thugs</t>
  </si>
  <si>
    <t>Abandoned cart or wagon</t>
  </si>
  <si>
    <t>Two craftsmen in discussion</t>
  </si>
  <si>
    <t>Trotting cart without passengers</t>
  </si>
  <si>
    <t>Foreign mercenaries, working as wagon guards</t>
  </si>
  <si>
    <t>Cryer advertising a merchant's wares</t>
  </si>
  <si>
    <t>Two foreign caravan owners arguing in different lan­</t>
  </si>
  <si>
    <t>guages</t>
  </si>
  <si>
    <t>Group of mendicants cadging for coins</t>
  </si>
  <si>
    <t>Runner delivering a small item (sword, jewelry, food)</t>
  </si>
  <si>
    <t>Minor official of Waterdeep (inspector, census-taker)</t>
  </si>
  <si>
    <t>Non-human merchant (dwarf, elf, halfling, gnome)</t>
  </si>
  <si>
    <t>Children playing</t>
  </si>
  <si>
    <t>Cryer with printed one-sheet pamphlets</t>
  </si>
  <si>
    <t>Gridlock—a number of wagons narrowing traffic</t>
  </si>
  <si>
    <t>Cryer advertising a tavern or festhall</t>
  </si>
  <si>
    <t>Townspeople engaged in gossip</t>
  </si>
  <si>
    <t>Journeyman in the livery of a guild</t>
  </si>
  <si>
    <t>Old war veteran watching the world</t>
  </si>
  <si>
    <t>Two merchants in heated discussion</t>
  </si>
  <si>
    <t>Beggars (10% thief level 1-4)</t>
  </si>
  <si>
    <t>Small children</t>
  </si>
  <si>
    <t>J ongleur / Minstrel / Entertainer</t>
  </si>
  <si>
    <t>Cleric (levels 1-6)</t>
  </si>
  <si>
    <t>Detachment of the Guard-12 soldiers Fighter (level 1-8)</t>
  </si>
  <si>
    <t>Porters unloading a wagon Cryer in palace livery</t>
  </si>
  <si>
    <t>Grocer directing wagon unloading</t>
  </si>
  <si>
    <t>Caravan of odd animals (camels, oxen, baluchitherium)</t>
  </si>
  <si>
    <t>Large pile of garbage, yet to be hauled away</t>
  </si>
  <si>
    <t>Merchant haggling with two adventurers</t>
  </si>
  <si>
    <t>Old coots</t>
  </si>
  <si>
    <t>Townsman arguing with merchant over freshness of</t>
  </si>
  <si>
    <t>produce</t>
  </si>
  <si>
    <t>Two men making a secret transaction</t>
  </si>
  <si>
    <t>Wagon pulled by oxen</t>
  </si>
  <si>
    <t>Cryer for eatery or tavern</t>
  </si>
  <si>
    <t>Merchant in front of his store</t>
  </si>
  <si>
    <t>Shady individual lurking near corner</t>
  </si>
  <si>
    <t>Trotting cart with two passengers</t>
  </si>
  <si>
    <t>Band of ruffians</t>
  </si>
  <si>
    <t>Old drunk propped against a wall</t>
  </si>
  <si>
    <t>Horses tied up in front of building</t>
  </si>
  <si>
    <t>Young drunk sleeping at side of the building (10%</t>
  </si>
  <si>
    <t>chance dead)</t>
  </si>
  <si>
    <t>Flying creature (hippogriff, griffon, pegasus, flying-</t>
  </si>
  <si>
    <t>101 Lamplighters</t>
  </si>
  <si>
    <t>Ruffians</t>
  </si>
  <si>
    <t>Gang of (2-5 level) thieves</t>
  </si>
  <si>
    <t>Runner for some guild</t>
  </si>
  <si>
    <t>Foreign assassin on a mission (level 6-9)</t>
  </si>
  <si>
    <t>Drunken rowdies</t>
  </si>
  <si>
    <t>Party of drunken tourists with guide</t>
  </si>
  <si>
    <t>Lone horseman, hood pulled over the head</t>
  </si>
  <si>
    <t>Middle-aged couple walking home</t>
  </si>
  <si>
    <t>Merchant en route home</t>
  </si>
  <si>
    <t>City Guard, patrol of 12</t>
  </si>
  <si>
    <t>Messenger in the livery of a merchant guild</t>
  </si>
  <si>
    <t>Dock workers</t>
  </si>
  <si>
    <t>6             Beggar (10% chance thief level</t>
  </si>
  <si>
    <t>1-6)</t>
  </si>
  <si>
    <t>7             Two townsfolk in discussion</t>
  </si>
  <si>
    <t>9             Ragged priest exhorting to the</t>
  </si>
  <si>
    <t>masses to repent</t>
  </si>
  <si>
    <t>11          Drunken adventurers</t>
  </si>
  <si>
    <t>12          Beggar (10% chance thief level</t>
  </si>
  <si>
    <t>15          Wagon moving towards one of the docks</t>
  </si>
  <si>
    <t>16          Sailors on leave</t>
  </si>
  <si>
    <t>20          2-3 young toughs in a fight</t>
  </si>
  <si>
    <t>23          Broken and abandoned cart or wagon</t>
  </si>
  <si>
    <t>24          Group of youths gambling with dice</t>
  </si>
  <si>
    <t>25          Snooty young nobleman</t>
  </si>
  <si>
    <t>29          Moneychanger with 8 guards</t>
  </si>
  <si>
    <t>31          Cryer announcing arrival of a ship</t>
  </si>
  <si>
    <t>35          Group of tough-looking townsfolk, betting on a dog­fight</t>
  </si>
  <si>
    <t>43          Craftsmen arguing</t>
  </si>
  <si>
    <t>46          Journeymen in the livery of a guild</t>
  </si>
  <si>
    <t>47          Servant running an errand</t>
  </si>
  <si>
    <t>49          Non-human porters carrying goods</t>
  </si>
  <si>
    <t>50          Old man with book under his arm (perhaps a sage or mage, or merely an accountant or moneylender)</t>
  </si>
  <si>
    <t>51          1-4 Beggars (20% thief level 1-4)</t>
  </si>
  <si>
    <t>53          Juggler being harassed by his audience</t>
  </si>
  <si>
    <t>57          Dockworkers on a break</t>
  </si>
  <si>
    <t>58          Political speaker with crowd</t>
  </si>
  <si>
    <t>62          Single drunken adventurer</t>
  </si>
  <si>
    <t>63          Mermen making a purchase from a human merchant</t>
  </si>
  <si>
    <t>64          Trotting cart without passengers</t>
  </si>
  <si>
    <t>65          Cryer for a tavern or festhall</t>
  </si>
  <si>
    <t>67          Newly-demolished building</t>
  </si>
  <si>
    <t>68          Carriage with drawn curtains and livery of a noble house</t>
  </si>
  <si>
    <t>69          Workmen replacing a destroyed wall or window</t>
  </si>
  <si>
    <t>71          Children writing graffiti on a wall</t>
  </si>
  <si>
    <t>72          Two merchants haggling</t>
  </si>
  <si>
    <t>75          Nervous tourists from the hinterlands</t>
  </si>
  <si>
    <t>78          Young couple oblivious to the world (10% pair of thieves)</t>
  </si>
  <si>
    <t>79          Two young men in a loud, angry discussion</t>
  </si>
  <si>
    <t>80          Wagon loaded with furniture</t>
  </si>
  <si>
    <t>92          Merchant making a delivery, with wagon</t>
  </si>
  <si>
    <t>93          Shady individual watching a nearby merchant home</t>
  </si>
  <si>
    <t>95          Band of young toughs</t>
  </si>
  <si>
    <t>96          Old man eating</t>
  </si>
  <si>
    <t>97          Young man with bulky object, looking over his shoul­der</t>
  </si>
  <si>
    <t>99          Mangy dog</t>
  </si>
  <si>
    <t>100       Flying creature (hippogriff, griffon, pegasus, flying carpet, etc.)</t>
  </si>
  <si>
    <t>101       Lamplighters</t>
  </si>
  <si>
    <t>104       Young toughs</t>
  </si>
  <si>
    <t>105       Monster encounter</t>
  </si>
  <si>
    <t>105       Gang of low level (1-3) thieves climbing over a wall</t>
  </si>
  <si>
    <t>111        Young vandals</t>
  </si>
  <si>
    <t>112        5-7 men dressed in black</t>
  </si>
  <si>
    <t xml:space="preserve">113       </t>
  </si>
  <si>
    <t>Carriage of a noble, the arms blackened out</t>
  </si>
  <si>
    <t>114       Lone horseman</t>
  </si>
  <si>
    <t>115       Courting lovers</t>
  </si>
  <si>
    <t>116       Carriage with drawn curtains</t>
  </si>
  <si>
    <t>117        Monster encounter</t>
  </si>
  <si>
    <t>118        Private warehouse guard</t>
  </si>
  <si>
    <t>1             City Guard, patrol of 12</t>
  </si>
  <si>
    <t>2             Mourners visiting a tomb</t>
  </si>
  <si>
    <t>3             Cleric (level 4-7) with class of students</t>
  </si>
  <si>
    <t>4             Gardeners trimming the topiary</t>
  </si>
  <si>
    <t>5             Two merchants having a quiet discussion</t>
  </si>
  <si>
    <t>6             Beggar (10% chance thief level 1-6)</t>
  </si>
  <si>
    <t>7             Two townswoman talking</t>
  </si>
  <si>
    <t>9             Ragged priest exhorting to the masses to repent</t>
  </si>
  <si>
    <t>11          Sleeping adventurer (10% chance dead)</t>
  </si>
  <si>
    <t>12          Beggar (10% chance thief level 1-6)</t>
  </si>
  <si>
    <t>14          Mourners visiting a tomb</t>
  </si>
  <si>
    <t>15          Two tourists in trotting cart</t>
  </si>
  <si>
    <t>16          Children playing</t>
  </si>
  <si>
    <t>19          Young couple with picnic</t>
  </si>
  <si>
    <t>20          City Watch, patrol of 4</t>
  </si>
  <si>
    <t>21          Magic-User (level 1-6) studying his books</t>
  </si>
  <si>
    <t>23          Pile of broken branches and uprooted plants, to be removed</t>
  </si>
  <si>
    <t>29          Funeral procession, led by cleric level 1-4</t>
  </si>
  <si>
    <t>30          City Watch, patrol of 4</t>
  </si>
  <si>
    <t>31          Children at play</t>
  </si>
  <si>
    <t>33          Stonemasons polishing buildings and statuary</t>
  </si>
  <si>
    <t>35          Gardeners replanting uprooted flowers</t>
  </si>
  <si>
    <t>42          Noble funeral procession, led by cleric level 4-7</t>
  </si>
  <si>
    <t>43         Craftsmen arguing quietly</t>
  </si>
  <si>
    <t>44         City Watch, patrol of 4</t>
  </si>
  <si>
    <t>45         Townspeople engaged in gossip</t>
  </si>
  <si>
    <t>46         Journeyman in the livery of a guild, taking a nap</t>
  </si>
  <si>
    <t>47         Servant running an errand</t>
  </si>
  <si>
    <t>48         Hard currency girls</t>
  </si>
  <si>
    <t>49         4-5 human porters carrying goods</t>
  </si>
  <si>
    <t>50         Old man with book under his arm (perhaps a sage or mage, or merely an accountant or moneylender)</t>
  </si>
  <si>
    <t>51         1-4 Beggars (20% thief level 1-4)</t>
  </si>
  <si>
    <t>52         Small children, playing with dogs</t>
  </si>
  <si>
    <t>53         Orator, speaking well of the dead</t>
  </si>
  <si>
    <t>54         City Watch, patrol of 4</t>
  </si>
  <si>
    <t>55         Innocent bystander (10% thief level 2-8)</t>
  </si>
  <si>
    <t>56         Obvious tourists from the hinterlands</t>
  </si>
  <si>
    <t>57         Workers on a break</t>
  </si>
  <si>
    <t>58         Political speaker with crowd</t>
  </si>
  <si>
    <t>59         Cleric (levels 1-6) with group of followers</t>
  </si>
  <si>
    <t>60         Foreign merchant</t>
  </si>
  <si>
    <t>61         Concerned citizen</t>
  </si>
  <si>
    <t>62         Single young woman</t>
  </si>
  <si>
    <t>63         City Guard, 12 soldiers</t>
  </si>
  <si>
    <t>64         Trotting cart without passengers</t>
  </si>
  <si>
    <t>65         Quiet cryer handing out pamphlets for a tavern</t>
  </si>
  <si>
    <t>66         Unremarkable messenger</t>
  </si>
  <si>
    <t>67         Mourners en route to a tomb</t>
  </si>
  <si>
    <t>68         Carriage with drawn curtains and livery of a noble house</t>
  </si>
  <si>
    <t>69         Workers refinishing the surface of a building</t>
  </si>
  <si>
    <t>70         Dungsweepers</t>
  </si>
  <si>
    <t>71         Children writing graffiti on a wall</t>
  </si>
  <si>
    <t>72         Two merchants haggling</t>
  </si>
  <si>
    <t>73         Old coot, taking a nap</t>
  </si>
  <si>
    <t>74         City Watch, patrol of 4</t>
  </si>
  <si>
    <t>75         Tourists from the hinterlands</t>
  </si>
  <si>
    <t>76         Innocent bystanders</t>
  </si>
  <si>
    <t>77         Messenger wearing the device of a guild</t>
  </si>
  <si>
    <t>78         Young couple oblivious to the world</t>
  </si>
  <si>
    <t>79         Two young men in a loud, angry discussion</t>
  </si>
  <si>
    <t>80         Funeral procession, led by cleric level 1-3</t>
  </si>
  <si>
    <t>89         Bearers carrying large cloth burdens</t>
  </si>
  <si>
    <t>90        Messenger scanning the crowd for some particular person</t>
  </si>
  <si>
    <t>91         Minor, harried official</t>
  </si>
  <si>
    <t>92         Two old men playing cards</t>
  </si>
  <si>
    <t>93         Shady individual</t>
  </si>
  <si>
    <t>94         Innocent bystander</t>
  </si>
  <si>
    <t>95         City Watch, patrol of 4</t>
  </si>
  <si>
    <t>96         Old man eating</t>
  </si>
  <si>
    <t>97        Young man with bulky object, looking over his shoul­der</t>
  </si>
  <si>
    <t>98         Obvious tourists with guide</t>
  </si>
  <si>
    <t>99         Dog</t>
  </si>
  <si>
    <t>100       Flying creature (hippogriff, griffon, pegasus, flying</t>
  </si>
  <si>
    <t>101      City Watch, patrol of 4</t>
  </si>
  <si>
    <t>102      2-3 men dressed in black</t>
  </si>
  <si>
    <t>105      Gang of low level (-3) thieves looking for an easy mug­ging</t>
  </si>
  <si>
    <t>106      Young lovers making a night-time rendezvous</t>
  </si>
  <si>
    <t>107       Cleric (level 2-8)</t>
  </si>
  <si>
    <t>108       City Watch, patrol of 4</t>
  </si>
  <si>
    <t>109       Magic-user (level 1-8) hustling to make an appointment</t>
  </si>
  <si>
    <t>110       Monster encounter</t>
  </si>
  <si>
    <t>111       Young vandals</t>
  </si>
  <si>
    <t>112       5-7 men dressed in black</t>
  </si>
  <si>
    <t>113       Hard currency girls</t>
  </si>
  <si>
    <t>114       Lone adventurer, sleeping (20% chance dead)</t>
  </si>
  <si>
    <t>118        Townsperson buying something from a thief</t>
  </si>
  <si>
    <t>Notes:</t>
  </si>
  <si>
    <t>Most of the above are fairly self-explanatory, in particular since they are to provide “local color" for other encounters and player character actions. A few need further explanation below:</t>
  </si>
  <si>
    <t>CITY GUARD: The “army" of Waterdeep, its members are 2d level fighters, wearing scale mail and shield (AC 5), armed with long swords, daggers, and darts laced with a paralytic agent (save against poison or be paralyzed 1-4 turns). Guard parties in Waterdeep usually have a leader (Sergeant) of 5th level.</t>
  </si>
  <si>
    <t>CITY WATCH: Usually found in patrols of 4, consisting of two 1st level patrolmen, one armar (Sergeant) of 2d level, and one civilar (Captain) of 3d level or higher. They are garbed in leath­er armor of green, black, and gold (AC 7). They carry stout rods of heavy wood (clubs in combat), daggers, and short swords.</t>
  </si>
  <si>
    <t>INNOCENT BYSTANDERS: Common townsfolk without spe­cial ability, rank, or immediate purpose. Can be male or female, native or foreign, or of any race. They will tend to “not get involved" with any disturbance, and flee if directly threatened.</t>
  </si>
  <si>
    <t>wounded, and otherwise help, unless this endangers their own lives. In cases of conflict, they will serve as witnesses.</t>
  </si>
  <si>
    <t>TROTTING CARTS: A trotting cart is a two-wheeled carriage similar to the Earth's rickshaw, which carries up to two peo­ple comfortably. The carts are operated by the Fellowship of Carters and Coachmen, and cost 1 cp to travel anywhere in the city.</t>
  </si>
  <si>
    <t>DUNGSWEEPERS: Streetcleaners, members of the Dungsweepers' Guild. They wear caps with orange and red feathers as badges of their craft. They carry brooms, shovels, rakes, and other instruments of destruction.</t>
  </si>
  <si>
    <t>CRYERS: Cryers are the chief method of advertising and announcement in the Realms. Those for particular establish­ments declare the fineness of the product or services, while those for the city itself note some upcoming festival or impor­tant local news (a fine way of passing along information in the campaign). Cryers for noble families announce weddings, funerals, and births.</t>
  </si>
  <si>
    <t>LAMPLIGHTERS: Only found in the city after dark, these are members of the Guild of Chandlers and Lamplighters, noted by their black caps with a golden flame device on either side. Their job is to light a maintain the various iron-posted lamp bowls around the city. For a small gratuity they will also serve as guides through the city at night, providing light for trav­elers in need. If attacked, or threatened, they will flee, as most of the guild is quite young.</t>
  </si>
  <si>
    <t>NOBLE IN PORTAGE CHAIR: Portage chairs are wheel-less lit­ters carried by 2 or 4 servants, and are the travel medium of choice of older nobility and those unwilling to walk through the streets. A two-person chair carries one passenger, while a four-person chair carries four House Hothemer has a portage chair carried by two ogres, which carries two normal-size passengers, or the rather portly Malas Hothemer.</t>
  </si>
  <si>
    <t>HARD CURRENCY GIRLS: Soiled doves. Ladies of the evening. Dance-hall girls with hearts of gold.</t>
  </si>
  <si>
    <t>RUFFIANS and THUGS of various descriptions: Treat as 1st or 2d level fighters (50% chance each) armed with short swords, daggers, saps, and/or cudgel-like clubs.</t>
  </si>
  <si>
    <t>MONSTER ENCOUNTERS: See page 25</t>
  </si>
  <si>
    <t>CONCERNED CITIZENS: These are like Innocent Bystanders, but if they witness any crimes or wrongdoing, will immedi­ately try to summon the authorities, will lend aid to the</t>
  </si>
  <si>
    <t>NIGHT-TIME ENCOUNTERS</t>
  </si>
  <si>
    <t>1       in 10 chance per hour on the streets</t>
  </si>
  <si>
    <t>Roll</t>
  </si>
  <si>
    <t>Encounter</t>
  </si>
  <si>
    <t>2                      Monster Encounter</t>
  </si>
  <si>
    <t>3                      Unfriendly Fighter (levels</t>
  </si>
  <si>
    <t>11-20)</t>
  </si>
  <si>
    <t>4                      Unfriendly Cleric (levels</t>
  </si>
  <si>
    <t>5                      Unfriendly Thief (levels</t>
  </si>
  <si>
    <t>1-10)</t>
  </si>
  <si>
    <t>6                      Friendly Paladin (levels</t>
  </si>
  <si>
    <t>1-10)*</t>
  </si>
  <si>
    <t>7                      Friendly Cleric (levels</t>
  </si>
  <si>
    <t>8                      Unfriendly Nobleman</t>
  </si>
  <si>
    <t>9                      Friendly Merchant (selling</t>
  </si>
  <si>
    <t>wares)</t>
  </si>
  <si>
    <t>I        0</t>
  </si>
  <si>
    <t>City Watch</t>
  </si>
  <si>
    <t>II                     Friendly Drunk</t>
  </si>
  <si>
    <t>12                   Friendly Street Vendor</t>
  </si>
  <si>
    <t>13                   Friendly City Official</t>
  </si>
  <si>
    <t>1 4</t>
  </si>
  <si>
    <t>Unfriendly City Official*</t>
  </si>
  <si>
    <t>15                   Unfriendly Drunk</t>
  </si>
  <si>
    <t>16                   Unfriendly Cleric (levels</t>
  </si>
  <si>
    <t>17                   Unfriendly Magic-User (levels 1-10)</t>
  </si>
  <si>
    <t>18                   Unfriendly Thief (levels</t>
  </si>
  <si>
    <t>19                   Unfriendly Wizard (levels</t>
  </si>
  <si>
    <t>20                   Monster Encounter*</t>
  </si>
  <si>
    <t>* = Monster Encounter if at night</t>
  </si>
  <si>
    <t>MONSTER ENCOUNTERS</t>
  </si>
  <si>
    <t>1                      1-2 Dopplegangers</t>
  </si>
  <si>
    <t>2                      1-2 Spectres</t>
  </si>
  <si>
    <t>3                      1-3 Will-O-Wisps</t>
  </si>
  <si>
    <t>4                      1-10 Mongrelmen</t>
  </si>
  <si>
    <t>5                      1-4</t>
  </si>
  <si>
    <t>Weretigers</t>
  </si>
  <si>
    <t>6                      1-3</t>
  </si>
  <si>
    <t>Wraiths</t>
  </si>
  <si>
    <t>7                      1-2</t>
  </si>
  <si>
    <t>Wights</t>
  </si>
  <si>
    <t>8                      1-4 Wererats</t>
  </si>
  <si>
    <t>9                      2-8 Unfriendly fighters (levels 1-6)</t>
  </si>
  <si>
    <t>10                   2-8 Unfriendly thieves (levels 1-6)</t>
  </si>
  <si>
    <t>11                   Drunken mercenary (level 1-10)</t>
  </si>
  <si>
    <t>12                   2-12</t>
  </si>
  <si>
    <t>Wild dogs</t>
  </si>
  <si>
    <t>13                       2-5</t>
  </si>
  <si>
    <t>Werewolves</t>
  </si>
  <si>
    <t>14                       2-5</t>
  </si>
  <si>
    <t>Ghouls</t>
  </si>
  <si>
    <t>15                   2-5 Ghouls led by a ghast</t>
  </si>
  <si>
    <t>16                   1 Fox woman</t>
  </si>
  <si>
    <t>17                   1-3</t>
  </si>
  <si>
    <t>Gargoyles</t>
  </si>
  <si>
    <t>18                   1-2</t>
  </si>
  <si>
    <t>Ghosts</t>
  </si>
  <si>
    <t>19                   1-2</t>
  </si>
  <si>
    <t>Vampires</t>
  </si>
  <si>
    <t>UNCOMMON</t>
  </si>
  <si>
    <t>Troglodytes</t>
  </si>
  <si>
    <t>Dark Elves</t>
  </si>
  <si>
    <t>Giants, hill and frost</t>
  </si>
  <si>
    <t>Ogres</t>
  </si>
  <si>
    <t>Wereboars</t>
  </si>
  <si>
    <t>Kobolds</t>
  </si>
  <si>
    <t>W earbears</t>
  </si>
  <si>
    <t>Ores (bands of 20-40)</t>
  </si>
  <si>
    <t>Ape, carnivorous</t>
  </si>
  <si>
    <t>Mermen</t>
  </si>
  <si>
    <t>Centipedes, giant</t>
  </si>
  <si>
    <t>Minotaurs Raven, giant</t>
  </si>
  <si>
    <t>RARE</t>
  </si>
  <si>
    <t>Will-O-Wisps</t>
  </si>
  <si>
    <t>Carrion crawlers</t>
  </si>
  <si>
    <t>Mongrelmen</t>
  </si>
  <si>
    <t>Bugbears</t>
  </si>
  <si>
    <t>Weasels, giant</t>
  </si>
  <si>
    <t>Foxwomen</t>
  </si>
  <si>
    <t>Seawolf (greater or lesser)</t>
  </si>
  <si>
    <t>Wereshark</t>
  </si>
  <si>
    <t>Lizard men</t>
  </si>
  <si>
    <t>Giants, all others</t>
  </si>
  <si>
    <t>Brownies</t>
  </si>
  <si>
    <t>Shadows</t>
  </si>
  <si>
    <t>Kenku</t>
  </si>
  <si>
    <t>VERY RARE</t>
  </si>
  <si>
    <t>Mind flayers (illithids)</t>
  </si>
  <si>
    <t>Trolls</t>
  </si>
  <si>
    <t>Dopplegangers</t>
  </si>
  <si>
    <t>Rakshasa</t>
  </si>
  <si>
    <t>Drelb</t>
  </si>
  <si>
    <t>All giant spiders</t>
  </si>
  <si>
    <t>Medusae</t>
  </si>
  <si>
    <t>Spectres</t>
  </si>
  <si>
    <t>% Roll Item</t>
  </si>
  <si>
    <t>Common Item (Subtable</t>
  </si>
  <si>
    <t>A)</t>
  </si>
  <si>
    <t>81-95</t>
  </si>
  <si>
    <t>Valuable (Subtable B)</t>
  </si>
  <si>
    <t>96-       00</t>
  </si>
  <si>
    <t>Special</t>
  </si>
  <si>
    <t>Common Items (DM may add or delete from the list as he sees fit, given the area of the encounter).</t>
  </si>
  <si>
    <t>Single Key</t>
  </si>
  <si>
    <t>Comb</t>
  </si>
  <si>
    <t>Brush</t>
  </si>
  <si>
    <t>14-15</t>
  </si>
  <si>
    <t>Blank Parchment</t>
  </si>
  <si>
    <t>16-       18</t>
  </si>
  <si>
    <t>Waterskin</t>
  </si>
  <si>
    <t>19-24</t>
  </si>
  <si>
    <t>Laundry Ticket</t>
  </si>
  <si>
    <t>25-35</t>
  </si>
  <si>
    <t>36-39</t>
  </si>
  <si>
    <t>Holy Symbol</t>
  </si>
  <si>
    <t>or "Lucky charm"</t>
  </si>
  <si>
    <t>40-       41</t>
  </si>
  <si>
    <t>Pieces of Chalk</t>
  </si>
  <si>
    <t>41-                 44</t>
  </si>
  <si>
    <t>Toy (Dice, ball and jacks, etc)</t>
  </si>
  <si>
    <t>45-48 Small flute or musical instrument 49-52</t>
  </si>
  <si>
    <t>Talis Deck (playing cards)</t>
  </si>
  <si>
    <t>53-56</t>
  </si>
  <si>
    <t>Soap (Bar or in a pot)</t>
  </si>
  <si>
    <t>57-58</t>
  </si>
  <si>
    <t>Perfume or Cologne (in potion</t>
  </si>
  <si>
    <t>vial)</t>
  </si>
  <si>
    <t>59-60</t>
  </si>
  <si>
    <t>1-8 Needles</t>
  </si>
  <si>
    <t>61-64</t>
  </si>
  <si>
    <t>Tobacco and pipe</t>
  </si>
  <si>
    <t>65-66</t>
  </si>
  <si>
    <t>Ink in vial</t>
  </si>
  <si>
    <t>67-68</t>
  </si>
  <si>
    <t>Spectacles or Magnifier</t>
  </si>
  <si>
    <t>69-72</t>
  </si>
  <si>
    <t>Printed Hand-out, badly smudged</t>
  </si>
  <si>
    <t>73-80</t>
  </si>
  <si>
    <t>Knife</t>
  </si>
  <si>
    <t>81-85</t>
  </si>
  <si>
    <t>Soft cap or</t>
  </si>
  <si>
    <t>hat</t>
  </si>
  <si>
    <t>86-88</t>
  </si>
  <si>
    <t>1-4 Darts</t>
  </si>
  <si>
    <t>89-                94</t>
  </si>
  <si>
    <t>Handkerchief</t>
  </si>
  <si>
    <t>95-96</t>
  </si>
  <si>
    <t>Note with unimportant writing</t>
  </si>
  <si>
    <t>(The DM may use this as a red</t>
  </si>
  <si>
    <t>herring to distract PCs or lead them into new adventures)</t>
  </si>
  <si>
    <t>97-                 00</t>
  </si>
  <si>
    <t>Thief trap—Small mousetrap-like device, cost 10 gp, placed in</t>
  </si>
  <si>
    <t>pocket to catch fingers of the casual thief (unless traps are cor­rectly detected for). 1 point damage, and thief is immediately detected.</t>
  </si>
  <si>
    <t>Valuable Items % Roll</t>
  </si>
  <si>
    <t>1-6 cp</t>
  </si>
  <si>
    <t>Above and</t>
  </si>
  <si>
    <t>1-6 sp</t>
  </si>
  <si>
    <t>17-       23</t>
  </si>
  <si>
    <t>1-6 gp</t>
  </si>
  <si>
    <t>24-29</t>
  </si>
  <si>
    <t>1-6 ep</t>
  </si>
  <si>
    <t>30-34</t>
  </si>
  <si>
    <t>1-6 pp</t>
  </si>
  <si>
    <t>35-37</t>
  </si>
  <si>
    <t>Gem worth 100-600 gp</t>
  </si>
  <si>
    <t>38-39</t>
  </si>
  <si>
    <t>Jewelry worth 200-800 gp</t>
  </si>
  <si>
    <t>40-41 Key Ring of 2-20 keys, one of which is a skeleton key (10% working on locked doors)</t>
  </si>
  <si>
    <t>42-        50</t>
  </si>
  <si>
    <t>Small sack of 50 gp</t>
  </si>
  <si>
    <t>51-52</t>
  </si>
  <si>
    <t>Small sack of 50 pp</t>
  </si>
  <si>
    <t>53-63</t>
  </si>
  <si>
    <t>1-4 10 gp Trade Bars</t>
  </si>
  <si>
    <t>64-70</t>
  </si>
  <si>
    <t>1-6 25 gp Trade Bars</t>
  </si>
  <si>
    <t>71-74</t>
  </si>
  <si>
    <t>1-3 50 gp Trade Bars</t>
  </si>
  <si>
    <t>75-86</t>
  </si>
  <si>
    <t>1-10 Toals (2 gp coin of Waterdeep)</t>
  </si>
  <si>
    <t>87-90</t>
  </si>
  <si>
    <t>1-6 Harbor Moon (50</t>
  </si>
  <si>
    <t>gp coin of Waterdeep)</t>
  </si>
  <si>
    <t>91-94</t>
  </si>
  <si>
    <t>1-4 Iron Trade Bars (5 gp trade bar of Mirabar)</t>
  </si>
  <si>
    <t>1-6 Electrum Moons (1 ep coin of Silverymoon)</t>
  </si>
  <si>
    <t>97-98</t>
  </si>
  <si>
    <t>Valuable message</t>
  </si>
  <si>
    <t>99-00</t>
  </si>
  <si>
    <t>Small non-magical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</si>
</sst>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9" x14ac:knownFonts="1">
    <font>
      <sz val="11"/>
      <color theme="1"/>
      <name val="Calibri"/>
      <family val="2"/>
      <charset val="204"/>
      <scheme val="minor"/>
    </font>
    <font>
      <sz val="11"/>
      <color theme="0"/>
      <name val="Calibri"/>
      <family val="2"/>
      <charset val="204"/>
      <scheme val="minor"/>
    </font>
    <font>
      <sz val="10"/>
      <name val="Arial"/>
      <family val="2"/>
      <charset val="204"/>
    </font>
    <font>
      <b/>
      <sz val="10"/>
      <color theme="0"/>
      <name val="Arial"/>
      <family val="2"/>
      <charset val="204"/>
    </font>
    <font>
      <sz val="9"/>
      <color indexed="81"/>
      <name val="Tahoma"/>
      <family val="2"/>
      <charset val="204"/>
    </font>
    <font>
      <b/>
      <sz val="9"/>
      <color indexed="81"/>
      <name val="Tahoma"/>
      <family val="2"/>
      <charset val="204"/>
    </font>
    <font>
      <b/>
      <sz val="11"/>
      <color rgb="FFFFFFFF"/>
      <name val="Calibri"/>
      <family val="2"/>
      <charset val="204"/>
      <scheme val="minor"/>
    </font>
    <font>
      <sz val="11"/>
      <color rgb="FF000000"/>
      <name val="Calibri"/>
      <family val="2"/>
      <charset val="204"/>
      <scheme val="minor"/>
    </font>
    <font>
      <b/>
      <sz val="10"/>
      <color rgb="FFFFFFFF"/>
      <name val="Calibri"/>
      <family val="2"/>
      <charset val="204"/>
      <scheme val="minor"/>
    </font>
    <font>
      <sz val="12"/>
      <color rgb="FF000000"/>
      <name val="Arial Unicode MS"/>
      <family val="2"/>
      <charset val="204"/>
    </font>
    <font>
      <sz val="12"/>
      <color rgb="FF000000"/>
      <name val="Trebuchet MS"/>
      <family val="2"/>
      <charset val="204"/>
    </font>
    <font>
      <sz val="12"/>
      <color theme="1"/>
      <name val="Calibri"/>
      <family val="2"/>
      <charset val="204"/>
      <scheme val="minor"/>
    </font>
    <font>
      <sz val="12"/>
      <color rgb="FFFFFFFF"/>
      <name val="Trebuchet MS"/>
      <family val="2"/>
      <charset val="204"/>
    </font>
    <font>
      <sz val="7"/>
      <color rgb="FF000000"/>
      <name val="Times New Roman"/>
      <family val="1"/>
      <charset val="204"/>
    </font>
    <font>
      <sz val="12"/>
      <color rgb="FF000000"/>
      <name val="Arial"/>
      <family val="2"/>
      <charset val="204"/>
    </font>
    <font>
      <b/>
      <sz val="12"/>
      <color rgb="FF000000"/>
      <name val="Arial"/>
      <family val="2"/>
      <charset val="204"/>
    </font>
    <font>
      <sz val="9.5"/>
      <color rgb="FF000000"/>
      <name val="Calibri"/>
      <family val="2"/>
      <charset val="204"/>
      <scheme val="minor"/>
    </font>
    <font>
      <b/>
      <sz val="9.5"/>
      <color rgb="FF000000"/>
      <name val="Calibri"/>
      <family val="2"/>
      <charset val="204"/>
      <scheme val="minor"/>
    </font>
    <font>
      <b/>
      <i/>
      <sz val="9.5"/>
      <color rgb="FF000000"/>
      <name val="Calibri"/>
      <family val="2"/>
      <charset val="204"/>
      <scheme val="minor"/>
    </font>
    <font>
      <sz val="14.3"/>
      <color rgb="FF000000"/>
      <name val="Calibri"/>
      <family val="2"/>
      <charset val="204"/>
      <scheme val="minor"/>
    </font>
    <font>
      <i/>
      <sz val="9.5"/>
      <color rgb="FF000000"/>
      <name val="Calibri"/>
      <family val="2"/>
      <charset val="204"/>
      <scheme val="minor"/>
    </font>
    <font>
      <u/>
      <sz val="11"/>
      <color theme="10"/>
      <name val="Calibri"/>
      <family val="2"/>
      <charset val="204"/>
      <scheme val="minor"/>
    </font>
    <font>
      <sz val="9"/>
      <color rgb="FF000000"/>
      <name val="Times New Roman"/>
      <family val="1"/>
      <charset val="204"/>
    </font>
    <font>
      <i/>
      <sz val="9"/>
      <color rgb="FF000000"/>
      <name val="Times New Roman"/>
      <family val="1"/>
      <charset val="204"/>
    </font>
    <font>
      <sz val="9"/>
      <color theme="0"/>
      <name val="Times New Roman"/>
      <family val="1"/>
      <charset val="204"/>
    </font>
    <font>
      <b/>
      <sz val="12"/>
      <color theme="0"/>
      <name val="Trebuchet MS"/>
      <family val="2"/>
      <charset val="204"/>
    </font>
    <font>
      <sz val="12"/>
      <color theme="0"/>
      <name val="Trebuchet MS"/>
      <family val="2"/>
      <charset val="204"/>
    </font>
    <font>
      <sz val="9"/>
      <color rgb="FF000000"/>
      <name val="Book Antiqua"/>
      <family val="1"/>
      <charset val="204"/>
    </font>
    <font>
      <vertAlign val="superscript"/>
      <sz val="9"/>
      <color rgb="FF000000"/>
      <name val="Book Antiqua"/>
      <family val="1"/>
      <charset val="204"/>
    </font>
  </fonts>
  <fills count="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000000"/>
        <bgColor indexed="64"/>
      </patternFill>
    </fill>
    <fill>
      <patternFill patternType="solid">
        <fgColor rgb="FFFFFFFF"/>
        <bgColor indexed="64"/>
      </patternFill>
    </fill>
  </fills>
  <borders count="12">
    <border>
      <left/>
      <right/>
      <top/>
      <bottom/>
      <diagonal/>
    </border>
    <border>
      <left style="medium">
        <color rgb="FFA3A3A3"/>
      </left>
      <right style="medium">
        <color rgb="FFA3A3A3"/>
      </right>
      <top style="medium">
        <color rgb="FFA3A3A3"/>
      </top>
      <bottom style="medium">
        <color rgb="FFA3A3A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A3A3A3"/>
      </left>
      <right/>
      <top style="medium">
        <color rgb="FFA3A3A3"/>
      </top>
      <bottom style="medium">
        <color rgb="FFA3A3A3"/>
      </bottom>
      <diagonal/>
    </border>
    <border>
      <left/>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style="medium">
        <color rgb="FFA3A3A3"/>
      </top>
      <bottom/>
      <diagonal/>
    </border>
    <border>
      <left style="medium">
        <color rgb="FFA3A3A3"/>
      </left>
      <right style="medium">
        <color rgb="FFA3A3A3"/>
      </right>
      <top/>
      <bottom style="medium">
        <color rgb="FFA3A3A3"/>
      </bottom>
      <diagonal/>
    </border>
    <border>
      <left/>
      <right/>
      <top/>
      <bottom style="thin">
        <color indexed="64"/>
      </bottom>
      <diagonal/>
    </border>
  </borders>
  <cellStyleXfs count="2">
    <xf numFmtId="0" fontId="0" fillId="0" borderId="0"/>
    <xf numFmtId="0" fontId="21" fillId="0" borderId="0" applyNumberFormat="0" applyFill="0" applyBorder="0" applyAlignment="0" applyProtection="0"/>
  </cellStyleXfs>
  <cellXfs count="69">
    <xf numFmtId="0" fontId="0" fillId="0" borderId="0" xfId="0"/>
    <xf numFmtId="0" fontId="0" fillId="0" borderId="2" xfId="0" applyBorder="1"/>
    <xf numFmtId="0" fontId="2" fillId="0" borderId="2" xfId="0" applyFont="1" applyBorder="1" applyAlignment="1">
      <alignment horizontal="left"/>
    </xf>
    <xf numFmtId="3" fontId="2" fillId="0" borderId="2" xfId="0" applyNumberFormat="1" applyFont="1" applyBorder="1" applyAlignment="1">
      <alignment horizontal="left"/>
    </xf>
    <xf numFmtId="164" fontId="2" fillId="0" borderId="2" xfId="0" applyNumberFormat="1" applyFont="1" applyBorder="1" applyAlignment="1">
      <alignment horizontal="left"/>
    </xf>
    <xf numFmtId="0" fontId="1" fillId="3" borderId="2" xfId="0" applyFont="1" applyFill="1" applyBorder="1"/>
    <xf numFmtId="0" fontId="2" fillId="0" borderId="2" xfId="0" applyFont="1" applyBorder="1" applyAlignment="1">
      <alignment horizontal="right"/>
    </xf>
    <xf numFmtId="0" fontId="0" fillId="0" borderId="2" xfId="0" applyBorder="1" applyAlignment="1">
      <alignment wrapText="1"/>
    </xf>
    <xf numFmtId="0" fontId="0" fillId="0" borderId="2" xfId="0" applyBorder="1" applyAlignment="1"/>
    <xf numFmtId="0" fontId="0" fillId="0" borderId="0" xfId="0" applyAlignment="1">
      <alignment wrapText="1"/>
    </xf>
    <xf numFmtId="0" fontId="1" fillId="3" borderId="2" xfId="0" applyFont="1" applyFill="1" applyBorder="1" applyAlignment="1"/>
    <xf numFmtId="0" fontId="0" fillId="0" borderId="0" xfId="0" applyAlignment="1"/>
    <xf numFmtId="0" fontId="0" fillId="2" borderId="2" xfId="0" applyFill="1" applyBorder="1" applyAlignment="1"/>
    <xf numFmtId="0" fontId="3" fillId="3" borderId="1" xfId="0" applyFont="1" applyFill="1" applyBorder="1" applyAlignment="1">
      <alignment vertical="center"/>
    </xf>
    <xf numFmtId="0" fontId="0" fillId="4" borderId="2" xfId="0" applyFill="1" applyBorder="1" applyAlignment="1"/>
    <xf numFmtId="0" fontId="1" fillId="3" borderId="0" xfId="0" applyFont="1" applyFill="1"/>
    <xf numFmtId="0" fontId="0" fillId="2" borderId="2" xfId="0" applyFill="1" applyBorder="1"/>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0" xfId="0" applyAlignment="1">
      <alignment horizontal="center"/>
    </xf>
    <xf numFmtId="0" fontId="0" fillId="0" borderId="0" xfId="0" applyAlignment="1">
      <alignment vertical="center"/>
    </xf>
    <xf numFmtId="0" fontId="9" fillId="0" borderId="0" xfId="0" applyFont="1" applyAlignment="1">
      <alignment vertical="center"/>
    </xf>
    <xf numFmtId="0" fontId="15" fillId="0" borderId="0" xfId="0" applyFont="1"/>
    <xf numFmtId="0" fontId="3" fillId="3" borderId="2" xfId="0" applyFont="1" applyFill="1" applyBorder="1" applyAlignment="1">
      <alignment horizontal="left"/>
    </xf>
    <xf numFmtId="3" fontId="3" fillId="3" borderId="2" xfId="0" applyNumberFormat="1" applyFont="1" applyFill="1" applyBorder="1" applyAlignment="1">
      <alignment horizontal="left"/>
    </xf>
    <xf numFmtId="0" fontId="1" fillId="3" borderId="0" xfId="0" applyFont="1" applyFill="1" applyAlignment="1">
      <alignment horizontal="center"/>
    </xf>
    <xf numFmtId="0" fontId="0" fillId="0" borderId="0" xfId="0" applyAlignment="1">
      <alignment horizontal="left" vertical="center" indent="4"/>
    </xf>
    <xf numFmtId="0" fontId="19" fillId="0" borderId="0" xfId="0" applyFont="1" applyAlignment="1">
      <alignment horizontal="left" vertical="center" indent="4"/>
    </xf>
    <xf numFmtId="0" fontId="0" fillId="0" borderId="0" xfId="0" applyAlignment="1">
      <alignment horizontal="left" vertical="center" indent="1"/>
    </xf>
    <xf numFmtId="0" fontId="16" fillId="0" borderId="0" xfId="0" applyFont="1" applyAlignment="1">
      <alignment horizontal="left" vertical="center" indent="1"/>
    </xf>
    <xf numFmtId="0" fontId="16" fillId="0" borderId="0" xfId="0" applyFont="1" applyAlignment="1">
      <alignment horizontal="left" vertical="center" indent="4"/>
    </xf>
    <xf numFmtId="0" fontId="21" fillId="0" borderId="0" xfId="1" applyAlignment="1">
      <alignment horizontal="left" vertical="center" indent="4"/>
    </xf>
    <xf numFmtId="0" fontId="17" fillId="0" borderId="0" xfId="0" applyFont="1" applyAlignment="1">
      <alignment horizontal="left" vertical="center" indent="1"/>
    </xf>
    <xf numFmtId="0" fontId="20" fillId="0" borderId="0" xfId="0" applyFont="1" applyAlignment="1">
      <alignment horizontal="left" vertical="center" indent="1"/>
    </xf>
    <xf numFmtId="0" fontId="21" fillId="0" borderId="0" xfId="1" applyAlignment="1">
      <alignment horizontal="left" vertical="center" indent="1"/>
    </xf>
    <xf numFmtId="0" fontId="18" fillId="0" borderId="0" xfId="0" applyFont="1" applyAlignment="1">
      <alignment horizontal="left" vertical="center" indent="1"/>
    </xf>
    <xf numFmtId="0" fontId="21" fillId="0" borderId="0" xfId="1" applyAlignment="1">
      <alignment vertical="center"/>
    </xf>
    <xf numFmtId="0" fontId="22" fillId="6" borderId="0" xfId="0" applyFont="1" applyFill="1" applyAlignment="1">
      <alignment vertical="center"/>
    </xf>
    <xf numFmtId="0" fontId="22" fillId="6" borderId="0" xfId="0" applyFont="1" applyFill="1" applyAlignment="1">
      <alignment vertical="center"/>
    </xf>
    <xf numFmtId="0" fontId="23" fillId="6" borderId="0" xfId="0" applyFont="1" applyFill="1" applyAlignment="1">
      <alignment vertical="center"/>
    </xf>
    <xf numFmtId="0" fontId="0" fillId="0" borderId="0" xfId="0" applyAlignment="1">
      <alignment horizontal="left" vertical="center" indent="8"/>
    </xf>
    <xf numFmtId="0" fontId="0" fillId="0" borderId="0" xfId="0" applyAlignment="1">
      <alignment horizontal="left" vertical="center" indent="12"/>
    </xf>
    <xf numFmtId="0" fontId="24" fillId="3" borderId="2" xfId="0" applyFont="1" applyFill="1" applyBorder="1" applyAlignment="1">
      <alignment vertical="center"/>
    </xf>
    <xf numFmtId="0" fontId="22" fillId="6" borderId="2" xfId="0" applyFont="1" applyFill="1" applyBorder="1" applyAlignment="1">
      <alignment vertical="center"/>
    </xf>
    <xf numFmtId="0" fontId="22" fillId="6" borderId="2" xfId="0" applyFont="1" applyFill="1" applyBorder="1" applyAlignment="1">
      <alignment vertical="center"/>
    </xf>
    <xf numFmtId="0" fontId="1" fillId="3" borderId="0" xfId="0" applyFont="1" applyFill="1" applyAlignment="1"/>
    <xf numFmtId="0" fontId="11" fillId="0" borderId="0" xfId="0" applyFont="1" applyAlignment="1"/>
    <xf numFmtId="0" fontId="9" fillId="0" borderId="0" xfId="0" applyFont="1" applyAlignment="1">
      <alignment horizontal="left" vertical="center"/>
    </xf>
    <xf numFmtId="0" fontId="9" fillId="5" borderId="2" xfId="0" applyFont="1" applyFill="1" applyBorder="1" applyAlignment="1">
      <alignment vertical="center"/>
    </xf>
    <xf numFmtId="0" fontId="12" fillId="5" borderId="2" xfId="0" applyFont="1" applyFill="1" applyBorder="1" applyAlignment="1">
      <alignment horizontal="left" vertical="center"/>
    </xf>
    <xf numFmtId="0" fontId="10" fillId="6" borderId="2" xfId="0" applyFont="1" applyFill="1" applyBorder="1" applyAlignment="1">
      <alignment vertical="center"/>
    </xf>
    <xf numFmtId="0" fontId="10" fillId="6" borderId="2" xfId="0" applyFont="1" applyFill="1" applyBorder="1" applyAlignment="1">
      <alignment horizontal="left" vertical="center"/>
    </xf>
    <xf numFmtId="0" fontId="9" fillId="6" borderId="2" xfId="0" applyFont="1" applyFill="1" applyBorder="1" applyAlignment="1">
      <alignment vertical="center"/>
    </xf>
    <xf numFmtId="0" fontId="25" fillId="3" borderId="11" xfId="0" applyFont="1" applyFill="1" applyBorder="1" applyAlignment="1">
      <alignment horizontal="center" vertical="center"/>
    </xf>
    <xf numFmtId="0" fontId="25" fillId="5" borderId="2" xfId="0" applyFont="1" applyFill="1" applyBorder="1" applyAlignment="1">
      <alignment horizontal="left" vertical="center"/>
    </xf>
    <xf numFmtId="0" fontId="26" fillId="5" borderId="2" xfId="0" applyFont="1" applyFill="1" applyBorder="1" applyAlignment="1">
      <alignment horizontal="left" vertical="center"/>
    </xf>
    <xf numFmtId="0" fontId="27" fillId="0" borderId="0" xfId="0" applyFont="1" applyAlignment="1">
      <alignment horizontal="justify" vertical="center"/>
    </xf>
    <xf numFmtId="0" fontId="6" fillId="5" borderId="9"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10" xfId="0" applyFont="1" applyFill="1" applyBorder="1" applyAlignment="1">
      <alignment horizontal="center" vertical="center"/>
    </xf>
    <xf numFmtId="0" fontId="8" fillId="5" borderId="1" xfId="0" applyFont="1" applyFill="1" applyBorder="1" applyAlignment="1">
      <alignment vertical="center"/>
    </xf>
    <xf numFmtId="0" fontId="7" fillId="0" borderId="1" xfId="0" applyFont="1" applyBorder="1" applyAlignment="1">
      <alignment horizontal="right" vertical="center"/>
    </xf>
    <xf numFmtId="0" fontId="7" fillId="0" borderId="1" xfId="0" applyFont="1" applyBorder="1" applyAlignment="1">
      <alignment vertical="center"/>
    </xf>
    <xf numFmtId="0" fontId="27" fillId="0" borderId="0" xfId="0" applyFont="1" applyAlignment="1">
      <alignment horizontal="left" vertical="center"/>
    </xf>
    <xf numFmtId="17" fontId="0" fillId="0" borderId="0" xfId="0" applyNumberFormat="1" applyAlignment="1"/>
    <xf numFmtId="16" fontId="0" fillId="0" borderId="0" xfId="0" applyNumberFormat="1" applyAlignment="1"/>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76200</xdr:colOff>
      <xdr:row>85</xdr:row>
      <xdr:rowOff>171450</xdr:rowOff>
    </xdr:from>
    <xdr:to>
      <xdr:col>10</xdr:col>
      <xdr:colOff>0</xdr:colOff>
      <xdr:row>89</xdr:row>
      <xdr:rowOff>180975</xdr:rowOff>
    </xdr:to>
    <xdr:pic>
      <xdr:nvPicPr>
        <xdr:cNvPr id="2" name="Рисунок 37" descr="image13">
          <a:extLst>
            <a:ext uri="{FF2B5EF4-FFF2-40B4-BE49-F238E27FC236}">
              <a16:creationId xmlns:a16="http://schemas.microsoft.com/office/drawing/2014/main" id="{601D0EC0-5F81-43BB-8838-9C8DE156F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6764000"/>
          <a:ext cx="6457950"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133350</xdr:colOff>
      <xdr:row>52</xdr:row>
      <xdr:rowOff>38100</xdr:rowOff>
    </xdr:from>
    <xdr:to>
      <xdr:col>10</xdr:col>
      <xdr:colOff>57150</xdr:colOff>
      <xdr:row>56</xdr:row>
      <xdr:rowOff>47625</xdr:rowOff>
    </xdr:to>
    <xdr:pic>
      <xdr:nvPicPr>
        <xdr:cNvPr id="3" name="Рисунок 41" descr="image16">
          <a:extLst>
            <a:ext uri="{FF2B5EF4-FFF2-40B4-BE49-F238E27FC236}">
              <a16:creationId xmlns:a16="http://schemas.microsoft.com/office/drawing/2014/main" id="{F7E7582D-F3AE-4BA1-9D1C-DD7F70AEDD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350" y="10344150"/>
          <a:ext cx="6457950"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257175</xdr:colOff>
      <xdr:row>135</xdr:row>
      <xdr:rowOff>504825</xdr:rowOff>
    </xdr:from>
    <xdr:to>
      <xdr:col>10</xdr:col>
      <xdr:colOff>180975</xdr:colOff>
      <xdr:row>137</xdr:row>
      <xdr:rowOff>247650</xdr:rowOff>
    </xdr:to>
    <xdr:pic>
      <xdr:nvPicPr>
        <xdr:cNvPr id="4" name="Рисунок 46" descr="image19">
          <a:extLst>
            <a:ext uri="{FF2B5EF4-FFF2-40B4-BE49-F238E27FC236}">
              <a16:creationId xmlns:a16="http://schemas.microsoft.com/office/drawing/2014/main" id="{8DA8EA00-AF98-479C-A73A-CF2B5A794F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7175" y="62979300"/>
          <a:ext cx="6457950"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228600</xdr:colOff>
      <xdr:row>121</xdr:row>
      <xdr:rowOff>685800</xdr:rowOff>
    </xdr:from>
    <xdr:to>
      <xdr:col>10</xdr:col>
      <xdr:colOff>152400</xdr:colOff>
      <xdr:row>123</xdr:row>
      <xdr:rowOff>238125</xdr:rowOff>
    </xdr:to>
    <xdr:pic>
      <xdr:nvPicPr>
        <xdr:cNvPr id="5" name="Рисунок 47" descr="image20">
          <a:extLst>
            <a:ext uri="{FF2B5EF4-FFF2-40B4-BE49-F238E27FC236}">
              <a16:creationId xmlns:a16="http://schemas.microsoft.com/office/drawing/2014/main" id="{83D94EBD-6CA1-4741-8F62-E79A39031AF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 y="54378225"/>
          <a:ext cx="6457950"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8" Type="http://schemas.openxmlformats.org/officeDocument/2006/relationships/hyperlink" Target="http://oakthorne.net/wiki/index.php?title=Wines_of_Waterdeep" TargetMode="External"/><Relationship Id="rId13" Type="http://schemas.openxmlformats.org/officeDocument/2006/relationships/hyperlink" Target="http://oakthorne.net/wiki/index.php?title=Waterdeep_Goods_and_Services&amp;action=edit&amp;section=12" TargetMode="External"/><Relationship Id="rId18" Type="http://schemas.openxmlformats.org/officeDocument/2006/relationships/hyperlink" Target="http://oakthorne.net/wiki/index.php?title=Waterdeep_Goods_and_Services&amp;action=edit&amp;section=17" TargetMode="External"/><Relationship Id="rId26" Type="http://schemas.openxmlformats.org/officeDocument/2006/relationships/hyperlink" Target="http://oakthorne.net/wiki/index.php?title=Waterdeep_Goods_and_Services&amp;action=edit&amp;section=25" TargetMode="External"/><Relationship Id="rId3" Type="http://schemas.openxmlformats.org/officeDocument/2006/relationships/hyperlink" Target="http://oakthorne.net/wiki/index.php?title=Waterdeep_Goods_and_Services&amp;action=edit&amp;section=3" TargetMode="External"/><Relationship Id="rId21" Type="http://schemas.openxmlformats.org/officeDocument/2006/relationships/hyperlink" Target="http://oakthorne.net/wiki/index.php?title=Waterdeep_Goods_and_Services&amp;action=edit&amp;section=20" TargetMode="External"/><Relationship Id="rId7" Type="http://schemas.openxmlformats.org/officeDocument/2006/relationships/hyperlink" Target="http://oakthorne.net/wiki/index.php?title=Waterdeep_Goods_and_Services&amp;action=edit&amp;section=7" TargetMode="External"/><Relationship Id="rId12" Type="http://schemas.openxmlformats.org/officeDocument/2006/relationships/hyperlink" Target="http://oakthorne.net/wiki/index.php?title=Waterdeep_Goods_and_Services&amp;action=edit&amp;section=11" TargetMode="External"/><Relationship Id="rId17" Type="http://schemas.openxmlformats.org/officeDocument/2006/relationships/hyperlink" Target="http://oakthorne.net/wiki/index.php?title=Waterdeep_Goods_and_Services&amp;action=edit&amp;section=16" TargetMode="External"/><Relationship Id="rId25" Type="http://schemas.openxmlformats.org/officeDocument/2006/relationships/hyperlink" Target="http://oakthorne.net/wiki/index.php?title=Waterdeep_Goods_and_Services&amp;action=edit&amp;section=24" TargetMode="External"/><Relationship Id="rId2" Type="http://schemas.openxmlformats.org/officeDocument/2006/relationships/hyperlink" Target="http://oakthorne.net/wiki/index.php?title=Waterdeep_Goods_and_Services&amp;action=edit&amp;section=2" TargetMode="External"/><Relationship Id="rId16" Type="http://schemas.openxmlformats.org/officeDocument/2006/relationships/hyperlink" Target="http://oakthorne.net/wiki/index.php?title=Waterdeep_Goods_and_Services&amp;action=edit&amp;section=15" TargetMode="External"/><Relationship Id="rId20" Type="http://schemas.openxmlformats.org/officeDocument/2006/relationships/hyperlink" Target="http://oakthorne.net/wiki/index.php?title=Waterdeep_Goods_and_Services&amp;action=edit&amp;section=19" TargetMode="External"/><Relationship Id="rId1" Type="http://schemas.openxmlformats.org/officeDocument/2006/relationships/hyperlink" Target="http://oakthorne.net/wiki/index.php?title=Waterdeep_Goods_and_Services&amp;action=edit&amp;section=1" TargetMode="External"/><Relationship Id="rId6" Type="http://schemas.openxmlformats.org/officeDocument/2006/relationships/hyperlink" Target="http://oakthorne.net/wiki/index.php?title=Waterdeep_Goods_and_Services&amp;action=edit&amp;section=6" TargetMode="External"/><Relationship Id="rId11" Type="http://schemas.openxmlformats.org/officeDocument/2006/relationships/hyperlink" Target="http://oakthorne.net/wiki/index.php?title=Waterdeep_Goods_and_Services&amp;action=edit&amp;section=10" TargetMode="External"/><Relationship Id="rId24" Type="http://schemas.openxmlformats.org/officeDocument/2006/relationships/hyperlink" Target="http://oakthorne.net/wiki/index.php?title=Waterdeep_Goods_and_Services&amp;action=edit&amp;section=23" TargetMode="External"/><Relationship Id="rId5" Type="http://schemas.openxmlformats.org/officeDocument/2006/relationships/hyperlink" Target="http://oakthorne.net/wiki/index.php?title=Waterdeep_Goods_and_Services&amp;action=edit&amp;section=5" TargetMode="External"/><Relationship Id="rId15" Type="http://schemas.openxmlformats.org/officeDocument/2006/relationships/hyperlink" Target="http://oakthorne.net/wiki/index.php?title=Waterdeep_Goods_and_Services&amp;action=edit&amp;section=14" TargetMode="External"/><Relationship Id="rId23" Type="http://schemas.openxmlformats.org/officeDocument/2006/relationships/hyperlink" Target="http://oakthorne.net/wiki/index.php?title=Waterdeep_Goods_and_Services&amp;action=edit&amp;section=22" TargetMode="External"/><Relationship Id="rId10" Type="http://schemas.openxmlformats.org/officeDocument/2006/relationships/hyperlink" Target="http://oakthorne.net/wiki/index.php?title=Waterdeep_Goods_and_Services&amp;action=edit&amp;section=9" TargetMode="External"/><Relationship Id="rId19" Type="http://schemas.openxmlformats.org/officeDocument/2006/relationships/hyperlink" Target="http://oakthorne.net/wiki/index.php?title=Waterdeep_Goods_and_Services&amp;action=edit&amp;section=18" TargetMode="External"/><Relationship Id="rId4" Type="http://schemas.openxmlformats.org/officeDocument/2006/relationships/hyperlink" Target="http://oakthorne.net/wiki/index.php?title=Waterdeep_Goods_and_Services&amp;action=edit&amp;section=4" TargetMode="External"/><Relationship Id="rId9" Type="http://schemas.openxmlformats.org/officeDocument/2006/relationships/hyperlink" Target="http://oakthorne.net/wiki/index.php?title=Waterdeep_Goods_and_Services&amp;action=edit&amp;section=8" TargetMode="External"/><Relationship Id="rId14" Type="http://schemas.openxmlformats.org/officeDocument/2006/relationships/hyperlink" Target="http://oakthorne.net/wiki/index.php?title=Waterdeep_Goods_and_Services&amp;action=edit&amp;section=13" TargetMode="External"/><Relationship Id="rId22" Type="http://schemas.openxmlformats.org/officeDocument/2006/relationships/hyperlink" Target="http://oakthorne.net/wiki/index.php?title=Waterdeep_Goods_and_Services&amp;action=edit&amp;section=21" TargetMode="External"/><Relationship Id="rId27" Type="http://schemas.openxmlformats.org/officeDocument/2006/relationships/hyperlink" Target="http://oakthorne.net/wiki/index.php?title=Waterdeep_Goods_and_Services"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2E756-F08F-4644-8532-A65B02504BAD}">
  <dimension ref="A1:W104"/>
  <sheetViews>
    <sheetView workbookViewId="0">
      <selection activeCell="D23" sqref="D23"/>
    </sheetView>
  </sheetViews>
  <sheetFormatPr defaultRowHeight="15" x14ac:dyDescent="0.25"/>
  <cols>
    <col min="1" max="3" width="9.140625" style="11"/>
    <col min="4" max="4" width="29.5703125" style="11" customWidth="1"/>
    <col min="5" max="6" width="32.5703125" style="11" customWidth="1"/>
    <col min="7" max="13" width="9.140625" style="11"/>
    <col min="14" max="14" width="11.5703125" style="11" bestFit="1" customWidth="1"/>
    <col min="15" max="21" width="9.140625" style="11"/>
  </cols>
  <sheetData>
    <row r="1" spans="1:23" ht="15.75" thickBot="1" x14ac:dyDescent="0.3">
      <c r="A1" s="10" t="s">
        <v>0</v>
      </c>
      <c r="B1" s="10" t="s">
        <v>2247</v>
      </c>
      <c r="C1" s="10" t="s">
        <v>1</v>
      </c>
      <c r="D1" s="10" t="s">
        <v>2</v>
      </c>
      <c r="E1" s="10" t="s">
        <v>3</v>
      </c>
      <c r="F1" s="10"/>
      <c r="G1" s="10" t="s">
        <v>4</v>
      </c>
      <c r="H1" s="10" t="s">
        <v>5</v>
      </c>
      <c r="I1" s="10" t="s">
        <v>6</v>
      </c>
      <c r="J1" s="10" t="s">
        <v>7</v>
      </c>
      <c r="K1" s="10" t="s">
        <v>696</v>
      </c>
      <c r="L1" s="10" t="s">
        <v>1591</v>
      </c>
      <c r="M1" s="10" t="s">
        <v>8</v>
      </c>
      <c r="N1" s="10" t="s">
        <v>873</v>
      </c>
      <c r="O1" s="10" t="s">
        <v>872</v>
      </c>
      <c r="P1" s="10" t="s">
        <v>697</v>
      </c>
      <c r="Q1" s="10" t="s">
        <v>811</v>
      </c>
      <c r="R1" s="10" t="s">
        <v>10</v>
      </c>
      <c r="S1" s="10" t="s">
        <v>11</v>
      </c>
      <c r="T1" s="13" t="s">
        <v>698</v>
      </c>
      <c r="U1" s="13" t="s">
        <v>699</v>
      </c>
      <c r="W1" t="s">
        <v>710</v>
      </c>
    </row>
    <row r="2" spans="1:23" ht="15" customHeight="1" x14ac:dyDescent="0.25">
      <c r="A2" s="8" t="s">
        <v>12</v>
      </c>
      <c r="B2" s="8"/>
      <c r="C2" s="8"/>
      <c r="D2" s="8" t="s">
        <v>13</v>
      </c>
      <c r="E2" s="8" t="s">
        <v>671</v>
      </c>
      <c r="F2" s="8"/>
      <c r="G2" s="8" t="s">
        <v>14</v>
      </c>
      <c r="H2" s="8"/>
      <c r="I2" s="8">
        <f>INDEX('NOBLES 3E'!$C$2:$C$76,MATCH('NOBLE HOUSES 5E'!$A2,'NOBLES 3E'!$A$2:$A$76,0),1)</f>
        <v>15000</v>
      </c>
      <c r="J2" s="8"/>
      <c r="K2" s="8" t="s">
        <v>15</v>
      </c>
      <c r="L2" s="8"/>
      <c r="M2" s="8">
        <f>INDEX('NOBLES 3E'!$G$2:$G$76,MATCH('NOBLE HOUSES 5E'!$A2,'NOBLES 3E'!$A$2:$A$76,0),1)</f>
        <v>22</v>
      </c>
      <c r="N2" s="8" t="str">
        <f>INDEX('NOBLES 3E'!H$2:H$76,MATCH('NOBLE HOUSES 5E'!$A2,'NOBLES 3E'!$A$2:$A$76,0),1)</f>
        <v>LG,NG,CG</v>
      </c>
      <c r="O2" s="8" t="str">
        <f>INDEX('NOBLES 3E'!I$2:I$76,MATCH('NOBLE HOUSES 5E'!$A2,'NOBLES 3E'!$A$2:$A$76,0),1)</f>
        <v>Valkur</v>
      </c>
      <c r="P2" s="8" t="str">
        <f>INDEX('NOBLES 3E'!J$2:J$76,MATCH('NOBLE HOUSES 5E'!$A2,'NOBLES 3E'!$A$2:$A$76,0),1)</f>
        <v>Chondathan</v>
      </c>
      <c r="Q2" s="8"/>
      <c r="R2" s="8" t="str">
        <f>INDEX('NOBLES 3E'!K$2:K$76,MATCH('NOBLE HOUSES 5E'!$A2,'NOBLES 3E'!$A$2:$A$76,0),1)</f>
        <v>1317 DR</v>
      </c>
      <c r="S2" s="8" t="str">
        <f>INDEX('NOBLES 3E'!L$2:L$76,MATCH('NOBLE HOUSES 5E'!$A2,'NOBLES 3E'!$A$2:$A$76,0),1)</f>
        <v>N39, New Waterdeep</v>
      </c>
      <c r="T2" s="6">
        <f>IFERROR(_xlfn.CEILING.MATH(I2/(M2*365)),0)</f>
        <v>2</v>
      </c>
      <c r="U2" s="8" t="str">
        <f>IF(T2&gt;=LIFESTYLES!$E$8,LIFESTYLES!$A$8,IF(T2&gt;=LIFESTYLES!$E$7,LIFESTYLES!$A$7,IF(T2&gt;=LIFESTYLES!$E$6,LIFESTYLES!$A$6,IF(T2&gt;=LIFESTYLES!$E$5,LIFESTYLES!$A$5,IF(T2&gt;=LIFESTYLES!$E$4,LIFESTYLES!$A$4,IF(T2&gt;=LIFESTYLES!$E$3,LIFESTYLES!$A$3,LIFESTYLES!$A$2))))))</f>
        <v>Comfortable</v>
      </c>
    </row>
    <row r="3" spans="1:23" x14ac:dyDescent="0.25">
      <c r="A3" s="8" t="s">
        <v>16</v>
      </c>
      <c r="B3" s="8"/>
      <c r="C3" s="8"/>
      <c r="D3" s="8" t="s">
        <v>17</v>
      </c>
      <c r="E3" s="8" t="s">
        <v>672</v>
      </c>
      <c r="F3" s="8"/>
      <c r="G3" s="8"/>
      <c r="H3" s="8"/>
      <c r="I3" s="8">
        <f>INDEX('NOBLES 3E'!$C$2:$C$76,MATCH('NOBLE HOUSES 5E'!$A3,'NOBLES 3E'!$A$2:$A$76,0),1)</f>
        <v>25000</v>
      </c>
      <c r="J3" s="8"/>
      <c r="K3" s="8" t="s">
        <v>18</v>
      </c>
      <c r="L3" s="8"/>
      <c r="M3" s="8">
        <f>INDEX('NOBLES 3E'!$G$2:$G$76,MATCH('NOBLE HOUSES 5E'!$A3,'NOBLES 3E'!$A$2:$A$76,0),1)</f>
        <v>29</v>
      </c>
      <c r="N3" s="8" t="str">
        <f>INDEX('NOBLES 3E'!H$2:H$76,MATCH('NOBLE HOUSES 5E'!$A3,'NOBLES 3E'!$A$2:$A$76,0),1)</f>
        <v>CN</v>
      </c>
      <c r="O3" s="8" t="str">
        <f>INDEX('NOBLES 3E'!I$2:I$76,MATCH('NOBLE HOUSES 5E'!$A3,'NOBLES 3E'!$A$2:$A$76,0),1)</f>
        <v>Talos</v>
      </c>
      <c r="P3" s="8" t="str">
        <f>INDEX('NOBLES 3E'!J$2:J$76,MATCH('NOBLE HOUSES 5E'!$A3,'NOBLES 3E'!$A$2:$A$76,0),1)</f>
        <v>Tethyrian</v>
      </c>
      <c r="Q3" s="8"/>
      <c r="R3" s="8" t="str">
        <f>INDEX('NOBLES 3E'!K$2:K$76,MATCH('NOBLE HOUSES 5E'!$A3,'NOBLES 3E'!$A$2:$A$76,0),1)</f>
        <v>1116 DR</v>
      </c>
      <c r="S3" s="8" t="str">
        <f>INDEX('NOBLES 3E'!L$2:L$76,MATCH('NOBLE HOUSES 5E'!$A3,'NOBLES 3E'!$A$2:$A$76,0),1)</f>
        <v>N33</v>
      </c>
      <c r="T3" s="6">
        <f t="shared" ref="T3:T66" si="0">IFERROR(_xlfn.CEILING.MATH(I3/(M3*365)),0)</f>
        <v>3</v>
      </c>
      <c r="U3" s="8" t="str">
        <f>IF(T3&gt;=LIFESTYLES!$E$8,LIFESTYLES!$A$8,IF(T3&gt;=LIFESTYLES!$E$7,LIFESTYLES!$A$7,IF(T3&gt;=LIFESTYLES!$E$6,LIFESTYLES!$A$6,IF(T3&gt;=LIFESTYLES!$E$5,LIFESTYLES!$A$5,IF(T3&gt;=LIFESTYLES!$E$4,LIFESTYLES!$A$4,IF(T3&gt;=LIFESTYLES!$E$3,LIFESTYLES!$A$3,LIFESTYLES!$A$2))))))</f>
        <v>Comfortable</v>
      </c>
    </row>
    <row r="4" spans="1:23" x14ac:dyDescent="0.25">
      <c r="A4" s="8" t="s">
        <v>19</v>
      </c>
      <c r="B4" s="8"/>
      <c r="C4" s="8"/>
      <c r="D4" s="8" t="s">
        <v>20</v>
      </c>
      <c r="E4" s="8" t="s">
        <v>673</v>
      </c>
      <c r="F4" s="8"/>
      <c r="G4" s="8" t="s">
        <v>21</v>
      </c>
      <c r="H4" s="8" t="s">
        <v>675</v>
      </c>
      <c r="I4" s="8">
        <f>INDEX('NOBLES 3E'!$C$2:$C$76,MATCH('NOBLE HOUSES 5E'!$A4,'NOBLES 3E'!$A$2:$A$76,0),1)</f>
        <v>35000</v>
      </c>
      <c r="J4" s="8"/>
      <c r="K4" s="8"/>
      <c r="L4" s="8"/>
      <c r="M4" s="8">
        <f>INDEX('NOBLES 3E'!$G$2:$G$76,MATCH('NOBLE HOUSES 5E'!$A4,'NOBLES 3E'!$A$2:$A$76,0),1)</f>
        <v>17</v>
      </c>
      <c r="N4" s="8" t="str">
        <f>INDEX('NOBLES 3E'!H$2:H$76,MATCH('NOBLE HOUSES 5E'!$A4,'NOBLES 3E'!$A$2:$A$76,0),1)</f>
        <v>LG, NG, CG</v>
      </c>
      <c r="O4" s="8" t="str">
        <f>INDEX('NOBLES 3E'!I$2:I$76,MATCH('NOBLE HOUSES 5E'!$A4,'NOBLES 3E'!$A$2:$A$76,0),1)</f>
        <v>Tymora</v>
      </c>
      <c r="P4" s="8" t="str">
        <f>INDEX('NOBLES 3E'!J$2:J$76,MATCH('NOBLE HOUSES 5E'!$A4,'NOBLES 3E'!$A$2:$A$76,0),1)</f>
        <v>Tethyrian</v>
      </c>
      <c r="Q4" s="8"/>
      <c r="R4" s="8" t="str">
        <f>INDEX('NOBLES 3E'!K$2:K$76,MATCH('NOBLE HOUSES 5E'!$A4,'NOBLES 3E'!$A$2:$A$76,0),1)</f>
        <v>1142 DR</v>
      </c>
      <c r="S4" s="8" t="str">
        <f>INDEX('NOBLES 3E'!L$2:L$76,MATCH('NOBLE HOUSES 5E'!$A4,'NOBLES 3E'!$A$2:$A$76,0),1)</f>
        <v>M34, Amphail, Silverymoon</v>
      </c>
      <c r="T4" s="6">
        <f t="shared" si="0"/>
        <v>6</v>
      </c>
      <c r="U4" s="8" t="str">
        <f>IF(T4&gt;=LIFESTYLES!$E$8,LIFESTYLES!$A$8,IF(T4&gt;=LIFESTYLES!$E$7,LIFESTYLES!$A$7,IF(T4&gt;=LIFESTYLES!$E$6,LIFESTYLES!$A$6,IF(T4&gt;=LIFESTYLES!$E$5,LIFESTYLES!$A$5,IF(T4&gt;=LIFESTYLES!$E$4,LIFESTYLES!$A$4,IF(T4&gt;=LIFESTYLES!$E$3,LIFESTYLES!$A$3,LIFESTYLES!$A$2))))))</f>
        <v>Wealthy</v>
      </c>
    </row>
    <row r="5" spans="1:23" x14ac:dyDescent="0.25">
      <c r="A5" s="8" t="s">
        <v>22</v>
      </c>
      <c r="B5" s="8"/>
      <c r="C5" s="8"/>
      <c r="D5" s="8" t="s">
        <v>23</v>
      </c>
      <c r="E5" s="8" t="s">
        <v>676</v>
      </c>
      <c r="F5" s="8"/>
      <c r="G5" s="8"/>
      <c r="H5" s="8" t="s">
        <v>848</v>
      </c>
      <c r="I5" s="8">
        <f>INDEX('NOBLES 3E'!$C$2:$C$76,MATCH('NOBLE HOUSES 5E'!$A5,'NOBLES 3E'!$A$2:$A$76,0),1)</f>
        <v>30000</v>
      </c>
      <c r="J5" s="8"/>
      <c r="K5" s="8" t="s">
        <v>849</v>
      </c>
      <c r="L5" s="8"/>
      <c r="M5" s="8">
        <f>INDEX('NOBLES 3E'!$G$2:$G$76,MATCH('NOBLE HOUSES 5E'!$A5,'NOBLES 3E'!$A$2:$A$76,0),1)</f>
        <v>45</v>
      </c>
      <c r="N5" s="8" t="str">
        <f>INDEX('NOBLES 3E'!H$2:H$76,MATCH('NOBLE HOUSES 5E'!$A5,'NOBLES 3E'!$A$2:$A$76,0),1)</f>
        <v>NG</v>
      </c>
      <c r="O5" s="8" t="str">
        <f>INDEX('NOBLES 3E'!I$2:I$76,MATCH('NOBLE HOUSES 5E'!$A5,'NOBLES 3E'!$A$2:$A$76,0),1)</f>
        <v>Chauntea</v>
      </c>
      <c r="P5" s="8" t="str">
        <f>INDEX('NOBLES 3E'!J$2:J$76,MATCH('NOBLE HOUSES 5E'!$A5,'NOBLES 3E'!$A$2:$A$76,0),1)</f>
        <v>Chondathan</v>
      </c>
      <c r="Q5" s="8"/>
      <c r="R5" s="8" t="str">
        <f>INDEX('NOBLES 3E'!K$2:K$76,MATCH('NOBLE HOUSES 5E'!$A5,'NOBLES 3E'!$A$2:$A$76,0),1)</f>
        <v>1248 DR</v>
      </c>
      <c r="S5" s="8" t="str">
        <f>INDEX('NOBLES 3E'!L$2:L$76,MATCH('NOBLE HOUSES 5E'!$A5,'NOBLES 3E'!$A$2:$A$76,0),1)</f>
        <v>$27, Amphail</v>
      </c>
      <c r="T5" s="6">
        <f t="shared" si="0"/>
        <v>2</v>
      </c>
      <c r="U5" s="8" t="str">
        <f>IF(T5&gt;=LIFESTYLES!$E$8,LIFESTYLES!$A$8,IF(T5&gt;=LIFESTYLES!$E$7,LIFESTYLES!$A$7,IF(T5&gt;=LIFESTYLES!$E$6,LIFESTYLES!$A$6,IF(T5&gt;=LIFESTYLES!$E$5,LIFESTYLES!$A$5,IF(T5&gt;=LIFESTYLES!$E$4,LIFESTYLES!$A$4,IF(T5&gt;=LIFESTYLES!$E$3,LIFESTYLES!$A$3,LIFESTYLES!$A$2))))))</f>
        <v>Comfortable</v>
      </c>
    </row>
    <row r="6" spans="1:23" x14ac:dyDescent="0.25">
      <c r="A6" s="8" t="s">
        <v>24</v>
      </c>
      <c r="B6" s="8"/>
      <c r="C6" s="8"/>
      <c r="D6" s="8" t="s">
        <v>25</v>
      </c>
      <c r="E6" s="8" t="s">
        <v>674</v>
      </c>
      <c r="F6" s="8"/>
      <c r="G6" s="8"/>
      <c r="H6" s="8" t="s">
        <v>850</v>
      </c>
      <c r="I6" s="8">
        <f>INDEX('NOBLES 3E'!$C$2:$C$76,MATCH('NOBLE HOUSES 5E'!$A6,'NOBLES 3E'!$A$2:$A$76,0),1)</f>
        <v>21000</v>
      </c>
      <c r="J6" s="8"/>
      <c r="K6" s="8" t="s">
        <v>26</v>
      </c>
      <c r="L6" s="8"/>
      <c r="M6" s="8">
        <f>INDEX('NOBLES 3E'!$G$2:$G$76,MATCH('NOBLE HOUSES 5E'!$A6,'NOBLES 3E'!$A$2:$A$76,0),1)</f>
        <v>28</v>
      </c>
      <c r="N6" s="8" t="str">
        <f>INDEX('NOBLES 3E'!H$2:H$76,MATCH('NOBLE HOUSES 5E'!$A6,'NOBLES 3E'!$A$2:$A$76,0),1)</f>
        <v>LN, LE</v>
      </c>
      <c r="O6" s="8" t="str">
        <f>INDEX('NOBLES 3E'!I$2:I$76,MATCH('NOBLE HOUSES 5E'!$A6,'NOBLES 3E'!$A$2:$A$76,0),1)</f>
        <v>Loviatar</v>
      </c>
      <c r="P6" s="8" t="str">
        <f>INDEX('NOBLES 3E'!J$2:J$76,MATCH('NOBLE HOUSES 5E'!$A6,'NOBLES 3E'!$A$2:$A$76,0),1)</f>
        <v>Tethyrian</v>
      </c>
      <c r="Q6" s="8"/>
      <c r="R6" s="8" t="str">
        <f>INDEX('NOBLES 3E'!K$2:K$76,MATCH('NOBLE HOUSES 5E'!$A6,'NOBLES 3E'!$A$2:$A$76,0),1)</f>
        <v>1248 DR</v>
      </c>
      <c r="S6" s="8" t="str">
        <f>INDEX('NOBLES 3E'!L$2:L$76,MATCH('NOBLE HOUSES 5E'!$A6,'NOBLES 3E'!$A$2:$A$76,0),1)</f>
        <v>N3</v>
      </c>
      <c r="T6" s="6">
        <f t="shared" si="0"/>
        <v>3</v>
      </c>
      <c r="U6" s="8" t="str">
        <f>IF(T6&gt;=LIFESTYLES!$E$8,LIFESTYLES!$A$8,IF(T6&gt;=LIFESTYLES!$E$7,LIFESTYLES!$A$7,IF(T6&gt;=LIFESTYLES!$E$6,LIFESTYLES!$A$6,IF(T6&gt;=LIFESTYLES!$E$5,LIFESTYLES!$A$5,IF(T6&gt;=LIFESTYLES!$E$4,LIFESTYLES!$A$4,IF(T6&gt;=LIFESTYLES!$E$3,LIFESTYLES!$A$3,LIFESTYLES!$A$2))))))</f>
        <v>Comfortable</v>
      </c>
    </row>
    <row r="7" spans="1:23" x14ac:dyDescent="0.25">
      <c r="A7" s="8" t="s">
        <v>27</v>
      </c>
      <c r="B7" s="8"/>
      <c r="C7" s="8"/>
      <c r="D7" s="8" t="s">
        <v>28</v>
      </c>
      <c r="E7" s="8" t="s">
        <v>847</v>
      </c>
      <c r="F7" s="8"/>
      <c r="G7" s="8"/>
      <c r="H7" s="8"/>
      <c r="I7" s="8">
        <f>INDEX('NOBLES 3E'!$C$2:$C$76,MATCH('NOBLE HOUSES 5E'!$A7,'NOBLES 3E'!$A$2:$A$76,0),1)</f>
        <v>22000</v>
      </c>
      <c r="J7" s="8"/>
      <c r="K7" s="8"/>
      <c r="L7" s="8"/>
      <c r="M7" s="8">
        <f>INDEX('NOBLES 3E'!$G$2:$G$76,MATCH('NOBLE HOUSES 5E'!$A7,'NOBLES 3E'!$A$2:$A$76,0),1)</f>
        <v>31</v>
      </c>
      <c r="N7" s="8" t="str">
        <f>INDEX('NOBLES 3E'!H$2:H$76,MATCH('NOBLE HOUSES 5E'!$A7,'NOBLES 3E'!$A$2:$A$76,0),1)</f>
        <v>CN, N, NE, CE</v>
      </c>
      <c r="O7" s="8" t="str">
        <f>INDEX('NOBLES 3E'!I$2:I$76,MATCH('NOBLE HOUSES 5E'!$A7,'NOBLES 3E'!$A$2:$A$76,0),1)</f>
        <v>Malar, Waukeen</v>
      </c>
      <c r="P7" s="8" t="str">
        <f>INDEX('NOBLES 3E'!J$2:J$76,MATCH('NOBLE HOUSES 5E'!$A7,'NOBLES 3E'!$A$2:$A$76,0),1)</f>
        <v>Illuskan</v>
      </c>
      <c r="Q7" s="8"/>
      <c r="R7" s="8" t="str">
        <f>INDEX('NOBLES 3E'!K$2:K$76,MATCH('NOBLE HOUSES 5E'!$A7,'NOBLES 3E'!$A$2:$A$76,0),1)</f>
        <v>1233 DR</v>
      </c>
      <c r="S7" s="8">
        <f>INDEX('NOBLES 3E'!L$2:L$76,MATCH('NOBLE HOUSES 5E'!$A7,'NOBLES 3E'!$A$2:$A$76,0),1)</f>
        <v>26</v>
      </c>
      <c r="T7" s="6">
        <f t="shared" si="0"/>
        <v>2</v>
      </c>
      <c r="U7" s="8" t="str">
        <f>IF(T7&gt;=LIFESTYLES!$E$8,LIFESTYLES!$A$8,IF(T7&gt;=LIFESTYLES!$E$7,LIFESTYLES!$A$7,IF(T7&gt;=LIFESTYLES!$E$6,LIFESTYLES!$A$6,IF(T7&gt;=LIFESTYLES!$E$5,LIFESTYLES!$A$5,IF(T7&gt;=LIFESTYLES!$E$4,LIFESTYLES!$A$4,IF(T7&gt;=LIFESTYLES!$E$3,LIFESTYLES!$A$3,LIFESTYLES!$A$2))))))</f>
        <v>Comfortable</v>
      </c>
    </row>
    <row r="8" spans="1:23" x14ac:dyDescent="0.25">
      <c r="A8" s="8" t="s">
        <v>29</v>
      </c>
      <c r="B8" s="8" t="s">
        <v>32</v>
      </c>
      <c r="C8" s="8"/>
      <c r="D8" s="8" t="s">
        <v>30</v>
      </c>
      <c r="E8" s="8" t="s">
        <v>846</v>
      </c>
      <c r="F8" s="8"/>
      <c r="G8" s="8"/>
      <c r="H8" s="8"/>
      <c r="I8" s="8">
        <f>INDEX('NOBLES 3E'!$C$2:$C$76,MATCH('NOBLE HOUSES 5E'!$A8,'NOBLES 3E'!$A$2:$A$76,0),1)</f>
        <v>27000</v>
      </c>
      <c r="J8" s="8"/>
      <c r="K8" s="8" t="s">
        <v>31</v>
      </c>
      <c r="L8" s="8"/>
      <c r="M8" s="8">
        <f>INDEX('NOBLES 3E'!$G$2:$G$76,MATCH('NOBLE HOUSES 5E'!$A8,'NOBLES 3E'!$A$2:$A$76,0),1)</f>
        <v>19</v>
      </c>
      <c r="N8" s="8" t="str">
        <f>INDEX('NOBLES 3E'!H$2:H$76,MATCH('NOBLE HOUSES 5E'!$A8,'NOBLES 3E'!$A$2:$A$76,0),1)</f>
        <v>LG, LN</v>
      </c>
      <c r="O8" s="8" t="str">
        <f>INDEX('NOBLES 3E'!I$2:I$76,MATCH('NOBLE HOUSES 5E'!$A8,'NOBLES 3E'!$A$2:$A$76,0),1)</f>
        <v>Siamorphe</v>
      </c>
      <c r="P8" s="8" t="str">
        <f>INDEX('NOBLES 3E'!J$2:J$76,MATCH('NOBLE HOUSES 5E'!$A8,'NOBLES 3E'!$A$2:$A$76,0),1)</f>
        <v>Tethyrian</v>
      </c>
      <c r="Q8" s="8"/>
      <c r="R8" s="8" t="str">
        <f>INDEX('NOBLES 3E'!K$2:K$76,MATCH('NOBLE HOUSES 5E'!$A8,'NOBLES 3E'!$A$2:$A$76,0),1)</f>
        <v>1273 DR</v>
      </c>
      <c r="S8" s="8">
        <f>INDEX('NOBLES 3E'!L$2:L$76,MATCH('NOBLE HOUSES 5E'!$A8,'NOBLES 3E'!$A$2:$A$76,0),1)</f>
        <v>47</v>
      </c>
      <c r="T8" s="6">
        <f t="shared" si="0"/>
        <v>4</v>
      </c>
      <c r="U8" s="8" t="str">
        <f>IF(T8&gt;=LIFESTYLES!$E$8,LIFESTYLES!$A$8,IF(T8&gt;=LIFESTYLES!$E$7,LIFESTYLES!$A$7,IF(T8&gt;=LIFESTYLES!$E$6,LIFESTYLES!$A$6,IF(T8&gt;=LIFESTYLES!$E$5,LIFESTYLES!$A$5,IF(T8&gt;=LIFESTYLES!$E$4,LIFESTYLES!$A$4,IF(T8&gt;=LIFESTYLES!$E$3,LIFESTYLES!$A$3,LIFESTYLES!$A$2))))))</f>
        <v>Wealthy</v>
      </c>
    </row>
    <row r="9" spans="1:23" x14ac:dyDescent="0.25">
      <c r="A9" s="8" t="s">
        <v>33</v>
      </c>
      <c r="B9" s="8"/>
      <c r="C9" s="8"/>
      <c r="D9" s="8" t="s">
        <v>34</v>
      </c>
      <c r="E9" s="8"/>
      <c r="F9" s="8"/>
      <c r="G9" s="8"/>
      <c r="H9" s="8" t="s">
        <v>35</v>
      </c>
      <c r="I9" s="8">
        <f>INDEX('NOBLES 3E'!$C$2:$C$76,MATCH('NOBLE HOUSES 5E'!$A9,'NOBLES 3E'!$A$2:$A$76,0),1)</f>
        <v>23000</v>
      </c>
      <c r="J9" s="8"/>
      <c r="K9" s="8"/>
      <c r="L9" s="8"/>
      <c r="M9" s="8">
        <f>INDEX('NOBLES 3E'!$G$2:$G$76,MATCH('NOBLE HOUSES 5E'!$A9,'NOBLES 3E'!$A$2:$A$76,0),1)</f>
        <v>22</v>
      </c>
      <c r="N9" s="8" t="str">
        <f>INDEX('NOBLES 3E'!H$2:H$76,MATCH('NOBLE HOUSES 5E'!$A9,'NOBLES 3E'!$A$2:$A$76,0),1)</f>
        <v>CG, NG, CN</v>
      </c>
      <c r="O9" s="8" t="str">
        <f>INDEX('NOBLES 3E'!I$2:I$76,MATCH('NOBLE HOUSES 5E'!$A9,'NOBLES 3E'!$A$2:$A$76,0),1)</f>
        <v>Tempus</v>
      </c>
      <c r="P9" s="8" t="str">
        <f>INDEX('NOBLES 3E'!J$2:J$76,MATCH('NOBLE HOUSES 5E'!$A9,'NOBLES 3E'!$A$2:$A$76,0),1)</f>
        <v>Illuskan</v>
      </c>
      <c r="Q9" s="8"/>
      <c r="R9" s="8" t="str">
        <f>INDEX('NOBLES 3E'!K$2:K$76,MATCH('NOBLE HOUSES 5E'!$A9,'NOBLES 3E'!$A$2:$A$76,0),1)</f>
        <v>1158 DR</v>
      </c>
      <c r="S9" s="8">
        <f>INDEX('NOBLES 3E'!L$2:L$76,MATCH('NOBLE HOUSES 5E'!$A9,'NOBLES 3E'!$A$2:$A$76,0),1)</f>
        <v>53</v>
      </c>
      <c r="T9" s="6">
        <f t="shared" si="0"/>
        <v>3</v>
      </c>
      <c r="U9" s="8" t="str">
        <f>IF(T9&gt;=LIFESTYLES!$E$8,LIFESTYLES!$A$8,IF(T9&gt;=LIFESTYLES!$E$7,LIFESTYLES!$A$7,IF(T9&gt;=LIFESTYLES!$E$6,LIFESTYLES!$A$6,IF(T9&gt;=LIFESTYLES!$E$5,LIFESTYLES!$A$5,IF(T9&gt;=LIFESTYLES!$E$4,LIFESTYLES!$A$4,IF(T9&gt;=LIFESTYLES!$E$3,LIFESTYLES!$A$3,LIFESTYLES!$A$2))))))</f>
        <v>Comfortable</v>
      </c>
    </row>
    <row r="10" spans="1:23" x14ac:dyDescent="0.25">
      <c r="A10" s="8" t="s">
        <v>36</v>
      </c>
      <c r="B10" s="8"/>
      <c r="C10" s="8"/>
      <c r="D10" s="8" t="s">
        <v>37</v>
      </c>
      <c r="E10" s="8" t="s">
        <v>845</v>
      </c>
      <c r="F10" s="8"/>
      <c r="G10" s="8"/>
      <c r="H10" s="8"/>
      <c r="I10" s="8">
        <f>INDEX('NOBLES 3E'!$C$2:$C$76,MATCH('NOBLE HOUSES 5E'!$A10,'NOBLES 3E'!$A$2:$A$76,0),1)</f>
        <v>22000</v>
      </c>
      <c r="J10" s="8"/>
      <c r="K10" s="8"/>
      <c r="L10" s="8"/>
      <c r="M10" s="8">
        <f>INDEX('NOBLES 3E'!$G$2:$G$76,MATCH('NOBLE HOUSES 5E'!$A10,'NOBLES 3E'!$A$2:$A$76,0),1)</f>
        <v>17</v>
      </c>
      <c r="N10" s="8" t="str">
        <f>INDEX('NOBLES 3E'!H$2:H$76,MATCH('NOBLE HOUSES 5E'!$A10,'NOBLES 3E'!$A$2:$A$76,0),1)</f>
        <v>CN, N, LN, LG, NE</v>
      </c>
      <c r="O10" s="8">
        <f>INDEX('NOBLES 3E'!I$2:I$76,MATCH('NOBLE HOUSES 5E'!$A10,'NOBLES 3E'!$A$2:$A$76,0),1)</f>
        <v>0</v>
      </c>
      <c r="P10" s="8" t="str">
        <f>INDEX('NOBLES 3E'!J$2:J$76,MATCH('NOBLE HOUSES 5E'!$A10,'NOBLES 3E'!$A$2:$A$76,0),1)</f>
        <v>Tethyrian</v>
      </c>
      <c r="Q10" s="8"/>
      <c r="R10" s="8" t="str">
        <f>INDEX('NOBLES 3E'!K$2:K$76,MATCH('NOBLE HOUSES 5E'!$A10,'NOBLES 3E'!$A$2:$A$76,0),1)</f>
        <v>1248 DR</v>
      </c>
      <c r="S10" s="8">
        <f>INDEX('NOBLES 3E'!L$2:L$76,MATCH('NOBLE HOUSES 5E'!$A10,'NOBLES 3E'!$A$2:$A$76,0),1)</f>
        <v>11</v>
      </c>
      <c r="T10" s="6">
        <f t="shared" si="0"/>
        <v>4</v>
      </c>
      <c r="U10" s="8" t="str">
        <f>IF(T10&gt;=LIFESTYLES!$E$8,LIFESTYLES!$A$8,IF(T10&gt;=LIFESTYLES!$E$7,LIFESTYLES!$A$7,IF(T10&gt;=LIFESTYLES!$E$6,LIFESTYLES!$A$6,IF(T10&gt;=LIFESTYLES!$E$5,LIFESTYLES!$A$5,IF(T10&gt;=LIFESTYLES!$E$4,LIFESTYLES!$A$4,IF(T10&gt;=LIFESTYLES!$E$3,LIFESTYLES!$A$3,LIFESTYLES!$A$2))))))</f>
        <v>Wealthy</v>
      </c>
    </row>
    <row r="11" spans="1:23" x14ac:dyDescent="0.25">
      <c r="A11" s="8" t="s">
        <v>38</v>
      </c>
      <c r="B11" s="14" t="s">
        <v>40</v>
      </c>
      <c r="C11" s="8"/>
      <c r="D11" s="8" t="s">
        <v>39</v>
      </c>
      <c r="E11" s="8" t="s">
        <v>844</v>
      </c>
      <c r="F11" s="8"/>
      <c r="G11" s="8"/>
      <c r="H11" s="8"/>
      <c r="I11" s="8">
        <f>INDEX('NOBLES 3E'!$C$2:$C$76,MATCH('NOBLE HOUSES 5E'!$A11,'NOBLES 3E'!$A$2:$A$76,0),1)</f>
        <v>24000</v>
      </c>
      <c r="J11" s="8"/>
      <c r="K11" s="8"/>
      <c r="L11" s="8"/>
      <c r="M11" s="8">
        <f>INDEX('NOBLES 3E'!$G$2:$G$76,MATCH('NOBLE HOUSES 5E'!$A11,'NOBLES 3E'!$A$2:$A$76,0),1)</f>
        <v>29</v>
      </c>
      <c r="N11" s="8" t="str">
        <f>INDEX('NOBLES 3E'!H$2:H$76,MATCH('NOBLE HOUSES 5E'!$A11,'NOBLES 3E'!$A$2:$A$76,0),1)</f>
        <v>N, NG</v>
      </c>
      <c r="O11" s="8" t="str">
        <f>INDEX('NOBLES 3E'!I$2:I$76,MATCH('NOBLE HOUSES 5E'!$A11,'NOBLES 3E'!$A$2:$A$76,0),1)</f>
        <v>Silvarnus</v>
      </c>
      <c r="P11" s="8" t="str">
        <f>INDEX('NOBLES 3E'!J$2:J$76,MATCH('NOBLE HOUSES 5E'!$A11,'NOBLES 3E'!$A$2:$A$76,0),1)</f>
        <v>Illuskan</v>
      </c>
      <c r="Q11" s="8"/>
      <c r="R11" s="8" t="str">
        <f>INDEX('NOBLES 3E'!K$2:K$76,MATCH('NOBLE HOUSES 5E'!$A11,'NOBLES 3E'!$A$2:$A$76,0),1)</f>
        <v>1220 DR</v>
      </c>
      <c r="S11" s="8" t="str">
        <f>INDEX('NOBLES 3E'!L$2:L$76,MATCH('NOBLE HOUSES 5E'!$A11,'NOBLES 3E'!$A$2:$A$76,0),1)</f>
        <v>N2</v>
      </c>
      <c r="T11" s="6">
        <f t="shared" si="0"/>
        <v>3</v>
      </c>
      <c r="U11" s="8" t="str">
        <f>IF(T11&gt;=LIFESTYLES!$E$8,LIFESTYLES!$A$8,IF(T11&gt;=LIFESTYLES!$E$7,LIFESTYLES!$A$7,IF(T11&gt;=LIFESTYLES!$E$6,LIFESTYLES!$A$6,IF(T11&gt;=LIFESTYLES!$E$5,LIFESTYLES!$A$5,IF(T11&gt;=LIFESTYLES!$E$4,LIFESTYLES!$A$4,IF(T11&gt;=LIFESTYLES!$E$3,LIFESTYLES!$A$3,LIFESTYLES!$A$2))))))</f>
        <v>Comfortable</v>
      </c>
    </row>
    <row r="12" spans="1:23" x14ac:dyDescent="0.25">
      <c r="A12" s="8" t="s">
        <v>41</v>
      </c>
      <c r="B12" s="8"/>
      <c r="C12" s="8"/>
      <c r="D12" s="8" t="s">
        <v>843</v>
      </c>
      <c r="E12" s="8" t="s">
        <v>842</v>
      </c>
      <c r="F12" s="8"/>
      <c r="G12" s="8" t="s">
        <v>43</v>
      </c>
      <c r="H12" s="8" t="s">
        <v>44</v>
      </c>
      <c r="I12" s="8">
        <f>INDEX('NOBLES 3E'!$C$2:$C$76,MATCH('NOBLE HOUSES 5E'!$A12,'NOBLES 3E'!$A$2:$A$76,0),1)</f>
        <v>36000</v>
      </c>
      <c r="J12" s="8"/>
      <c r="K12" s="8"/>
      <c r="L12" s="8"/>
      <c r="M12" s="8">
        <f>INDEX('NOBLES 3E'!$G$2:$G$76,MATCH('NOBLE HOUSES 5E'!$A12,'NOBLES 3E'!$A$2:$A$76,0),1)</f>
        <v>34</v>
      </c>
      <c r="N12" s="8" t="str">
        <f>INDEX('NOBLES 3E'!H$2:H$76,MATCH('NOBLE HOUSES 5E'!$A12,'NOBLES 3E'!$A$2:$A$76,0),1)</f>
        <v>CG, NG, CN, N</v>
      </c>
      <c r="O12" s="8" t="str">
        <f>INDEX('NOBLES 3E'!I$2:I$76,MATCH('NOBLE HOUSES 5E'!$A12,'NOBLES 3E'!$A$2:$A$76,0),1)</f>
        <v>Waukeen</v>
      </c>
      <c r="P12" s="8" t="str">
        <f>INDEX('NOBLES 3E'!J$2:J$76,MATCH('NOBLE HOUSES 5E'!$A12,'NOBLES 3E'!$A$2:$A$76,0),1)</f>
        <v>Tethyrian</v>
      </c>
      <c r="Q12" s="8"/>
      <c r="R12" s="8" t="str">
        <f>INDEX('NOBLES 3E'!K$2:K$76,MATCH('NOBLE HOUSES 5E'!$A12,'NOBLES 3E'!$A$2:$A$76,0),1)</f>
        <v>1248 DR</v>
      </c>
      <c r="S12" s="8" t="str">
        <f>INDEX('NOBLES 3E'!L$2:L$76,MATCH('NOBLE HOUSES 5E'!$A12,'NOBLES 3E'!$A$2:$A$76,0),1)</f>
        <v>$78, C71, $48</v>
      </c>
      <c r="T12" s="6">
        <f t="shared" si="0"/>
        <v>3</v>
      </c>
      <c r="U12" s="8" t="str">
        <f>IF(T12&gt;=LIFESTYLES!$E$8,LIFESTYLES!$A$8,IF(T12&gt;=LIFESTYLES!$E$7,LIFESTYLES!$A$7,IF(T12&gt;=LIFESTYLES!$E$6,LIFESTYLES!$A$6,IF(T12&gt;=LIFESTYLES!$E$5,LIFESTYLES!$A$5,IF(T12&gt;=LIFESTYLES!$E$4,LIFESTYLES!$A$4,IF(T12&gt;=LIFESTYLES!$E$3,LIFESTYLES!$A$3,LIFESTYLES!$A$2))))))</f>
        <v>Comfortable</v>
      </c>
    </row>
    <row r="13" spans="1:23" x14ac:dyDescent="0.25">
      <c r="A13" s="8" t="s">
        <v>45</v>
      </c>
      <c r="B13" s="8"/>
      <c r="C13" s="8"/>
      <c r="D13" s="8" t="s">
        <v>46</v>
      </c>
      <c r="E13" s="8" t="s">
        <v>841</v>
      </c>
      <c r="F13" s="8"/>
      <c r="G13" s="8"/>
      <c r="H13" s="8"/>
      <c r="I13" s="8">
        <f>INDEX('NOBLES 3E'!$C$2:$C$76,MATCH('NOBLE HOUSES 5E'!$A13,'NOBLES 3E'!$A$2:$A$76,0),1)</f>
        <v>62000</v>
      </c>
      <c r="J13" s="8"/>
      <c r="K13" s="8"/>
      <c r="L13" s="8"/>
      <c r="M13" s="8">
        <f>INDEX('NOBLES 3E'!$G$2:$G$76,MATCH('NOBLE HOUSES 5E'!$A13,'NOBLES 3E'!$A$2:$A$76,0),1)</f>
        <v>34</v>
      </c>
      <c r="N13" s="8" t="str">
        <f>INDEX('NOBLES 3E'!H$2:H$76,MATCH('NOBLE HOUSES 5E'!$A13,'NOBLES 3E'!$A$2:$A$76,0),1)</f>
        <v>CG, CN</v>
      </c>
      <c r="O13" s="8" t="str">
        <f>INDEX('NOBLES 3E'!I$2:I$76,MATCH('NOBLE HOUSES 5E'!$A13,'NOBLES 3E'!$A$2:$A$76,0),1)</f>
        <v>Tymora</v>
      </c>
      <c r="P13" s="8" t="str">
        <f>INDEX('NOBLES 3E'!J$2:J$76,MATCH('NOBLE HOUSES 5E'!$A13,'NOBLES 3E'!$A$2:$A$76,0),1)</f>
        <v>Illuskan</v>
      </c>
      <c r="Q13" s="8"/>
      <c r="R13" s="8" t="str">
        <f>INDEX('NOBLES 3E'!K$2:K$76,MATCH('NOBLE HOUSES 5E'!$A13,'NOBLES 3E'!$A$2:$A$76,0),1)</f>
        <v>1248 DR</v>
      </c>
      <c r="S13" s="8" t="str">
        <f>INDEX('NOBLES 3E'!L$2:L$76,MATCH('NOBLE HOUSES 5E'!$A13,'NOBLES 3E'!$A$2:$A$76,0),1)</f>
        <v>N13</v>
      </c>
      <c r="T13" s="6">
        <f t="shared" si="0"/>
        <v>5</v>
      </c>
      <c r="U13" s="8" t="str">
        <f>IF(T13&gt;=LIFESTYLES!$E$8,LIFESTYLES!$A$8,IF(T13&gt;=LIFESTYLES!$E$7,LIFESTYLES!$A$7,IF(T13&gt;=LIFESTYLES!$E$6,LIFESTYLES!$A$6,IF(T13&gt;=LIFESTYLES!$E$5,LIFESTYLES!$A$5,IF(T13&gt;=LIFESTYLES!$E$4,LIFESTYLES!$A$4,IF(T13&gt;=LIFESTYLES!$E$3,LIFESTYLES!$A$3,LIFESTYLES!$A$2))))))</f>
        <v>Wealthy</v>
      </c>
    </row>
    <row r="14" spans="1:23" x14ac:dyDescent="0.25">
      <c r="A14" s="8" t="s">
        <v>47</v>
      </c>
      <c r="B14" s="8"/>
      <c r="C14" s="8"/>
      <c r="D14" s="8" t="s">
        <v>48</v>
      </c>
      <c r="E14" s="8" t="s">
        <v>840</v>
      </c>
      <c r="F14" s="8"/>
      <c r="G14" s="8"/>
      <c r="H14" s="8"/>
      <c r="I14" s="8">
        <f>INDEX('NOBLES 3E'!$C$2:$C$76,MATCH('NOBLE HOUSES 5E'!$A14,'NOBLES 3E'!$A$2:$A$76,0),1)</f>
        <v>21000</v>
      </c>
      <c r="J14" s="8" t="str">
        <f>_xlfn.CONCAT(H15:H15)</f>
        <v/>
      </c>
      <c r="K14" s="8"/>
      <c r="L14" s="8"/>
      <c r="M14" s="8">
        <f>INDEX('NOBLES 3E'!$G$2:$G$76,MATCH('NOBLE HOUSES 5E'!$A14,'NOBLES 3E'!$A$2:$A$76,0),1)</f>
        <v>19</v>
      </c>
      <c r="N14" s="8" t="str">
        <f>INDEX('NOBLES 3E'!H$2:H$76,MATCH('NOBLE HOUSES 5E'!$A14,'NOBLES 3E'!$A$2:$A$76,0),1)</f>
        <v>CG, NG</v>
      </c>
      <c r="O14" s="8" t="str">
        <f>INDEX('NOBLES 3E'!I$2:I$76,MATCH('NOBLE HOUSES 5E'!$A14,'NOBLES 3E'!$A$2:$A$76,0),1)</f>
        <v>Lathander</v>
      </c>
      <c r="P14" s="8" t="str">
        <f>INDEX('NOBLES 3E'!J$2:J$76,MATCH('NOBLE HOUSES 5E'!$A14,'NOBLES 3E'!$A$2:$A$76,0),1)</f>
        <v>Chondathan</v>
      </c>
      <c r="Q14" s="8"/>
      <c r="R14" s="8" t="str">
        <f>INDEX('NOBLES 3E'!K$2:K$76,MATCH('NOBLE HOUSES 5E'!$A14,'NOBLES 3E'!$A$2:$A$76,0),1)</f>
        <v>1222 DR</v>
      </c>
      <c r="S14" s="8" t="str">
        <f>INDEX('NOBLES 3E'!L$2:L$76,MATCH('NOBLE HOUSES 5E'!$A14,'NOBLES 3E'!$A$2:$A$76,0),1)</f>
        <v>N6, C51</v>
      </c>
      <c r="T14" s="6">
        <f t="shared" si="0"/>
        <v>4</v>
      </c>
      <c r="U14" s="8" t="str">
        <f>IF(T14&gt;=LIFESTYLES!$E$8,LIFESTYLES!$A$8,IF(T14&gt;=LIFESTYLES!$E$7,LIFESTYLES!$A$7,IF(T14&gt;=LIFESTYLES!$E$6,LIFESTYLES!$A$6,IF(T14&gt;=LIFESTYLES!$E$5,LIFESTYLES!$A$5,IF(T14&gt;=LIFESTYLES!$E$4,LIFESTYLES!$A$4,IF(T14&gt;=LIFESTYLES!$E$3,LIFESTYLES!$A$3,LIFESTYLES!$A$2))))))</f>
        <v>Wealthy</v>
      </c>
    </row>
    <row r="15" spans="1:23" x14ac:dyDescent="0.25">
      <c r="A15" s="8" t="s">
        <v>49</v>
      </c>
      <c r="B15" s="8"/>
      <c r="C15" s="8"/>
      <c r="D15" s="12">
        <v>0</v>
      </c>
      <c r="E15" s="8"/>
      <c r="F15" s="8"/>
      <c r="G15" s="8"/>
      <c r="H15" s="8"/>
      <c r="I15" s="8"/>
      <c r="J15" s="8"/>
      <c r="K15" s="8" t="s">
        <v>678</v>
      </c>
      <c r="L15" s="8"/>
      <c r="M15" s="8"/>
      <c r="N15" s="8"/>
      <c r="O15" s="8"/>
      <c r="P15" s="8"/>
      <c r="Q15" s="8"/>
      <c r="R15" s="12">
        <v>0</v>
      </c>
      <c r="S15" s="8"/>
      <c r="T15" s="6">
        <f t="shared" si="0"/>
        <v>0</v>
      </c>
      <c r="U15" s="8" t="str">
        <f>IF(T15&gt;=LIFESTYLES!$E$8,LIFESTYLES!$A$8,IF(T15&gt;=LIFESTYLES!$E$7,LIFESTYLES!$A$7,IF(T15&gt;=LIFESTYLES!$E$6,LIFESTYLES!$A$6,IF(T15&gt;=LIFESTYLES!$E$5,LIFESTYLES!$A$5,IF(T15&gt;=LIFESTYLES!$E$4,LIFESTYLES!$A$4,IF(T15&gt;=LIFESTYLES!$E$3,LIFESTYLES!$A$3,LIFESTYLES!$A$2))))))</f>
        <v>Wretched</v>
      </c>
    </row>
    <row r="16" spans="1:23" x14ac:dyDescent="0.25">
      <c r="A16" s="8" t="s">
        <v>50</v>
      </c>
      <c r="B16" s="8"/>
      <c r="C16" s="8"/>
      <c r="D16" s="8" t="s">
        <v>51</v>
      </c>
      <c r="E16" s="8" t="s">
        <v>839</v>
      </c>
      <c r="F16" s="8"/>
      <c r="G16" s="8"/>
      <c r="H16" s="8"/>
      <c r="I16" s="8">
        <f>INDEX('NOBLES 3E'!$C$2:$C$76,MATCH('NOBLE HOUSES 5E'!$A16,'NOBLES 3E'!$A$2:$A$76,0),1)</f>
        <v>38000</v>
      </c>
      <c r="J16" s="8"/>
      <c r="K16" s="8"/>
      <c r="L16" s="8"/>
      <c r="M16" s="8">
        <f>INDEX('NOBLES 3E'!$G$2:$G$76,MATCH('NOBLE HOUSES 5E'!$A16,'NOBLES 3E'!$A$2:$A$76,0),1)</f>
        <v>22</v>
      </c>
      <c r="N16" s="8" t="str">
        <f>INDEX('NOBLES 3E'!H$2:H$76,MATCH('NOBLE HOUSES 5E'!$A16,'NOBLES 3E'!$A$2:$A$76,0),1)</f>
        <v>LN, CG</v>
      </c>
      <c r="O16" s="8" t="str">
        <f>INDEX('NOBLES 3E'!I$2:I$76,MATCH('NOBLE HOUSES 5E'!$A16,'NOBLES 3E'!$A$2:$A$76,0),1)</f>
        <v>Selune</v>
      </c>
      <c r="P16" s="8" t="str">
        <f>INDEX('NOBLES 3E'!J$2:J$76,MATCH('NOBLE HOUSES 5E'!$A16,'NOBLES 3E'!$A$2:$A$76,0),1)</f>
        <v>Tethyrian</v>
      </c>
      <c r="Q16" s="8"/>
      <c r="R16" s="8" t="str">
        <f>INDEX('NOBLES 3E'!K$2:K$76,MATCH('NOBLE HOUSES 5E'!$A16,'NOBLES 3E'!$A$2:$A$76,0),1)</f>
        <v>1230 DR</v>
      </c>
      <c r="S16" s="8" t="str">
        <f>INDEX('NOBLES 3E'!L$2:L$76,MATCH('NOBLE HOUSES 5E'!$A16,'NOBLES 3E'!$A$2:$A$76,0),1)</f>
        <v>$51, County of Starspur</v>
      </c>
      <c r="T16" s="6">
        <f t="shared" si="0"/>
        <v>5</v>
      </c>
      <c r="U16" s="8" t="str">
        <f>IF(T16&gt;=LIFESTYLES!$E$8,LIFESTYLES!$A$8,IF(T16&gt;=LIFESTYLES!$E$7,LIFESTYLES!$A$7,IF(T16&gt;=LIFESTYLES!$E$6,LIFESTYLES!$A$6,IF(T16&gt;=LIFESTYLES!$E$5,LIFESTYLES!$A$5,IF(T16&gt;=LIFESTYLES!$E$4,LIFESTYLES!$A$4,IF(T16&gt;=LIFESTYLES!$E$3,LIFESTYLES!$A$3,LIFESTYLES!$A$2))))))</f>
        <v>Wealthy</v>
      </c>
    </row>
    <row r="17" spans="1:21" x14ac:dyDescent="0.25">
      <c r="A17" s="8" t="s">
        <v>52</v>
      </c>
      <c r="B17" s="8"/>
      <c r="C17" s="8"/>
      <c r="D17" s="8" t="s">
        <v>53</v>
      </c>
      <c r="E17" s="8" t="s">
        <v>838</v>
      </c>
      <c r="F17" s="8"/>
      <c r="G17" s="8"/>
      <c r="H17" s="8"/>
      <c r="I17" s="8">
        <f>INDEX('NOBLES 3E'!$C$2:$C$76,MATCH('NOBLE HOUSES 5E'!$A17,'NOBLES 3E'!$A$2:$A$76,0),1)</f>
        <v>19000</v>
      </c>
      <c r="J17" s="8"/>
      <c r="K17" s="8"/>
      <c r="L17" s="8"/>
      <c r="M17" s="8">
        <f>INDEX('NOBLES 3E'!$G$2:$G$76,MATCH('NOBLE HOUSES 5E'!$A17,'NOBLES 3E'!$A$2:$A$76,0),1)</f>
        <v>32</v>
      </c>
      <c r="N17" s="8" t="str">
        <f>INDEX('NOBLES 3E'!H$2:H$76,MATCH('NOBLE HOUSES 5E'!$A17,'NOBLES 3E'!$A$2:$A$76,0),1)</f>
        <v>CN. N</v>
      </c>
      <c r="O17" s="8" t="str">
        <f>INDEX('NOBLES 3E'!I$2:I$76,MATCH('NOBLE HOUSES 5E'!$A17,'NOBLES 3E'!$A$2:$A$76,0),1)</f>
        <v>Tempus</v>
      </c>
      <c r="P17" s="8" t="str">
        <f>INDEX('NOBLES 3E'!J$2:J$76,MATCH('NOBLE HOUSES 5E'!$A17,'NOBLES 3E'!$A$2:$A$76,0),1)</f>
        <v>Illuskan</v>
      </c>
      <c r="Q17" s="8"/>
      <c r="R17" s="8" t="str">
        <f>INDEX('NOBLES 3E'!K$2:K$76,MATCH('NOBLE HOUSES 5E'!$A17,'NOBLES 3E'!$A$2:$A$76,0),1)</f>
        <v>1248 DR</v>
      </c>
      <c r="S17" s="8" t="str">
        <f>INDEX('NOBLES 3E'!L$2:L$76,MATCH('NOBLE HOUSES 5E'!$A17,'NOBLES 3E'!$A$2:$A$76,0),1)</f>
        <v>N28</v>
      </c>
      <c r="T17" s="6">
        <f t="shared" si="0"/>
        <v>2</v>
      </c>
      <c r="U17" s="8" t="str">
        <f>IF(T17&gt;=LIFESTYLES!$E$8,LIFESTYLES!$A$8,IF(T17&gt;=LIFESTYLES!$E$7,LIFESTYLES!$A$7,IF(T17&gt;=LIFESTYLES!$E$6,LIFESTYLES!$A$6,IF(T17&gt;=LIFESTYLES!$E$5,LIFESTYLES!$A$5,IF(T17&gt;=LIFESTYLES!$E$4,LIFESTYLES!$A$4,IF(T17&gt;=LIFESTYLES!$E$3,LIFESTYLES!$A$3,LIFESTYLES!$A$2))))))</f>
        <v>Comfortable</v>
      </c>
    </row>
    <row r="18" spans="1:21" x14ac:dyDescent="0.25">
      <c r="A18" s="8" t="s">
        <v>54</v>
      </c>
      <c r="B18" s="8"/>
      <c r="C18" s="8"/>
      <c r="D18" s="8" t="s">
        <v>55</v>
      </c>
      <c r="E18" s="8" t="s">
        <v>837</v>
      </c>
      <c r="F18" s="8"/>
      <c r="G18" s="8"/>
      <c r="H18" s="8" t="s">
        <v>56</v>
      </c>
      <c r="I18" s="8">
        <f>INDEX('NOBLES 3E'!$C$2:$C$76,MATCH('NOBLE HOUSES 5E'!$A18,'NOBLES 3E'!$A$2:$A$76,0),1)</f>
        <v>26000</v>
      </c>
      <c r="J18" s="8"/>
      <c r="K18" s="8" t="s">
        <v>851</v>
      </c>
      <c r="L18" s="8"/>
      <c r="M18" s="8">
        <f>INDEX('NOBLES 3E'!$G$2:$G$76,MATCH('NOBLE HOUSES 5E'!$A18,'NOBLES 3E'!$A$2:$A$76,0),1)</f>
        <v>24</v>
      </c>
      <c r="N18" s="8" t="str">
        <f>INDEX('NOBLES 3E'!H$2:H$76,MATCH('NOBLE HOUSES 5E'!$A18,'NOBLES 3E'!$A$2:$A$76,0),1)</f>
        <v>CN, CG</v>
      </c>
      <c r="O18" s="8" t="str">
        <f>INDEX('NOBLES 3E'!I$2:I$76,MATCH('NOBLE HOUSES 5E'!$A18,'NOBLES 3E'!$A$2:$A$76,0),1)</f>
        <v>Tempus</v>
      </c>
      <c r="P18" s="8" t="str">
        <f>INDEX('NOBLES 3E'!J$2:J$76,MATCH('NOBLE HOUSES 5E'!$A18,'NOBLES 3E'!$A$2:$A$76,0),1)</f>
        <v>Tethyrian</v>
      </c>
      <c r="Q18" s="8"/>
      <c r="R18" s="8" t="str">
        <f>INDEX('NOBLES 3E'!K$2:K$76,MATCH('NOBLE HOUSES 5E'!$A18,'NOBLES 3E'!$A$2:$A$76,0),1)</f>
        <v>1248 DR</v>
      </c>
      <c r="S18" s="8" t="str">
        <f>INDEX('NOBLES 3E'!L$2:L$76,MATCH('NOBLE HOUSES 5E'!$A18,'NOBLES 3E'!$A$2:$A$76,0),1)</f>
        <v>$50, Amphail</v>
      </c>
      <c r="T18" s="6">
        <f t="shared" si="0"/>
        <v>3</v>
      </c>
      <c r="U18" s="8" t="str">
        <f>IF(T18&gt;=LIFESTYLES!$E$8,LIFESTYLES!$A$8,IF(T18&gt;=LIFESTYLES!$E$7,LIFESTYLES!$A$7,IF(T18&gt;=LIFESTYLES!$E$6,LIFESTYLES!$A$6,IF(T18&gt;=LIFESTYLES!$E$5,LIFESTYLES!$A$5,IF(T18&gt;=LIFESTYLES!$E$4,LIFESTYLES!$A$4,IF(T18&gt;=LIFESTYLES!$E$3,LIFESTYLES!$A$3,LIFESTYLES!$A$2))))))</f>
        <v>Comfortable</v>
      </c>
    </row>
    <row r="19" spans="1:21" x14ac:dyDescent="0.25">
      <c r="A19" s="8" t="s">
        <v>57</v>
      </c>
      <c r="B19" s="8"/>
      <c r="C19" s="8"/>
      <c r="D19" s="8" t="s">
        <v>58</v>
      </c>
      <c r="E19" s="8" t="s">
        <v>836</v>
      </c>
      <c r="F19" s="8"/>
      <c r="G19" s="8"/>
      <c r="H19" s="8"/>
      <c r="I19" s="8">
        <f>INDEX('NOBLES 3E'!$C$2:$C$76,MATCH('NOBLE HOUSES 5E'!$A19,'NOBLES 3E'!$A$2:$A$76,0),1)</f>
        <v>22000</v>
      </c>
      <c r="J19" s="8"/>
      <c r="K19" s="8"/>
      <c r="L19" s="8"/>
      <c r="M19" s="8">
        <f>INDEX('NOBLES 3E'!$G$2:$G$76,MATCH('NOBLE HOUSES 5E'!$A19,'NOBLES 3E'!$A$2:$A$76,0),1)</f>
        <v>18</v>
      </c>
      <c r="N19" s="8" t="str">
        <f>INDEX('NOBLES 3E'!H$2:H$76,MATCH('NOBLE HOUSES 5E'!$A19,'NOBLES 3E'!$A$2:$A$76,0),1)</f>
        <v>CC, NG, CN, NE</v>
      </c>
      <c r="O19" s="8" t="str">
        <f>INDEX('NOBLES 3E'!I$2:I$76,MATCH('NOBLE HOUSES 5E'!$A19,'NOBLES 3E'!$A$2:$A$76,0),1)</f>
        <v>Mieliki</v>
      </c>
      <c r="P19" s="8" t="str">
        <f>INDEX('NOBLES 3E'!J$2:J$76,MATCH('NOBLE HOUSES 5E'!$A19,'NOBLES 3E'!$A$2:$A$76,0),1)</f>
        <v>Illuskan</v>
      </c>
      <c r="Q19" s="8"/>
      <c r="R19" s="8" t="str">
        <f>INDEX('NOBLES 3E'!K$2:K$76,MATCH('NOBLE HOUSES 5E'!$A19,'NOBLES 3E'!$A$2:$A$76,0),1)</f>
        <v>1282 DR</v>
      </c>
      <c r="S19" s="8">
        <f>INDEX('NOBLES 3E'!L$2:L$76,MATCH('NOBLE HOUSES 5E'!$A19,'NOBLES 3E'!$A$2:$A$76,0),1)</f>
        <v>33</v>
      </c>
      <c r="T19" s="6">
        <f t="shared" si="0"/>
        <v>4</v>
      </c>
      <c r="U19" s="8" t="str">
        <f>IF(T19&gt;=LIFESTYLES!$E$8,LIFESTYLES!$A$8,IF(T19&gt;=LIFESTYLES!$E$7,LIFESTYLES!$A$7,IF(T19&gt;=LIFESTYLES!$E$6,LIFESTYLES!$A$6,IF(T19&gt;=LIFESTYLES!$E$5,LIFESTYLES!$A$5,IF(T19&gt;=LIFESTYLES!$E$4,LIFESTYLES!$A$4,IF(T19&gt;=LIFESTYLES!$E$3,LIFESTYLES!$A$3,LIFESTYLES!$A$2))))))</f>
        <v>Wealthy</v>
      </c>
    </row>
    <row r="20" spans="1:21" x14ac:dyDescent="0.25">
      <c r="A20" s="8" t="s">
        <v>59</v>
      </c>
      <c r="B20" s="8"/>
      <c r="C20" s="8"/>
      <c r="D20" s="8" t="s">
        <v>55</v>
      </c>
      <c r="E20" s="8" t="s">
        <v>835</v>
      </c>
      <c r="F20" s="8"/>
      <c r="G20" s="8"/>
      <c r="H20" s="8"/>
      <c r="I20" s="8">
        <f>INDEX('NOBLES 3E'!$C$2:$C$76,MATCH('NOBLE HOUSES 5E'!$A20,'NOBLES 3E'!$A$2:$A$76,0),1)</f>
        <v>15000</v>
      </c>
      <c r="J20" s="8"/>
      <c r="K20" s="8"/>
      <c r="L20" s="8"/>
      <c r="M20" s="8">
        <f>INDEX('NOBLES 3E'!$G$2:$G$76,MATCH('NOBLE HOUSES 5E'!$A20,'NOBLES 3E'!$A$2:$A$76,0),1)</f>
        <v>21</v>
      </c>
      <c r="N20" s="8" t="str">
        <f>INDEX('NOBLES 3E'!H$2:H$76,MATCH('NOBLE HOUSES 5E'!$A20,'NOBLES 3E'!$A$2:$A$76,0),1)</f>
        <v>LN, CG, LG, NG, CE</v>
      </c>
      <c r="O20" s="8" t="str">
        <f>INDEX('NOBLES 3E'!I$2:I$76,MATCH('NOBLE HOUSES 5E'!$A20,'NOBLES 3E'!$A$2:$A$76,0),1)</f>
        <v>Mystra</v>
      </c>
      <c r="P20" s="8" t="str">
        <f>INDEX('NOBLES 3E'!J$2:J$76,MATCH('NOBLE HOUSES 5E'!$A20,'NOBLES 3E'!$A$2:$A$76,0),1)</f>
        <v>Tethyrian</v>
      </c>
      <c r="Q20" s="8"/>
      <c r="R20" s="8" t="str">
        <f>INDEX('NOBLES 3E'!K$2:K$76,MATCH('NOBLE HOUSES 5E'!$A20,'NOBLES 3E'!$A$2:$A$76,0),1)</f>
        <v>1167 DR</v>
      </c>
      <c r="S20" s="8">
        <f>INDEX('NOBLES 3E'!L$2:L$76,MATCH('NOBLE HOUSES 5E'!$A20,'NOBLES 3E'!$A$2:$A$76,0),1)</f>
        <v>22</v>
      </c>
      <c r="T20" s="6">
        <f t="shared" si="0"/>
        <v>2</v>
      </c>
      <c r="U20" s="8" t="str">
        <f>IF(T20&gt;=LIFESTYLES!$E$8,LIFESTYLES!$A$8,IF(T20&gt;=LIFESTYLES!$E$7,LIFESTYLES!$A$7,IF(T20&gt;=LIFESTYLES!$E$6,LIFESTYLES!$A$6,IF(T20&gt;=LIFESTYLES!$E$5,LIFESTYLES!$A$5,IF(T20&gt;=LIFESTYLES!$E$4,LIFESTYLES!$A$4,IF(T20&gt;=LIFESTYLES!$E$3,LIFESTYLES!$A$3,LIFESTYLES!$A$2))))))</f>
        <v>Comfortable</v>
      </c>
    </row>
    <row r="21" spans="1:21" x14ac:dyDescent="0.25">
      <c r="A21" s="8" t="s">
        <v>60</v>
      </c>
      <c r="B21" s="8"/>
      <c r="C21" s="8"/>
      <c r="D21" s="8" t="s">
        <v>61</v>
      </c>
      <c r="E21" s="8" t="s">
        <v>834</v>
      </c>
      <c r="F21" s="8"/>
      <c r="G21" s="8"/>
      <c r="H21" s="8"/>
      <c r="I21" s="8">
        <f>INDEX('NOBLES 3E'!$C$2:$C$76,MATCH('NOBLE HOUSES 5E'!$A21,'NOBLES 3E'!$A$2:$A$76,0),1)</f>
        <v>21000</v>
      </c>
      <c r="J21" s="8"/>
      <c r="K21" s="8"/>
      <c r="L21" s="8"/>
      <c r="M21" s="8">
        <f>INDEX('NOBLES 3E'!$G$2:$G$76,MATCH('NOBLE HOUSES 5E'!$A21,'NOBLES 3E'!$A$2:$A$76,0),1)</f>
        <v>15</v>
      </c>
      <c r="N21" s="8" t="str">
        <f>INDEX('NOBLES 3E'!H$2:H$76,MATCH('NOBLE HOUSES 5E'!$A21,'NOBLES 3E'!$A$2:$A$76,0),1)</f>
        <v>LN, N</v>
      </c>
      <c r="O21" s="8" t="str">
        <f>INDEX('NOBLES 3E'!I$2:I$76,MATCH('NOBLE HOUSES 5E'!$A21,'NOBLES 3E'!$A$2:$A$76,0),1)</f>
        <v>Gond</v>
      </c>
      <c r="P21" s="8" t="str">
        <f>INDEX('NOBLES 3E'!J$2:J$76,MATCH('NOBLE HOUSES 5E'!$A21,'NOBLES 3E'!$A$2:$A$76,0),1)</f>
        <v>Tethyrian</v>
      </c>
      <c r="Q21" s="8"/>
      <c r="R21" s="8" t="str">
        <f>INDEX('NOBLES 3E'!K$2:K$76,MATCH('NOBLE HOUSES 5E'!$A21,'NOBLES 3E'!$A$2:$A$76,0),1)</f>
        <v>1205 DR</v>
      </c>
      <c r="S21" s="8">
        <f>INDEX('NOBLES 3E'!L$2:L$76,MATCH('NOBLE HOUSES 5E'!$A21,'NOBLES 3E'!$A$2:$A$76,0),1)</f>
        <v>6</v>
      </c>
      <c r="T21" s="6">
        <f t="shared" si="0"/>
        <v>4</v>
      </c>
      <c r="U21" s="8" t="str">
        <f>IF(T21&gt;=LIFESTYLES!$E$8,LIFESTYLES!$A$8,IF(T21&gt;=LIFESTYLES!$E$7,LIFESTYLES!$A$7,IF(T21&gt;=LIFESTYLES!$E$6,LIFESTYLES!$A$6,IF(T21&gt;=LIFESTYLES!$E$5,LIFESTYLES!$A$5,IF(T21&gt;=LIFESTYLES!$E$4,LIFESTYLES!$A$4,IF(T21&gt;=LIFESTYLES!$E$3,LIFESTYLES!$A$3,LIFESTYLES!$A$2))))))</f>
        <v>Wealthy</v>
      </c>
    </row>
    <row r="22" spans="1:21" x14ac:dyDescent="0.25">
      <c r="A22" s="8" t="s">
        <v>62</v>
      </c>
      <c r="B22" s="8"/>
      <c r="C22" s="8"/>
      <c r="D22" s="8" t="s">
        <v>63</v>
      </c>
      <c r="E22" s="8" t="s">
        <v>833</v>
      </c>
      <c r="F22" s="8"/>
      <c r="G22" s="8"/>
      <c r="H22" s="8" t="s">
        <v>852</v>
      </c>
      <c r="I22" s="8">
        <f>INDEX('NOBLES 3E'!$C$2:$C$76,MATCH('NOBLE HOUSES 5E'!$A22,'NOBLES 3E'!$A$2:$A$76,0),1)</f>
        <v>28000</v>
      </c>
      <c r="J22" s="8"/>
      <c r="K22" s="8" t="s">
        <v>64</v>
      </c>
      <c r="L22" s="8"/>
      <c r="M22" s="8">
        <f>INDEX('NOBLES 3E'!$G$2:$G$76,MATCH('NOBLE HOUSES 5E'!$A22,'NOBLES 3E'!$A$2:$A$76,0),1)</f>
        <v>27</v>
      </c>
      <c r="N22" s="8" t="str">
        <f>INDEX('NOBLES 3E'!H$2:H$76,MATCH('NOBLE HOUSES 5E'!$A22,'NOBLES 3E'!$A$2:$A$76,0),1)</f>
        <v>NG, N</v>
      </c>
      <c r="O22" s="8" t="str">
        <f>INDEX('NOBLES 3E'!I$2:I$76,MATCH('NOBLE HOUSES 5E'!$A22,'NOBLES 3E'!$A$2:$A$76,0),1)</f>
        <v>Oghma</v>
      </c>
      <c r="P22" s="8" t="str">
        <f>INDEX('NOBLES 3E'!J$2:J$76,MATCH('NOBLE HOUSES 5E'!$A22,'NOBLES 3E'!$A$2:$A$76,0),1)</f>
        <v>Tethyrian</v>
      </c>
      <c r="Q22" s="8"/>
      <c r="R22" s="8" t="str">
        <f>INDEX('NOBLES 3E'!K$2:K$76,MATCH('NOBLE HOUSES 5E'!$A22,'NOBLES 3E'!$A$2:$A$76,0),1)</f>
        <v>1293 DR</v>
      </c>
      <c r="S22" s="8" t="str">
        <f>INDEX('NOBLES 3E'!L$2:L$76,MATCH('NOBLE HOUSES 5E'!$A22,'NOBLES 3E'!$A$2:$A$76,0),1)</f>
        <v>N29</v>
      </c>
      <c r="T22" s="6">
        <f t="shared" si="0"/>
        <v>3</v>
      </c>
      <c r="U22" s="8" t="str">
        <f>IF(T22&gt;=LIFESTYLES!$E$8,LIFESTYLES!$A$8,IF(T22&gt;=LIFESTYLES!$E$7,LIFESTYLES!$A$7,IF(T22&gt;=LIFESTYLES!$E$6,LIFESTYLES!$A$6,IF(T22&gt;=LIFESTYLES!$E$5,LIFESTYLES!$A$5,IF(T22&gt;=LIFESTYLES!$E$4,LIFESTYLES!$A$4,IF(T22&gt;=LIFESTYLES!$E$3,LIFESTYLES!$A$3,LIFESTYLES!$A$2))))))</f>
        <v>Comfortable</v>
      </c>
    </row>
    <row r="23" spans="1:21" ht="15" customHeight="1" x14ac:dyDescent="0.25">
      <c r="A23" s="8" t="s">
        <v>65</v>
      </c>
      <c r="B23" s="8"/>
      <c r="C23" s="8"/>
      <c r="D23" s="8" t="s">
        <v>66</v>
      </c>
      <c r="E23" s="8" t="s">
        <v>832</v>
      </c>
      <c r="F23" s="8"/>
      <c r="G23" s="8"/>
      <c r="H23" s="8"/>
      <c r="I23" s="8">
        <f>INDEX('NOBLES 3E'!$C$2:$C$76,MATCH('NOBLE HOUSES 5E'!$A23,'NOBLES 3E'!$A$2:$A$76,0),1)</f>
        <v>34000</v>
      </c>
      <c r="J23" s="8"/>
      <c r="K23" s="8"/>
      <c r="L23" s="8"/>
      <c r="M23" s="8">
        <f>INDEX('NOBLES 3E'!$G$2:$G$76,MATCH('NOBLE HOUSES 5E'!$A23,'NOBLES 3E'!$A$2:$A$76,0),1)</f>
        <v>29</v>
      </c>
      <c r="N23" s="8" t="str">
        <f>INDEX('NOBLES 3E'!H$2:H$76,MATCH('NOBLE HOUSES 5E'!$A23,'NOBLES 3E'!$A$2:$A$76,0),1)</f>
        <v>LN, LE</v>
      </c>
      <c r="O23" s="8" t="str">
        <f>INDEX('NOBLES 3E'!I$2:I$76,MATCH('NOBLE HOUSES 5E'!$A23,'NOBLES 3E'!$A$2:$A$76,0),1)</f>
        <v>Tempus</v>
      </c>
      <c r="P23" s="8" t="str">
        <f>INDEX('NOBLES 3E'!J$2:J$76,MATCH('NOBLE HOUSES 5E'!$A23,'NOBLES 3E'!$A$2:$A$76,0),1)</f>
        <v>Illuskan</v>
      </c>
      <c r="Q23" s="8"/>
      <c r="R23" s="8" t="str">
        <f>INDEX('NOBLES 3E'!K$2:K$76,MATCH('NOBLE HOUSES 5E'!$A23,'NOBLES 3E'!$A$2:$A$76,0),1)</f>
        <v>1097 DR</v>
      </c>
      <c r="S23" s="8">
        <f>INDEX('NOBLES 3E'!L$2:L$76,MATCH('NOBLE HOUSES 5E'!$A23,'NOBLES 3E'!$A$2:$A$76,0),1)</f>
        <v>9</v>
      </c>
      <c r="T23" s="6">
        <f t="shared" si="0"/>
        <v>4</v>
      </c>
      <c r="U23" s="8" t="str">
        <f>IF(T23&gt;=LIFESTYLES!$E$8,LIFESTYLES!$A$8,IF(T23&gt;=LIFESTYLES!$E$7,LIFESTYLES!$A$7,IF(T23&gt;=LIFESTYLES!$E$6,LIFESTYLES!$A$6,IF(T23&gt;=LIFESTYLES!$E$5,LIFESTYLES!$A$5,IF(T23&gt;=LIFESTYLES!$E$4,LIFESTYLES!$A$4,IF(T23&gt;=LIFESTYLES!$E$3,LIFESTYLES!$A$3,LIFESTYLES!$A$2))))))</f>
        <v>Wealthy</v>
      </c>
    </row>
    <row r="24" spans="1:21" x14ac:dyDescent="0.25">
      <c r="A24" s="8" t="s">
        <v>67</v>
      </c>
      <c r="B24" s="8"/>
      <c r="C24" s="8"/>
      <c r="D24" s="8" t="s">
        <v>68</v>
      </c>
      <c r="E24" s="8" t="s">
        <v>831</v>
      </c>
      <c r="F24" s="8"/>
      <c r="G24" s="8"/>
      <c r="H24" s="8" t="s">
        <v>853</v>
      </c>
      <c r="I24" s="8">
        <f>INDEX('NOBLES 3E'!$C$2:$C$76,MATCH('NOBLE HOUSES 5E'!$A24,'NOBLES 3E'!$A$2:$A$76,0),1)</f>
        <v>27000</v>
      </c>
      <c r="J24" s="8"/>
      <c r="K24" s="8" t="s">
        <v>69</v>
      </c>
      <c r="L24" s="8"/>
      <c r="M24" s="8">
        <f>INDEX('NOBLES 3E'!$G$2:$G$76,MATCH('NOBLE HOUSES 5E'!$A24,'NOBLES 3E'!$A$2:$A$76,0),1)</f>
        <v>17</v>
      </c>
      <c r="N24" s="8" t="str">
        <f>INDEX('NOBLES 3E'!H$2:H$76,MATCH('NOBLE HOUSES 5E'!$A24,'NOBLES 3E'!$A$2:$A$76,0),1)</f>
        <v>NG, CG</v>
      </c>
      <c r="O24" s="8" t="str">
        <f>INDEX('NOBLES 3E'!I$2:I$76,MATCH('NOBLE HOUSES 5E'!$A24,'NOBLES 3E'!$A$2:$A$76,0),1)</f>
        <v>Lathander</v>
      </c>
      <c r="P24" s="8" t="str">
        <f>INDEX('NOBLES 3E'!J$2:J$76,MATCH('NOBLE HOUSES 5E'!$A24,'NOBLES 3E'!$A$2:$A$76,0),1)</f>
        <v>Illuskan</v>
      </c>
      <c r="Q24" s="8"/>
      <c r="R24" s="8" t="str">
        <f>INDEX('NOBLES 3E'!K$2:K$76,MATCH('NOBLE HOUSES 5E'!$A24,'NOBLES 3E'!$A$2:$A$76,0),1)</f>
        <v>1197 DR</v>
      </c>
      <c r="S24" s="8" t="str">
        <f>INDEX('NOBLES 3E'!L$2:L$76,MATCH('NOBLE HOUSES 5E'!$A24,'NOBLES 3E'!$A$2:$A$76,0),1)</f>
        <v>N57</v>
      </c>
      <c r="T24" s="6">
        <f t="shared" si="0"/>
        <v>5</v>
      </c>
      <c r="U24" s="8" t="str">
        <f>IF(T24&gt;=LIFESTYLES!$E$8,LIFESTYLES!$A$8,IF(T24&gt;=LIFESTYLES!$E$7,LIFESTYLES!$A$7,IF(T24&gt;=LIFESTYLES!$E$6,LIFESTYLES!$A$6,IF(T24&gt;=LIFESTYLES!$E$5,LIFESTYLES!$A$5,IF(T24&gt;=LIFESTYLES!$E$4,LIFESTYLES!$A$4,IF(T24&gt;=LIFESTYLES!$E$3,LIFESTYLES!$A$3,LIFESTYLES!$A$2))))))</f>
        <v>Wealthy</v>
      </c>
    </row>
    <row r="25" spans="1:21" x14ac:dyDescent="0.25">
      <c r="A25" s="8" t="s">
        <v>70</v>
      </c>
      <c r="B25" s="8"/>
      <c r="C25" s="8"/>
      <c r="D25" s="8" t="s">
        <v>71</v>
      </c>
      <c r="E25" s="8" t="s">
        <v>830</v>
      </c>
      <c r="F25" s="8"/>
      <c r="G25" s="8" t="s">
        <v>72</v>
      </c>
      <c r="H25" s="8" t="s">
        <v>677</v>
      </c>
      <c r="I25" s="8">
        <f>INDEX('NOBLES 3E'!$C$2:$C$76,MATCH('NOBLE HOUSES 5E'!$A25,'NOBLES 3E'!$A$2:$A$76,0),1)</f>
        <v>39000</v>
      </c>
      <c r="J25" s="8"/>
      <c r="K25" s="8"/>
      <c r="L25" s="8"/>
      <c r="M25" s="8">
        <f>INDEX('NOBLES 3E'!$G$2:$G$76,MATCH('NOBLE HOUSES 5E'!$A25,'NOBLES 3E'!$A$2:$A$76,0),1)</f>
        <v>26</v>
      </c>
      <c r="N25" s="8" t="str">
        <f>INDEX('NOBLES 3E'!H$2:H$76,MATCH('NOBLE HOUSES 5E'!$A25,'NOBLES 3E'!$A$2:$A$76,0),1)</f>
        <v>LN, LE</v>
      </c>
      <c r="O25" s="8" t="str">
        <f>INDEX('NOBLES 3E'!I$2:I$76,MATCH('NOBLE HOUSES 5E'!$A25,'NOBLES 3E'!$A$2:$A$76,0),1)</f>
        <v>Gargauth</v>
      </c>
      <c r="P25" s="8" t="str">
        <f>INDEX('NOBLES 3E'!J$2:J$76,MATCH('NOBLE HOUSES 5E'!$A25,'NOBLES 3E'!$A$2:$A$76,0),1)</f>
        <v>Tethyrian</v>
      </c>
      <c r="Q25" s="8"/>
      <c r="R25" s="8" t="str">
        <f>INDEX('NOBLES 3E'!K$2:K$76,MATCH('NOBLE HOUSES 5E'!$A25,'NOBLES 3E'!$A$2:$A$76,0),1)</f>
        <v>1260 DR</v>
      </c>
      <c r="S25" s="8" t="str">
        <f>INDEX('NOBLES 3E'!L$2:L$76,MATCH('NOBLE HOUSES 5E'!$A25,'NOBLES 3E'!$A$2:$A$76,0),1)</f>
        <v>N20</v>
      </c>
      <c r="T25" s="6">
        <f t="shared" si="0"/>
        <v>5</v>
      </c>
      <c r="U25" s="8" t="str">
        <f>IF(T25&gt;=LIFESTYLES!$E$8,LIFESTYLES!$A$8,IF(T25&gt;=LIFESTYLES!$E$7,LIFESTYLES!$A$7,IF(T25&gt;=LIFESTYLES!$E$6,LIFESTYLES!$A$6,IF(T25&gt;=LIFESTYLES!$E$5,LIFESTYLES!$A$5,IF(T25&gt;=LIFESTYLES!$E$4,LIFESTYLES!$A$4,IF(T25&gt;=LIFESTYLES!$E$3,LIFESTYLES!$A$3,LIFESTYLES!$A$2))))))</f>
        <v>Wealthy</v>
      </c>
    </row>
    <row r="26" spans="1:21" x14ac:dyDescent="0.25">
      <c r="A26" s="8" t="s">
        <v>73</v>
      </c>
      <c r="B26" s="8"/>
      <c r="C26" s="8"/>
      <c r="D26" s="12">
        <v>0</v>
      </c>
      <c r="E26" s="8"/>
      <c r="F26" s="8"/>
      <c r="G26" s="8"/>
      <c r="H26" s="8" t="s">
        <v>854</v>
      </c>
      <c r="I26" s="8"/>
      <c r="J26" s="8"/>
      <c r="K26" s="8" t="s">
        <v>855</v>
      </c>
      <c r="L26" s="8"/>
      <c r="M26" s="8"/>
      <c r="N26" s="12">
        <v>0</v>
      </c>
      <c r="O26" s="12">
        <v>0</v>
      </c>
      <c r="P26" s="12">
        <v>0</v>
      </c>
      <c r="Q26" s="8"/>
      <c r="R26" s="12">
        <v>0</v>
      </c>
      <c r="S26" s="8"/>
      <c r="T26" s="6">
        <f t="shared" si="0"/>
        <v>0</v>
      </c>
      <c r="U26" s="8" t="str">
        <f>IF(T26&gt;=LIFESTYLES!$E$8,LIFESTYLES!$A$8,IF(T26&gt;=LIFESTYLES!$E$7,LIFESTYLES!$A$7,IF(T26&gt;=LIFESTYLES!$E$6,LIFESTYLES!$A$6,IF(T26&gt;=LIFESTYLES!$E$5,LIFESTYLES!$A$5,IF(T26&gt;=LIFESTYLES!$E$4,LIFESTYLES!$A$4,IF(T26&gt;=LIFESTYLES!$E$3,LIFESTYLES!$A$3,LIFESTYLES!$A$2))))))</f>
        <v>Wretched</v>
      </c>
    </row>
    <row r="27" spans="1:21" x14ac:dyDescent="0.25">
      <c r="A27" s="8" t="s">
        <v>74</v>
      </c>
      <c r="B27" s="8"/>
      <c r="C27" s="8"/>
      <c r="D27" s="12">
        <v>0</v>
      </c>
      <c r="E27" s="8"/>
      <c r="F27" s="8"/>
      <c r="G27" s="8"/>
      <c r="H27" s="8" t="s">
        <v>695</v>
      </c>
      <c r="I27" s="8"/>
      <c r="J27" s="8"/>
      <c r="K27" s="8"/>
      <c r="L27" s="8"/>
      <c r="M27" s="8"/>
      <c r="N27" s="12">
        <v>0</v>
      </c>
      <c r="O27" s="12">
        <v>0</v>
      </c>
      <c r="P27" s="12">
        <v>0</v>
      </c>
      <c r="Q27" s="8"/>
      <c r="R27" s="12">
        <v>0</v>
      </c>
      <c r="S27" s="8"/>
      <c r="T27" s="6">
        <f t="shared" si="0"/>
        <v>0</v>
      </c>
      <c r="U27" s="8" t="str">
        <f>IF(T27&gt;=LIFESTYLES!$E$8,LIFESTYLES!$A$8,IF(T27&gt;=LIFESTYLES!$E$7,LIFESTYLES!$A$7,IF(T27&gt;=LIFESTYLES!$E$6,LIFESTYLES!$A$6,IF(T27&gt;=LIFESTYLES!$E$5,LIFESTYLES!$A$5,IF(T27&gt;=LIFESTYLES!$E$4,LIFESTYLES!$A$4,IF(T27&gt;=LIFESTYLES!$E$3,LIFESTYLES!$A$3,LIFESTYLES!$A$2))))))</f>
        <v>Wretched</v>
      </c>
    </row>
    <row r="28" spans="1:21" x14ac:dyDescent="0.25">
      <c r="A28" s="8" t="s">
        <v>75</v>
      </c>
      <c r="B28" s="8"/>
      <c r="C28" s="8"/>
      <c r="D28" s="8" t="s">
        <v>76</v>
      </c>
      <c r="E28" s="8" t="s">
        <v>829</v>
      </c>
      <c r="F28" s="8"/>
      <c r="G28" s="8"/>
      <c r="H28" s="8" t="s">
        <v>77</v>
      </c>
      <c r="I28" s="8"/>
      <c r="J28" s="8"/>
      <c r="K28" s="8"/>
      <c r="L28" s="8"/>
      <c r="M28" s="8"/>
      <c r="N28" s="12">
        <v>0</v>
      </c>
      <c r="O28" s="12">
        <v>0</v>
      </c>
      <c r="P28" s="12">
        <v>0</v>
      </c>
      <c r="Q28" s="8"/>
      <c r="R28" s="12">
        <v>0</v>
      </c>
      <c r="S28" s="8"/>
      <c r="T28" s="6">
        <f t="shared" si="0"/>
        <v>0</v>
      </c>
      <c r="U28" s="8" t="str">
        <f>IF(T28&gt;=LIFESTYLES!$E$8,LIFESTYLES!$A$8,IF(T28&gt;=LIFESTYLES!$E$7,LIFESTYLES!$A$7,IF(T28&gt;=LIFESTYLES!$E$6,LIFESTYLES!$A$6,IF(T28&gt;=LIFESTYLES!$E$5,LIFESTYLES!$A$5,IF(T28&gt;=LIFESTYLES!$E$4,LIFESTYLES!$A$4,IF(T28&gt;=LIFESTYLES!$E$3,LIFESTYLES!$A$3,LIFESTYLES!$A$2))))))</f>
        <v>Wretched</v>
      </c>
    </row>
    <row r="29" spans="1:21" x14ac:dyDescent="0.25">
      <c r="A29" s="8" t="s">
        <v>78</v>
      </c>
      <c r="B29" s="8"/>
      <c r="C29" s="8"/>
      <c r="D29" s="12">
        <v>0</v>
      </c>
      <c r="E29" s="8"/>
      <c r="F29" s="8"/>
      <c r="G29" s="8"/>
      <c r="H29" s="8" t="s">
        <v>79</v>
      </c>
      <c r="I29" s="8"/>
      <c r="J29" s="8"/>
      <c r="K29" s="8"/>
      <c r="L29" s="8"/>
      <c r="M29" s="8"/>
      <c r="N29" s="12">
        <v>0</v>
      </c>
      <c r="O29" s="12">
        <v>0</v>
      </c>
      <c r="P29" s="12">
        <v>0</v>
      </c>
      <c r="Q29" s="8"/>
      <c r="R29" s="12">
        <v>0</v>
      </c>
      <c r="S29" s="8"/>
      <c r="T29" s="6">
        <f t="shared" si="0"/>
        <v>0</v>
      </c>
      <c r="U29" s="8" t="str">
        <f>IF(T29&gt;=LIFESTYLES!$E$8,LIFESTYLES!$A$8,IF(T29&gt;=LIFESTYLES!$E$7,LIFESTYLES!$A$7,IF(T29&gt;=LIFESTYLES!$E$6,LIFESTYLES!$A$6,IF(T29&gt;=LIFESTYLES!$E$5,LIFESTYLES!$A$5,IF(T29&gt;=LIFESTYLES!$E$4,LIFESTYLES!$A$4,IF(T29&gt;=LIFESTYLES!$E$3,LIFESTYLES!$A$3,LIFESTYLES!$A$2))))))</f>
        <v>Wretched</v>
      </c>
    </row>
    <row r="30" spans="1:21" x14ac:dyDescent="0.25">
      <c r="A30" s="8" t="s">
        <v>80</v>
      </c>
      <c r="B30" s="8"/>
      <c r="C30" s="8"/>
      <c r="D30" s="8" t="s">
        <v>81</v>
      </c>
      <c r="E30" s="8" t="s">
        <v>828</v>
      </c>
      <c r="F30" s="8"/>
      <c r="G30" s="8"/>
      <c r="H30" s="8" t="s">
        <v>82</v>
      </c>
      <c r="I30" s="8">
        <f>INDEX('NOBLES 3E'!$C$2:$C$76,MATCH('NOBLE HOUSES 5E'!$A30,'NOBLES 3E'!$A$2:$A$76,0),1)</f>
        <v>35000</v>
      </c>
      <c r="J30" s="8"/>
      <c r="K30" s="8" t="s">
        <v>1587</v>
      </c>
      <c r="L30" s="8"/>
      <c r="M30" s="8">
        <f>INDEX('NOBLES 3E'!$G$2:$G$76,MATCH('NOBLE HOUSES 5E'!$A30,'NOBLES 3E'!$A$2:$A$76,0),1)</f>
        <v>41</v>
      </c>
      <c r="N30" s="8" t="str">
        <f>INDEX('NOBLES 3E'!H$2:H$76,MATCH('NOBLE HOUSES 5E'!$A30,'NOBLES 3E'!$A$2:$A$76,0),1)</f>
        <v>Ng, CG, LG</v>
      </c>
      <c r="O30" s="8" t="str">
        <f>INDEX('NOBLES 3E'!I$2:I$76,MATCH('NOBLE HOUSES 5E'!$A30,'NOBLES 3E'!$A$2:$A$76,0),1)</f>
        <v>Helm</v>
      </c>
      <c r="P30" s="8" t="str">
        <f>INDEX('NOBLES 3E'!J$2:J$76,MATCH('NOBLE HOUSES 5E'!$A30,'NOBLES 3E'!$A$2:$A$76,0),1)</f>
        <v>Tethyrian</v>
      </c>
      <c r="Q30" s="8"/>
      <c r="R30" s="8" t="str">
        <f>INDEX('NOBLES 3E'!K$2:K$76,MATCH('NOBLE HOUSES 5E'!$A30,'NOBLES 3E'!$A$2:$A$76,0),1)</f>
        <v>1251 DR</v>
      </c>
      <c r="S30" s="8" t="str">
        <f>INDEX('NOBLES 3E'!L$2:L$76,MATCH('NOBLE HOUSES 5E'!$A30,'NOBLES 3E'!$A$2:$A$76,0),1)</f>
        <v>N11</v>
      </c>
      <c r="T30" s="6">
        <f t="shared" si="0"/>
        <v>3</v>
      </c>
      <c r="U30" s="8" t="str">
        <f>IF(T30&gt;=LIFESTYLES!$E$8,LIFESTYLES!$A$8,IF(T30&gt;=LIFESTYLES!$E$7,LIFESTYLES!$A$7,IF(T30&gt;=LIFESTYLES!$E$6,LIFESTYLES!$A$6,IF(T30&gt;=LIFESTYLES!$E$5,LIFESTYLES!$A$5,IF(T30&gt;=LIFESTYLES!$E$4,LIFESTYLES!$A$4,IF(T30&gt;=LIFESTYLES!$E$3,LIFESTYLES!$A$3,LIFESTYLES!$A$2))))))</f>
        <v>Comfortable</v>
      </c>
    </row>
    <row r="31" spans="1:21" ht="15" customHeight="1" x14ac:dyDescent="0.25">
      <c r="A31" s="8" t="s">
        <v>83</v>
      </c>
      <c r="B31" s="8"/>
      <c r="C31" s="8"/>
      <c r="D31" s="12">
        <v>0</v>
      </c>
      <c r="E31" s="8"/>
      <c r="F31" s="8"/>
      <c r="G31" s="8"/>
      <c r="H31" s="8"/>
      <c r="I31" s="8"/>
      <c r="J31" s="8"/>
      <c r="K31" s="8" t="s">
        <v>694</v>
      </c>
      <c r="L31" s="8"/>
      <c r="M31" s="8"/>
      <c r="N31" s="12">
        <v>0</v>
      </c>
      <c r="O31" s="12">
        <v>0</v>
      </c>
      <c r="P31" s="12">
        <v>0</v>
      </c>
      <c r="Q31" s="8"/>
      <c r="R31" s="12">
        <v>0</v>
      </c>
      <c r="S31" s="8"/>
      <c r="T31" s="6">
        <f t="shared" si="0"/>
        <v>0</v>
      </c>
      <c r="U31" s="8" t="str">
        <f>IF(T31&gt;=LIFESTYLES!$E$8,LIFESTYLES!$A$8,IF(T31&gt;=LIFESTYLES!$E$7,LIFESTYLES!$A$7,IF(T31&gt;=LIFESTYLES!$E$6,LIFESTYLES!$A$6,IF(T31&gt;=LIFESTYLES!$E$5,LIFESTYLES!$A$5,IF(T31&gt;=LIFESTYLES!$E$4,LIFESTYLES!$A$4,IF(T31&gt;=LIFESTYLES!$E$3,LIFESTYLES!$A$3,LIFESTYLES!$A$2))))))</f>
        <v>Wretched</v>
      </c>
    </row>
    <row r="32" spans="1:21" x14ac:dyDescent="0.25">
      <c r="A32" s="8" t="s">
        <v>84</v>
      </c>
      <c r="B32" s="8"/>
      <c r="C32" s="8"/>
      <c r="D32" s="8" t="s">
        <v>85</v>
      </c>
      <c r="E32" s="8" t="s">
        <v>827</v>
      </c>
      <c r="F32" s="8"/>
      <c r="G32" s="8"/>
      <c r="I32" s="8">
        <f>INDEX('NOBLES 3E'!$C$2:$C$76,MATCH('NOBLE HOUSES 5E'!$A32,'NOBLES 3E'!$A$2:$A$76,0),1)</f>
        <v>34000</v>
      </c>
      <c r="J32" s="8"/>
      <c r="K32" s="8" t="s">
        <v>86</v>
      </c>
      <c r="L32" s="8"/>
      <c r="M32" s="8">
        <f>INDEX('NOBLES 3E'!$G$2:$G$76,MATCH('NOBLE HOUSES 5E'!$A32,'NOBLES 3E'!$A$2:$A$76,0),1)</f>
        <v>32</v>
      </c>
      <c r="N32" s="8" t="str">
        <f>INDEX('NOBLES 3E'!H$2:H$76,MATCH('NOBLE HOUSES 5E'!$A32,'NOBLES 3E'!$A$2:$A$76,0),1)</f>
        <v>CG, NG, CN</v>
      </c>
      <c r="O32" s="8" t="str">
        <f>INDEX('NOBLES 3E'!I$2:I$76,MATCH('NOBLE HOUSES 5E'!$A32,'NOBLES 3E'!$A$2:$A$76,0),1)</f>
        <v>Selune</v>
      </c>
      <c r="P32" s="8" t="str">
        <f>INDEX('NOBLES 3E'!J$2:J$76,MATCH('NOBLE HOUSES 5E'!$A32,'NOBLES 3E'!$A$2:$A$76,0),1)</f>
        <v>Illuskan</v>
      </c>
      <c r="Q32" s="8"/>
      <c r="R32" s="8" t="str">
        <f>INDEX('NOBLES 3E'!K$2:K$76,MATCH('NOBLE HOUSES 5E'!$A32,'NOBLES 3E'!$A$2:$A$76,0),1)</f>
        <v>1292 DR</v>
      </c>
      <c r="S32" s="8" t="str">
        <f>INDEX('NOBLES 3E'!L$2:L$76,MATCH('NOBLE HOUSES 5E'!$A32,'NOBLES 3E'!$A$2:$A$76,0),1)</f>
        <v>N58, New Waterdeep</v>
      </c>
      <c r="T32" s="6">
        <f t="shared" si="0"/>
        <v>3</v>
      </c>
      <c r="U32" s="8" t="str">
        <f>IF(T32&gt;=LIFESTYLES!$E$8,LIFESTYLES!$A$8,IF(T32&gt;=LIFESTYLES!$E$7,LIFESTYLES!$A$7,IF(T32&gt;=LIFESTYLES!$E$6,LIFESTYLES!$A$6,IF(T32&gt;=LIFESTYLES!$E$5,LIFESTYLES!$A$5,IF(T32&gt;=LIFESTYLES!$E$4,LIFESTYLES!$A$4,IF(T32&gt;=LIFESTYLES!$E$3,LIFESTYLES!$A$3,LIFESTYLES!$A$2))))))</f>
        <v>Comfortable</v>
      </c>
    </row>
    <row r="33" spans="1:21" ht="15" customHeight="1" x14ac:dyDescent="0.25">
      <c r="A33" s="8" t="s">
        <v>87</v>
      </c>
      <c r="B33" s="8"/>
      <c r="C33" s="8"/>
      <c r="D33" s="8" t="s">
        <v>88</v>
      </c>
      <c r="E33" s="8" t="s">
        <v>826</v>
      </c>
      <c r="F33" s="8"/>
      <c r="G33" s="8"/>
      <c r="H33" s="8"/>
      <c r="I33" s="8">
        <f>INDEX('NOBLES 3E'!$C$2:$C$76,MATCH('NOBLE HOUSES 5E'!$A33,'NOBLES 3E'!$A$2:$A$76,0),1)</f>
        <v>28000</v>
      </c>
      <c r="J33" s="8"/>
      <c r="K33" s="8"/>
      <c r="L33" s="8"/>
      <c r="M33" s="8">
        <f>INDEX('NOBLES 3E'!$G$2:$G$76,MATCH('NOBLE HOUSES 5E'!$A33,'NOBLES 3E'!$A$2:$A$76,0),1)</f>
        <v>21</v>
      </c>
      <c r="N33" s="8" t="str">
        <f>INDEX('NOBLES 3E'!H$2:H$76,MATCH('NOBLE HOUSES 5E'!$A33,'NOBLES 3E'!$A$2:$A$76,0),1)</f>
        <v>N, CN</v>
      </c>
      <c r="O33" s="8" t="str">
        <f>INDEX('NOBLES 3E'!I$2:I$76,MATCH('NOBLE HOUSES 5E'!$A33,'NOBLES 3E'!$A$2:$A$76,0),1)</f>
        <v>Kossuth, Tempus</v>
      </c>
      <c r="P33" s="8" t="str">
        <f>INDEX('NOBLES 3E'!J$2:J$76,MATCH('NOBLE HOUSES 5E'!$A33,'NOBLES 3E'!$A$2:$A$76,0),1)</f>
        <v>Illuskan</v>
      </c>
      <c r="Q33" s="8"/>
      <c r="R33" s="8" t="str">
        <f>INDEX('NOBLES 3E'!K$2:K$76,MATCH('NOBLE HOUSES 5E'!$A33,'NOBLES 3E'!$A$2:$A$76,0),1)</f>
        <v>1248 DR</v>
      </c>
      <c r="S33" s="8" t="str">
        <f>INDEX('NOBLES 3E'!L$2:L$76,MATCH('NOBLE HOUSES 5E'!$A33,'NOBLES 3E'!$A$2:$A$76,0),1)</f>
        <v>$7, tomb in UM L2</v>
      </c>
      <c r="T33" s="6">
        <f t="shared" si="0"/>
        <v>4</v>
      </c>
      <c r="U33" s="8" t="str">
        <f>IF(T33&gt;=LIFESTYLES!$E$8,LIFESTYLES!$A$8,IF(T33&gt;=LIFESTYLES!$E$7,LIFESTYLES!$A$7,IF(T33&gt;=LIFESTYLES!$E$6,LIFESTYLES!$A$6,IF(T33&gt;=LIFESTYLES!$E$5,LIFESTYLES!$A$5,IF(T33&gt;=LIFESTYLES!$E$4,LIFESTYLES!$A$4,IF(T33&gt;=LIFESTYLES!$E$3,LIFESTYLES!$A$3,LIFESTYLES!$A$2))))))</f>
        <v>Wealthy</v>
      </c>
    </row>
    <row r="34" spans="1:21" x14ac:dyDescent="0.25">
      <c r="A34" s="8" t="s">
        <v>89</v>
      </c>
      <c r="B34" s="8"/>
      <c r="C34" s="8"/>
      <c r="D34" s="8" t="s">
        <v>90</v>
      </c>
      <c r="E34" s="8" t="s">
        <v>825</v>
      </c>
      <c r="F34" s="8"/>
      <c r="G34" s="8"/>
      <c r="H34" s="8"/>
      <c r="I34" s="8">
        <f>INDEX('NOBLES 3E'!$C$2:$C$76,MATCH('NOBLE HOUSES 5E'!$A34,'NOBLES 3E'!$A$2:$A$76,0),1)</f>
        <v>27000</v>
      </c>
      <c r="J34" s="8"/>
      <c r="K34" s="8"/>
      <c r="L34" s="8"/>
      <c r="M34" s="8">
        <f>INDEX('NOBLES 3E'!$G$2:$G$76,MATCH('NOBLE HOUSES 5E'!$A34,'NOBLES 3E'!$A$2:$A$76,0),1)</f>
        <v>17</v>
      </c>
      <c r="N34" s="8" t="str">
        <f>INDEX('NOBLES 3E'!H$2:H$76,MATCH('NOBLE HOUSES 5E'!$A34,'NOBLES 3E'!$A$2:$A$76,0),1)</f>
        <v>CG, CN</v>
      </c>
      <c r="O34" s="8" t="str">
        <f>INDEX('NOBLES 3E'!I$2:I$76,MATCH('NOBLE HOUSES 5E'!$A34,'NOBLES 3E'!$A$2:$A$76,0),1)</f>
        <v>Shaundakul, Waukeen</v>
      </c>
      <c r="P34" s="8" t="str">
        <f>INDEX('NOBLES 3E'!J$2:J$76,MATCH('NOBLE HOUSES 5E'!$A34,'NOBLES 3E'!$A$2:$A$76,0),1)</f>
        <v>Tethyrian</v>
      </c>
      <c r="Q34" s="8"/>
      <c r="R34" s="8" t="str">
        <f>INDEX('NOBLES 3E'!K$2:K$76,MATCH('NOBLE HOUSES 5E'!$A34,'NOBLES 3E'!$A$2:$A$76,0),1)</f>
        <v>1248 DR</v>
      </c>
      <c r="S34" s="8" t="str">
        <f>INDEX('NOBLES 3E'!L$2:L$76,MATCH('NOBLE HOUSES 5E'!$A34,'NOBLES 3E'!$A$2:$A$76,0),1)</f>
        <v>N52</v>
      </c>
      <c r="T34" s="6">
        <f t="shared" si="0"/>
        <v>5</v>
      </c>
      <c r="U34" s="8" t="str">
        <f>IF(T34&gt;=LIFESTYLES!$E$8,LIFESTYLES!$A$8,IF(T34&gt;=LIFESTYLES!$E$7,LIFESTYLES!$A$7,IF(T34&gt;=LIFESTYLES!$E$6,LIFESTYLES!$A$6,IF(T34&gt;=LIFESTYLES!$E$5,LIFESTYLES!$A$5,IF(T34&gt;=LIFESTYLES!$E$4,LIFESTYLES!$A$4,IF(T34&gt;=LIFESTYLES!$E$3,LIFESTYLES!$A$3,LIFESTYLES!$A$2))))))</f>
        <v>Wealthy</v>
      </c>
    </row>
    <row r="35" spans="1:21" x14ac:dyDescent="0.25">
      <c r="A35" s="8" t="s">
        <v>91</v>
      </c>
      <c r="B35" s="8"/>
      <c r="C35" s="8"/>
      <c r="D35" s="8" t="s">
        <v>92</v>
      </c>
      <c r="E35" s="8" t="s">
        <v>824</v>
      </c>
      <c r="F35" s="8"/>
      <c r="G35" s="8"/>
      <c r="I35" s="8">
        <f>INDEX('NOBLES 3E'!$C$2:$C$76,MATCH('NOBLE HOUSES 5E'!$A35,'NOBLES 3E'!$A$2:$A$76,0),1)</f>
        <v>29000</v>
      </c>
      <c r="J35" s="8"/>
      <c r="K35" s="8" t="s">
        <v>93</v>
      </c>
      <c r="L35" s="8"/>
      <c r="M35" s="8">
        <f>INDEX('NOBLES 3E'!$G$2:$G$76,MATCH('NOBLE HOUSES 5E'!$A35,'NOBLES 3E'!$A$2:$A$76,0),1)</f>
        <v>37</v>
      </c>
      <c r="N35" s="8" t="str">
        <f>INDEX('NOBLES 3E'!H$2:H$76,MATCH('NOBLE HOUSES 5E'!$A35,'NOBLES 3E'!$A$2:$A$76,0),1)</f>
        <v>LG, N, CE</v>
      </c>
      <c r="O35" s="8" t="str">
        <f>INDEX('NOBLES 3E'!I$2:I$76,MATCH('NOBLE HOUSES 5E'!$A35,'NOBLES 3E'!$A$2:$A$76,0),1)</f>
        <v>Gond</v>
      </c>
      <c r="P35" s="8" t="str">
        <f>INDEX('NOBLES 3E'!J$2:J$76,MATCH('NOBLE HOUSES 5E'!$A35,'NOBLES 3E'!$A$2:$A$76,0),1)</f>
        <v>Tethyrian</v>
      </c>
      <c r="Q35" s="8"/>
      <c r="R35" s="8" t="str">
        <f>INDEX('NOBLES 3E'!K$2:K$76,MATCH('NOBLE HOUSES 5E'!$A35,'NOBLES 3E'!$A$2:$A$76,0),1)</f>
        <v>1170 DR</v>
      </c>
      <c r="S35" s="8" t="str">
        <f>INDEX('NOBLES 3E'!L$2:L$76,MATCH('NOBLE HOUSES 5E'!$A35,'NOBLES 3E'!$A$2:$A$76,0),1)</f>
        <v>N35</v>
      </c>
      <c r="T35" s="6">
        <f t="shared" si="0"/>
        <v>3</v>
      </c>
      <c r="U35" s="8" t="str">
        <f>IF(T35&gt;=LIFESTYLES!$E$8,LIFESTYLES!$A$8,IF(T35&gt;=LIFESTYLES!$E$7,LIFESTYLES!$A$7,IF(T35&gt;=LIFESTYLES!$E$6,LIFESTYLES!$A$6,IF(T35&gt;=LIFESTYLES!$E$5,LIFESTYLES!$A$5,IF(T35&gt;=LIFESTYLES!$E$4,LIFESTYLES!$A$4,IF(T35&gt;=LIFESTYLES!$E$3,LIFESTYLES!$A$3,LIFESTYLES!$A$2))))))</f>
        <v>Comfortable</v>
      </c>
    </row>
    <row r="36" spans="1:21" x14ac:dyDescent="0.25">
      <c r="A36" s="8" t="s">
        <v>94</v>
      </c>
      <c r="B36" s="8"/>
      <c r="C36" s="8"/>
      <c r="D36" s="8" t="s">
        <v>95</v>
      </c>
      <c r="E36" s="8" t="s">
        <v>823</v>
      </c>
      <c r="F36" s="8"/>
      <c r="G36" s="8"/>
      <c r="I36" s="8">
        <f>INDEX('NOBLES 3E'!$C$2:$C$76,MATCH('NOBLE HOUSES 5E'!$A36,'NOBLES 3E'!$A$2:$A$76,0),1)</f>
        <v>28000</v>
      </c>
      <c r="J36" s="8"/>
      <c r="K36" s="8" t="s">
        <v>693</v>
      </c>
      <c r="L36" s="8"/>
      <c r="M36" s="8">
        <f>INDEX('NOBLES 3E'!$G$2:$G$76,MATCH('NOBLE HOUSES 5E'!$A36,'NOBLES 3E'!$A$2:$A$76,0),1)</f>
        <v>19</v>
      </c>
      <c r="N36" s="8" t="str">
        <f>INDEX('NOBLES 3E'!H$2:H$76,MATCH('NOBLE HOUSES 5E'!$A36,'NOBLES 3E'!$A$2:$A$76,0),1)</f>
        <v>LN, LE, N, NE</v>
      </c>
      <c r="O36" s="8" t="str">
        <f>INDEX('NOBLES 3E'!I$2:I$76,MATCH('NOBLE HOUSES 5E'!$A36,'NOBLES 3E'!$A$2:$A$76,0),1)</f>
        <v>Loviatar</v>
      </c>
      <c r="P36" s="8" t="str">
        <f>INDEX('NOBLES 3E'!J$2:J$76,MATCH('NOBLE HOUSES 5E'!$A36,'NOBLES 3E'!$A$2:$A$76,0),1)</f>
        <v>Chondathan</v>
      </c>
      <c r="Q36" s="8"/>
      <c r="R36" s="8" t="str">
        <f>INDEX('NOBLES 3E'!K$2:K$76,MATCH('NOBLE HOUSES 5E'!$A36,'NOBLES 3E'!$A$2:$A$76,0),1)</f>
        <v>1248 DR</v>
      </c>
      <c r="S36" s="8" t="str">
        <f>INDEX('NOBLES 3E'!L$2:L$76,MATCH('NOBLE HOUSES 5E'!$A36,'NOBLES 3E'!$A$2:$A$76,0),1)</f>
        <v>$31, N59</v>
      </c>
      <c r="T36" s="6">
        <f t="shared" si="0"/>
        <v>5</v>
      </c>
      <c r="U36" s="8" t="str">
        <f>IF(T36&gt;=LIFESTYLES!$E$8,LIFESTYLES!$A$8,IF(T36&gt;=LIFESTYLES!$E$7,LIFESTYLES!$A$7,IF(T36&gt;=LIFESTYLES!$E$6,LIFESTYLES!$A$6,IF(T36&gt;=LIFESTYLES!$E$5,LIFESTYLES!$A$5,IF(T36&gt;=LIFESTYLES!$E$4,LIFESTYLES!$A$4,IF(T36&gt;=LIFESTYLES!$E$3,LIFESTYLES!$A$3,LIFESTYLES!$A$2))))))</f>
        <v>Wealthy</v>
      </c>
    </row>
    <row r="37" spans="1:21" x14ac:dyDescent="0.25">
      <c r="A37" s="8" t="s">
        <v>96</v>
      </c>
      <c r="B37" s="8"/>
      <c r="C37" s="8"/>
      <c r="D37" s="8" t="s">
        <v>97</v>
      </c>
      <c r="E37" s="8" t="s">
        <v>822</v>
      </c>
      <c r="F37" s="8"/>
      <c r="G37" s="8"/>
      <c r="H37" s="8"/>
      <c r="I37" s="8">
        <f>INDEX('NOBLES 3E'!$C$2:$C$76,MATCH('NOBLE HOUSES 5E'!$A37,'NOBLES 3E'!$A$2:$A$76,0),1)</f>
        <v>16000</v>
      </c>
      <c r="J37" s="8"/>
      <c r="K37" s="8"/>
      <c r="L37" s="8"/>
      <c r="M37" s="8">
        <f>INDEX('NOBLES 3E'!$G$2:$G$76,MATCH('NOBLE HOUSES 5E'!$A37,'NOBLES 3E'!$A$2:$A$76,0),1)</f>
        <v>34</v>
      </c>
      <c r="N37" s="8" t="str">
        <f>INDEX('NOBLES 3E'!H$2:H$76,MATCH('NOBLE HOUSES 5E'!$A37,'NOBLES 3E'!$A$2:$A$76,0),1)</f>
        <v>N, LN</v>
      </c>
      <c r="O37" s="8" t="str">
        <f>INDEX('NOBLES 3E'!I$2:I$76,MATCH('NOBLE HOUSES 5E'!$A37,'NOBLES 3E'!$A$2:$A$76,0),1)</f>
        <v>Tempus</v>
      </c>
      <c r="P37" s="8" t="str">
        <f>INDEX('NOBLES 3E'!J$2:J$76,MATCH('NOBLE HOUSES 5E'!$A37,'NOBLES 3E'!$A$2:$A$76,0),1)</f>
        <v>Chondathan</v>
      </c>
      <c r="Q37" s="8"/>
      <c r="R37" s="8" t="str">
        <f>INDEX('NOBLES 3E'!K$2:K$76,MATCH('NOBLE HOUSES 5E'!$A37,'NOBLES 3E'!$A$2:$A$76,0),1)</f>
        <v>1248 DR</v>
      </c>
      <c r="S37" s="8">
        <f>INDEX('NOBLES 3E'!L$2:L$76,MATCH('NOBLE HOUSES 5E'!$A37,'NOBLES 3E'!$A$2:$A$76,0),1)</f>
        <v>17</v>
      </c>
      <c r="T37" s="6">
        <f t="shared" si="0"/>
        <v>2</v>
      </c>
      <c r="U37" s="8" t="str">
        <f>IF(T37&gt;=LIFESTYLES!$E$8,LIFESTYLES!$A$8,IF(T37&gt;=LIFESTYLES!$E$7,LIFESTYLES!$A$7,IF(T37&gt;=LIFESTYLES!$E$6,LIFESTYLES!$A$6,IF(T37&gt;=LIFESTYLES!$E$5,LIFESTYLES!$A$5,IF(T37&gt;=LIFESTYLES!$E$4,LIFESTYLES!$A$4,IF(T37&gt;=LIFESTYLES!$E$3,LIFESTYLES!$A$3,LIFESTYLES!$A$2))))))</f>
        <v>Comfortable</v>
      </c>
    </row>
    <row r="38" spans="1:21" x14ac:dyDescent="0.25">
      <c r="A38" s="8" t="s">
        <v>98</v>
      </c>
      <c r="B38" s="8"/>
      <c r="C38" s="8"/>
      <c r="D38" s="8" t="s">
        <v>99</v>
      </c>
      <c r="E38" s="8" t="s">
        <v>821</v>
      </c>
      <c r="F38" s="8"/>
      <c r="G38" s="8"/>
      <c r="H38" s="8"/>
      <c r="I38" s="8">
        <f>INDEX('NOBLES 3E'!$C$2:$C$76,MATCH('NOBLE HOUSES 5E'!$A38,'NOBLES 3E'!$A$2:$A$76,0),1)</f>
        <v>35000</v>
      </c>
      <c r="J38" s="8"/>
      <c r="K38" s="8"/>
      <c r="L38" s="8"/>
      <c r="M38" s="8">
        <f>INDEX('NOBLES 3E'!$G$2:$G$76,MATCH('NOBLE HOUSES 5E'!$A38,'NOBLES 3E'!$A$2:$A$76,0),1)</f>
        <v>23</v>
      </c>
      <c r="N38" s="8" t="str">
        <f>INDEX('NOBLES 3E'!H$2:H$76,MATCH('NOBLE HOUSES 5E'!$A38,'NOBLES 3E'!$A$2:$A$76,0),1)</f>
        <v>N, CN</v>
      </c>
      <c r="O38" s="8" t="str">
        <f>INDEX('NOBLES 3E'!I$2:I$76,MATCH('NOBLE HOUSES 5E'!$A38,'NOBLES 3E'!$A$2:$A$76,0),1)</f>
        <v>Tymora</v>
      </c>
      <c r="P38" s="8" t="str">
        <f>INDEX('NOBLES 3E'!J$2:J$76,MATCH('NOBLE HOUSES 5E'!$A38,'NOBLES 3E'!$A$2:$A$76,0),1)</f>
        <v>Tethyrian</v>
      </c>
      <c r="Q38" s="8"/>
      <c r="R38" s="8" t="str">
        <f>INDEX('NOBLES 3E'!K$2:K$76,MATCH('NOBLE HOUSES 5E'!$A38,'NOBLES 3E'!$A$2:$A$76,0),1)</f>
        <v>1248 DR</v>
      </c>
      <c r="S38" s="8" t="str">
        <f>INDEX('NOBLES 3E'!L$2:L$76,MATCH('NOBLE HOUSES 5E'!$A38,'NOBLES 3E'!$A$2:$A$76,0),1)</f>
        <v>N53</v>
      </c>
      <c r="T38" s="6">
        <f t="shared" si="0"/>
        <v>5</v>
      </c>
      <c r="U38" s="8" t="str">
        <f>IF(T38&gt;=LIFESTYLES!$E$8,LIFESTYLES!$A$8,IF(T38&gt;=LIFESTYLES!$E$7,LIFESTYLES!$A$7,IF(T38&gt;=LIFESTYLES!$E$6,LIFESTYLES!$A$6,IF(T38&gt;=LIFESTYLES!$E$5,LIFESTYLES!$A$5,IF(T38&gt;=LIFESTYLES!$E$4,LIFESTYLES!$A$4,IF(T38&gt;=LIFESTYLES!$E$3,LIFESTYLES!$A$3,LIFESTYLES!$A$2))))))</f>
        <v>Wealthy</v>
      </c>
    </row>
    <row r="39" spans="1:21" ht="15" customHeight="1" x14ac:dyDescent="0.25">
      <c r="A39" s="8" t="s">
        <v>100</v>
      </c>
      <c r="B39" s="8"/>
      <c r="C39" s="8"/>
      <c r="D39" s="8" t="s">
        <v>101</v>
      </c>
      <c r="E39" s="8" t="s">
        <v>819</v>
      </c>
      <c r="F39" s="8"/>
      <c r="G39" s="8"/>
      <c r="H39" s="8" t="s">
        <v>856</v>
      </c>
      <c r="I39" s="8">
        <f>INDEX('NOBLES 3E'!$C$2:$C$76,MATCH('NOBLE HOUSES 5E'!$A39,'NOBLES 3E'!$A$2:$A$76,0),1)</f>
        <v>32000</v>
      </c>
      <c r="J39" s="8"/>
      <c r="K39" s="8" t="s">
        <v>102</v>
      </c>
      <c r="L39" s="8"/>
      <c r="M39" s="8">
        <f>INDEX('NOBLES 3E'!$G$2:$G$76,MATCH('NOBLE HOUSES 5E'!$A39,'NOBLES 3E'!$A$2:$A$76,0),1)</f>
        <v>42</v>
      </c>
      <c r="N39" s="8" t="str">
        <f>INDEX('NOBLES 3E'!H$2:H$76,MATCH('NOBLE HOUSES 5E'!$A39,'NOBLES 3E'!$A$2:$A$76,0),1)</f>
        <v>CE, NE, N, CE, CN</v>
      </c>
      <c r="O39" s="8" t="str">
        <f>INDEX('NOBLES 3E'!I$2:I$76,MATCH('NOBLE HOUSES 5E'!$A39,'NOBLES 3E'!$A$2:$A$76,0),1)</f>
        <v>Talona</v>
      </c>
      <c r="P39" s="8" t="str">
        <f>INDEX('NOBLES 3E'!J$2:J$76,MATCH('NOBLE HOUSES 5E'!$A39,'NOBLES 3E'!$A$2:$A$76,0),1)</f>
        <v>Chondathan</v>
      </c>
      <c r="Q39" s="8"/>
      <c r="R39" s="8" t="str">
        <f>INDEX('NOBLES 3E'!K$2:K$76,MATCH('NOBLE HOUSES 5E'!$A39,'NOBLES 3E'!$A$2:$A$76,0),1)</f>
        <v>1248 DR</v>
      </c>
      <c r="S39" s="8" t="str">
        <f>INDEX('NOBLES 3E'!L$2:L$76,MATCH('NOBLE HOUSES 5E'!$A39,'NOBLES 3E'!$A$2:$A$76,0),1)</f>
        <v>$40, N74, Amphail, UM SLE</v>
      </c>
      <c r="T39" s="6">
        <f t="shared" si="0"/>
        <v>3</v>
      </c>
      <c r="U39" s="8" t="str">
        <f>IF(T39&gt;=LIFESTYLES!$E$8,LIFESTYLES!$A$8,IF(T39&gt;=LIFESTYLES!$E$7,LIFESTYLES!$A$7,IF(T39&gt;=LIFESTYLES!$E$6,LIFESTYLES!$A$6,IF(T39&gt;=LIFESTYLES!$E$5,LIFESTYLES!$A$5,IF(T39&gt;=LIFESTYLES!$E$4,LIFESTYLES!$A$4,IF(T39&gt;=LIFESTYLES!$E$3,LIFESTYLES!$A$3,LIFESTYLES!$A$2))))))</f>
        <v>Comfortable</v>
      </c>
    </row>
    <row r="40" spans="1:21" x14ac:dyDescent="0.25">
      <c r="A40" s="8" t="s">
        <v>103</v>
      </c>
      <c r="B40" s="8"/>
      <c r="C40" s="8"/>
      <c r="D40" s="8" t="s">
        <v>104</v>
      </c>
      <c r="E40" s="8" t="s">
        <v>820</v>
      </c>
      <c r="F40" s="8"/>
      <c r="G40" s="8" t="s">
        <v>105</v>
      </c>
      <c r="H40" s="8"/>
      <c r="I40" s="8">
        <f>INDEX('NOBLES 3E'!$C$2:$C$76,MATCH('NOBLE HOUSES 5E'!$A40,'NOBLES 3E'!$A$2:$A$76,0),1)</f>
        <v>24000</v>
      </c>
      <c r="J40" s="8"/>
      <c r="K40" s="8"/>
      <c r="L40" s="8"/>
      <c r="M40" s="8">
        <f>INDEX('NOBLES 3E'!$G$2:$G$76,MATCH('NOBLE HOUSES 5E'!$A40,'NOBLES 3E'!$A$2:$A$76,0),1)</f>
        <v>17</v>
      </c>
      <c r="N40" s="8" t="str">
        <f>INDEX('NOBLES 3E'!H$2:H$76,MATCH('NOBLE HOUSES 5E'!$A40,'NOBLES 3E'!$A$2:$A$76,0),1)</f>
        <v>CG, CN, CE</v>
      </c>
      <c r="O40" s="8" t="str">
        <f>INDEX('NOBLES 3E'!I$2:I$76,MATCH('NOBLE HOUSES 5E'!$A40,'NOBLES 3E'!$A$2:$A$76,0),1)</f>
        <v>Selune</v>
      </c>
      <c r="P40" s="8" t="str">
        <f>INDEX('NOBLES 3E'!J$2:J$76,MATCH('NOBLE HOUSES 5E'!$A40,'NOBLES 3E'!$A$2:$A$76,0),1)</f>
        <v>Illuskan</v>
      </c>
      <c r="Q40" s="8"/>
      <c r="R40" s="8" t="str">
        <f>INDEX('NOBLES 3E'!K$2:K$76,MATCH('NOBLE HOUSES 5E'!$A40,'NOBLES 3E'!$A$2:$A$76,0),1)</f>
        <v>1248 DR</v>
      </c>
      <c r="S40" s="8" t="str">
        <f>INDEX('NOBLES 3E'!L$2:L$76,MATCH('NOBLE HOUSES 5E'!$A40,'NOBLES 3E'!$A$2:$A$76,0),1)</f>
        <v>C62, $35</v>
      </c>
      <c r="T40" s="6">
        <f t="shared" si="0"/>
        <v>4</v>
      </c>
      <c r="U40" s="8" t="str">
        <f>IF(T40&gt;=LIFESTYLES!$E$8,LIFESTYLES!$A$8,IF(T40&gt;=LIFESTYLES!$E$7,LIFESTYLES!$A$7,IF(T40&gt;=LIFESTYLES!$E$6,LIFESTYLES!$A$6,IF(T40&gt;=LIFESTYLES!$E$5,LIFESTYLES!$A$5,IF(T40&gt;=LIFESTYLES!$E$4,LIFESTYLES!$A$4,IF(T40&gt;=LIFESTYLES!$E$3,LIFESTYLES!$A$3,LIFESTYLES!$A$2))))))</f>
        <v>Wealthy</v>
      </c>
    </row>
    <row r="41" spans="1:21" x14ac:dyDescent="0.25">
      <c r="A41" s="8" t="s">
        <v>106</v>
      </c>
      <c r="B41" s="8"/>
      <c r="C41" s="8"/>
      <c r="D41" s="8" t="s">
        <v>107</v>
      </c>
      <c r="E41" s="8" t="s">
        <v>818</v>
      </c>
      <c r="F41" s="8"/>
      <c r="G41" s="8"/>
      <c r="H41" s="8"/>
      <c r="I41" s="8">
        <f>INDEX('NOBLES 3E'!$C$2:$C$76,MATCH('NOBLE HOUSES 5E'!$A41,'NOBLES 3E'!$A$2:$A$76,0),1)</f>
        <v>23000</v>
      </c>
      <c r="J41" s="8"/>
      <c r="K41" s="8"/>
      <c r="L41" s="8"/>
      <c r="M41" s="8">
        <f>INDEX('NOBLES 3E'!$G$2:$G$76,MATCH('NOBLE HOUSES 5E'!$A41,'NOBLES 3E'!$A$2:$A$76,0),1)</f>
        <v>41</v>
      </c>
      <c r="N41" s="8" t="str">
        <f>INDEX('NOBLES 3E'!H$2:H$76,MATCH('NOBLE HOUSES 5E'!$A41,'NOBLES 3E'!$A$2:$A$76,0),1)</f>
        <v>LN</v>
      </c>
      <c r="O41" s="8" t="str">
        <f>INDEX('NOBLES 3E'!I$2:I$76,MATCH('NOBLE HOUSES 5E'!$A41,'NOBLES 3E'!$A$2:$A$76,0),1)</f>
        <v>Helm</v>
      </c>
      <c r="P41" s="8" t="str">
        <f>INDEX('NOBLES 3E'!J$2:J$76,MATCH('NOBLE HOUSES 5E'!$A41,'NOBLES 3E'!$A$2:$A$76,0),1)</f>
        <v>Chondathan</v>
      </c>
      <c r="Q41" s="8"/>
      <c r="R41" s="8" t="str">
        <f>INDEX('NOBLES 3E'!K$2:K$76,MATCH('NOBLE HOUSES 5E'!$A41,'NOBLES 3E'!$A$2:$A$76,0),1)</f>
        <v>1248 DR</v>
      </c>
      <c r="S41" s="8" t="str">
        <f>INDEX('NOBLES 3E'!L$2:L$76,MATCH('NOBLE HOUSES 5E'!$A41,'NOBLES 3E'!$A$2:$A$76,0),1)</f>
        <v>N19, New Waterdeep</v>
      </c>
      <c r="T41" s="6">
        <f t="shared" si="0"/>
        <v>2</v>
      </c>
      <c r="U41" s="8" t="str">
        <f>IF(T41&gt;=LIFESTYLES!$E$8,LIFESTYLES!$A$8,IF(T41&gt;=LIFESTYLES!$E$7,LIFESTYLES!$A$7,IF(T41&gt;=LIFESTYLES!$E$6,LIFESTYLES!$A$6,IF(T41&gt;=LIFESTYLES!$E$5,LIFESTYLES!$A$5,IF(T41&gt;=LIFESTYLES!$E$4,LIFESTYLES!$A$4,IF(T41&gt;=LIFESTYLES!$E$3,LIFESTYLES!$A$3,LIFESTYLES!$A$2))))))</f>
        <v>Comfortable</v>
      </c>
    </row>
    <row r="42" spans="1:21" x14ac:dyDescent="0.25">
      <c r="A42" s="8" t="s">
        <v>108</v>
      </c>
      <c r="B42" s="8"/>
      <c r="C42" s="8"/>
      <c r="D42" s="8" t="s">
        <v>109</v>
      </c>
      <c r="E42" s="8" t="s">
        <v>817</v>
      </c>
      <c r="F42" s="8"/>
      <c r="G42" s="8"/>
      <c r="H42" s="8" t="s">
        <v>56</v>
      </c>
      <c r="I42" s="8">
        <f>INDEX('NOBLES 3E'!$C$2:$C$76,MATCH('NOBLE HOUSES 5E'!$A42,'NOBLES 3E'!$A$2:$A$76,0),1)</f>
        <v>22000</v>
      </c>
      <c r="J42" s="8"/>
      <c r="K42" s="8"/>
      <c r="L42" s="8"/>
      <c r="M42" s="8">
        <f>INDEX('NOBLES 3E'!$G$2:$G$76,MATCH('NOBLE HOUSES 5E'!$A42,'NOBLES 3E'!$A$2:$A$76,0),1)</f>
        <v>29</v>
      </c>
      <c r="N42" s="8" t="str">
        <f>INDEX('NOBLES 3E'!H$2:H$76,MATCH('NOBLE HOUSES 5E'!$A42,'NOBLES 3E'!$A$2:$A$76,0),1)</f>
        <v>LN, N, CN</v>
      </c>
      <c r="O42" s="8" t="str">
        <f>INDEX('NOBLES 3E'!I$2:I$76,MATCH('NOBLE HOUSES 5E'!$A42,'NOBLES 3E'!$A$2:$A$76,0),1)</f>
        <v>Tempus</v>
      </c>
      <c r="P42" s="8" t="str">
        <f>INDEX('NOBLES 3E'!J$2:J$76,MATCH('NOBLE HOUSES 5E'!$A42,'NOBLES 3E'!$A$2:$A$76,0),1)</f>
        <v>Tethyrian</v>
      </c>
      <c r="Q42" s="8"/>
      <c r="R42" s="8" t="str">
        <f>INDEX('NOBLES 3E'!K$2:K$76,MATCH('NOBLE HOUSES 5E'!$A42,'NOBLES 3E'!$A$2:$A$76,0),1)</f>
        <v>1248 DR</v>
      </c>
      <c r="S42" s="8" t="str">
        <f>INDEX('NOBLES 3E'!L$2:L$76,MATCH('NOBLE HOUSES 5E'!$A42,'NOBLES 3E'!$A$2:$A$76,0),1)</f>
        <v>$14, Amphail</v>
      </c>
      <c r="T42" s="6">
        <f t="shared" si="0"/>
        <v>3</v>
      </c>
      <c r="U42" s="8" t="str">
        <f>IF(T42&gt;=LIFESTYLES!$E$8,LIFESTYLES!$A$8,IF(T42&gt;=LIFESTYLES!$E$7,LIFESTYLES!$A$7,IF(T42&gt;=LIFESTYLES!$E$6,LIFESTYLES!$A$6,IF(T42&gt;=LIFESTYLES!$E$5,LIFESTYLES!$A$5,IF(T42&gt;=LIFESTYLES!$E$4,LIFESTYLES!$A$4,IF(T42&gt;=LIFESTYLES!$E$3,LIFESTYLES!$A$3,LIFESTYLES!$A$2))))))</f>
        <v>Comfortable</v>
      </c>
    </row>
    <row r="43" spans="1:21" x14ac:dyDescent="0.25">
      <c r="A43" s="8" t="s">
        <v>110</v>
      </c>
      <c r="B43" s="14" t="s">
        <v>40</v>
      </c>
      <c r="C43" s="8"/>
      <c r="D43" s="17" t="s">
        <v>111</v>
      </c>
      <c r="E43" s="18"/>
      <c r="F43" s="18"/>
      <c r="G43" s="18"/>
      <c r="H43" s="18"/>
      <c r="I43" s="18"/>
      <c r="J43" s="18"/>
      <c r="K43" s="18"/>
      <c r="L43" s="18"/>
      <c r="M43" s="19"/>
      <c r="N43" s="12">
        <v>0</v>
      </c>
      <c r="O43" s="12">
        <v>0</v>
      </c>
      <c r="P43" s="12">
        <v>0</v>
      </c>
      <c r="Q43" s="8"/>
      <c r="R43" s="12">
        <v>0</v>
      </c>
      <c r="S43" s="8"/>
      <c r="T43" s="6">
        <f t="shared" si="0"/>
        <v>0</v>
      </c>
      <c r="U43" s="8" t="str">
        <f>IF(T43&gt;=LIFESTYLES!$E$8,LIFESTYLES!$A$8,IF(T43&gt;=LIFESTYLES!$E$7,LIFESTYLES!$A$7,IF(T43&gt;=LIFESTYLES!$E$6,LIFESTYLES!$A$6,IF(T43&gt;=LIFESTYLES!$E$5,LIFESTYLES!$A$5,IF(T43&gt;=LIFESTYLES!$E$4,LIFESTYLES!$A$4,IF(T43&gt;=LIFESTYLES!$E$3,LIFESTYLES!$A$3,LIFESTYLES!$A$2))))))</f>
        <v>Wretched</v>
      </c>
    </row>
    <row r="44" spans="1:21" x14ac:dyDescent="0.25">
      <c r="A44" s="8" t="s">
        <v>112</v>
      </c>
      <c r="B44" s="8"/>
      <c r="C44" s="8"/>
      <c r="D44" s="8" t="s">
        <v>816</v>
      </c>
      <c r="E44" s="8" t="s">
        <v>815</v>
      </c>
      <c r="F44" s="8"/>
      <c r="G44" s="8"/>
      <c r="H44" s="8"/>
      <c r="I44" s="8">
        <f>INDEX('NOBLES 3E'!$C$2:$C$76,MATCH('NOBLE HOUSES 5E'!$A44,'NOBLES 3E'!$A$2:$A$76,0),1)</f>
        <v>17000</v>
      </c>
      <c r="J44" s="8"/>
      <c r="K44" s="8" t="s">
        <v>2252</v>
      </c>
      <c r="L44" s="8"/>
      <c r="M44" s="8">
        <f>INDEX('NOBLES 3E'!$G$2:$G$76,MATCH('NOBLE HOUSES 5E'!$A44,'NOBLES 3E'!$A$2:$A$76,0),1)</f>
        <v>14</v>
      </c>
      <c r="N44" s="8" t="str">
        <f>INDEX('NOBLES 3E'!H$2:H$76,MATCH('NOBLE HOUSES 5E'!$A44,'NOBLES 3E'!$A$2:$A$76,0),1)</f>
        <v>LN, LG</v>
      </c>
      <c r="O44" s="8" t="str">
        <f>INDEX('NOBLES 3E'!I$2:I$76,MATCH('NOBLE HOUSES 5E'!$A44,'NOBLES 3E'!$A$2:$A$76,0),1)</f>
        <v>Bane, Tyr</v>
      </c>
      <c r="P44" s="8" t="str">
        <f>INDEX('NOBLES 3E'!J$2:J$76,MATCH('NOBLE HOUSES 5E'!$A44,'NOBLES 3E'!$A$2:$A$76,0),1)</f>
        <v>Illuskan</v>
      </c>
      <c r="Q44" s="8"/>
      <c r="R44" s="8" t="str">
        <f>INDEX('NOBLES 3E'!K$2:K$76,MATCH('NOBLE HOUSES 5E'!$A44,'NOBLES 3E'!$A$2:$A$76,0),1)</f>
        <v>1258 DR</v>
      </c>
      <c r="S44" s="8" t="str">
        <f>INDEX('NOBLES 3E'!L$2:L$76,MATCH('NOBLE HOUSES 5E'!$A44,'NOBLES 3E'!$A$2:$A$76,0),1)</f>
        <v>N38</v>
      </c>
      <c r="T44" s="6">
        <f t="shared" si="0"/>
        <v>4</v>
      </c>
      <c r="U44" s="8" t="str">
        <f>IF(T44&gt;=LIFESTYLES!$E$8,LIFESTYLES!$A$8,IF(T44&gt;=LIFESTYLES!$E$7,LIFESTYLES!$A$7,IF(T44&gt;=LIFESTYLES!$E$6,LIFESTYLES!$A$6,IF(T44&gt;=LIFESTYLES!$E$5,LIFESTYLES!$A$5,IF(T44&gt;=LIFESTYLES!$E$4,LIFESTYLES!$A$4,IF(T44&gt;=LIFESTYLES!$E$3,LIFESTYLES!$A$3,LIFESTYLES!$A$2))))))</f>
        <v>Wealthy</v>
      </c>
    </row>
    <row r="45" spans="1:21" ht="15" customHeight="1" x14ac:dyDescent="0.25">
      <c r="A45" s="8" t="s">
        <v>114</v>
      </c>
      <c r="B45" s="8"/>
      <c r="C45" s="8"/>
      <c r="D45" s="8" t="s">
        <v>115</v>
      </c>
      <c r="E45" s="8" t="s">
        <v>814</v>
      </c>
      <c r="F45" s="8"/>
      <c r="G45" s="8"/>
      <c r="H45" s="8" t="s">
        <v>691</v>
      </c>
      <c r="I45" s="8">
        <f>INDEX('NOBLES 3E'!$C$2:$C$76,MATCH('NOBLE HOUSES 5E'!$A45,'NOBLES 3E'!$A$2:$A$76,0),1)</f>
        <v>21000</v>
      </c>
      <c r="J45" s="8"/>
      <c r="K45" s="8" t="s">
        <v>692</v>
      </c>
      <c r="L45" s="8"/>
      <c r="M45" s="8">
        <f>INDEX('NOBLES 3E'!$G$2:$G$76,MATCH('NOBLE HOUSES 5E'!$A45,'NOBLES 3E'!$A$2:$A$76,0),1)</f>
        <v>27</v>
      </c>
      <c r="N45" s="8" t="str">
        <f>INDEX('NOBLES 3E'!H$2:H$76,MATCH('NOBLE HOUSES 5E'!$A45,'NOBLES 3E'!$A$2:$A$76,0),1)</f>
        <v>LN, LE</v>
      </c>
      <c r="O45" s="8" t="str">
        <f>INDEX('NOBLES 3E'!I$2:I$76,MATCH('NOBLE HOUSES 5E'!$A45,'NOBLES 3E'!$A$2:$A$76,0),1)</f>
        <v>Chauntea</v>
      </c>
      <c r="P45" s="8" t="str">
        <f>INDEX('NOBLES 3E'!J$2:J$76,MATCH('NOBLE HOUSES 5E'!$A45,'NOBLES 3E'!$A$2:$A$76,0),1)</f>
        <v>Illuskan</v>
      </c>
      <c r="Q45" s="8"/>
      <c r="R45" s="8" t="str">
        <f>INDEX('NOBLES 3E'!K$2:K$76,MATCH('NOBLE HOUSES 5E'!$A45,'NOBLES 3E'!$A$2:$A$76,0),1)</f>
        <v>1248 DR</v>
      </c>
      <c r="S45" s="8" t="str">
        <f>INDEX('NOBLES 3E'!L$2:L$76,MATCH('NOBLE HOUSES 5E'!$A45,'NOBLES 3E'!$A$2:$A$76,0),1)</f>
        <v>N15</v>
      </c>
      <c r="T45" s="6">
        <f t="shared" si="0"/>
        <v>3</v>
      </c>
      <c r="U45" s="8" t="str">
        <f>IF(T45&gt;=LIFESTYLES!$E$8,LIFESTYLES!$A$8,IF(T45&gt;=LIFESTYLES!$E$7,LIFESTYLES!$A$7,IF(T45&gt;=LIFESTYLES!$E$6,LIFESTYLES!$A$6,IF(T45&gt;=LIFESTYLES!$E$5,LIFESTYLES!$A$5,IF(T45&gt;=LIFESTYLES!$E$4,LIFESTYLES!$A$4,IF(T45&gt;=LIFESTYLES!$E$3,LIFESTYLES!$A$3,LIFESTYLES!$A$2))))))</f>
        <v>Comfortable</v>
      </c>
    </row>
    <row r="46" spans="1:21" x14ac:dyDescent="0.25">
      <c r="A46" s="8" t="s">
        <v>116</v>
      </c>
      <c r="B46" s="8"/>
      <c r="C46" s="8"/>
      <c r="D46" s="12">
        <v>0</v>
      </c>
      <c r="E46" s="8"/>
      <c r="F46" s="8"/>
      <c r="G46" s="8"/>
      <c r="H46" s="8"/>
      <c r="I46" s="8"/>
      <c r="J46" s="8"/>
      <c r="K46" s="8"/>
      <c r="L46" s="8"/>
      <c r="M46" s="8"/>
      <c r="N46" s="12">
        <v>0</v>
      </c>
      <c r="O46" s="12">
        <v>0</v>
      </c>
      <c r="P46" s="12">
        <v>0</v>
      </c>
      <c r="Q46" s="8"/>
      <c r="R46" s="12">
        <v>0</v>
      </c>
      <c r="S46" s="8"/>
      <c r="T46" s="6">
        <f t="shared" si="0"/>
        <v>0</v>
      </c>
      <c r="U46" s="8" t="str">
        <f>IF(T46&gt;=LIFESTYLES!$E$8,LIFESTYLES!$A$8,IF(T46&gt;=LIFESTYLES!$E$7,LIFESTYLES!$A$7,IF(T46&gt;=LIFESTYLES!$E$6,LIFESTYLES!$A$6,IF(T46&gt;=LIFESTYLES!$E$5,LIFESTYLES!$A$5,IF(T46&gt;=LIFESTYLES!$E$4,LIFESTYLES!$A$4,IF(T46&gt;=LIFESTYLES!$E$3,LIFESTYLES!$A$3,LIFESTYLES!$A$2))))))</f>
        <v>Wretched</v>
      </c>
    </row>
    <row r="47" spans="1:21" ht="15" customHeight="1" x14ac:dyDescent="0.25">
      <c r="A47" s="8" t="s">
        <v>117</v>
      </c>
      <c r="B47" s="8"/>
      <c r="C47" s="8"/>
      <c r="D47" s="8" t="s">
        <v>118</v>
      </c>
      <c r="E47" s="8" t="s">
        <v>813</v>
      </c>
      <c r="F47" s="8"/>
      <c r="G47" s="8"/>
      <c r="H47" s="8"/>
      <c r="I47" s="8">
        <f>INDEX('NOBLES 3E'!$C$2:$C$76,MATCH('NOBLE HOUSES 5E'!$A47,'NOBLES 3E'!$A$2:$A$76,0),1)</f>
        <v>52000</v>
      </c>
      <c r="J47" s="8"/>
      <c r="K47" s="8"/>
      <c r="L47" s="8"/>
      <c r="M47" s="8">
        <f>INDEX('NOBLES 3E'!$G$2:$G$76,MATCH('NOBLE HOUSES 5E'!$A47,'NOBLES 3E'!$A$2:$A$76,0),1)</f>
        <v>12</v>
      </c>
      <c r="N47" s="8" t="str">
        <f>INDEX('NOBLES 3E'!H$2:H$76,MATCH('NOBLE HOUSES 5E'!$A47,'NOBLES 3E'!$A$2:$A$76,0),1)</f>
        <v>N, CN</v>
      </c>
      <c r="O47" s="8" t="str">
        <f>INDEX('NOBLES 3E'!I$2:I$76,MATCH('NOBLE HOUSES 5E'!$A47,'NOBLES 3E'!$A$2:$A$76,0),1)</f>
        <v>Gond</v>
      </c>
      <c r="P47" s="8" t="str">
        <f>INDEX('NOBLES 3E'!J$2:J$76,MATCH('NOBLE HOUSES 5E'!$A47,'NOBLES 3E'!$A$2:$A$76,0),1)</f>
        <v>Lantanna</v>
      </c>
      <c r="Q47" s="8"/>
      <c r="R47" s="8" t="str">
        <f>INDEX('NOBLES 3E'!K$2:K$76,MATCH('NOBLE HOUSES 5E'!$A47,'NOBLES 3E'!$A$2:$A$76,0),1)</f>
        <v>1309 DR</v>
      </c>
      <c r="S47" s="8" t="str">
        <f>INDEX('NOBLES 3E'!L$2:L$76,MATCH('NOBLE HOUSES 5E'!$A47,'NOBLES 3E'!$A$2:$A$76,0),1)</f>
        <v>N17</v>
      </c>
      <c r="T47" s="6">
        <f t="shared" si="0"/>
        <v>12</v>
      </c>
      <c r="U47" s="8" t="str">
        <f>IF(T47&gt;=LIFESTYLES!$E$8,LIFESTYLES!$A$8,IF(T47&gt;=LIFESTYLES!$E$7,LIFESTYLES!$A$7,IF(T47&gt;=LIFESTYLES!$E$6,LIFESTYLES!$A$6,IF(T47&gt;=LIFESTYLES!$E$5,LIFESTYLES!$A$5,IF(T47&gt;=LIFESTYLES!$E$4,LIFESTYLES!$A$4,IF(T47&gt;=LIFESTYLES!$E$3,LIFESTYLES!$A$3,LIFESTYLES!$A$2))))))</f>
        <v>Aristocratic</v>
      </c>
    </row>
    <row r="48" spans="1:21" x14ac:dyDescent="0.25">
      <c r="A48" s="8" t="s">
        <v>119</v>
      </c>
      <c r="B48" s="8"/>
      <c r="C48" s="8"/>
      <c r="D48" s="8" t="s">
        <v>120</v>
      </c>
      <c r="E48" s="8" t="s">
        <v>812</v>
      </c>
      <c r="F48" s="8"/>
      <c r="G48" s="8"/>
      <c r="H48" s="8"/>
      <c r="I48" s="8">
        <f>INDEX('NOBLES 3E'!$C$2:$C$76,MATCH('NOBLE HOUSES 5E'!$A48,'NOBLES 3E'!$A$2:$A$76,0),1)</f>
        <v>41000</v>
      </c>
      <c r="J48" s="8"/>
      <c r="K48" s="8"/>
      <c r="L48" s="8"/>
      <c r="M48" s="8">
        <f>INDEX('NOBLES 3E'!$G$2:$G$76,MATCH('NOBLE HOUSES 5E'!$A48,'NOBLES 3E'!$A$2:$A$76,0),1)</f>
        <v>25</v>
      </c>
      <c r="N48" s="8" t="str">
        <f>INDEX('NOBLES 3E'!H$2:H$76,MATCH('NOBLE HOUSES 5E'!$A48,'NOBLES 3E'!$A$2:$A$76,0),1)</f>
        <v>N</v>
      </c>
      <c r="O48" s="8" t="str">
        <f>INDEX('NOBLES 3E'!I$2:I$76,MATCH('NOBLE HOUSES 5E'!$A48,'NOBLES 3E'!$A$2:$A$76,0),1)</f>
        <v>Gond</v>
      </c>
      <c r="P48" s="8" t="str">
        <f>INDEX('NOBLES 3E'!J$2:J$76,MATCH('NOBLE HOUSES 5E'!$A48,'NOBLES 3E'!$A$2:$A$76,0),1)</f>
        <v>Illuskan</v>
      </c>
      <c r="Q48" s="8"/>
      <c r="R48" s="8" t="str">
        <f>INDEX('NOBLES 3E'!K$2:K$76,MATCH('NOBLE HOUSES 5E'!$A48,'NOBLES 3E'!$A$2:$A$76,0),1)</f>
        <v>1248 DR</v>
      </c>
      <c r="S48" s="8" t="str">
        <f>INDEX('NOBLES 3E'!L$2:L$76,MATCH('NOBLE HOUSES 5E'!$A48,'NOBLES 3E'!$A$2:$A$76,0),1)</f>
        <v>N37</v>
      </c>
      <c r="T48" s="6">
        <f t="shared" si="0"/>
        <v>5</v>
      </c>
      <c r="U48" s="8" t="str">
        <f>IF(T48&gt;=LIFESTYLES!$E$8,LIFESTYLES!$A$8,IF(T48&gt;=LIFESTYLES!$E$7,LIFESTYLES!$A$7,IF(T48&gt;=LIFESTYLES!$E$6,LIFESTYLES!$A$6,IF(T48&gt;=LIFESTYLES!$E$5,LIFESTYLES!$A$5,IF(T48&gt;=LIFESTYLES!$E$4,LIFESTYLES!$A$4,IF(T48&gt;=LIFESTYLES!$E$3,LIFESTYLES!$A$3,LIFESTYLES!$A$2))))))</f>
        <v>Wealthy</v>
      </c>
    </row>
    <row r="49" spans="1:21" x14ac:dyDescent="0.25">
      <c r="A49" s="8" t="s">
        <v>121</v>
      </c>
      <c r="B49" s="8"/>
      <c r="C49" s="8"/>
      <c r="D49" s="8" t="s">
        <v>122</v>
      </c>
      <c r="E49" s="8" t="s">
        <v>810</v>
      </c>
      <c r="F49" s="8"/>
      <c r="G49" s="8"/>
      <c r="H49" s="8"/>
      <c r="I49" s="8">
        <f>INDEX('NOBLES 3E'!$C$2:$C$76,MATCH('NOBLE HOUSES 5E'!$A49,'NOBLES 3E'!$A$2:$A$76,0),1)</f>
        <v>32000</v>
      </c>
      <c r="J49" s="8"/>
      <c r="K49" s="8"/>
      <c r="L49" s="8"/>
      <c r="M49" s="8">
        <f>INDEX('NOBLES 3E'!$G$2:$G$76,MATCH('NOBLE HOUSES 5E'!$A49,'NOBLES 3E'!$A$2:$A$76,0),1)</f>
        <v>36</v>
      </c>
      <c r="N49" s="8" t="str">
        <f>INDEX('NOBLES 3E'!H$2:H$76,MATCH('NOBLE HOUSES 5E'!$A49,'NOBLES 3E'!$A$2:$A$76,0),1)</f>
        <v>LG, LN, LE</v>
      </c>
      <c r="O49" s="8" t="str">
        <f>INDEX('NOBLES 3E'!I$2:I$76,MATCH('NOBLE HOUSES 5E'!$A49,'NOBLES 3E'!$A$2:$A$76,0),1)</f>
        <v>Mystra, Savras</v>
      </c>
      <c r="P49" s="8" t="str">
        <f>INDEX('NOBLES 3E'!J$2:J$76,MATCH('NOBLE HOUSES 5E'!$A49,'NOBLES 3E'!$A$2:$A$76,0),1)</f>
        <v>Illuskan</v>
      </c>
      <c r="Q49" s="8"/>
      <c r="R49" s="8" t="str">
        <f>INDEX('NOBLES 3E'!K$2:K$76,MATCH('NOBLE HOUSES 5E'!$A49,'NOBLES 3E'!$A$2:$A$76,0),1)</f>
        <v>1332 DR</v>
      </c>
      <c r="S49" s="8" t="str">
        <f>INDEX('NOBLES 3E'!L$2:L$76,MATCH('NOBLE HOUSES 5E'!$A49,'NOBLES 3E'!$A$2:$A$76,0),1)</f>
        <v>N22</v>
      </c>
      <c r="T49" s="6">
        <f t="shared" si="0"/>
        <v>3</v>
      </c>
      <c r="U49" s="8" t="str">
        <f>IF(T49&gt;=LIFESTYLES!$E$8,LIFESTYLES!$A$8,IF(T49&gt;=LIFESTYLES!$E$7,LIFESTYLES!$A$7,IF(T49&gt;=LIFESTYLES!$E$6,LIFESTYLES!$A$6,IF(T49&gt;=LIFESTYLES!$E$5,LIFESTYLES!$A$5,IF(T49&gt;=LIFESTYLES!$E$4,LIFESTYLES!$A$4,IF(T49&gt;=LIFESTYLES!$E$3,LIFESTYLES!$A$3,LIFESTYLES!$A$2))))))</f>
        <v>Comfortable</v>
      </c>
    </row>
    <row r="50" spans="1:21" x14ac:dyDescent="0.25">
      <c r="A50" s="8" t="s">
        <v>123</v>
      </c>
      <c r="B50" s="8"/>
      <c r="C50" s="8"/>
      <c r="D50" s="8" t="s">
        <v>124</v>
      </c>
      <c r="E50" s="8" t="s">
        <v>809</v>
      </c>
      <c r="F50" s="8"/>
      <c r="G50" s="8"/>
      <c r="H50" s="8"/>
      <c r="I50" s="8">
        <f>INDEX('NOBLES 3E'!$C$2:$C$76,MATCH('NOBLE HOUSES 5E'!$A50,'NOBLES 3E'!$A$2:$A$76,0),1)</f>
        <v>41000</v>
      </c>
      <c r="J50" s="8"/>
      <c r="K50" s="8" t="s">
        <v>1589</v>
      </c>
      <c r="L50" s="8"/>
      <c r="M50" s="8">
        <f>INDEX('NOBLES 3E'!$G$2:$G$76,MATCH('NOBLE HOUSES 5E'!$A50,'NOBLES 3E'!$A$2:$A$76,0),1)</f>
        <v>17</v>
      </c>
      <c r="N50" s="8" t="str">
        <f>INDEX('NOBLES 3E'!H$2:H$76,MATCH('NOBLE HOUSES 5E'!$A50,'NOBLES 3E'!$A$2:$A$76,0),1)</f>
        <v>NG, CG, LN</v>
      </c>
      <c r="O50" s="8" t="str">
        <f>INDEX('NOBLES 3E'!I$2:I$76,MATCH('NOBLE HOUSES 5E'!$A50,'NOBLES 3E'!$A$2:$A$76,0),1)</f>
        <v>Oghma, Milil</v>
      </c>
      <c r="P50" s="8" t="str">
        <f>INDEX('NOBLES 3E'!J$2:J$76,MATCH('NOBLE HOUSES 5E'!$A50,'NOBLES 3E'!$A$2:$A$76,0),1)</f>
        <v>Tethyrian</v>
      </c>
      <c r="Q50" s="8"/>
      <c r="R50" s="8" t="str">
        <f>INDEX('NOBLES 3E'!K$2:K$76,MATCH('NOBLE HOUSES 5E'!$A50,'NOBLES 3E'!$A$2:$A$76,0),1)</f>
        <v>1248 DR</v>
      </c>
      <c r="S50" s="8" t="str">
        <f>INDEX('NOBLES 3E'!L$2:L$76,MATCH('NOBLE HOUSES 5E'!$A50,'NOBLES 3E'!$A$2:$A$76,0),1)</f>
        <v>N31, silver mines in Mirabar, ice lake region</v>
      </c>
      <c r="T50" s="6">
        <f t="shared" si="0"/>
        <v>7</v>
      </c>
      <c r="U50" s="8" t="str">
        <f>IF(T50&gt;=LIFESTYLES!$E$8,LIFESTYLES!$A$8,IF(T50&gt;=LIFESTYLES!$E$7,LIFESTYLES!$A$7,IF(T50&gt;=LIFESTYLES!$E$6,LIFESTYLES!$A$6,IF(T50&gt;=LIFESTYLES!$E$5,LIFESTYLES!$A$5,IF(T50&gt;=LIFESTYLES!$E$4,LIFESTYLES!$A$4,IF(T50&gt;=LIFESTYLES!$E$3,LIFESTYLES!$A$3,LIFESTYLES!$A$2))))))</f>
        <v>Wealthy</v>
      </c>
    </row>
    <row r="51" spans="1:21" x14ac:dyDescent="0.25">
      <c r="A51" s="8" t="s">
        <v>125</v>
      </c>
      <c r="B51" s="8"/>
      <c r="C51" s="8"/>
      <c r="D51" s="12">
        <v>0</v>
      </c>
      <c r="E51" s="8"/>
      <c r="F51" s="8"/>
      <c r="G51" s="8"/>
      <c r="H51" s="8" t="s">
        <v>126</v>
      </c>
      <c r="I51" s="8"/>
      <c r="J51" s="8"/>
      <c r="K51" s="8"/>
      <c r="L51" s="8"/>
      <c r="M51" s="8"/>
      <c r="N51" s="12">
        <v>0</v>
      </c>
      <c r="O51" s="12">
        <v>0</v>
      </c>
      <c r="P51" s="12">
        <v>0</v>
      </c>
      <c r="Q51" s="8"/>
      <c r="R51" s="12">
        <v>0</v>
      </c>
      <c r="S51" s="8"/>
      <c r="T51" s="6">
        <f t="shared" si="0"/>
        <v>0</v>
      </c>
      <c r="U51" s="8" t="str">
        <f>IF(T51&gt;=LIFESTYLES!$E$8,LIFESTYLES!$A$8,IF(T51&gt;=LIFESTYLES!$E$7,LIFESTYLES!$A$7,IF(T51&gt;=LIFESTYLES!$E$6,LIFESTYLES!$A$6,IF(T51&gt;=LIFESTYLES!$E$5,LIFESTYLES!$A$5,IF(T51&gt;=LIFESTYLES!$E$4,LIFESTYLES!$A$4,IF(T51&gt;=LIFESTYLES!$E$3,LIFESTYLES!$A$3,LIFESTYLES!$A$2))))))</f>
        <v>Wretched</v>
      </c>
    </row>
    <row r="52" spans="1:21" x14ac:dyDescent="0.25">
      <c r="A52" s="8" t="s">
        <v>127</v>
      </c>
      <c r="B52" s="8"/>
      <c r="C52" s="8"/>
      <c r="D52" s="12" t="s">
        <v>808</v>
      </c>
      <c r="E52" s="8" t="s">
        <v>807</v>
      </c>
      <c r="F52" s="8"/>
      <c r="G52" s="8"/>
      <c r="H52" s="8"/>
      <c r="I52" s="8">
        <f>INDEX('NOBLES 3E'!$C$2:$C$76,MATCH('NOBLE HOUSES 5E'!$A52,'NOBLES 3E'!$A$2:$A$76,0),1)</f>
        <v>39000</v>
      </c>
      <c r="J52" s="8"/>
      <c r="K52" s="8" t="s">
        <v>128</v>
      </c>
      <c r="L52" s="8"/>
      <c r="M52" s="8">
        <f>INDEX('NOBLES 3E'!$G$2:$G$76,MATCH('NOBLE HOUSES 5E'!$A52,'NOBLES 3E'!$A$2:$A$76,0),1)</f>
        <v>41</v>
      </c>
      <c r="N52" s="8" t="str">
        <f>INDEX('NOBLES 3E'!H$2:H$76,MATCH('NOBLE HOUSES 5E'!$A52,'NOBLES 3E'!$A$2:$A$76,0),1)</f>
        <v>LN, N</v>
      </c>
      <c r="O52" s="8">
        <f>INDEX('NOBLES 3E'!I$2:I$76,MATCH('NOBLE HOUSES 5E'!$A52,'NOBLES 3E'!$A$2:$A$76,0),1)</f>
        <v>0</v>
      </c>
      <c r="P52" s="8" t="str">
        <f>INDEX('NOBLES 3E'!J$2:J$76,MATCH('NOBLE HOUSES 5E'!$A52,'NOBLES 3E'!$A$2:$A$76,0),1)</f>
        <v>Illuskan</v>
      </c>
      <c r="Q52" s="8"/>
      <c r="R52" s="8" t="str">
        <f>INDEX('NOBLES 3E'!K$2:K$76,MATCH('NOBLE HOUSES 5E'!$A52,'NOBLES 3E'!$A$2:$A$76,0),1)</f>
        <v>1265 DR</v>
      </c>
      <c r="S52" s="8">
        <f>INDEX('NOBLES 3E'!L$2:L$76,MATCH('NOBLE HOUSES 5E'!$A52,'NOBLES 3E'!$A$2:$A$76,0),1)</f>
        <v>36</v>
      </c>
      <c r="T52" s="6">
        <f t="shared" si="0"/>
        <v>3</v>
      </c>
      <c r="U52" s="8" t="str">
        <f>IF(T52&gt;=LIFESTYLES!$E$8,LIFESTYLES!$A$8,IF(T52&gt;=LIFESTYLES!$E$7,LIFESTYLES!$A$7,IF(T52&gt;=LIFESTYLES!$E$6,LIFESTYLES!$A$6,IF(T52&gt;=LIFESTYLES!$E$5,LIFESTYLES!$A$5,IF(T52&gt;=LIFESTYLES!$E$4,LIFESTYLES!$A$4,IF(T52&gt;=LIFESTYLES!$E$3,LIFESTYLES!$A$3,LIFESTYLES!$A$2))))))</f>
        <v>Comfortable</v>
      </c>
    </row>
    <row r="53" spans="1:21" x14ac:dyDescent="0.25">
      <c r="A53" s="8" t="s">
        <v>129</v>
      </c>
      <c r="B53" s="8"/>
      <c r="C53" s="8"/>
      <c r="D53" s="12">
        <v>0</v>
      </c>
      <c r="E53" s="8"/>
      <c r="F53" s="8"/>
      <c r="G53" s="8"/>
      <c r="H53" s="8"/>
      <c r="I53" s="8"/>
      <c r="J53" s="8"/>
      <c r="K53" s="8" t="s">
        <v>130</v>
      </c>
      <c r="L53" s="8"/>
      <c r="M53" s="8"/>
      <c r="N53" s="12">
        <v>0</v>
      </c>
      <c r="O53" s="12">
        <v>0</v>
      </c>
      <c r="P53" s="12">
        <v>0</v>
      </c>
      <c r="Q53" s="8"/>
      <c r="R53" s="12">
        <v>0</v>
      </c>
      <c r="S53" s="8"/>
      <c r="T53" s="6">
        <f t="shared" si="0"/>
        <v>0</v>
      </c>
      <c r="U53" s="8" t="str">
        <f>IF(T53&gt;=LIFESTYLES!$E$8,LIFESTYLES!$A$8,IF(T53&gt;=LIFESTYLES!$E$7,LIFESTYLES!$A$7,IF(T53&gt;=LIFESTYLES!$E$6,LIFESTYLES!$A$6,IF(T53&gt;=LIFESTYLES!$E$5,LIFESTYLES!$A$5,IF(T53&gt;=LIFESTYLES!$E$4,LIFESTYLES!$A$4,IF(T53&gt;=LIFESTYLES!$E$3,LIFESTYLES!$A$3,LIFESTYLES!$A$2))))))</f>
        <v>Wretched</v>
      </c>
    </row>
    <row r="54" spans="1:21" ht="15" customHeight="1" x14ac:dyDescent="0.25">
      <c r="A54" s="8" t="s">
        <v>131</v>
      </c>
      <c r="B54" s="8"/>
      <c r="C54" s="8"/>
      <c r="D54" s="8" t="s">
        <v>132</v>
      </c>
      <c r="E54" s="8" t="s">
        <v>806</v>
      </c>
      <c r="F54" s="8"/>
      <c r="G54" s="8" t="s">
        <v>133</v>
      </c>
      <c r="H54" s="8" t="s">
        <v>134</v>
      </c>
      <c r="I54" s="8">
        <f>INDEX('NOBLES 3E'!$C$2:$C$76,MATCH('NOBLE HOUSES 5E'!$A54,'NOBLES 3E'!$A$2:$A$76,0),1)</f>
        <v>22000</v>
      </c>
      <c r="J54" s="8"/>
      <c r="K54" s="8" t="s">
        <v>875</v>
      </c>
      <c r="L54" s="8" t="s">
        <v>1592</v>
      </c>
      <c r="M54" s="8">
        <f>INDEX('NOBLES 3E'!$G$2:$G$76,MATCH('NOBLE HOUSES 5E'!$A54,'NOBLES 3E'!$A$2:$A$76,0),1)</f>
        <v>26</v>
      </c>
      <c r="N54" s="8" t="str">
        <f>INDEX('NOBLES 3E'!H$2:H$76,MATCH('NOBLE HOUSES 5E'!$A54,'NOBLES 3E'!$A$2:$A$76,0),1)</f>
        <v>CN, CG</v>
      </c>
      <c r="O54" s="8" t="str">
        <f>INDEX('NOBLES 3E'!I$2:I$76,MATCH('NOBLE HOUSES 5E'!$A54,'NOBLES 3E'!$A$2:$A$76,0),1)</f>
        <v>Selune</v>
      </c>
      <c r="P54" s="8" t="str">
        <f>INDEX('NOBLES 3E'!J$2:J$76,MATCH('NOBLE HOUSES 5E'!$A54,'NOBLES 3E'!$A$2:$A$76,0),1)</f>
        <v>Illuskan</v>
      </c>
      <c r="Q54" s="8"/>
      <c r="R54" s="8" t="str">
        <f>INDEX('NOBLES 3E'!K$2:K$76,MATCH('NOBLE HOUSES 5E'!$A54,'NOBLES 3E'!$A$2:$A$76,0),1)</f>
        <v>1248 DR</v>
      </c>
      <c r="S54" s="8" t="str">
        <f>INDEX('NOBLES 3E'!L$2:L$76,MATCH('NOBLE HOUSES 5E'!$A54,'NOBLES 3E'!$A$2:$A$76,0),1)</f>
        <v>N41, ancestral Thornhold</v>
      </c>
      <c r="T54" s="6">
        <f t="shared" si="0"/>
        <v>3</v>
      </c>
      <c r="U54" s="8" t="str">
        <f>IF(T54&gt;=LIFESTYLES!$E$8,LIFESTYLES!$A$8,IF(T54&gt;=LIFESTYLES!$E$7,LIFESTYLES!$A$7,IF(T54&gt;=LIFESTYLES!$E$6,LIFESTYLES!$A$6,IF(T54&gt;=LIFESTYLES!$E$5,LIFESTYLES!$A$5,IF(T54&gt;=LIFESTYLES!$E$4,LIFESTYLES!$A$4,IF(T54&gt;=LIFESTYLES!$E$3,LIFESTYLES!$A$3,LIFESTYLES!$A$2))))))</f>
        <v>Comfortable</v>
      </c>
    </row>
    <row r="55" spans="1:21" x14ac:dyDescent="0.25">
      <c r="A55" s="8" t="s">
        <v>135</v>
      </c>
      <c r="B55" s="14" t="s">
        <v>40</v>
      </c>
      <c r="C55" s="8"/>
      <c r="D55" s="17" t="s">
        <v>690</v>
      </c>
      <c r="E55" s="18"/>
      <c r="F55" s="18"/>
      <c r="G55" s="18"/>
      <c r="H55" s="18"/>
      <c r="I55" s="18"/>
      <c r="J55" s="18"/>
      <c r="K55" s="18"/>
      <c r="L55" s="18"/>
      <c r="M55" s="19"/>
      <c r="N55" s="12">
        <v>0</v>
      </c>
      <c r="O55" s="12">
        <v>0</v>
      </c>
      <c r="P55" s="12">
        <v>0</v>
      </c>
      <c r="Q55" s="8"/>
      <c r="R55" s="12">
        <v>0</v>
      </c>
      <c r="S55" s="8"/>
      <c r="T55" s="6">
        <f t="shared" si="0"/>
        <v>0</v>
      </c>
      <c r="U55" s="8" t="str">
        <f>IF(T55&gt;=LIFESTYLES!$E$8,LIFESTYLES!$A$8,IF(T55&gt;=LIFESTYLES!$E$7,LIFESTYLES!$A$7,IF(T55&gt;=LIFESTYLES!$E$6,LIFESTYLES!$A$6,IF(T55&gt;=LIFESTYLES!$E$5,LIFESTYLES!$A$5,IF(T55&gt;=LIFESTYLES!$E$4,LIFESTYLES!$A$4,IF(T55&gt;=LIFESTYLES!$E$3,LIFESTYLES!$A$3,LIFESTYLES!$A$2))))))</f>
        <v>Wretched</v>
      </c>
    </row>
    <row r="56" spans="1:21" x14ac:dyDescent="0.25">
      <c r="A56" s="8" t="s">
        <v>136</v>
      </c>
      <c r="B56" s="14" t="s">
        <v>40</v>
      </c>
      <c r="C56" s="8"/>
      <c r="D56" s="17" t="s">
        <v>689</v>
      </c>
      <c r="E56" s="18"/>
      <c r="F56" s="18"/>
      <c r="G56" s="18"/>
      <c r="H56" s="18"/>
      <c r="I56" s="18"/>
      <c r="J56" s="18"/>
      <c r="K56" s="18"/>
      <c r="L56" s="18"/>
      <c r="M56" s="19"/>
      <c r="N56" s="12">
        <v>0</v>
      </c>
      <c r="O56" s="12">
        <v>0</v>
      </c>
      <c r="P56" s="12">
        <v>0</v>
      </c>
      <c r="Q56" s="8"/>
      <c r="R56" s="12">
        <v>0</v>
      </c>
      <c r="S56" s="8"/>
      <c r="T56" s="6">
        <f t="shared" si="0"/>
        <v>0</v>
      </c>
      <c r="U56" s="8" t="str">
        <f>IF(T56&gt;=LIFESTYLES!$E$8,LIFESTYLES!$A$8,IF(T56&gt;=LIFESTYLES!$E$7,LIFESTYLES!$A$7,IF(T56&gt;=LIFESTYLES!$E$6,LIFESTYLES!$A$6,IF(T56&gt;=LIFESTYLES!$E$5,LIFESTYLES!$A$5,IF(T56&gt;=LIFESTYLES!$E$4,LIFESTYLES!$A$4,IF(T56&gt;=LIFESTYLES!$E$3,LIFESTYLES!$A$3,LIFESTYLES!$A$2))))))</f>
        <v>Wretched</v>
      </c>
    </row>
    <row r="57" spans="1:21" x14ac:dyDescent="0.25">
      <c r="A57" s="8" t="s">
        <v>137</v>
      </c>
      <c r="B57" s="8"/>
      <c r="C57" s="8"/>
      <c r="D57" s="8" t="s">
        <v>138</v>
      </c>
      <c r="E57" s="8" t="s">
        <v>805</v>
      </c>
      <c r="F57" s="8"/>
      <c r="G57" s="8"/>
      <c r="H57" s="8"/>
      <c r="I57" s="8">
        <f>INDEX('NOBLES 3E'!$C$2:$C$76,MATCH('NOBLE HOUSES 5E'!$A57,'NOBLES 3E'!$A$2:$A$76,0),1)</f>
        <v>49000</v>
      </c>
      <c r="J57" s="8"/>
      <c r="K57" s="8"/>
      <c r="L57" s="8"/>
      <c r="M57" s="8">
        <f>INDEX('NOBLES 3E'!$G$2:$G$76,MATCH('NOBLE HOUSES 5E'!$A57,'NOBLES 3E'!$A$2:$A$76,0),1)</f>
        <v>52</v>
      </c>
      <c r="N57" s="8" t="str">
        <f>INDEX('NOBLES 3E'!H$2:H$76,MATCH('NOBLE HOUSES 5E'!$A57,'NOBLES 3E'!$A$2:$A$76,0),1)</f>
        <v>Ne, N</v>
      </c>
      <c r="O57" s="8" t="str">
        <f>INDEX('NOBLES 3E'!I$2:I$76,MATCH('NOBLE HOUSES 5E'!$A57,'NOBLES 3E'!$A$2:$A$76,0),1)</f>
        <v>Gond</v>
      </c>
      <c r="P57" s="8" t="str">
        <f>INDEX('NOBLES 3E'!J$2:J$76,MATCH('NOBLE HOUSES 5E'!$A57,'NOBLES 3E'!$A$2:$A$76,0),1)</f>
        <v>Chondathan</v>
      </c>
      <c r="Q57" s="8"/>
      <c r="R57" s="8" t="str">
        <f>INDEX('NOBLES 3E'!K$2:K$76,MATCH('NOBLE HOUSES 5E'!$A57,'NOBLES 3E'!$A$2:$A$76,0),1)</f>
        <v>1248 DR</v>
      </c>
      <c r="S57" s="8" t="str">
        <f>INDEX('NOBLES 3E'!L$2:L$76,MATCH('NOBLE HOUSES 5E'!$A57,'NOBLES 3E'!$A$2:$A$76,0),1)</f>
        <v>N14</v>
      </c>
      <c r="T57" s="6">
        <f t="shared" si="0"/>
        <v>3</v>
      </c>
      <c r="U57" s="8" t="str">
        <f>IF(T57&gt;=LIFESTYLES!$E$8,LIFESTYLES!$A$8,IF(T57&gt;=LIFESTYLES!$E$7,LIFESTYLES!$A$7,IF(T57&gt;=LIFESTYLES!$E$6,LIFESTYLES!$A$6,IF(T57&gt;=LIFESTYLES!$E$5,LIFESTYLES!$A$5,IF(T57&gt;=LIFESTYLES!$E$4,LIFESTYLES!$A$4,IF(T57&gt;=LIFESTYLES!$E$3,LIFESTYLES!$A$3,LIFESTYLES!$A$2))))))</f>
        <v>Comfortable</v>
      </c>
    </row>
    <row r="58" spans="1:21" ht="60" x14ac:dyDescent="0.25">
      <c r="A58" s="8" t="s">
        <v>139</v>
      </c>
      <c r="B58" s="8"/>
      <c r="C58" s="8"/>
      <c r="D58" s="8" t="s">
        <v>140</v>
      </c>
      <c r="E58" s="7" t="s">
        <v>804</v>
      </c>
      <c r="F58" s="7"/>
      <c r="G58" s="8"/>
      <c r="H58" s="8"/>
      <c r="I58" s="8">
        <f>INDEX('NOBLES 3E'!$C$2:$C$76,MATCH('NOBLE HOUSES 5E'!$A58,'NOBLES 3E'!$A$2:$A$76,0),1)</f>
        <v>35000</v>
      </c>
      <c r="J58" s="8" t="str">
        <f>_xlfn.CONCAT(H58:H58)</f>
        <v/>
      </c>
      <c r="K58" s="8" t="s">
        <v>688</v>
      </c>
      <c r="L58" s="8" t="s">
        <v>1592</v>
      </c>
      <c r="M58" s="8">
        <f>INDEX('NOBLES 3E'!$G$2:$G$76,MATCH('NOBLE HOUSES 5E'!$A58,'NOBLES 3E'!$A$2:$A$76,0),1)</f>
        <v>24</v>
      </c>
      <c r="N58" s="8" t="str">
        <f>INDEX('NOBLES 3E'!H$2:H$76,MATCH('NOBLE HOUSES 5E'!$A58,'NOBLES 3E'!$A$2:$A$76,0),1)</f>
        <v>NE, LE, N, LN, LG</v>
      </c>
      <c r="O58" s="8" t="str">
        <f>INDEX('NOBLES 3E'!I$2:I$76,MATCH('NOBLE HOUSES 5E'!$A58,'NOBLES 3E'!$A$2:$A$76,0),1)</f>
        <v>Oghma</v>
      </c>
      <c r="P58" s="8" t="str">
        <f>INDEX('NOBLES 3E'!J$2:J$76,MATCH('NOBLE HOUSES 5E'!$A58,'NOBLES 3E'!$A$2:$A$76,0),1)</f>
        <v>Tethyrian</v>
      </c>
      <c r="Q58" s="8"/>
      <c r="R58" s="8" t="str">
        <f>INDEX('NOBLES 3E'!K$2:K$76,MATCH('NOBLE HOUSES 5E'!$A58,'NOBLES 3E'!$A$2:$A$76,0),1)</f>
        <v>1190 DR</v>
      </c>
      <c r="S58" s="8">
        <f>INDEX('NOBLES 3E'!L$2:L$76,MATCH('NOBLE HOUSES 5E'!$A58,'NOBLES 3E'!$A$2:$A$76,0),1)</f>
        <v>16</v>
      </c>
      <c r="T58" s="6">
        <f t="shared" si="0"/>
        <v>4</v>
      </c>
      <c r="U58" s="8" t="str">
        <f>IF(T58&gt;=LIFESTYLES!$E$8,LIFESTYLES!$A$8,IF(T58&gt;=LIFESTYLES!$E$7,LIFESTYLES!$A$7,IF(T58&gt;=LIFESTYLES!$E$6,LIFESTYLES!$A$6,IF(T58&gt;=LIFESTYLES!$E$5,LIFESTYLES!$A$5,IF(T58&gt;=LIFESTYLES!$E$4,LIFESTYLES!$A$4,IF(T58&gt;=LIFESTYLES!$E$3,LIFESTYLES!$A$3,LIFESTYLES!$A$2))))))</f>
        <v>Wealthy</v>
      </c>
    </row>
    <row r="59" spans="1:21" x14ac:dyDescent="0.25">
      <c r="A59" s="8" t="s">
        <v>141</v>
      </c>
      <c r="B59" s="8"/>
      <c r="C59" s="8"/>
      <c r="D59" s="8" t="s">
        <v>142</v>
      </c>
      <c r="E59" s="8" t="s">
        <v>803</v>
      </c>
      <c r="F59" s="8"/>
      <c r="G59" s="8"/>
      <c r="H59" s="8" t="s">
        <v>687</v>
      </c>
      <c r="I59" s="8">
        <f>INDEX('NOBLES 3E'!$C$2:$C$76,MATCH('NOBLE HOUSES 5E'!$A59,'NOBLES 3E'!$A$2:$A$76,0),1)</f>
        <v>32000</v>
      </c>
      <c r="J59" s="8" t="str">
        <f>_xlfn.CONCAT(H59:H59)</f>
        <v>The Moonstars are a noble family and faithful followers of Selune. Once prestigious, the family has suffered various hardships over the years. Much of the family has left Waterdeep. Recent activity indicates that Stedd Moonstar is making plans to restore the family’s wealth and standing in the city.House Moonstar’s primary sources of income are running caravans, exploration, and cartography.(WATE 2-2)Lord Stedd Moonstar from (WATE 1-1)</v>
      </c>
      <c r="K59" s="8"/>
      <c r="L59" s="8"/>
      <c r="M59" s="8">
        <f>INDEX('NOBLES 3E'!$G$2:$G$76,MATCH('NOBLE HOUSES 5E'!$A59,'NOBLES 3E'!$A$2:$A$76,0),1)</f>
        <v>33</v>
      </c>
      <c r="N59" s="8" t="str">
        <f>INDEX('NOBLES 3E'!H$2:H$76,MATCH('NOBLE HOUSES 5E'!$A59,'NOBLES 3E'!$A$2:$A$76,0),1)</f>
        <v>CG, CE</v>
      </c>
      <c r="O59" s="8" t="str">
        <f>INDEX('NOBLES 3E'!I$2:I$76,MATCH('NOBLE HOUSES 5E'!$A59,'NOBLES 3E'!$A$2:$A$76,0),1)</f>
        <v>Selune, Shar</v>
      </c>
      <c r="P59" s="8" t="str">
        <f>INDEX('NOBLES 3E'!J$2:J$76,MATCH('NOBLE HOUSES 5E'!$A59,'NOBLES 3E'!$A$2:$A$76,0),1)</f>
        <v>Tethyrian</v>
      </c>
      <c r="Q59" s="8"/>
      <c r="R59" s="8" t="str">
        <f>INDEX('NOBLES 3E'!K$2:K$76,MATCH('NOBLE HOUSES 5E'!$A59,'NOBLES 3E'!$A$2:$A$76,0),1)</f>
        <v>985 DR</v>
      </c>
      <c r="S59" s="8" t="str">
        <f>INDEX('NOBLES 3E'!L$2:L$76,MATCH('NOBLE HOUSES 5E'!$A59,'NOBLES 3E'!$A$2:$A$76,0),1)</f>
        <v>$57, D36, Vault of stars</v>
      </c>
      <c r="T59" s="6">
        <f t="shared" si="0"/>
        <v>3</v>
      </c>
      <c r="U59" s="8" t="str">
        <f>IF(T59&gt;=LIFESTYLES!$E$8,LIFESTYLES!$A$8,IF(T59&gt;=LIFESTYLES!$E$7,LIFESTYLES!$A$7,IF(T59&gt;=LIFESTYLES!$E$6,LIFESTYLES!$A$6,IF(T59&gt;=LIFESTYLES!$E$5,LIFESTYLES!$A$5,IF(T59&gt;=LIFESTYLES!$E$4,LIFESTYLES!$A$4,IF(T59&gt;=LIFESTYLES!$E$3,LIFESTYLES!$A$3,LIFESTYLES!$A$2))))))</f>
        <v>Comfortable</v>
      </c>
    </row>
    <row r="60" spans="1:21" x14ac:dyDescent="0.25">
      <c r="A60" s="8" t="s">
        <v>143</v>
      </c>
      <c r="B60" s="8"/>
      <c r="C60" s="8"/>
      <c r="D60" s="8" t="s">
        <v>144</v>
      </c>
      <c r="E60" s="8" t="s">
        <v>802</v>
      </c>
      <c r="F60" s="8"/>
      <c r="G60" s="8"/>
      <c r="H60" s="8" t="s">
        <v>679</v>
      </c>
      <c r="I60" s="8">
        <f>INDEX('NOBLES 3E'!$C$2:$C$76,MATCH('NOBLE HOUSES 5E'!$A60,'NOBLES 3E'!$A$2:$A$76,0),1)</f>
        <v>19000</v>
      </c>
      <c r="J60" s="8"/>
      <c r="K60" s="8" t="s">
        <v>879</v>
      </c>
      <c r="L60" s="8"/>
      <c r="M60" s="8">
        <f>INDEX('NOBLES 3E'!$G$2:$G$76,MATCH('NOBLE HOUSES 5E'!$A60,'NOBLES 3E'!$A$2:$A$76,0),1)</f>
        <v>27</v>
      </c>
      <c r="N60" s="8" t="str">
        <f>INDEX('NOBLES 3E'!H$2:H$76,MATCH('NOBLE HOUSES 5E'!$A60,'NOBLES 3E'!$A$2:$A$76,0),1)</f>
        <v>CN, CE</v>
      </c>
      <c r="O60" s="8" t="str">
        <f>INDEX('NOBLES 3E'!I$2:I$76,MATCH('NOBLE HOUSES 5E'!$A60,'NOBLES 3E'!$A$2:$A$76,0),1)</f>
        <v>Malar</v>
      </c>
      <c r="P60" s="8" t="str">
        <f>INDEX('NOBLES 3E'!J$2:J$76,MATCH('NOBLE HOUSES 5E'!$A60,'NOBLES 3E'!$A$2:$A$76,0),1)</f>
        <v>Illuskan</v>
      </c>
      <c r="Q60" s="8"/>
      <c r="R60" s="8" t="str">
        <f>INDEX('NOBLES 3E'!K$2:K$76,MATCH('NOBLE HOUSES 5E'!$A60,'NOBLES 3E'!$A$2:$A$76,0),1)</f>
        <v>1182 DR</v>
      </c>
      <c r="S60" s="8" t="str">
        <f>INDEX('NOBLES 3E'!L$2:L$76,MATCH('NOBLE HOUSES 5E'!$A60,'NOBLES 3E'!$A$2:$A$76,0),1)</f>
        <v>N23</v>
      </c>
      <c r="T60" s="6">
        <f t="shared" si="0"/>
        <v>2</v>
      </c>
      <c r="U60" s="8" t="str">
        <f>IF(T60&gt;=LIFESTYLES!$E$8,LIFESTYLES!$A$8,IF(T60&gt;=LIFESTYLES!$E$7,LIFESTYLES!$A$7,IF(T60&gt;=LIFESTYLES!$E$6,LIFESTYLES!$A$6,IF(T60&gt;=LIFESTYLES!$E$5,LIFESTYLES!$A$5,IF(T60&gt;=LIFESTYLES!$E$4,LIFESTYLES!$A$4,IF(T60&gt;=LIFESTYLES!$E$3,LIFESTYLES!$A$3,LIFESTYLES!$A$2))))))</f>
        <v>Comfortable</v>
      </c>
    </row>
    <row r="61" spans="1:21" x14ac:dyDescent="0.25">
      <c r="A61" s="8" t="s">
        <v>145</v>
      </c>
      <c r="B61" s="8"/>
      <c r="C61" s="8"/>
      <c r="D61" s="12">
        <v>0</v>
      </c>
      <c r="E61" s="8"/>
      <c r="F61" s="8"/>
      <c r="G61" s="8"/>
      <c r="H61" s="8" t="s">
        <v>146</v>
      </c>
      <c r="I61" s="8"/>
      <c r="J61" s="8"/>
      <c r="K61" s="8"/>
      <c r="L61" s="8"/>
      <c r="M61" s="8"/>
      <c r="N61" s="12">
        <v>0</v>
      </c>
      <c r="O61" s="12">
        <v>0</v>
      </c>
      <c r="P61" s="12">
        <v>0</v>
      </c>
      <c r="Q61" s="8"/>
      <c r="R61" s="12">
        <v>0</v>
      </c>
      <c r="S61" s="8"/>
      <c r="T61" s="6">
        <f t="shared" si="0"/>
        <v>0</v>
      </c>
      <c r="U61" s="8" t="str">
        <f>IF(T61&gt;=LIFESTYLES!$E$8,LIFESTYLES!$A$8,IF(T61&gt;=LIFESTYLES!$E$7,LIFESTYLES!$A$7,IF(T61&gt;=LIFESTYLES!$E$6,LIFESTYLES!$A$6,IF(T61&gt;=LIFESTYLES!$E$5,LIFESTYLES!$A$5,IF(T61&gt;=LIFESTYLES!$E$4,LIFESTYLES!$A$4,IF(T61&gt;=LIFESTYLES!$E$3,LIFESTYLES!$A$3,LIFESTYLES!$A$2))))))</f>
        <v>Wretched</v>
      </c>
    </row>
    <row r="62" spans="1:21" x14ac:dyDescent="0.25">
      <c r="A62" s="8" t="s">
        <v>147</v>
      </c>
      <c r="B62" s="8"/>
      <c r="C62" s="8"/>
      <c r="D62" s="12">
        <v>0</v>
      </c>
      <c r="E62" s="8" t="s">
        <v>857</v>
      </c>
      <c r="F62" s="8"/>
      <c r="G62" s="8"/>
      <c r="H62" s="8"/>
      <c r="I62" s="8"/>
      <c r="J62" s="8" t="s">
        <v>2244</v>
      </c>
      <c r="K62" s="8" t="s">
        <v>680</v>
      </c>
      <c r="L62" s="8"/>
      <c r="M62" s="8"/>
      <c r="N62" s="12">
        <v>0</v>
      </c>
      <c r="O62" s="12">
        <v>0</v>
      </c>
      <c r="P62" s="12">
        <v>0</v>
      </c>
      <c r="Q62" s="8"/>
      <c r="R62" s="12">
        <v>0</v>
      </c>
      <c r="S62" s="8"/>
      <c r="T62" s="6">
        <f t="shared" si="0"/>
        <v>0</v>
      </c>
      <c r="U62" s="8" t="str">
        <f>IF(T62&gt;=LIFESTYLES!$E$8,LIFESTYLES!$A$8,IF(T62&gt;=LIFESTYLES!$E$7,LIFESTYLES!$A$7,IF(T62&gt;=LIFESTYLES!$E$6,LIFESTYLES!$A$6,IF(T62&gt;=LIFESTYLES!$E$5,LIFESTYLES!$A$5,IF(T62&gt;=LIFESTYLES!$E$4,LIFESTYLES!$A$4,IF(T62&gt;=LIFESTYLES!$E$3,LIFESTYLES!$A$3,LIFESTYLES!$A$2))))))</f>
        <v>Wretched</v>
      </c>
    </row>
    <row r="63" spans="1:21" x14ac:dyDescent="0.25">
      <c r="A63" s="8" t="s">
        <v>148</v>
      </c>
      <c r="B63" s="8"/>
      <c r="C63" s="8"/>
      <c r="D63" s="8" t="s">
        <v>149</v>
      </c>
      <c r="E63" s="8" t="s">
        <v>801</v>
      </c>
      <c r="F63" s="8"/>
      <c r="G63" s="8"/>
      <c r="H63" s="8"/>
      <c r="I63" s="8">
        <f>INDEX('NOBLES 3E'!$C$2:$C$76,MATCH('NOBLE HOUSES 5E'!$A63,'NOBLES 3E'!$A$2:$A$76,0),1)</f>
        <v>22000</v>
      </c>
      <c r="J63" s="8" t="str">
        <f>_xlfn.CONCAT(H64:H64)</f>
        <v>Youngest Sisters of the family notorious for their shopping sprees. (BT 14)**As House Ulbrinter seems to still exist, maybe only House Phul vanished through the merger?</v>
      </c>
      <c r="K63" s="8"/>
      <c r="L63" s="8"/>
      <c r="M63" s="8">
        <f>INDEX('NOBLES 3E'!$G$2:$G$76,MATCH('NOBLE HOUSES 5E'!$A63,'NOBLES 3E'!$A$2:$A$76,0),1)</f>
        <v>31</v>
      </c>
      <c r="N63" s="8" t="str">
        <f>INDEX('NOBLES 3E'!H$2:H$76,MATCH('NOBLE HOUSES 5E'!$A63,'NOBLES 3E'!$A$2:$A$76,0),1)</f>
        <v>CG, CN, CE</v>
      </c>
      <c r="O63" s="8" t="str">
        <f>INDEX('NOBLES 3E'!I$2:I$76,MATCH('NOBLE HOUSES 5E'!$A63,'NOBLES 3E'!$A$2:$A$76,0),1)</f>
        <v>Mielikki</v>
      </c>
      <c r="P63" s="8" t="str">
        <f>INDEX('NOBLES 3E'!J$2:J$76,MATCH('NOBLE HOUSES 5E'!$A63,'NOBLES 3E'!$A$2:$A$76,0),1)</f>
        <v>Chondathan</v>
      </c>
      <c r="Q63" s="8"/>
      <c r="R63" s="8" t="str">
        <f>INDEX('NOBLES 3E'!K$2:K$76,MATCH('NOBLE HOUSES 5E'!$A63,'NOBLES 3E'!$A$2:$A$76,0),1)</f>
        <v>1291 DR</v>
      </c>
      <c r="S63" s="8">
        <f>INDEX('NOBLES 3E'!L$2:L$76,MATCH('NOBLE HOUSES 5E'!$A63,'NOBLES 3E'!$A$2:$A$76,0),1)</f>
        <v>23</v>
      </c>
      <c r="T63" s="6">
        <f t="shared" si="0"/>
        <v>2</v>
      </c>
      <c r="U63" s="8" t="str">
        <f>IF(T63&gt;=LIFESTYLES!$E$8,LIFESTYLES!$A$8,IF(T63&gt;=LIFESTYLES!$E$7,LIFESTYLES!$A$7,IF(T63&gt;=LIFESTYLES!$E$6,LIFESTYLES!$A$6,IF(T63&gt;=LIFESTYLES!$E$5,LIFESTYLES!$A$5,IF(T63&gt;=LIFESTYLES!$E$4,LIFESTYLES!$A$4,IF(T63&gt;=LIFESTYLES!$E$3,LIFESTYLES!$A$3,LIFESTYLES!$A$2))))))</f>
        <v>Comfortable</v>
      </c>
    </row>
    <row r="64" spans="1:21" x14ac:dyDescent="0.25">
      <c r="A64" s="8" t="s">
        <v>150</v>
      </c>
      <c r="B64" s="8" t="s">
        <v>2249</v>
      </c>
      <c r="C64" s="8"/>
      <c r="D64" s="12">
        <v>0</v>
      </c>
      <c r="E64" s="8"/>
      <c r="F64" s="8"/>
      <c r="G64" s="8"/>
      <c r="H64" s="8" t="s">
        <v>2248</v>
      </c>
      <c r="I64" s="8"/>
      <c r="J64" s="8"/>
      <c r="K64" s="8"/>
      <c r="L64" s="8"/>
      <c r="M64" s="8"/>
      <c r="N64" s="12">
        <v>0</v>
      </c>
      <c r="O64" s="12">
        <v>0</v>
      </c>
      <c r="P64" s="12">
        <v>0</v>
      </c>
      <c r="Q64" s="8"/>
      <c r="R64" s="12">
        <v>0</v>
      </c>
      <c r="S64" s="8"/>
      <c r="T64" s="6">
        <f t="shared" si="0"/>
        <v>0</v>
      </c>
      <c r="U64" s="8" t="str">
        <f>IF(T64&gt;=LIFESTYLES!$E$8,LIFESTYLES!$A$8,IF(T64&gt;=LIFESTYLES!$E$7,LIFESTYLES!$A$7,IF(T64&gt;=LIFESTYLES!$E$6,LIFESTYLES!$A$6,IF(T64&gt;=LIFESTYLES!$E$5,LIFESTYLES!$A$5,IF(T64&gt;=LIFESTYLES!$E$4,LIFESTYLES!$A$4,IF(T64&gt;=LIFESTYLES!$E$3,LIFESTYLES!$A$3,LIFESTYLES!$A$2))))))</f>
        <v>Wretched</v>
      </c>
    </row>
    <row r="65" spans="1:21" x14ac:dyDescent="0.25">
      <c r="A65" s="8" t="s">
        <v>151</v>
      </c>
      <c r="B65" s="8" t="s">
        <v>2250</v>
      </c>
      <c r="C65" s="8"/>
      <c r="D65" s="12" t="s">
        <v>800</v>
      </c>
      <c r="E65" s="8" t="s">
        <v>799</v>
      </c>
      <c r="F65" s="8"/>
      <c r="G65" s="8"/>
      <c r="H65" s="8"/>
      <c r="I65" s="8">
        <f>INDEX('NOBLES 3E'!$C$2:$C$76,MATCH('NOBLE HOUSES 5E'!$A65,'NOBLES 3E'!$A$2:$A$76,0),1)</f>
        <v>17000</v>
      </c>
      <c r="J65" s="8"/>
      <c r="K65" s="8"/>
      <c r="L65" s="8"/>
      <c r="M65" s="8">
        <f>INDEX('NOBLES 3E'!$G$2:$G$76,MATCH('NOBLE HOUSES 5E'!$A65,'NOBLES 3E'!$A$2:$A$76,0),1)</f>
        <v>37</v>
      </c>
      <c r="N65" s="8" t="str">
        <f>INDEX('NOBLES 3E'!H$2:H$76,MATCH('NOBLE HOUSES 5E'!$A65,'NOBLES 3E'!$A$2:$A$76,0),1)</f>
        <v>CG, CN</v>
      </c>
      <c r="O65" s="8" t="str">
        <f>INDEX('NOBLES 3E'!I$2:I$76,MATCH('NOBLE HOUSES 5E'!$A65,'NOBLES 3E'!$A$2:$A$76,0),1)</f>
        <v>Selune</v>
      </c>
      <c r="P65" s="8" t="str">
        <f>INDEX('NOBLES 3E'!J$2:J$76,MATCH('NOBLE HOUSES 5E'!$A65,'NOBLES 3E'!$A$2:$A$76,0),1)</f>
        <v>Illuskan</v>
      </c>
      <c r="Q65" s="8"/>
      <c r="R65" s="8" t="str">
        <f>INDEX('NOBLES 3E'!K$2:K$76,MATCH('NOBLE HOUSES 5E'!$A65,'NOBLES 3E'!$A$2:$A$76,0),1)</f>
        <v>1310 DR</v>
      </c>
      <c r="S65" s="8" t="str">
        <f>INDEX('NOBLES 3E'!L$2:L$76,MATCH('NOBLE HOUSES 5E'!$A65,'NOBLES 3E'!$A$2:$A$76,0),1)</f>
        <v>N4, sponsor D57</v>
      </c>
      <c r="T65" s="6">
        <f t="shared" si="0"/>
        <v>2</v>
      </c>
      <c r="U65" s="8" t="str">
        <f>IF(T65&gt;=LIFESTYLES!$E$8,LIFESTYLES!$A$8,IF(T65&gt;=LIFESTYLES!$E$7,LIFESTYLES!$A$7,IF(T65&gt;=LIFESTYLES!$E$6,LIFESTYLES!$A$6,IF(T65&gt;=LIFESTYLES!$E$5,LIFESTYLES!$A$5,IF(T65&gt;=LIFESTYLES!$E$4,LIFESTYLES!$A$4,IF(T65&gt;=LIFESTYLES!$E$3,LIFESTYLES!$A$3,LIFESTYLES!$A$2))))))</f>
        <v>Comfortable</v>
      </c>
    </row>
    <row r="66" spans="1:21" ht="90" customHeight="1" x14ac:dyDescent="0.25">
      <c r="A66" s="8" t="s">
        <v>152</v>
      </c>
      <c r="B66" s="8"/>
      <c r="C66" s="8"/>
      <c r="D66" s="8" t="s">
        <v>153</v>
      </c>
      <c r="E66" s="8" t="s">
        <v>798</v>
      </c>
      <c r="F66" s="8"/>
      <c r="G66" s="8" t="s">
        <v>154</v>
      </c>
      <c r="H66" s="8"/>
      <c r="I66" s="8">
        <f>INDEX('NOBLES 3E'!$C$2:$C$76,MATCH('NOBLE HOUSES 5E'!$A66,'NOBLES 3E'!$A$2:$A$76,0),1)</f>
        <v>33000</v>
      </c>
      <c r="J66" s="8"/>
      <c r="K66" s="8"/>
      <c r="L66" s="8"/>
      <c r="M66" s="8">
        <f>INDEX('NOBLES 3E'!$G$2:$G$76,MATCH('NOBLE HOUSES 5E'!$A66,'NOBLES 3E'!$A$2:$A$76,0),1)</f>
        <v>14</v>
      </c>
      <c r="N66" s="8" t="str">
        <f>INDEX('NOBLES 3E'!H$2:H$76,MATCH('NOBLE HOUSES 5E'!$A66,'NOBLES 3E'!$A$2:$A$76,0),1)</f>
        <v>LN, NG, NE</v>
      </c>
      <c r="O66" s="8" t="str">
        <f>INDEX('NOBLES 3E'!I$2:I$76,MATCH('NOBLE HOUSES 5E'!$A66,'NOBLES 3E'!$A$2:$A$76,0),1)</f>
        <v>Helm</v>
      </c>
      <c r="P66" s="8" t="str">
        <f>INDEX('NOBLES 3E'!J$2:J$76,MATCH('NOBLE HOUSES 5E'!$A66,'NOBLES 3E'!$A$2:$A$76,0),1)</f>
        <v>Tethyrian</v>
      </c>
      <c r="Q66" s="8"/>
      <c r="R66" s="8" t="str">
        <f>INDEX('NOBLES 3E'!K$2:K$76,MATCH('NOBLE HOUSES 5E'!$A66,'NOBLES 3E'!$A$2:$A$76,0),1)</f>
        <v>1295 DR</v>
      </c>
      <c r="S66" s="8" t="str">
        <f>INDEX('NOBLES 3E'!L$2:L$76,MATCH('NOBLE HOUSES 5E'!$A66,'NOBLES 3E'!$A$2:$A$76,0),1)</f>
        <v>N40, Phylund hunting lodge</v>
      </c>
      <c r="T66" s="6">
        <f t="shared" si="0"/>
        <v>7</v>
      </c>
      <c r="U66" s="8" t="str">
        <f>IF(T66&gt;=LIFESTYLES!$E$8,LIFESTYLES!$A$8,IF(T66&gt;=LIFESTYLES!$E$7,LIFESTYLES!$A$7,IF(T66&gt;=LIFESTYLES!$E$6,LIFESTYLES!$A$6,IF(T66&gt;=LIFESTYLES!$E$5,LIFESTYLES!$A$5,IF(T66&gt;=LIFESTYLES!$E$4,LIFESTYLES!$A$4,IF(T66&gt;=LIFESTYLES!$E$3,LIFESTYLES!$A$3,LIFESTYLES!$A$2))))))</f>
        <v>Wealthy</v>
      </c>
    </row>
    <row r="67" spans="1:21" x14ac:dyDescent="0.25">
      <c r="A67" s="8" t="s">
        <v>155</v>
      </c>
      <c r="B67" s="8"/>
      <c r="C67" s="8"/>
      <c r="D67" s="8" t="s">
        <v>156</v>
      </c>
      <c r="E67" s="8" t="s">
        <v>797</v>
      </c>
      <c r="F67" s="8"/>
      <c r="G67" s="8" t="s">
        <v>157</v>
      </c>
      <c r="H67" s="8"/>
      <c r="I67" s="8">
        <f>INDEX('NOBLES 3E'!$C$2:$C$76,MATCH('NOBLE HOUSES 5E'!$A67,'NOBLES 3E'!$A$2:$A$76,0),1)</f>
        <v>19000</v>
      </c>
      <c r="J67" s="8" t="str">
        <f>_xlfn.CONCAT(H68:H68)</f>
        <v>Mansion on Vhezoar Street (BT 238)The Ralnarth absorbed the holdings of the Estelmer clan</v>
      </c>
      <c r="K67" s="8"/>
      <c r="L67" s="8"/>
      <c r="M67" s="8">
        <f>INDEX('NOBLES 3E'!$G$2:$G$76,MATCH('NOBLE HOUSES 5E'!$A67,'NOBLES 3E'!$A$2:$A$76,0),1)</f>
        <v>17</v>
      </c>
      <c r="N67" s="8" t="str">
        <f>INDEX('NOBLES 3E'!H$2:H$76,MATCH('NOBLE HOUSES 5E'!$A67,'NOBLES 3E'!$A$2:$A$76,0),1)</f>
        <v>LN, N, CN</v>
      </c>
      <c r="O67" s="8" t="str">
        <f>INDEX('NOBLES 3E'!I$2:I$76,MATCH('NOBLE HOUSES 5E'!$A67,'NOBLES 3E'!$A$2:$A$76,0),1)</f>
        <v>Waukeen</v>
      </c>
      <c r="P67" s="8" t="str">
        <f>INDEX('NOBLES 3E'!J$2:J$76,MATCH('NOBLE HOUSES 5E'!$A67,'NOBLES 3E'!$A$2:$A$76,0),1)</f>
        <v>Tethyrian</v>
      </c>
      <c r="Q67" s="8"/>
      <c r="R67" s="8" t="str">
        <f>INDEX('NOBLES 3E'!K$2:K$76,MATCH('NOBLE HOUSES 5E'!$A67,'NOBLES 3E'!$A$2:$A$76,0),1)</f>
        <v>1178 DR</v>
      </c>
      <c r="S67" s="8" t="str">
        <f>INDEX('NOBLES 3E'!L$2:L$76,MATCH('NOBLE HOUSES 5E'!$A67,'NOBLES 3E'!$A$2:$A$76,0),1)</f>
        <v>N7</v>
      </c>
      <c r="T67" s="6">
        <f t="shared" ref="T67:T98" si="1">IFERROR(_xlfn.CEILING.MATH(I67/(M67*365)),0)</f>
        <v>4</v>
      </c>
      <c r="U67" s="8" t="str">
        <f>IF(T67&gt;=LIFESTYLES!$E$8,LIFESTYLES!$A$8,IF(T67&gt;=LIFESTYLES!$E$7,LIFESTYLES!$A$7,IF(T67&gt;=LIFESTYLES!$E$6,LIFESTYLES!$A$6,IF(T67&gt;=LIFESTYLES!$E$5,LIFESTYLES!$A$5,IF(T67&gt;=LIFESTYLES!$E$4,LIFESTYLES!$A$4,IF(T67&gt;=LIFESTYLES!$E$3,LIFESTYLES!$A$3,LIFESTYLES!$A$2))))))</f>
        <v>Wealthy</v>
      </c>
    </row>
    <row r="68" spans="1:21" x14ac:dyDescent="0.25">
      <c r="A68" s="8" t="s">
        <v>158</v>
      </c>
      <c r="B68" s="8"/>
      <c r="C68" s="8"/>
      <c r="D68" s="12">
        <v>0</v>
      </c>
      <c r="E68" s="8"/>
      <c r="F68" s="8"/>
      <c r="G68" s="8"/>
      <c r="H68" s="8" t="s">
        <v>858</v>
      </c>
      <c r="I68" s="8"/>
      <c r="J68" s="8"/>
      <c r="K68" s="8" t="s">
        <v>859</v>
      </c>
      <c r="L68" s="8"/>
      <c r="M68" s="8"/>
      <c r="N68" s="12">
        <v>0</v>
      </c>
      <c r="O68" s="12">
        <v>0</v>
      </c>
      <c r="P68" s="12">
        <v>0</v>
      </c>
      <c r="Q68" s="8"/>
      <c r="R68" s="12">
        <v>0</v>
      </c>
      <c r="S68" s="8"/>
      <c r="T68" s="6">
        <f t="shared" si="1"/>
        <v>0</v>
      </c>
      <c r="U68" s="8" t="str">
        <f>IF(T68&gt;=LIFESTYLES!$E$8,LIFESTYLES!$A$8,IF(T68&gt;=LIFESTYLES!$E$7,LIFESTYLES!$A$7,IF(T68&gt;=LIFESTYLES!$E$6,LIFESTYLES!$A$6,IF(T68&gt;=LIFESTYLES!$E$5,LIFESTYLES!$A$5,IF(T68&gt;=LIFESTYLES!$E$4,LIFESTYLES!$A$4,IF(T68&gt;=LIFESTYLES!$E$3,LIFESTYLES!$A$3,LIFESTYLES!$A$2))))))</f>
        <v>Wretched</v>
      </c>
    </row>
    <row r="69" spans="1:21" x14ac:dyDescent="0.25">
      <c r="A69" s="8" t="s">
        <v>159</v>
      </c>
      <c r="B69" s="8"/>
      <c r="C69" s="8"/>
      <c r="D69" s="8" t="s">
        <v>160</v>
      </c>
      <c r="E69" s="8" t="s">
        <v>796</v>
      </c>
      <c r="F69" s="8"/>
      <c r="G69" s="8"/>
      <c r="H69" s="8" t="s">
        <v>860</v>
      </c>
      <c r="I69" s="8">
        <f>INDEX('NOBLES 3E'!$C$2:$C$76,MATCH('NOBLE HOUSES 5E'!$A69,'NOBLES 3E'!$A$2:$A$76,0),1)</f>
        <v>25000</v>
      </c>
      <c r="J69" s="8"/>
      <c r="K69" s="8" t="s">
        <v>861</v>
      </c>
      <c r="L69" s="8"/>
      <c r="M69" s="8">
        <f>INDEX('NOBLES 3E'!$G$2:$G$76,MATCH('NOBLE HOUSES 5E'!$A69,'NOBLES 3E'!$A$2:$A$76,0),1)</f>
        <v>24</v>
      </c>
      <c r="N69" s="8" t="str">
        <f>INDEX('NOBLES 3E'!H$2:H$76,MATCH('NOBLE HOUSES 5E'!$A69,'NOBLES 3E'!$A$2:$A$76,0),1)</f>
        <v>NG, N, CG</v>
      </c>
      <c r="O69" s="8" t="str">
        <f>INDEX('NOBLES 3E'!I$2:I$76,MATCH('NOBLE HOUSES 5E'!$A69,'NOBLES 3E'!$A$2:$A$76,0),1)</f>
        <v>Selune</v>
      </c>
      <c r="P69" s="8" t="str">
        <f>INDEX('NOBLES 3E'!J$2:J$76,MATCH('NOBLE HOUSES 5E'!$A69,'NOBLES 3E'!$A$2:$A$76,0),1)</f>
        <v>Tethyrian</v>
      </c>
      <c r="Q69" s="8"/>
      <c r="R69" s="8" t="str">
        <f>INDEX('NOBLES 3E'!K$2:K$76,MATCH('NOBLE HOUSES 5E'!$A69,'NOBLES 3E'!$A$2:$A$76,0),1)</f>
        <v>1248 DR</v>
      </c>
      <c r="S69" s="8" t="str">
        <f>INDEX('NOBLES 3E'!L$2:L$76,MATCH('NOBLE HOUSES 5E'!$A69,'NOBLES 3E'!$A$2:$A$76,0),1)</f>
        <v>$12, New waterdeep</v>
      </c>
      <c r="T69" s="6">
        <f t="shared" si="1"/>
        <v>3</v>
      </c>
      <c r="U69" s="8" t="str">
        <f>IF(T69&gt;=LIFESTYLES!$E$8,LIFESTYLES!$A$8,IF(T69&gt;=LIFESTYLES!$E$7,LIFESTYLES!$A$7,IF(T69&gt;=LIFESTYLES!$E$6,LIFESTYLES!$A$6,IF(T69&gt;=LIFESTYLES!$E$5,LIFESTYLES!$A$5,IF(T69&gt;=LIFESTYLES!$E$4,LIFESTYLES!$A$4,IF(T69&gt;=LIFESTYLES!$E$3,LIFESTYLES!$A$3,LIFESTYLES!$A$2))))))</f>
        <v>Comfortable</v>
      </c>
    </row>
    <row r="70" spans="1:21" x14ac:dyDescent="0.25">
      <c r="A70" s="8" t="s">
        <v>161</v>
      </c>
      <c r="B70" s="8"/>
      <c r="C70" s="8"/>
      <c r="D70" s="8" t="s">
        <v>162</v>
      </c>
      <c r="E70" s="8" t="s">
        <v>795</v>
      </c>
      <c r="F70" s="8"/>
      <c r="G70" s="8" t="s">
        <v>163</v>
      </c>
      <c r="H70" s="8" t="s">
        <v>862</v>
      </c>
      <c r="I70" s="8">
        <f>INDEX('NOBLES 3E'!$C$2:$C$76,MATCH('NOBLE HOUSES 5E'!$A70,'NOBLES 3E'!$A$2:$A$76,0),1)</f>
        <v>29000</v>
      </c>
      <c r="J70" s="8" t="s">
        <v>2245</v>
      </c>
      <c r="K70" s="8" t="s">
        <v>876</v>
      </c>
      <c r="L70" s="8"/>
      <c r="M70" s="8">
        <f>INDEX('NOBLES 3E'!$G$2:$G$76,MATCH('NOBLE HOUSES 5E'!$A70,'NOBLES 3E'!$A$2:$A$76,0),1)</f>
        <v>82</v>
      </c>
      <c r="N70" s="8" t="str">
        <f>INDEX('NOBLES 3E'!H$2:H$76,MATCH('NOBLE HOUSES 5E'!$A70,'NOBLES 3E'!$A$2:$A$76,0),1)</f>
        <v>NG, CG, N, CN</v>
      </c>
      <c r="O70" s="8" t="str">
        <f>INDEX('NOBLES 3E'!I$2:I$76,MATCH('NOBLE HOUSES 5E'!$A70,'NOBLES 3E'!$A$2:$A$76,0),1)</f>
        <v>Tymora</v>
      </c>
      <c r="P70" s="8" t="str">
        <f>INDEX('NOBLES 3E'!J$2:J$76,MATCH('NOBLE HOUSES 5E'!$A70,'NOBLES 3E'!$A$2:$A$76,0),1)</f>
        <v>Chondathan</v>
      </c>
      <c r="Q70" s="8"/>
      <c r="R70" s="8" t="str">
        <f>INDEX('NOBLES 3E'!K$2:K$76,MATCH('NOBLE HOUSES 5E'!$A70,'NOBLES 3E'!$A$2:$A$76,0),1)</f>
        <v>948 DR</v>
      </c>
      <c r="S70" s="8" t="str">
        <f>INDEX('NOBLES 3E'!L$2:L$76,MATCH('NOBLE HOUSES 5E'!$A70,'NOBLES 3E'!$A$2:$A$76,0),1)</f>
        <v>N42, Amphail, County of Valashar</v>
      </c>
      <c r="T70" s="6">
        <f t="shared" si="1"/>
        <v>1</v>
      </c>
      <c r="U70" s="8" t="str">
        <f>IF(T70&gt;=LIFESTYLES!$E$8,LIFESTYLES!$A$8,IF(T70&gt;=LIFESTYLES!$E$7,LIFESTYLES!$A$7,IF(T70&gt;=LIFESTYLES!$E$6,LIFESTYLES!$A$6,IF(T70&gt;=LIFESTYLES!$E$5,LIFESTYLES!$A$5,IF(T70&gt;=LIFESTYLES!$E$4,LIFESTYLES!$A$4,IF(T70&gt;=LIFESTYLES!$E$3,LIFESTYLES!$A$3,LIFESTYLES!$A$2))))))</f>
        <v>Modest</v>
      </c>
    </row>
    <row r="71" spans="1:21" x14ac:dyDescent="0.25">
      <c r="A71" s="8" t="s">
        <v>164</v>
      </c>
      <c r="B71" s="8" t="s">
        <v>2253</v>
      </c>
      <c r="C71" s="8"/>
      <c r="D71" s="12">
        <v>0</v>
      </c>
      <c r="E71" s="8"/>
      <c r="F71" s="8"/>
      <c r="G71" s="8"/>
      <c r="H71" s="8" t="s">
        <v>165</v>
      </c>
      <c r="I71" s="8"/>
      <c r="J71" s="8"/>
      <c r="K71" s="8"/>
      <c r="L71" s="8"/>
      <c r="M71" s="8"/>
      <c r="N71" s="12">
        <v>0</v>
      </c>
      <c r="O71" s="12">
        <v>0</v>
      </c>
      <c r="P71" s="12">
        <v>0</v>
      </c>
      <c r="Q71" s="8"/>
      <c r="R71" s="12">
        <v>0</v>
      </c>
      <c r="S71" s="8"/>
      <c r="T71" s="6">
        <f t="shared" si="1"/>
        <v>0</v>
      </c>
      <c r="U71" s="8" t="str">
        <f>IF(T71&gt;=LIFESTYLES!$E$8,LIFESTYLES!$A$8,IF(T71&gt;=LIFESTYLES!$E$7,LIFESTYLES!$A$7,IF(T71&gt;=LIFESTYLES!$E$6,LIFESTYLES!$A$6,IF(T71&gt;=LIFESTYLES!$E$5,LIFESTYLES!$A$5,IF(T71&gt;=LIFESTYLES!$E$4,LIFESTYLES!$A$4,IF(T71&gt;=LIFESTYLES!$E$3,LIFESTYLES!$A$3,LIFESTYLES!$A$2))))))</f>
        <v>Wretched</v>
      </c>
    </row>
    <row r="72" spans="1:21" x14ac:dyDescent="0.25">
      <c r="A72" s="8" t="s">
        <v>166</v>
      </c>
      <c r="B72" s="8"/>
      <c r="C72" s="8"/>
      <c r="D72" s="8" t="s">
        <v>167</v>
      </c>
      <c r="E72" s="8" t="s">
        <v>794</v>
      </c>
      <c r="F72" s="8"/>
      <c r="G72" s="8" t="s">
        <v>168</v>
      </c>
      <c r="H72" s="8"/>
      <c r="I72" s="8">
        <f>INDEX('NOBLES 3E'!$C$2:$C$76,MATCH('NOBLE HOUSES 5E'!$A72,'NOBLES 3E'!$A$2:$A$76,0),1)</f>
        <v>23000</v>
      </c>
      <c r="J72" s="8"/>
      <c r="K72" s="8"/>
      <c r="L72" s="8"/>
      <c r="M72" s="8">
        <f>INDEX('NOBLES 3E'!$G$2:$G$76,MATCH('NOBLE HOUSES 5E'!$A72,'NOBLES 3E'!$A$2:$A$76,0),1)</f>
        <v>15</v>
      </c>
      <c r="N72" s="8" t="str">
        <f>INDEX('NOBLES 3E'!H$2:H$76,MATCH('NOBLE HOUSES 5E'!$A72,'NOBLES 3E'!$A$2:$A$76,0),1)</f>
        <v>CE, CN, NE, LE</v>
      </c>
      <c r="O72" s="8" t="str">
        <f>INDEX('NOBLES 3E'!I$2:I$76,MATCH('NOBLE HOUSES 5E'!$A72,'NOBLES 3E'!$A$2:$A$76,0),1)</f>
        <v>Talona</v>
      </c>
      <c r="P72" s="8" t="str">
        <f>INDEX('NOBLES 3E'!J$2:J$76,MATCH('NOBLE HOUSES 5E'!$A72,'NOBLES 3E'!$A$2:$A$76,0),1)</f>
        <v>Tethyrian</v>
      </c>
      <c r="Q72" s="8"/>
      <c r="R72" s="8" t="str">
        <f>INDEX('NOBLES 3E'!K$2:K$76,MATCH('NOBLE HOUSES 5E'!$A72,'NOBLES 3E'!$A$2:$A$76,0),1)</f>
        <v>1252 DR</v>
      </c>
      <c r="S72" s="8" t="str">
        <f>INDEX('NOBLES 3E'!L$2:L$76,MATCH('NOBLE HOUSES 5E'!$A72,'NOBLES 3E'!$A$2:$A$76,0),1)</f>
        <v>$13, Imnescar</v>
      </c>
      <c r="T72" s="6">
        <f t="shared" si="1"/>
        <v>5</v>
      </c>
      <c r="U72" s="8" t="str">
        <f>IF(T72&gt;=LIFESTYLES!$E$8,LIFESTYLES!$A$8,IF(T72&gt;=LIFESTYLES!$E$7,LIFESTYLES!$A$7,IF(T72&gt;=LIFESTYLES!$E$6,LIFESTYLES!$A$6,IF(T72&gt;=LIFESTYLES!$E$5,LIFESTYLES!$A$5,IF(T72&gt;=LIFESTYLES!$E$4,LIFESTYLES!$A$4,IF(T72&gt;=LIFESTYLES!$E$3,LIFESTYLES!$A$3,LIFESTYLES!$A$2))))))</f>
        <v>Wealthy</v>
      </c>
    </row>
    <row r="73" spans="1:21" ht="15" customHeight="1" x14ac:dyDescent="0.25">
      <c r="A73" s="8" t="s">
        <v>169</v>
      </c>
      <c r="B73" s="8"/>
      <c r="C73" s="8"/>
      <c r="D73" s="8" t="s">
        <v>170</v>
      </c>
      <c r="E73" s="8" t="s">
        <v>793</v>
      </c>
      <c r="F73" s="8"/>
      <c r="G73" s="8"/>
      <c r="H73" s="8"/>
      <c r="I73" s="8">
        <f>INDEX('NOBLES 3E'!$C$2:$C$76,MATCH('NOBLE HOUSES 5E'!$A73,'NOBLES 3E'!$A$2:$A$76,0),1)</f>
        <v>38000</v>
      </c>
      <c r="J73" s="8"/>
      <c r="K73" s="8"/>
      <c r="L73" s="8"/>
      <c r="M73" s="8">
        <f>INDEX('NOBLES 3E'!$G$2:$G$76,MATCH('NOBLE HOUSES 5E'!$A73,'NOBLES 3E'!$A$2:$A$76,0),1)</f>
        <v>19</v>
      </c>
      <c r="N73" s="8" t="str">
        <f>INDEX('NOBLES 3E'!H$2:H$76,MATCH('NOBLE HOUSES 5E'!$A73,'NOBLES 3E'!$A$2:$A$76,0),1)</f>
        <v>LN, N</v>
      </c>
      <c r="O73" s="8" t="str">
        <f>INDEX('NOBLES 3E'!I$2:I$76,MATCH('NOBLE HOUSES 5E'!$A73,'NOBLES 3E'!$A$2:$A$76,0),1)</f>
        <v>Waukeen, Tempus</v>
      </c>
      <c r="P73" s="8" t="str">
        <f>INDEX('NOBLES 3E'!J$2:J$76,MATCH('NOBLE HOUSES 5E'!$A73,'NOBLES 3E'!$A$2:$A$76,0),1)</f>
        <v>Illuskan</v>
      </c>
      <c r="Q73" s="8"/>
      <c r="R73" s="8" t="str">
        <f>INDEX('NOBLES 3E'!K$2:K$76,MATCH('NOBLE HOUSES 5E'!$A73,'NOBLES 3E'!$A$2:$A$76,0),1)</f>
        <v>1151 DR</v>
      </c>
      <c r="S73" s="8">
        <f>INDEX('NOBLES 3E'!L$2:L$76,MATCH('NOBLE HOUSES 5E'!$A73,'NOBLES 3E'!$A$2:$A$76,0),1)</f>
        <v>29</v>
      </c>
      <c r="T73" s="6">
        <f t="shared" si="1"/>
        <v>6</v>
      </c>
      <c r="U73" s="8" t="str">
        <f>IF(T73&gt;=LIFESTYLES!$E$8,LIFESTYLES!$A$8,IF(T73&gt;=LIFESTYLES!$E$7,LIFESTYLES!$A$7,IF(T73&gt;=LIFESTYLES!$E$6,LIFESTYLES!$A$6,IF(T73&gt;=LIFESTYLES!$E$5,LIFESTYLES!$A$5,IF(T73&gt;=LIFESTYLES!$E$4,LIFESTYLES!$A$4,IF(T73&gt;=LIFESTYLES!$E$3,LIFESTYLES!$A$3,LIFESTYLES!$A$2))))))</f>
        <v>Wealthy</v>
      </c>
    </row>
    <row r="74" spans="1:21" x14ac:dyDescent="0.25">
      <c r="A74" s="8" t="s">
        <v>171</v>
      </c>
      <c r="B74" s="8"/>
      <c r="C74" s="8"/>
      <c r="D74" s="12">
        <v>0</v>
      </c>
      <c r="E74" s="12">
        <v>0</v>
      </c>
      <c r="F74" s="12"/>
      <c r="G74" s="8"/>
      <c r="I74" s="8"/>
      <c r="J74" s="8"/>
      <c r="K74" s="8" t="s">
        <v>172</v>
      </c>
      <c r="L74" s="8"/>
      <c r="M74" s="8"/>
      <c r="N74" s="12">
        <v>0</v>
      </c>
      <c r="O74" s="12">
        <v>0</v>
      </c>
      <c r="P74" s="12">
        <v>0</v>
      </c>
      <c r="Q74" s="8"/>
      <c r="R74" s="12">
        <v>0</v>
      </c>
      <c r="S74" s="8"/>
      <c r="T74" s="6">
        <f t="shared" si="1"/>
        <v>0</v>
      </c>
      <c r="U74" s="8" t="str">
        <f>IF(T74&gt;=LIFESTYLES!$E$8,LIFESTYLES!$A$8,IF(T74&gt;=LIFESTYLES!$E$7,LIFESTYLES!$A$7,IF(T74&gt;=LIFESTYLES!$E$6,LIFESTYLES!$A$6,IF(T74&gt;=LIFESTYLES!$E$5,LIFESTYLES!$A$5,IF(T74&gt;=LIFESTYLES!$E$4,LIFESTYLES!$A$4,IF(T74&gt;=LIFESTYLES!$E$3,LIFESTYLES!$A$3,LIFESTYLES!$A$2))))))</f>
        <v>Wretched</v>
      </c>
    </row>
    <row r="75" spans="1:21" x14ac:dyDescent="0.25">
      <c r="A75" s="8" t="s">
        <v>173</v>
      </c>
      <c r="B75" s="8"/>
      <c r="C75" s="8"/>
      <c r="D75" s="8" t="s">
        <v>174</v>
      </c>
      <c r="E75" s="8" t="s">
        <v>792</v>
      </c>
      <c r="F75" s="8"/>
      <c r="G75" s="8" t="s">
        <v>1590</v>
      </c>
      <c r="H75" s="8" t="s">
        <v>175</v>
      </c>
      <c r="I75" s="8">
        <f>INDEX('NOBLES 3E'!$C$2:$C$76,MATCH('NOBLE HOUSES 5E'!$A75,'NOBLES 3E'!$A$2:$A$76,0),1)</f>
        <v>31000</v>
      </c>
      <c r="J75" s="8" t="str">
        <f>_xlfn.CONCAT(H75:H75)</f>
        <v>Silmerhelve is one of the older noble houses; traditionally their trade and business interest include guardianship, warrior-training and pandering. (WATE 1-1)</v>
      </c>
      <c r="K75" s="8" t="s">
        <v>863</v>
      </c>
      <c r="L75" s="8"/>
      <c r="M75" s="8">
        <f>INDEX('NOBLES 3E'!$G$2:$G$76,MATCH('NOBLE HOUSES 5E'!$A75,'NOBLES 3E'!$A$2:$A$76,0),1)</f>
        <v>34</v>
      </c>
      <c r="N75" s="8" t="str">
        <f>INDEX('NOBLES 3E'!H$2:H$76,MATCH('NOBLE HOUSES 5E'!$A75,'NOBLES 3E'!$A$2:$A$76,0),1)</f>
        <v>LN, LG</v>
      </c>
      <c r="O75" s="8" t="str">
        <f>INDEX('NOBLES 3E'!I$2:I$76,MATCH('NOBLE HOUSES 5E'!$A75,'NOBLES 3E'!$A$2:$A$76,0),1)</f>
        <v>Helm</v>
      </c>
      <c r="P75" s="8" t="str">
        <f>INDEX('NOBLES 3E'!J$2:J$76,MATCH('NOBLE HOUSES 5E'!$A75,'NOBLES 3E'!$A$2:$A$76,0),1)</f>
        <v>Illuskan</v>
      </c>
      <c r="Q75" s="8"/>
      <c r="R75" s="8" t="str">
        <f>INDEX('NOBLES 3E'!K$2:K$76,MATCH('NOBLE HOUSES 5E'!$A75,'NOBLES 3E'!$A$2:$A$76,0),1)</f>
        <v>1259 DR</v>
      </c>
      <c r="S75" s="8" t="str">
        <f>INDEX('NOBLES 3E'!L$2:L$76,MATCH('NOBLE HOUSES 5E'!$A75,'NOBLES 3E'!$A$2:$A$76,0),1)</f>
        <v>$28, Helvenblade House</v>
      </c>
      <c r="T75" s="6">
        <f t="shared" si="1"/>
        <v>3</v>
      </c>
      <c r="U75" s="8" t="str">
        <f>IF(T75&gt;=LIFESTYLES!$E$8,LIFESTYLES!$A$8,IF(T75&gt;=LIFESTYLES!$E$7,LIFESTYLES!$A$7,IF(T75&gt;=LIFESTYLES!$E$6,LIFESTYLES!$A$6,IF(T75&gt;=LIFESTYLES!$E$5,LIFESTYLES!$A$5,IF(T75&gt;=LIFESTYLES!$E$4,LIFESTYLES!$A$4,IF(T75&gt;=LIFESTYLES!$E$3,LIFESTYLES!$A$3,LIFESTYLES!$A$2))))))</f>
        <v>Comfortable</v>
      </c>
    </row>
    <row r="76" spans="1:21" x14ac:dyDescent="0.25">
      <c r="A76" s="8" t="s">
        <v>176</v>
      </c>
      <c r="B76" s="8"/>
      <c r="C76" s="8"/>
      <c r="D76" s="8" t="s">
        <v>177</v>
      </c>
      <c r="E76" s="8" t="s">
        <v>791</v>
      </c>
      <c r="F76" s="8"/>
      <c r="G76" s="8"/>
      <c r="H76" s="8"/>
      <c r="I76" s="8">
        <f>INDEX('NOBLES 3E'!$C$2:$C$76,MATCH('NOBLE HOUSES 5E'!$A76,'NOBLES 3E'!$A$2:$A$76,0),1)</f>
        <v>24000</v>
      </c>
      <c r="J76" s="8"/>
      <c r="K76" s="8"/>
      <c r="L76" s="8"/>
      <c r="M76" s="8">
        <f>INDEX('NOBLES 3E'!$G$2:$G$76,MATCH('NOBLE HOUSES 5E'!$A76,'NOBLES 3E'!$A$2:$A$76,0),1)</f>
        <v>62</v>
      </c>
      <c r="N76" s="8" t="str">
        <f>INDEX('NOBLES 3E'!H$2:H$76,MATCH('NOBLE HOUSES 5E'!$A76,'NOBLES 3E'!$A$2:$A$76,0),1)</f>
        <v>LG, NG, LN</v>
      </c>
      <c r="O76" s="8" t="str">
        <f>INDEX('NOBLES 3E'!I$2:I$76,MATCH('NOBLE HOUSES 5E'!$A76,'NOBLES 3E'!$A$2:$A$76,0),1)</f>
        <v>Lliira</v>
      </c>
      <c r="P76" s="8" t="str">
        <f>INDEX('NOBLES 3E'!J$2:J$76,MATCH('NOBLE HOUSES 5E'!$A76,'NOBLES 3E'!$A$2:$A$76,0),1)</f>
        <v>Illuskan</v>
      </c>
      <c r="Q76" s="8"/>
      <c r="R76" s="8" t="str">
        <f>INDEX('NOBLES 3E'!K$2:K$76,MATCH('NOBLE HOUSES 5E'!$A76,'NOBLES 3E'!$A$2:$A$76,0),1)</f>
        <v>1273 DR</v>
      </c>
      <c r="S76" s="8" t="str">
        <f>INDEX('NOBLES 3E'!L$2:L$76,MATCH('NOBLE HOUSES 5E'!$A76,'NOBLES 3E'!$A$2:$A$76,0),1)</f>
        <v>N5</v>
      </c>
      <c r="T76" s="6">
        <f t="shared" si="1"/>
        <v>2</v>
      </c>
      <c r="U76" s="8" t="str">
        <f>IF(T76&gt;=LIFESTYLES!$E$8,LIFESTYLES!$A$8,IF(T76&gt;=LIFESTYLES!$E$7,LIFESTYLES!$A$7,IF(T76&gt;=LIFESTYLES!$E$6,LIFESTYLES!$A$6,IF(T76&gt;=LIFESTYLES!$E$5,LIFESTYLES!$A$5,IF(T76&gt;=LIFESTYLES!$E$4,LIFESTYLES!$A$4,IF(T76&gt;=LIFESTYLES!$E$3,LIFESTYLES!$A$3,LIFESTYLES!$A$2))))))</f>
        <v>Comfortable</v>
      </c>
    </row>
    <row r="77" spans="1:21" x14ac:dyDescent="0.25">
      <c r="A77" s="8" t="s">
        <v>178</v>
      </c>
      <c r="B77" s="8"/>
      <c r="C77" s="8"/>
      <c r="D77" s="8" t="s">
        <v>179</v>
      </c>
      <c r="E77" s="8" t="s">
        <v>790</v>
      </c>
      <c r="F77" s="8"/>
      <c r="G77" s="8"/>
      <c r="H77" s="8"/>
      <c r="I77" s="8">
        <f>INDEX('NOBLES 3E'!$C$2:$C$76,MATCH('NOBLE HOUSES 5E'!$A77,'NOBLES 3E'!$A$2:$A$76,0),1)</f>
        <v>17000</v>
      </c>
      <c r="J77" s="8"/>
      <c r="K77" s="8"/>
      <c r="L77" s="8"/>
      <c r="M77" s="8">
        <f>INDEX('NOBLES 3E'!$G$2:$G$76,MATCH('NOBLE HOUSES 5E'!$A77,'NOBLES 3E'!$A$2:$A$76,0),1)</f>
        <v>28</v>
      </c>
      <c r="N77" s="8" t="str">
        <f>INDEX('NOBLES 3E'!H$2:H$76,MATCH('NOBLE HOUSES 5E'!$A77,'NOBLES 3E'!$A$2:$A$76,0),1)</f>
        <v>CN, N, CE</v>
      </c>
      <c r="O77" s="8" t="str">
        <f>INDEX('NOBLES 3E'!I$2:I$76,MATCH('NOBLE HOUSES 5E'!$A77,'NOBLES 3E'!$A$2:$A$76,0),1)</f>
        <v>Auril, Umberlee, Talos</v>
      </c>
      <c r="P77" s="8" t="str">
        <f>INDEX('NOBLES 3E'!J$2:J$76,MATCH('NOBLE HOUSES 5E'!$A77,'NOBLES 3E'!$A$2:$A$76,0),1)</f>
        <v>Illuskan</v>
      </c>
      <c r="Q77" s="8"/>
      <c r="R77" s="8" t="str">
        <f>INDEX('NOBLES 3E'!K$2:K$76,MATCH('NOBLE HOUSES 5E'!$A77,'NOBLES 3E'!$A$2:$A$76,0),1)</f>
        <v>1251 DR</v>
      </c>
      <c r="S77" s="8" t="str">
        <f>INDEX('NOBLES 3E'!L$2:L$76,MATCH('NOBLE HOUSES 5E'!$A77,'NOBLES 3E'!$A$2:$A$76,0),1)</f>
        <v>N24</v>
      </c>
      <c r="T77" s="6">
        <f t="shared" si="1"/>
        <v>2</v>
      </c>
      <c r="U77" s="8" t="str">
        <f>IF(T77&gt;=LIFESTYLES!$E$8,LIFESTYLES!$A$8,IF(T77&gt;=LIFESTYLES!$E$7,LIFESTYLES!$A$7,IF(T77&gt;=LIFESTYLES!$E$6,LIFESTYLES!$A$6,IF(T77&gt;=LIFESTYLES!$E$5,LIFESTYLES!$A$5,IF(T77&gt;=LIFESTYLES!$E$4,LIFESTYLES!$A$4,IF(T77&gt;=LIFESTYLES!$E$3,LIFESTYLES!$A$3,LIFESTYLES!$A$2))))))</f>
        <v>Comfortable</v>
      </c>
    </row>
    <row r="78" spans="1:21" x14ac:dyDescent="0.25">
      <c r="A78" s="8" t="s">
        <v>180</v>
      </c>
      <c r="B78" s="8"/>
      <c r="C78" s="8"/>
      <c r="D78" s="8" t="s">
        <v>181</v>
      </c>
      <c r="E78" s="8" t="s">
        <v>788</v>
      </c>
      <c r="F78" s="8"/>
      <c r="G78" s="8" t="s">
        <v>182</v>
      </c>
      <c r="H78" s="8"/>
      <c r="I78" s="8">
        <f>INDEX('NOBLES 3E'!$C$2:$C$76,MATCH('NOBLE HOUSES 5E'!$A78,'NOBLES 3E'!$A$2:$A$76,0),1)</f>
        <v>29000</v>
      </c>
      <c r="J78" s="8"/>
      <c r="K78" s="8"/>
      <c r="L78" s="8"/>
      <c r="M78" s="8">
        <f>INDEX('NOBLES 3E'!$G$2:$G$76,MATCH('NOBLE HOUSES 5E'!$A78,'NOBLES 3E'!$A$2:$A$76,0),1)</f>
        <v>17</v>
      </c>
      <c r="N78" s="8" t="str">
        <f>INDEX('NOBLES 3E'!H$2:H$76,MATCH('NOBLE HOUSES 5E'!$A78,'NOBLES 3E'!$A$2:$A$76,0),1)</f>
        <v>CE, NE, CN</v>
      </c>
      <c r="O78" s="8" t="str">
        <f>INDEX('NOBLES 3E'!I$2:I$76,MATCH('NOBLE HOUSES 5E'!$A78,'NOBLES 3E'!$A$2:$A$76,0),1)</f>
        <v>SSeth</v>
      </c>
      <c r="P78" s="8" t="str">
        <f>INDEX('NOBLES 3E'!J$2:J$76,MATCH('NOBLE HOUSES 5E'!$A78,'NOBLES 3E'!$A$2:$A$76,0),1)</f>
        <v>Tashlutan</v>
      </c>
      <c r="Q78" s="8"/>
      <c r="R78" s="8" t="str">
        <f>INDEX('NOBLES 3E'!K$2:K$76,MATCH('NOBLE HOUSES 5E'!$A78,'NOBLES 3E'!$A$2:$A$76,0),1)</f>
        <v>1138 DR</v>
      </c>
      <c r="S78" s="8" t="str">
        <f>INDEX('NOBLES 3E'!L$2:L$76,MATCH('NOBLE HOUSES 5E'!$A78,'NOBLES 3E'!$A$2:$A$76,0),1)</f>
        <v>N12, CD14</v>
      </c>
      <c r="T78" s="6">
        <f t="shared" si="1"/>
        <v>5</v>
      </c>
      <c r="U78" s="8" t="str">
        <f>IF(T78&gt;=LIFESTYLES!$E$8,LIFESTYLES!$A$8,IF(T78&gt;=LIFESTYLES!$E$7,LIFESTYLES!$A$7,IF(T78&gt;=LIFESTYLES!$E$6,LIFESTYLES!$A$6,IF(T78&gt;=LIFESTYLES!$E$5,LIFESTYLES!$A$5,IF(T78&gt;=LIFESTYLES!$E$4,LIFESTYLES!$A$4,IF(T78&gt;=LIFESTYLES!$E$3,LIFESTYLES!$A$3,LIFESTYLES!$A$2))))))</f>
        <v>Wealthy</v>
      </c>
    </row>
    <row r="79" spans="1:21" x14ac:dyDescent="0.25">
      <c r="A79" s="8" t="s">
        <v>184</v>
      </c>
      <c r="B79" s="8"/>
      <c r="C79" s="8"/>
      <c r="D79" s="8" t="s">
        <v>185</v>
      </c>
      <c r="E79" s="8" t="s">
        <v>789</v>
      </c>
      <c r="F79" s="8"/>
      <c r="G79" s="8"/>
      <c r="I79" s="8">
        <f>INDEX('NOBLES 3E'!$C$2:$C$76,MATCH('NOBLE HOUSES 5E'!$A79,'NOBLES 3E'!$A$2:$A$76,0),1)</f>
        <v>48000</v>
      </c>
      <c r="J79" s="8"/>
      <c r="K79" s="8" t="s">
        <v>183</v>
      </c>
      <c r="L79" s="8"/>
      <c r="M79" s="8">
        <f>INDEX('NOBLES 3E'!$G$2:$G$76,MATCH('NOBLE HOUSES 5E'!$A79,'NOBLES 3E'!$A$2:$A$76,0),1)</f>
        <v>23</v>
      </c>
      <c r="N79" s="8" t="str">
        <f>INDEX('NOBLES 3E'!H$2:H$76,MATCH('NOBLE HOUSES 5E'!$A79,'NOBLES 3E'!$A$2:$A$76,0),1)</f>
        <v>LN, N, NE</v>
      </c>
      <c r="O79" s="8" t="str">
        <f>INDEX('NOBLES 3E'!I$2:I$76,MATCH('NOBLE HOUSES 5E'!$A79,'NOBLES 3E'!$A$2:$A$76,0),1)</f>
        <v>Sune</v>
      </c>
      <c r="P79" s="8" t="str">
        <f>INDEX('NOBLES 3E'!J$2:J$76,MATCH('NOBLE HOUSES 5E'!$A79,'NOBLES 3E'!$A$2:$A$76,0),1)</f>
        <v>Chondathan</v>
      </c>
      <c r="Q79" s="8"/>
      <c r="R79" s="8" t="str">
        <f>INDEX('NOBLES 3E'!K$2:K$76,MATCH('NOBLE HOUSES 5E'!$A79,'NOBLES 3E'!$A$2:$A$76,0),1)</f>
        <v>942 DR</v>
      </c>
      <c r="S79" s="8" t="str">
        <f>INDEX('NOBLES 3E'!L$2:L$76,MATCH('NOBLE HOUSES 5E'!$A79,'NOBLES 3E'!$A$2:$A$76,0),1)</f>
        <v>N9, Talmost lands</v>
      </c>
      <c r="T79" s="6">
        <f t="shared" si="1"/>
        <v>6</v>
      </c>
      <c r="U79" s="8" t="str">
        <f>IF(T79&gt;=LIFESTYLES!$E$8,LIFESTYLES!$A$8,IF(T79&gt;=LIFESTYLES!$E$7,LIFESTYLES!$A$7,IF(T79&gt;=LIFESTYLES!$E$6,LIFESTYLES!$A$6,IF(T79&gt;=LIFESTYLES!$E$5,LIFESTYLES!$A$5,IF(T79&gt;=LIFESTYLES!$E$4,LIFESTYLES!$A$4,IF(T79&gt;=LIFESTYLES!$E$3,LIFESTYLES!$A$3,LIFESTYLES!$A$2))))))</f>
        <v>Wealthy</v>
      </c>
    </row>
    <row r="80" spans="1:21" x14ac:dyDescent="0.25">
      <c r="A80" s="8" t="s">
        <v>187</v>
      </c>
      <c r="B80" s="8"/>
      <c r="C80" s="8"/>
      <c r="D80" s="8" t="s">
        <v>188</v>
      </c>
      <c r="E80" s="8" t="s">
        <v>787</v>
      </c>
      <c r="F80" s="8"/>
      <c r="G80" s="8"/>
      <c r="H80" s="8" t="s">
        <v>186</v>
      </c>
      <c r="I80" s="8">
        <f>INDEX('NOBLES 3E'!$C$2:$C$76,MATCH('NOBLE HOUSES 5E'!$A80,'NOBLES 3E'!$A$2:$A$76,0),1)</f>
        <v>27000</v>
      </c>
      <c r="J80" s="8"/>
      <c r="K80" s="8" t="s">
        <v>1588</v>
      </c>
      <c r="L80" s="8"/>
      <c r="M80" s="8">
        <f>INDEX('NOBLES 3E'!$G$2:$G$76,MATCH('NOBLE HOUSES 5E'!$A80,'NOBLES 3E'!$A$2:$A$76,0),1)</f>
        <v>45</v>
      </c>
      <c r="N80" s="8" t="str">
        <f>INDEX('NOBLES 3E'!H$2:H$76,MATCH('NOBLE HOUSES 5E'!$A80,'NOBLES 3E'!$A$2:$A$76,0),1)</f>
        <v>NG, CG, CN</v>
      </c>
      <c r="O80" s="8" t="str">
        <f>INDEX('NOBLES 3E'!I$2:I$76,MATCH('NOBLE HOUSES 5E'!$A80,'NOBLES 3E'!$A$2:$A$76,0),1)</f>
        <v>Mielikki</v>
      </c>
      <c r="P80" s="8" t="str">
        <f>INDEX('NOBLES 3E'!J$2:J$76,MATCH('NOBLE HOUSES 5E'!$A80,'NOBLES 3E'!$A$2:$A$76,0),1)</f>
        <v>Tethyrian</v>
      </c>
      <c r="Q80" s="8"/>
      <c r="R80" s="8" t="str">
        <f>INDEX('NOBLES 3E'!K$2:K$76,MATCH('NOBLE HOUSES 5E'!$A80,'NOBLES 3E'!$A$2:$A$76,0),1)</f>
        <v>1249 DR</v>
      </c>
      <c r="S80" s="8" t="str">
        <f>INDEX('NOBLES 3E'!L$2:L$76,MATCH('NOBLE HOUSES 5E'!$A80,'NOBLES 3E'!$A$2:$A$76,0),1)</f>
        <v>N30, Amphail</v>
      </c>
      <c r="T80" s="6">
        <f t="shared" si="1"/>
        <v>2</v>
      </c>
      <c r="U80" s="8" t="str">
        <f>IF(T80&gt;=LIFESTYLES!$E$8,LIFESTYLES!$A$8,IF(T80&gt;=LIFESTYLES!$E$7,LIFESTYLES!$A$7,IF(T80&gt;=LIFESTYLES!$E$6,LIFESTYLES!$A$6,IF(T80&gt;=LIFESTYLES!$E$5,LIFESTYLES!$A$5,IF(T80&gt;=LIFESTYLES!$E$4,LIFESTYLES!$A$4,IF(T80&gt;=LIFESTYLES!$E$3,LIFESTYLES!$A$3,LIFESTYLES!$A$2))))))</f>
        <v>Comfortable</v>
      </c>
    </row>
    <row r="81" spans="1:21" ht="15" customHeight="1" x14ac:dyDescent="0.25">
      <c r="A81" s="8" t="s">
        <v>189</v>
      </c>
      <c r="B81" s="8"/>
      <c r="C81" s="8"/>
      <c r="D81" s="8" t="s">
        <v>190</v>
      </c>
      <c r="E81" s="8" t="s">
        <v>786</v>
      </c>
      <c r="F81" s="8"/>
      <c r="G81" s="8"/>
      <c r="H81" s="8"/>
      <c r="I81" s="8">
        <f>INDEX('NOBLES 3E'!$C$2:$C$76,MATCH('NOBLE HOUSES 5E'!$A81,'NOBLES 3E'!$A$2:$A$76,0),1)</f>
        <v>24000</v>
      </c>
      <c r="J81" s="8"/>
      <c r="K81" s="8"/>
      <c r="L81" s="8"/>
      <c r="M81" s="8">
        <f>INDEX('NOBLES 3E'!$G$2:$G$76,MATCH('NOBLE HOUSES 5E'!$A81,'NOBLES 3E'!$A$2:$A$76,0),1)</f>
        <v>22</v>
      </c>
      <c r="N81" s="8" t="str">
        <f>INDEX('NOBLES 3E'!H$2:H$76,MATCH('NOBLE HOUSES 5E'!$A81,'NOBLES 3E'!$A$2:$A$76,0),1)</f>
        <v>NG, CG</v>
      </c>
      <c r="O81" s="8" t="str">
        <f>INDEX('NOBLES 3E'!I$2:I$76,MATCH('NOBLE HOUSES 5E'!$A81,'NOBLES 3E'!$A$2:$A$76,0),1)</f>
        <v>Mielikki</v>
      </c>
      <c r="P81" s="8" t="str">
        <f>INDEX('NOBLES 3E'!J$2:J$76,MATCH('NOBLE HOUSES 5E'!$A81,'NOBLES 3E'!$A$2:$A$76,0),1)</f>
        <v>Tethyrian</v>
      </c>
      <c r="Q81" s="8"/>
      <c r="R81" s="8" t="str">
        <f>INDEX('NOBLES 3E'!K$2:K$76,MATCH('NOBLE HOUSES 5E'!$A81,'NOBLES 3E'!$A$2:$A$76,0),1)</f>
        <v>1149 DR</v>
      </c>
      <c r="S81" s="8">
        <f>INDEX('NOBLES 3E'!L$2:L$76,MATCH('NOBLE HOUSES 5E'!$A81,'NOBLES 3E'!$A$2:$A$76,0),1)</f>
        <v>44</v>
      </c>
      <c r="T81" s="6">
        <f t="shared" si="1"/>
        <v>3</v>
      </c>
      <c r="U81" s="8" t="str">
        <f>IF(T81&gt;=LIFESTYLES!$E$8,LIFESTYLES!$A$8,IF(T81&gt;=LIFESTYLES!$E$7,LIFESTYLES!$A$7,IF(T81&gt;=LIFESTYLES!$E$6,LIFESTYLES!$A$6,IF(T81&gt;=LIFESTYLES!$E$5,LIFESTYLES!$A$5,IF(T81&gt;=LIFESTYLES!$E$4,LIFESTYLES!$A$4,IF(T81&gt;=LIFESTYLES!$E$3,LIFESTYLES!$A$3,LIFESTYLES!$A$2))))))</f>
        <v>Comfortable</v>
      </c>
    </row>
    <row r="82" spans="1:21" x14ac:dyDescent="0.25">
      <c r="A82" s="8" t="s">
        <v>191</v>
      </c>
      <c r="B82" s="8"/>
      <c r="C82" s="8"/>
      <c r="D82" s="8" t="s">
        <v>192</v>
      </c>
      <c r="E82" s="8" t="s">
        <v>785</v>
      </c>
      <c r="F82" s="8"/>
      <c r="G82" s="8"/>
      <c r="H82" s="8" t="s">
        <v>193</v>
      </c>
      <c r="I82" s="8">
        <f>INDEX('NOBLES 3E'!$C$2:$C$76,MATCH('NOBLE HOUSES 5E'!$A82,'NOBLES 3E'!$A$2:$A$76,0),1)</f>
        <v>24000</v>
      </c>
      <c r="J82" s="8"/>
      <c r="K82" s="8"/>
      <c r="L82" s="8"/>
      <c r="M82" s="8">
        <f>INDEX('NOBLES 3E'!$G$2:$G$76,MATCH('NOBLE HOUSES 5E'!$A82,'NOBLES 3E'!$A$2:$A$76,0),1)</f>
        <v>19</v>
      </c>
      <c r="N82" s="8" t="str">
        <f>INDEX('NOBLES 3E'!H$2:H$76,MATCH('NOBLE HOUSES 5E'!$A82,'NOBLES 3E'!$A$2:$A$76,0),1)</f>
        <v>LG, NG, CG</v>
      </c>
      <c r="O82" s="8">
        <f>INDEX('NOBLES 3E'!I$2:I$76,MATCH('NOBLE HOUSES 5E'!$A82,'NOBLES 3E'!$A$2:$A$76,0),1)</f>
        <v>0</v>
      </c>
      <c r="P82" s="8" t="str">
        <f>INDEX('NOBLES 3E'!J$2:J$76,MATCH('NOBLE HOUSES 5E'!$A82,'NOBLES 3E'!$A$2:$A$76,0),1)</f>
        <v>Illuskan</v>
      </c>
      <c r="Q82" s="8"/>
      <c r="R82" s="8" t="str">
        <f>INDEX('NOBLES 3E'!K$2:K$76,MATCH('NOBLE HOUSES 5E'!$A82,'NOBLES 3E'!$A$2:$A$76,0),1)</f>
        <v>1235 DR</v>
      </c>
      <c r="S82" s="8">
        <f>INDEX('NOBLES 3E'!L$2:L$76,MATCH('NOBLE HOUSES 5E'!$A82,'NOBLES 3E'!$A$2:$A$76,0),1)</f>
        <v>34</v>
      </c>
      <c r="T82" s="6">
        <f t="shared" si="1"/>
        <v>4</v>
      </c>
      <c r="U82" s="8" t="str">
        <f>IF(T82&gt;=LIFESTYLES!$E$8,LIFESTYLES!$A$8,IF(T82&gt;=LIFESTYLES!$E$7,LIFESTYLES!$A$7,IF(T82&gt;=LIFESTYLES!$E$6,LIFESTYLES!$A$6,IF(T82&gt;=LIFESTYLES!$E$5,LIFESTYLES!$A$5,IF(T82&gt;=LIFESTYLES!$E$4,LIFESTYLES!$A$4,IF(T82&gt;=LIFESTYLES!$E$3,LIFESTYLES!$A$3,LIFESTYLES!$A$2))))))</f>
        <v>Wealthy</v>
      </c>
    </row>
    <row r="83" spans="1:21" x14ac:dyDescent="0.25">
      <c r="A83" s="8" t="s">
        <v>194</v>
      </c>
      <c r="B83" s="8"/>
      <c r="C83" s="8"/>
      <c r="D83" s="8" t="s">
        <v>195</v>
      </c>
      <c r="E83" s="8" t="s">
        <v>784</v>
      </c>
      <c r="F83" s="8"/>
      <c r="G83" s="8" t="s">
        <v>196</v>
      </c>
      <c r="H83" s="8" t="s">
        <v>193</v>
      </c>
      <c r="I83" s="8">
        <f>INDEX('NOBLES 3E'!$C$2:$C$76,MATCH('NOBLE HOUSES 5E'!$A83,'NOBLES 3E'!$A$2:$A$76,0),1)</f>
        <v>37000</v>
      </c>
      <c r="J83" s="8"/>
      <c r="K83" s="8"/>
      <c r="L83" s="8"/>
      <c r="M83" s="8">
        <f>INDEX('NOBLES 3E'!$G$2:$G$76,MATCH('NOBLE HOUSES 5E'!$A83,'NOBLES 3E'!$A$2:$A$76,0),1)</f>
        <v>25</v>
      </c>
      <c r="N83" s="8" t="str">
        <f>INDEX('NOBLES 3E'!H$2:H$76,MATCH('NOBLE HOUSES 5E'!$A83,'NOBLES 3E'!$A$2:$A$76,0),1)</f>
        <v>NG, LN, LG, CG</v>
      </c>
      <c r="O83" s="8">
        <f>INDEX('NOBLES 3E'!I$2:I$76,MATCH('NOBLE HOUSES 5E'!$A83,'NOBLES 3E'!$A$2:$A$76,0),1)</f>
        <v>0</v>
      </c>
      <c r="P83" s="8" t="str">
        <f>INDEX('NOBLES 3E'!J$2:J$76,MATCH('NOBLE HOUSES 5E'!$A83,'NOBLES 3E'!$A$2:$A$76,0),1)</f>
        <v>Tethyrian</v>
      </c>
      <c r="Q83" s="8"/>
      <c r="R83" s="8" t="str">
        <f>INDEX('NOBLES 3E'!K$2:K$76,MATCH('NOBLE HOUSES 5E'!$A83,'NOBLES 3E'!$A$2:$A$76,0),1)</f>
        <v>1248 DR</v>
      </c>
      <c r="S83" s="8" t="str">
        <f>INDEX('NOBLES 3E'!L$2:L$76,MATCH('NOBLE HOUSES 5E'!$A83,'NOBLES 3E'!$A$2:$A$76,0),1)</f>
        <v>N10, N63, Elematar and Rivershire</v>
      </c>
      <c r="T83" s="6">
        <f t="shared" si="1"/>
        <v>5</v>
      </c>
      <c r="U83" s="8" t="str">
        <f>IF(T83&gt;=LIFESTYLES!$E$8,LIFESTYLES!$A$8,IF(T83&gt;=LIFESTYLES!$E$7,LIFESTYLES!$A$7,IF(T83&gt;=LIFESTYLES!$E$6,LIFESTYLES!$A$6,IF(T83&gt;=LIFESTYLES!$E$5,LIFESTYLES!$A$5,IF(T83&gt;=LIFESTYLES!$E$4,LIFESTYLES!$A$4,IF(T83&gt;=LIFESTYLES!$E$3,LIFESTYLES!$A$3,LIFESTYLES!$A$2))))))</f>
        <v>Wealthy</v>
      </c>
    </row>
    <row r="84" spans="1:21" x14ac:dyDescent="0.25">
      <c r="A84" s="8" t="s">
        <v>197</v>
      </c>
      <c r="B84" s="8"/>
      <c r="C84" s="8"/>
      <c r="D84" s="8" t="s">
        <v>198</v>
      </c>
      <c r="E84" s="8" t="s">
        <v>783</v>
      </c>
      <c r="F84" s="8"/>
      <c r="G84" s="8"/>
      <c r="I84" s="8">
        <f>INDEX('NOBLES 3E'!$C$2:$C$76,MATCH('NOBLE HOUSES 5E'!$A84,'NOBLES 3E'!$A$2:$A$76,0),1)</f>
        <v>26000</v>
      </c>
      <c r="J84" s="8"/>
      <c r="K84" s="8" t="s">
        <v>681</v>
      </c>
      <c r="L84" s="8"/>
      <c r="M84" s="8">
        <f>INDEX('NOBLES 3E'!$G$2:$G$76,MATCH('NOBLE HOUSES 5E'!$A84,'NOBLES 3E'!$A$2:$A$76,0),1)</f>
        <v>37</v>
      </c>
      <c r="N84" s="8" t="str">
        <f>INDEX('NOBLES 3E'!H$2:H$76,MATCH('NOBLE HOUSES 5E'!$A84,'NOBLES 3E'!$A$2:$A$76,0),1)</f>
        <v>NG</v>
      </c>
      <c r="O84" s="8" t="str">
        <f>INDEX('NOBLES 3E'!I$2:I$76,MATCH('NOBLE HOUSES 5E'!$A84,'NOBLES 3E'!$A$2:$A$76,0),1)</f>
        <v>Deneir</v>
      </c>
      <c r="P84" s="8" t="str">
        <f>INDEX('NOBLES 3E'!J$2:J$76,MATCH('NOBLE HOUSES 5E'!$A84,'NOBLES 3E'!$A$2:$A$76,0),1)</f>
        <v>Chondathan</v>
      </c>
      <c r="Q84" s="8"/>
      <c r="R84" s="8" t="str">
        <f>INDEX('NOBLES 3E'!K$2:K$76,MATCH('NOBLE HOUSES 5E'!$A84,'NOBLES 3E'!$A$2:$A$76,0),1)</f>
        <v>1248 DR</v>
      </c>
      <c r="S84" s="8">
        <f>INDEX('NOBLES 3E'!L$2:L$76,MATCH('NOBLE HOUSES 5E'!$A84,'NOBLES 3E'!$A$2:$A$76,0),1)</f>
        <v>49</v>
      </c>
      <c r="T84" s="6">
        <f t="shared" si="1"/>
        <v>2</v>
      </c>
      <c r="U84" s="8" t="str">
        <f>IF(T84&gt;=LIFESTYLES!$E$8,LIFESTYLES!$A$8,IF(T84&gt;=LIFESTYLES!$E$7,LIFESTYLES!$A$7,IF(T84&gt;=LIFESTYLES!$E$6,LIFESTYLES!$A$6,IF(T84&gt;=LIFESTYLES!$E$5,LIFESTYLES!$A$5,IF(T84&gt;=LIFESTYLES!$E$4,LIFESTYLES!$A$4,IF(T84&gt;=LIFESTYLES!$E$3,LIFESTYLES!$A$3,LIFESTYLES!$A$2))))))</f>
        <v>Comfortable</v>
      </c>
    </row>
    <row r="85" spans="1:21" x14ac:dyDescent="0.25">
      <c r="A85" s="8" t="s">
        <v>199</v>
      </c>
      <c r="B85" s="8"/>
      <c r="C85" s="8"/>
      <c r="D85" s="8" t="s">
        <v>200</v>
      </c>
      <c r="E85" s="8" t="s">
        <v>782</v>
      </c>
      <c r="F85" s="8"/>
      <c r="G85" s="8"/>
      <c r="H85" s="8"/>
      <c r="I85" s="8">
        <f>INDEX('NOBLES 3E'!$C$2:$C$76,MATCH('NOBLE HOUSES 5E'!$A85,'NOBLES 3E'!$A$2:$A$76,0),1)</f>
        <v>19000</v>
      </c>
      <c r="J85" s="8"/>
      <c r="K85" s="8"/>
      <c r="L85" s="8"/>
      <c r="M85" s="8">
        <f>INDEX('NOBLES 3E'!$G$2:$G$76,MATCH('NOBLE HOUSES 5E'!$A85,'NOBLES 3E'!$A$2:$A$76,0),1)</f>
        <v>4</v>
      </c>
      <c r="N85" s="8" t="str">
        <f>INDEX('NOBLES 3E'!H$2:H$76,MATCH('NOBLE HOUSES 5E'!$A85,'NOBLES 3E'!$A$2:$A$76,0),1)</f>
        <v>LN, N</v>
      </c>
      <c r="O85" s="8" t="str">
        <f>INDEX('NOBLES 3E'!I$2:I$76,MATCH('NOBLE HOUSES 5E'!$A85,'NOBLES 3E'!$A$2:$A$76,0),1)</f>
        <v>Tempus</v>
      </c>
      <c r="P85" s="8" t="str">
        <f>INDEX('NOBLES 3E'!J$2:J$76,MATCH('NOBLE HOUSES 5E'!$A85,'NOBLES 3E'!$A$2:$A$76,0),1)</f>
        <v>Chondathan</v>
      </c>
      <c r="Q85" s="8"/>
      <c r="R85" s="8" t="str">
        <f>INDEX('NOBLES 3E'!K$2:K$76,MATCH('NOBLE HOUSES 5E'!$A85,'NOBLES 3E'!$A$2:$A$76,0),1)</f>
        <v>1267 DR</v>
      </c>
      <c r="S85" s="8" t="str">
        <f>INDEX('NOBLES 3E'!L$2:L$76,MATCH('NOBLE HOUSES 5E'!$A85,'NOBLES 3E'!$A$2:$A$76,0),1)</f>
        <v>N36</v>
      </c>
      <c r="T85" s="6">
        <f t="shared" si="1"/>
        <v>14</v>
      </c>
      <c r="U85" s="8" t="str">
        <f>IF(T85&gt;=LIFESTYLES!$E$8,LIFESTYLES!$A$8,IF(T85&gt;=LIFESTYLES!$E$7,LIFESTYLES!$A$7,IF(T85&gt;=LIFESTYLES!$E$6,LIFESTYLES!$A$6,IF(T85&gt;=LIFESTYLES!$E$5,LIFESTYLES!$A$5,IF(T85&gt;=LIFESTYLES!$E$4,LIFESTYLES!$A$4,IF(T85&gt;=LIFESTYLES!$E$3,LIFESTYLES!$A$3,LIFESTYLES!$A$2))))))</f>
        <v>Aristocratic</v>
      </c>
    </row>
    <row r="86" spans="1:21" ht="30" customHeight="1" x14ac:dyDescent="0.25">
      <c r="A86" s="8" t="s">
        <v>201</v>
      </c>
      <c r="B86" s="8"/>
      <c r="C86" s="8"/>
      <c r="D86" s="8" t="s">
        <v>202</v>
      </c>
      <c r="E86" s="8" t="s">
        <v>781</v>
      </c>
      <c r="F86" s="8"/>
      <c r="G86" s="8"/>
      <c r="H86" s="8" t="s">
        <v>203</v>
      </c>
      <c r="I86" s="8">
        <f>INDEX('NOBLES 3E'!$C$2:$C$76,MATCH('NOBLE HOUSES 5E'!$A86,'NOBLES 3E'!$A$2:$A$76,0),1)</f>
        <v>36000</v>
      </c>
      <c r="J86" s="8"/>
      <c r="K86" s="8"/>
      <c r="L86" s="8"/>
      <c r="M86" s="8">
        <f>INDEX('NOBLES 3E'!$G$2:$G$76,MATCH('NOBLE HOUSES 5E'!$A86,'NOBLES 3E'!$A$2:$A$76,0),1)</f>
        <v>34</v>
      </c>
      <c r="N86" s="8" t="str">
        <f>INDEX('NOBLES 3E'!H$2:H$76,MATCH('NOBLE HOUSES 5E'!$A86,'NOBLES 3E'!$A$2:$A$76,0),1)</f>
        <v>LG, NG, LN</v>
      </c>
      <c r="O86" s="8" t="str">
        <f>INDEX('NOBLES 3E'!I$2:I$76,MATCH('NOBLE HOUSES 5E'!$A86,'NOBLES 3E'!$A$2:$A$76,0),1)</f>
        <v>Mystra</v>
      </c>
      <c r="P86" s="8" t="str">
        <f>INDEX('NOBLES 3E'!J$2:J$76,MATCH('NOBLE HOUSES 5E'!$A86,'NOBLES 3E'!$A$2:$A$76,0),1)</f>
        <v>Tethyrian</v>
      </c>
      <c r="Q86" s="8"/>
      <c r="R86" s="8" t="str">
        <f>INDEX('NOBLES 3E'!K$2:K$76,MATCH('NOBLE HOUSES 5E'!$A86,'NOBLES 3E'!$A$2:$A$76,0),1)</f>
        <v>1187 DR</v>
      </c>
      <c r="S86" s="8" t="str">
        <f>INDEX('NOBLES 3E'!L$2:L$76,MATCH('NOBLE HOUSES 5E'!$A86,'NOBLES 3E'!$A$2:$A$76,0),1)</f>
        <v>N8</v>
      </c>
      <c r="T86" s="6">
        <f t="shared" si="1"/>
        <v>3</v>
      </c>
      <c r="U86" s="8" t="str">
        <f>IF(T86&gt;=LIFESTYLES!$E$8,LIFESTYLES!$A$8,IF(T86&gt;=LIFESTYLES!$E$7,LIFESTYLES!$A$7,IF(T86&gt;=LIFESTYLES!$E$6,LIFESTYLES!$A$6,IF(T86&gt;=LIFESTYLES!$E$5,LIFESTYLES!$A$5,IF(T86&gt;=LIFESTYLES!$E$4,LIFESTYLES!$A$4,IF(T86&gt;=LIFESTYLES!$E$3,LIFESTYLES!$A$3,LIFESTYLES!$A$2))))))</f>
        <v>Comfortable</v>
      </c>
    </row>
    <row r="87" spans="1:21" x14ac:dyDescent="0.25">
      <c r="A87" s="8" t="s">
        <v>204</v>
      </c>
      <c r="B87" s="8" t="s">
        <v>2250</v>
      </c>
      <c r="C87" s="8"/>
      <c r="D87" s="8" t="s">
        <v>85</v>
      </c>
      <c r="E87" s="8" t="s">
        <v>779</v>
      </c>
      <c r="F87" s="8"/>
      <c r="G87" s="8"/>
      <c r="H87" s="8" t="s">
        <v>205</v>
      </c>
      <c r="I87" s="8">
        <f>INDEX('NOBLES 3E'!$C$2:$C$76,MATCH('NOBLE HOUSES 5E'!$A87,'NOBLES 3E'!$A$2:$A$76,0),1)</f>
        <v>27000</v>
      </c>
      <c r="J87" s="8"/>
      <c r="K87" s="8"/>
      <c r="L87" s="8"/>
      <c r="M87" s="8">
        <f>INDEX('NOBLES 3E'!$G$2:$G$76,MATCH('NOBLE HOUSES 5E'!$A87,'NOBLES 3E'!$A$2:$A$76,0),1)</f>
        <v>28</v>
      </c>
      <c r="N87" s="8" t="str">
        <f>INDEX('NOBLES 3E'!H$2:H$76,MATCH('NOBLE HOUSES 5E'!$A87,'NOBLES 3E'!$A$2:$A$76,0),1)</f>
        <v>N</v>
      </c>
      <c r="O87" s="8" t="str">
        <f>INDEX('NOBLES 3E'!I$2:I$76,MATCH('NOBLE HOUSES 5E'!$A87,'NOBLES 3E'!$A$2:$A$76,0),1)</f>
        <v>Waukeen</v>
      </c>
      <c r="P87" s="8" t="str">
        <f>INDEX('NOBLES 3E'!J$2:J$76,MATCH('NOBLE HOUSES 5E'!$A87,'NOBLES 3E'!$A$2:$A$76,0),1)</f>
        <v>Tethyrian</v>
      </c>
      <c r="Q87" s="8"/>
      <c r="R87" s="8" t="str">
        <f>INDEX('NOBLES 3E'!K$2:K$76,MATCH('NOBLE HOUSES 5E'!$A87,'NOBLES 3E'!$A$2:$A$76,0),1)</f>
        <v>1112 DR</v>
      </c>
      <c r="S87" s="8" t="str">
        <f>INDEX('NOBLES 3E'!L$2:L$76,MATCH('NOBLE HOUSES 5E'!$A87,'NOBLES 3E'!$A$2:$A$76,0),1)</f>
        <v>N18</v>
      </c>
      <c r="T87" s="6">
        <f t="shared" si="1"/>
        <v>3</v>
      </c>
      <c r="U87" s="8" t="str">
        <f>IF(T87&gt;=LIFESTYLES!$E$8,LIFESTYLES!$A$8,IF(T87&gt;=LIFESTYLES!$E$7,LIFESTYLES!$A$7,IF(T87&gt;=LIFESTYLES!$E$6,LIFESTYLES!$A$6,IF(T87&gt;=LIFESTYLES!$E$5,LIFESTYLES!$A$5,IF(T87&gt;=LIFESTYLES!$E$4,LIFESTYLES!$A$4,IF(T87&gt;=LIFESTYLES!$E$3,LIFESTYLES!$A$3,LIFESTYLES!$A$2))))))</f>
        <v>Comfortable</v>
      </c>
    </row>
    <row r="88" spans="1:21" x14ac:dyDescent="0.25">
      <c r="A88" s="8" t="s">
        <v>206</v>
      </c>
      <c r="B88" s="8"/>
      <c r="C88" s="8"/>
      <c r="D88" s="8" t="s">
        <v>46</v>
      </c>
      <c r="E88" s="8" t="s">
        <v>780</v>
      </c>
      <c r="F88" s="8"/>
      <c r="G88" s="8"/>
      <c r="H88" s="8"/>
      <c r="I88" s="8">
        <f>INDEX('NOBLES 3E'!$C$2:$C$76,MATCH('NOBLE HOUSES 5E'!$A88,'NOBLES 3E'!$A$2:$A$76,0),1)</f>
        <v>33000</v>
      </c>
      <c r="J88" s="8"/>
      <c r="K88" s="8"/>
      <c r="L88" s="8"/>
      <c r="M88" s="8">
        <f>INDEX('NOBLES 3E'!$G$2:$G$76,MATCH('NOBLE HOUSES 5E'!$A88,'NOBLES 3E'!$A$2:$A$76,0),1)</f>
        <v>72</v>
      </c>
      <c r="N88" s="8" t="str">
        <f>INDEX('NOBLES 3E'!H$2:H$76,MATCH('NOBLE HOUSES 5E'!$A88,'NOBLES 3E'!$A$2:$A$76,0),1)</f>
        <v>LN, N, LE</v>
      </c>
      <c r="O88" s="8" t="str">
        <f>INDEX('NOBLES 3E'!I$2:I$76,MATCH('NOBLE HOUSES 5E'!$A88,'NOBLES 3E'!$A$2:$A$76,0),1)</f>
        <v>Bane</v>
      </c>
      <c r="P88" s="8" t="str">
        <f>INDEX('NOBLES 3E'!J$2:J$76,MATCH('NOBLE HOUSES 5E'!$A88,'NOBLES 3E'!$A$2:$A$76,0),1)</f>
        <v>Illuskan</v>
      </c>
      <c r="Q88" s="8"/>
      <c r="R88" s="8" t="str">
        <f>INDEX('NOBLES 3E'!K$2:K$76,MATCH('NOBLE HOUSES 5E'!$A88,'NOBLES 3E'!$A$2:$A$76,0),1)</f>
        <v>1254 DR</v>
      </c>
      <c r="S88" s="8">
        <f>INDEX('NOBLES 3E'!L$2:L$76,MATCH('NOBLE HOUSES 5E'!$A88,'NOBLES 3E'!$A$2:$A$76,0),1)</f>
        <v>46</v>
      </c>
      <c r="T88" s="6">
        <f t="shared" si="1"/>
        <v>2</v>
      </c>
      <c r="U88" s="8" t="str">
        <f>IF(T88&gt;=LIFESTYLES!$E$8,LIFESTYLES!$A$8,IF(T88&gt;=LIFESTYLES!$E$7,LIFESTYLES!$A$7,IF(T88&gt;=LIFESTYLES!$E$6,LIFESTYLES!$A$6,IF(T88&gt;=LIFESTYLES!$E$5,LIFESTYLES!$A$5,IF(T88&gt;=LIFESTYLES!$E$4,LIFESTYLES!$A$4,IF(T88&gt;=LIFESTYLES!$E$3,LIFESTYLES!$A$3,LIFESTYLES!$A$2))))))</f>
        <v>Comfortable</v>
      </c>
    </row>
    <row r="89" spans="1:21" x14ac:dyDescent="0.25">
      <c r="A89" s="8" t="s">
        <v>207</v>
      </c>
      <c r="B89" s="14" t="s">
        <v>40</v>
      </c>
      <c r="C89" s="8"/>
      <c r="D89" s="12"/>
      <c r="E89" s="8"/>
      <c r="F89" s="8"/>
      <c r="G89" s="8"/>
      <c r="H89" s="8" t="s">
        <v>208</v>
      </c>
      <c r="I89" s="8"/>
      <c r="J89" s="8"/>
      <c r="K89" s="8"/>
      <c r="L89" s="8"/>
      <c r="M89" s="8"/>
      <c r="N89" s="12">
        <v>0</v>
      </c>
      <c r="O89" s="12">
        <v>0</v>
      </c>
      <c r="P89" s="12">
        <v>0</v>
      </c>
      <c r="Q89" s="8"/>
      <c r="R89" s="12"/>
      <c r="S89" s="8"/>
      <c r="T89" s="6">
        <f t="shared" si="1"/>
        <v>0</v>
      </c>
      <c r="U89" s="8" t="str">
        <f>IF(T89&gt;=LIFESTYLES!$E$8,LIFESTYLES!$A$8,IF(T89&gt;=LIFESTYLES!$E$7,LIFESTYLES!$A$7,IF(T89&gt;=LIFESTYLES!$E$6,LIFESTYLES!$A$6,IF(T89&gt;=LIFESTYLES!$E$5,LIFESTYLES!$A$5,IF(T89&gt;=LIFESTYLES!$E$4,LIFESTYLES!$A$4,IF(T89&gt;=LIFESTYLES!$E$3,LIFESTYLES!$A$3,LIFESTYLES!$A$2))))))</f>
        <v>Wretched</v>
      </c>
    </row>
    <row r="90" spans="1:21" x14ac:dyDescent="0.25">
      <c r="A90" s="8" t="s">
        <v>209</v>
      </c>
      <c r="B90" s="8"/>
      <c r="C90" s="8"/>
      <c r="D90" s="8" t="s">
        <v>778</v>
      </c>
      <c r="E90" s="8" t="s">
        <v>777</v>
      </c>
      <c r="F90" s="8"/>
      <c r="G90" s="8"/>
      <c r="H90" s="8"/>
      <c r="I90" s="8">
        <f>INDEX('NOBLES 3E'!$C$2:$C$76,MATCH('NOBLE HOUSES 5E'!$A90,'NOBLES 3E'!$A$2:$A$76,0),1)</f>
        <v>50000</v>
      </c>
      <c r="J90" s="8"/>
      <c r="K90" s="8" t="s">
        <v>682</v>
      </c>
      <c r="L90" s="8"/>
      <c r="M90" s="8">
        <f>INDEX('NOBLES 3E'!$G$2:$G$76,MATCH('NOBLE HOUSES 5E'!$A90,'NOBLES 3E'!$A$2:$A$76,0),1)</f>
        <v>22</v>
      </c>
      <c r="N90" s="8" t="str">
        <f>INDEX('NOBLES 3E'!H$2:H$76,MATCH('NOBLE HOUSES 5E'!$A90,'NOBLES 3E'!$A$2:$A$76,0),1)</f>
        <v>NG, LG, CG, LN, N, CN</v>
      </c>
      <c r="O90" s="8">
        <f>INDEX('NOBLES 3E'!I$2:I$76,MATCH('NOBLE HOUSES 5E'!$A90,'NOBLES 3E'!$A$2:$A$76,0),1)</f>
        <v>0</v>
      </c>
      <c r="P90" s="8" t="str">
        <f>INDEX('NOBLES 3E'!J$2:J$76,MATCH('NOBLE HOUSES 5E'!$A90,'NOBLES 3E'!$A$2:$A$76,0),1)</f>
        <v>Tethyrian</v>
      </c>
      <c r="Q90" s="8"/>
      <c r="R90" s="8" t="str">
        <f>INDEX('NOBLES 3E'!K$2:K$76,MATCH('NOBLE HOUSES 5E'!$A90,'NOBLES 3E'!$A$2:$A$76,0),1)</f>
        <v>973 DR</v>
      </c>
      <c r="S90" s="8" t="str">
        <f>INDEX('NOBLES 3E'!L$2:L$76,MATCH('NOBLE HOUSES 5E'!$A90,'NOBLES 3E'!$A$2:$A$76,0),1)</f>
        <v>C63, N55, T41</v>
      </c>
      <c r="T90" s="6">
        <f t="shared" si="1"/>
        <v>7</v>
      </c>
      <c r="U90" s="8" t="str">
        <f>IF(T90&gt;=LIFESTYLES!$E$8,LIFESTYLES!$A$8,IF(T90&gt;=LIFESTYLES!$E$7,LIFESTYLES!$A$7,IF(T90&gt;=LIFESTYLES!$E$6,LIFESTYLES!$A$6,IF(T90&gt;=LIFESTYLES!$E$5,LIFESTYLES!$A$5,IF(T90&gt;=LIFESTYLES!$E$4,LIFESTYLES!$A$4,IF(T90&gt;=LIFESTYLES!$E$3,LIFESTYLES!$A$3,LIFESTYLES!$A$2))))))</f>
        <v>Wealthy</v>
      </c>
    </row>
    <row r="91" spans="1:21" x14ac:dyDescent="0.25">
      <c r="A91" s="8" t="s">
        <v>211</v>
      </c>
      <c r="B91" s="8"/>
      <c r="C91" s="8"/>
      <c r="D91" s="8" t="s">
        <v>212</v>
      </c>
      <c r="E91" s="8" t="s">
        <v>776</v>
      </c>
      <c r="F91" s="8"/>
      <c r="G91" s="8"/>
      <c r="H91" s="8"/>
      <c r="I91" s="8">
        <f>INDEX('NOBLES 3E'!$C$2:$C$76,MATCH('NOBLE HOUSES 5E'!$A91,'NOBLES 3E'!$A$2:$A$76,0),1)</f>
        <v>22000</v>
      </c>
      <c r="J91" s="8"/>
      <c r="K91" s="8" t="s">
        <v>213</v>
      </c>
      <c r="L91" s="8"/>
      <c r="M91" s="8">
        <f>INDEX('NOBLES 3E'!$G$2:$G$76,MATCH('NOBLE HOUSES 5E'!$A91,'NOBLES 3E'!$A$2:$A$76,0),1)</f>
        <v>18</v>
      </c>
      <c r="N91" s="8" t="str">
        <f>INDEX('NOBLES 3E'!H$2:H$76,MATCH('NOBLE HOUSES 5E'!$A91,'NOBLES 3E'!$A$2:$A$76,0),1)</f>
        <v>CG, NG, CN</v>
      </c>
      <c r="O91" s="8" t="str">
        <f>INDEX('NOBLES 3E'!I$2:I$76,MATCH('NOBLE HOUSES 5E'!$A91,'NOBLES 3E'!$A$2:$A$76,0),1)</f>
        <v>Selune</v>
      </c>
      <c r="P91" s="8" t="str">
        <f>INDEX('NOBLES 3E'!J$2:J$76,MATCH('NOBLE HOUSES 5E'!$A91,'NOBLES 3E'!$A$2:$A$76,0),1)</f>
        <v>Chondathan</v>
      </c>
      <c r="Q91" s="8"/>
      <c r="R91" s="8" t="str">
        <f>INDEX('NOBLES 3E'!K$2:K$76,MATCH('NOBLE HOUSES 5E'!$A91,'NOBLES 3E'!$A$2:$A$76,0),1)</f>
        <v>1251 DR</v>
      </c>
      <c r="S91" s="8">
        <f>INDEX('NOBLES 3E'!L$2:L$76,MATCH('NOBLE HOUSES 5E'!$A91,'NOBLES 3E'!$A$2:$A$76,0),1)</f>
        <v>20</v>
      </c>
      <c r="T91" s="6">
        <f t="shared" si="1"/>
        <v>4</v>
      </c>
      <c r="U91" s="8" t="str">
        <f>IF(T91&gt;=LIFESTYLES!$E$8,LIFESTYLES!$A$8,IF(T91&gt;=LIFESTYLES!$E$7,LIFESTYLES!$A$7,IF(T91&gt;=LIFESTYLES!$E$6,LIFESTYLES!$A$6,IF(T91&gt;=LIFESTYLES!$E$5,LIFESTYLES!$A$5,IF(T91&gt;=LIFESTYLES!$E$4,LIFESTYLES!$A$4,IF(T91&gt;=LIFESTYLES!$E$3,LIFESTYLES!$A$3,LIFESTYLES!$A$2))))))</f>
        <v>Wealthy</v>
      </c>
    </row>
    <row r="92" spans="1:21" x14ac:dyDescent="0.25">
      <c r="A92" s="8" t="s">
        <v>214</v>
      </c>
      <c r="B92" s="8"/>
      <c r="C92" s="8"/>
      <c r="D92" s="8" t="s">
        <v>212</v>
      </c>
      <c r="E92" s="8" t="s">
        <v>775</v>
      </c>
      <c r="F92" s="8"/>
      <c r="G92" s="8"/>
      <c r="H92" s="8"/>
      <c r="I92" s="8">
        <f>INDEX('NOBLES 3E'!$C$2:$C$76,MATCH('NOBLE HOUSES 5E'!$A92,'NOBLES 3E'!$A$2:$A$76,0),1)</f>
        <v>20000</v>
      </c>
      <c r="J92" s="8"/>
      <c r="K92" s="8" t="s">
        <v>215</v>
      </c>
      <c r="L92" s="8"/>
      <c r="M92" s="8">
        <f>INDEX('NOBLES 3E'!$G$2:$G$76,MATCH('NOBLE HOUSES 5E'!$A92,'NOBLES 3E'!$A$2:$A$76,0),1)</f>
        <v>27</v>
      </c>
      <c r="N92" s="8" t="str">
        <f>INDEX('NOBLES 3E'!H$2:H$76,MATCH('NOBLE HOUSES 5E'!$A92,'NOBLES 3E'!$A$2:$A$76,0),1)</f>
        <v>CN, CE</v>
      </c>
      <c r="O92" s="8" t="str">
        <f>INDEX('NOBLES 3E'!I$2:I$76,MATCH('NOBLE HOUSES 5E'!$A92,'NOBLES 3E'!$A$2:$A$76,0),1)</f>
        <v>Umberlee</v>
      </c>
      <c r="P92" s="8" t="str">
        <f>INDEX('NOBLES 3E'!J$2:J$76,MATCH('NOBLE HOUSES 5E'!$A92,'NOBLES 3E'!$A$2:$A$76,0),1)</f>
        <v>Tethyrian</v>
      </c>
      <c r="Q92" s="8"/>
      <c r="R92" s="8" t="str">
        <f>INDEX('NOBLES 3E'!K$2:K$76,MATCH('NOBLE HOUSES 5E'!$A92,'NOBLES 3E'!$A$2:$A$76,0),1)</f>
        <v>1310 DR</v>
      </c>
      <c r="S92" s="8">
        <f>INDEX('NOBLES 3E'!L$2:L$76,MATCH('NOBLE HOUSES 5E'!$A92,'NOBLES 3E'!$A$2:$A$76,0),1)</f>
        <v>32</v>
      </c>
      <c r="T92" s="6">
        <f t="shared" si="1"/>
        <v>3</v>
      </c>
      <c r="U92" s="8" t="str">
        <f>IF(T92&gt;=LIFESTYLES!$E$8,LIFESTYLES!$A$8,IF(T92&gt;=LIFESTYLES!$E$7,LIFESTYLES!$A$7,IF(T92&gt;=LIFESTYLES!$E$6,LIFESTYLES!$A$6,IF(T92&gt;=LIFESTYLES!$E$5,LIFESTYLES!$A$5,IF(T92&gt;=LIFESTYLES!$E$4,LIFESTYLES!$A$4,IF(T92&gt;=LIFESTYLES!$E$3,LIFESTYLES!$A$3,LIFESTYLES!$A$2))))))</f>
        <v>Comfortable</v>
      </c>
    </row>
    <row r="93" spans="1:21" x14ac:dyDescent="0.25">
      <c r="A93" s="8" t="s">
        <v>216</v>
      </c>
      <c r="B93" s="8"/>
      <c r="C93" s="8"/>
      <c r="D93" s="8" t="s">
        <v>217</v>
      </c>
      <c r="E93" s="8" t="s">
        <v>774</v>
      </c>
      <c r="F93" s="8"/>
      <c r="G93" s="8"/>
      <c r="H93" s="8" t="s">
        <v>683</v>
      </c>
      <c r="I93" s="8">
        <f>INDEX('NOBLES 3E'!$C$2:$C$76,MATCH('NOBLE HOUSES 5E'!$A93,'NOBLES 3E'!$A$2:$A$76,0),1)</f>
        <v>25000</v>
      </c>
      <c r="J93" s="8"/>
      <c r="K93" s="8" t="s">
        <v>683</v>
      </c>
      <c r="L93" s="8"/>
      <c r="M93" s="8">
        <f>INDEX('NOBLES 3E'!$G$2:$G$76,MATCH('NOBLE HOUSES 5E'!$A93,'NOBLES 3E'!$A$2:$A$76,0),1)</f>
        <v>31</v>
      </c>
      <c r="N93" s="8" t="str">
        <f>INDEX('NOBLES 3E'!H$2:H$76,MATCH('NOBLE HOUSES 5E'!$A93,'NOBLES 3E'!$A$2:$A$76,0),1)</f>
        <v>CN, N, CE, NE</v>
      </c>
      <c r="O93" s="8" t="str">
        <f>INDEX('NOBLES 3E'!I$2:I$76,MATCH('NOBLE HOUSES 5E'!$A93,'NOBLES 3E'!$A$2:$A$76,0),1)</f>
        <v>Tempus</v>
      </c>
      <c r="P93" s="8" t="str">
        <f>INDEX('NOBLES 3E'!J$2:J$76,MATCH('NOBLE HOUSES 5E'!$A93,'NOBLES 3E'!$A$2:$A$76,0),1)</f>
        <v>Tethyrian</v>
      </c>
      <c r="Q93" s="8"/>
      <c r="R93" s="8" t="str">
        <f>INDEX('NOBLES 3E'!K$2:K$76,MATCH('NOBLE HOUSES 5E'!$A93,'NOBLES 3E'!$A$2:$A$76,0),1)</f>
        <v>1103 DR</v>
      </c>
      <c r="S93" s="8" t="str">
        <f>INDEX('NOBLES 3E'!L$2:L$76,MATCH('NOBLE HOUSES 5E'!$A93,'NOBLES 3E'!$A$2:$A$76,0),1)</f>
        <v>N44</v>
      </c>
      <c r="T93" s="6">
        <f t="shared" si="1"/>
        <v>3</v>
      </c>
      <c r="U93" s="8" t="str">
        <f>IF(T93&gt;=LIFESTYLES!$E$8,LIFESTYLES!$A$8,IF(T93&gt;=LIFESTYLES!$E$7,LIFESTYLES!$A$7,IF(T93&gt;=LIFESTYLES!$E$6,LIFESTYLES!$A$6,IF(T93&gt;=LIFESTYLES!$E$5,LIFESTYLES!$A$5,IF(T93&gt;=LIFESTYLES!$E$4,LIFESTYLES!$A$4,IF(T93&gt;=LIFESTYLES!$E$3,LIFESTYLES!$A$3,LIFESTYLES!$A$2))))))</f>
        <v>Comfortable</v>
      </c>
    </row>
    <row r="94" spans="1:21" x14ac:dyDescent="0.25">
      <c r="A94" s="8" t="s">
        <v>218</v>
      </c>
      <c r="B94" s="8"/>
      <c r="C94" s="8"/>
      <c r="D94" s="12">
        <v>0</v>
      </c>
      <c r="E94" s="8"/>
      <c r="F94" s="8"/>
      <c r="G94" s="8"/>
      <c r="I94" s="8"/>
      <c r="J94" s="8"/>
      <c r="K94" s="8" t="s">
        <v>684</v>
      </c>
      <c r="L94" s="8"/>
      <c r="M94" s="8"/>
      <c r="N94" s="8"/>
      <c r="O94" s="8"/>
      <c r="P94" s="8"/>
      <c r="Q94" s="8"/>
      <c r="R94" s="12"/>
      <c r="S94" s="8"/>
      <c r="T94" s="6">
        <f t="shared" si="1"/>
        <v>0</v>
      </c>
      <c r="U94" s="8" t="str">
        <f>IF(T94&gt;=LIFESTYLES!$E$8,LIFESTYLES!$A$8,IF(T94&gt;=LIFESTYLES!$E$7,LIFESTYLES!$A$7,IF(T94&gt;=LIFESTYLES!$E$6,LIFESTYLES!$A$6,IF(T94&gt;=LIFESTYLES!$E$5,LIFESTYLES!$A$5,IF(T94&gt;=LIFESTYLES!$E$4,LIFESTYLES!$A$4,IF(T94&gt;=LIFESTYLES!$E$3,LIFESTYLES!$A$3,LIFESTYLES!$A$2))))))</f>
        <v>Wretched</v>
      </c>
    </row>
    <row r="95" spans="1:21" x14ac:dyDescent="0.25">
      <c r="A95" s="8" t="s">
        <v>219</v>
      </c>
      <c r="B95" s="8"/>
      <c r="C95" s="8"/>
      <c r="D95" s="12">
        <v>0</v>
      </c>
      <c r="E95" s="8"/>
      <c r="F95" s="8"/>
      <c r="G95" s="8"/>
      <c r="I95" s="8"/>
      <c r="J95" s="8"/>
      <c r="K95" s="8" t="s">
        <v>685</v>
      </c>
      <c r="L95" s="8"/>
      <c r="M95" s="8"/>
      <c r="N95" s="8"/>
      <c r="O95" s="8"/>
      <c r="P95" s="8"/>
      <c r="Q95" s="8"/>
      <c r="R95" s="12"/>
      <c r="S95" s="8"/>
      <c r="T95" s="6">
        <f t="shared" si="1"/>
        <v>0</v>
      </c>
      <c r="U95" s="8" t="str">
        <f>IF(T95&gt;=LIFESTYLES!$E$8,LIFESTYLES!$A$8,IF(T95&gt;=LIFESTYLES!$E$7,LIFESTYLES!$A$7,IF(T95&gt;=LIFESTYLES!$E$6,LIFESTYLES!$A$6,IF(T95&gt;=LIFESTYLES!$E$5,LIFESTYLES!$A$5,IF(T95&gt;=LIFESTYLES!$E$4,LIFESTYLES!$A$4,IF(T95&gt;=LIFESTYLES!$E$3,LIFESTYLES!$A$3,LIFESTYLES!$A$2))))))</f>
        <v>Wretched</v>
      </c>
    </row>
    <row r="96" spans="1:21" x14ac:dyDescent="0.25">
      <c r="A96" s="8" t="s">
        <v>220</v>
      </c>
      <c r="B96" s="8"/>
      <c r="C96" s="8"/>
      <c r="D96" s="12">
        <v>0</v>
      </c>
      <c r="E96" s="8"/>
      <c r="F96" s="8"/>
      <c r="G96" s="8"/>
      <c r="H96" s="8" t="s">
        <v>864</v>
      </c>
      <c r="I96" s="8"/>
      <c r="J96" s="8"/>
      <c r="K96" s="8" t="s">
        <v>865</v>
      </c>
      <c r="L96" s="8"/>
      <c r="M96" s="8"/>
      <c r="N96" s="8"/>
      <c r="O96" s="8"/>
      <c r="P96" s="8"/>
      <c r="Q96" s="8"/>
      <c r="R96" s="12"/>
      <c r="S96" s="8"/>
      <c r="T96" s="6">
        <f t="shared" si="1"/>
        <v>0</v>
      </c>
      <c r="U96" s="8" t="str">
        <f>IF(T96&gt;=LIFESTYLES!$E$8,LIFESTYLES!$A$8,IF(T96&gt;=LIFESTYLES!$E$7,LIFESTYLES!$A$7,IF(T96&gt;=LIFESTYLES!$E$6,LIFESTYLES!$A$6,IF(T96&gt;=LIFESTYLES!$E$5,LIFESTYLES!$A$5,IF(T96&gt;=LIFESTYLES!$E$4,LIFESTYLES!$A$4,IF(T96&gt;=LIFESTYLES!$E$3,LIFESTYLES!$A$3,LIFESTYLES!$A$2))))))</f>
        <v>Wretched</v>
      </c>
    </row>
    <row r="97" spans="1:21" x14ac:dyDescent="0.25">
      <c r="A97" s="8" t="s">
        <v>221</v>
      </c>
      <c r="B97" s="8"/>
      <c r="C97" s="8"/>
      <c r="D97" s="12">
        <v>0</v>
      </c>
      <c r="E97" s="8"/>
      <c r="F97" s="8"/>
      <c r="G97" s="8"/>
      <c r="H97" s="8" t="s">
        <v>222</v>
      </c>
      <c r="I97" s="8"/>
      <c r="J97" s="8"/>
      <c r="K97" s="8" t="s">
        <v>866</v>
      </c>
      <c r="L97" s="8"/>
      <c r="M97" s="8"/>
      <c r="N97" s="8"/>
      <c r="O97" s="8"/>
      <c r="P97" s="8"/>
      <c r="Q97" s="8"/>
      <c r="R97" s="12"/>
      <c r="S97" s="8"/>
      <c r="T97" s="6">
        <f t="shared" si="1"/>
        <v>0</v>
      </c>
      <c r="U97" s="8" t="str">
        <f>IF(T97&gt;=LIFESTYLES!$E$8,LIFESTYLES!$A$8,IF(T97&gt;=LIFESTYLES!$E$7,LIFESTYLES!$A$7,IF(T97&gt;=LIFESTYLES!$E$6,LIFESTYLES!$A$6,IF(T97&gt;=LIFESTYLES!$E$5,LIFESTYLES!$A$5,IF(T97&gt;=LIFESTYLES!$E$4,LIFESTYLES!$A$4,IF(T97&gt;=LIFESTYLES!$E$3,LIFESTYLES!$A$3,LIFESTYLES!$A$2))))))</f>
        <v>Wretched</v>
      </c>
    </row>
    <row r="98" spans="1:21" x14ac:dyDescent="0.25">
      <c r="A98" s="8" t="s">
        <v>223</v>
      </c>
      <c r="B98" s="8"/>
      <c r="C98" s="8"/>
      <c r="D98" s="12">
        <v>0</v>
      </c>
      <c r="E98" s="8"/>
      <c r="F98" s="8"/>
      <c r="G98" s="8"/>
      <c r="H98" s="8"/>
      <c r="I98" s="8"/>
      <c r="J98" s="8"/>
      <c r="K98" s="8" t="s">
        <v>686</v>
      </c>
      <c r="L98" s="8"/>
      <c r="M98" s="8"/>
      <c r="N98" s="8"/>
      <c r="O98" s="8"/>
      <c r="P98" s="8"/>
      <c r="Q98" s="8"/>
      <c r="R98" s="12"/>
      <c r="S98" s="8"/>
      <c r="T98" s="6">
        <f t="shared" si="1"/>
        <v>0</v>
      </c>
      <c r="U98" s="8" t="str">
        <f>IF(T98&gt;=LIFESTYLES!$E$8,LIFESTYLES!$A$8,IF(T98&gt;=LIFESTYLES!$E$7,LIFESTYLES!$A$7,IF(T98&gt;=LIFESTYLES!$E$6,LIFESTYLES!$A$6,IF(T98&gt;=LIFESTYLES!$E$5,LIFESTYLES!$A$5,IF(T98&gt;=LIFESTYLES!$E$4,LIFESTYLES!$A$4,IF(T98&gt;=LIFESTYLES!$E$3,LIFESTYLES!$A$3,LIFESTYLES!$A$2))))))</f>
        <v>Wretched</v>
      </c>
    </row>
    <row r="99" spans="1:21" x14ac:dyDescent="0.25">
      <c r="A99" s="8" t="s">
        <v>867</v>
      </c>
      <c r="B99" s="14" t="s">
        <v>2251</v>
      </c>
      <c r="C99" s="8"/>
      <c r="D99" s="8" t="s">
        <v>1593</v>
      </c>
      <c r="E99" s="8" t="s">
        <v>870</v>
      </c>
      <c r="F99" s="8"/>
      <c r="G99" s="8"/>
      <c r="H99" s="8"/>
      <c r="I99" s="8"/>
      <c r="J99" s="8"/>
      <c r="K99" s="8"/>
      <c r="L99" s="8"/>
      <c r="M99" s="8"/>
      <c r="N99" s="12">
        <v>0</v>
      </c>
      <c r="O99" s="12">
        <v>0</v>
      </c>
      <c r="P99" s="12">
        <v>0</v>
      </c>
      <c r="Q99" s="12">
        <v>0</v>
      </c>
      <c r="R99" s="12">
        <v>0</v>
      </c>
      <c r="S99" s="12">
        <v>0</v>
      </c>
      <c r="T99" s="12">
        <v>0</v>
      </c>
      <c r="U99" s="8" t="str">
        <f>IF(T99&gt;=LIFESTYLES!$E$8,LIFESTYLES!$A$8,IF(T99&gt;=LIFESTYLES!$E$7,LIFESTYLES!$A$7,IF(T99&gt;=LIFESTYLES!$E$6,LIFESTYLES!$A$6,IF(T99&gt;=LIFESTYLES!$E$5,LIFESTYLES!$A$5,IF(T99&gt;=LIFESTYLES!$E$4,LIFESTYLES!$A$4,IF(T99&gt;=LIFESTYLES!$E$3,LIFESTYLES!$A$3,LIFESTYLES!$A$2))))))</f>
        <v>Wretched</v>
      </c>
    </row>
    <row r="100" spans="1:21" x14ac:dyDescent="0.25">
      <c r="A100" s="8" t="s">
        <v>868</v>
      </c>
      <c r="B100" s="14" t="s">
        <v>2251</v>
      </c>
      <c r="C100" s="8"/>
      <c r="D100" s="8" t="s">
        <v>1594</v>
      </c>
      <c r="E100" s="8" t="s">
        <v>871</v>
      </c>
      <c r="F100" s="8"/>
      <c r="G100" s="8"/>
      <c r="H100" s="8" t="s">
        <v>869</v>
      </c>
      <c r="I100" s="8"/>
      <c r="J100" s="8"/>
      <c r="K100" s="8" t="s">
        <v>874</v>
      </c>
      <c r="L100" s="8"/>
      <c r="M100" s="8"/>
      <c r="N100" s="8" t="s">
        <v>456</v>
      </c>
      <c r="O100" s="8"/>
      <c r="P100" s="8" t="s">
        <v>247</v>
      </c>
      <c r="Q100" s="8"/>
      <c r="R100" s="8"/>
      <c r="S100" s="8"/>
      <c r="T100" s="8"/>
      <c r="U100" s="8" t="str">
        <f>IF(T100&gt;=LIFESTYLES!$E$8,LIFESTYLES!$A$8,IF(T100&gt;=LIFESTYLES!$E$7,LIFESTYLES!$A$7,IF(T100&gt;=LIFESTYLES!$E$6,LIFESTYLES!$A$6,IF(T100&gt;=LIFESTYLES!$E$5,LIFESTYLES!$A$5,IF(T100&gt;=LIFESTYLES!$E$4,LIFESTYLES!$A$4,IF(T100&gt;=LIFESTYLES!$E$3,LIFESTYLES!$A$3,LIFESTYLES!$A$2))))))</f>
        <v>Wretched</v>
      </c>
    </row>
    <row r="101" spans="1:21" x14ac:dyDescent="0.25">
      <c r="A101" s="8" t="s">
        <v>877</v>
      </c>
      <c r="B101" s="8"/>
      <c r="C101" s="8"/>
      <c r="D101" s="8"/>
      <c r="E101" s="8"/>
      <c r="F101" s="8"/>
      <c r="G101" s="8"/>
      <c r="H101" s="8"/>
      <c r="I101" s="8"/>
      <c r="J101" s="8"/>
      <c r="K101" s="8" t="s">
        <v>878</v>
      </c>
      <c r="L101" s="8"/>
      <c r="M101" s="8"/>
      <c r="N101" s="8" t="s">
        <v>2246</v>
      </c>
      <c r="O101" s="8"/>
      <c r="P101" s="8" t="s">
        <v>2254</v>
      </c>
      <c r="Q101" s="8"/>
      <c r="R101" s="8"/>
      <c r="S101" s="8"/>
      <c r="T101" s="8"/>
      <c r="U101" s="8" t="str">
        <f>IF(T101&gt;=LIFESTYLES!$E$8,LIFESTYLES!$A$8,IF(T101&gt;=LIFESTYLES!$E$7,LIFESTYLES!$A$7,IF(T101&gt;=LIFESTYLES!$E$6,LIFESTYLES!$A$6,IF(T101&gt;=LIFESTYLES!$E$5,LIFESTYLES!$A$5,IF(T101&gt;=LIFESTYLES!$E$4,LIFESTYLES!$A$4,IF(T101&gt;=LIFESTYLES!$E$3,LIFESTYLES!$A$3,LIFESTYLES!$A$2))))))</f>
        <v>Wretched</v>
      </c>
    </row>
    <row r="102" spans="1:21" ht="15" customHeight="1" x14ac:dyDescent="0.25">
      <c r="A102" s="8"/>
      <c r="B102" s="8"/>
      <c r="C102" s="8"/>
      <c r="D102" s="8"/>
      <c r="E102" s="8"/>
      <c r="F102" s="8"/>
      <c r="G102" s="8"/>
      <c r="H102" s="8"/>
      <c r="I102" s="8"/>
      <c r="J102" s="8"/>
      <c r="K102" s="8"/>
      <c r="L102" s="8"/>
      <c r="M102" s="8"/>
      <c r="N102" s="8"/>
      <c r="O102" s="8"/>
      <c r="P102" s="8"/>
      <c r="Q102" s="8"/>
      <c r="R102" s="8"/>
      <c r="S102" s="8"/>
      <c r="T102" s="8"/>
      <c r="U102" s="8"/>
    </row>
    <row r="103" spans="1:21" x14ac:dyDescent="0.25">
      <c r="A103" s="8"/>
      <c r="B103" s="8"/>
      <c r="C103" s="8"/>
      <c r="D103" s="8"/>
      <c r="E103" s="8"/>
      <c r="F103" s="8"/>
      <c r="G103" s="8"/>
      <c r="H103" s="8"/>
      <c r="I103" s="8"/>
      <c r="J103" s="8"/>
      <c r="K103" s="8"/>
      <c r="L103" s="8"/>
      <c r="M103" s="8"/>
      <c r="N103" s="8"/>
      <c r="O103" s="8"/>
      <c r="P103" s="8"/>
      <c r="Q103" s="8"/>
      <c r="R103" s="8"/>
      <c r="S103" s="8"/>
      <c r="T103" s="8"/>
      <c r="U103" s="8"/>
    </row>
    <row r="104" spans="1:21" x14ac:dyDescent="0.25">
      <c r="A104" s="8"/>
      <c r="B104" s="8"/>
      <c r="C104" s="8"/>
      <c r="D104" s="8"/>
      <c r="E104" s="8"/>
      <c r="F104" s="8"/>
      <c r="G104" s="8"/>
      <c r="H104" s="8"/>
      <c r="I104" s="8"/>
      <c r="J104" s="8"/>
      <c r="K104" s="8"/>
      <c r="L104" s="8"/>
      <c r="M104" s="8"/>
      <c r="N104" s="8"/>
      <c r="O104" s="8"/>
      <c r="P104" s="8"/>
      <c r="Q104" s="8"/>
      <c r="R104" s="8"/>
      <c r="S104" s="8"/>
      <c r="T104" s="8"/>
      <c r="U104" s="8"/>
    </row>
  </sheetData>
  <mergeCells count="3">
    <mergeCell ref="D43:M43"/>
    <mergeCell ref="D55:M55"/>
    <mergeCell ref="D56:M5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68960-EC62-46B8-919C-EA5CB24244F4}">
  <dimension ref="A1:AN235"/>
  <sheetViews>
    <sheetView zoomScale="55" zoomScaleNormal="55" workbookViewId="0">
      <selection activeCell="J180" sqref="A1:XFD1048576"/>
    </sheetView>
  </sheetViews>
  <sheetFormatPr defaultRowHeight="15" x14ac:dyDescent="0.25"/>
  <cols>
    <col min="1" max="1" width="15.7109375" style="11" customWidth="1"/>
    <col min="2" max="16384" width="9.140625" style="11"/>
  </cols>
  <sheetData>
    <row r="1" spans="1:40" ht="15.75" thickBot="1" x14ac:dyDescent="0.3">
      <c r="A1" s="58" t="s">
        <v>2706</v>
      </c>
      <c r="B1" s="59" t="s">
        <v>4123</v>
      </c>
      <c r="C1" s="60"/>
      <c r="D1" s="60"/>
      <c r="E1" s="61"/>
      <c r="F1" s="59" t="s">
        <v>4126</v>
      </c>
      <c r="G1" s="60"/>
      <c r="H1" s="60"/>
      <c r="I1" s="61"/>
      <c r="J1" s="59" t="s">
        <v>4127</v>
      </c>
      <c r="K1" s="60"/>
      <c r="L1" s="60"/>
      <c r="M1" s="61"/>
      <c r="N1" s="59" t="s">
        <v>4128</v>
      </c>
      <c r="O1" s="60"/>
      <c r="P1" s="60"/>
      <c r="Q1" s="61"/>
      <c r="R1" s="59" t="s">
        <v>4129</v>
      </c>
      <c r="S1" s="60"/>
      <c r="T1" s="60"/>
      <c r="U1" s="61"/>
      <c r="V1" s="59" t="s">
        <v>4124</v>
      </c>
      <c r="W1" s="60"/>
      <c r="X1" s="60"/>
      <c r="Y1" s="61"/>
      <c r="Z1" s="59" t="s">
        <v>4125</v>
      </c>
      <c r="AA1" s="60"/>
      <c r="AB1" s="60"/>
      <c r="AC1" s="61"/>
      <c r="AD1" s="59" t="s">
        <v>4158</v>
      </c>
      <c r="AE1" s="60"/>
      <c r="AF1" s="60"/>
      <c r="AG1" s="61"/>
      <c r="AI1" s="58" t="s">
        <v>4131</v>
      </c>
      <c r="AJ1" s="59" t="s">
        <v>4130</v>
      </c>
      <c r="AK1" s="60"/>
      <c r="AL1" s="60"/>
      <c r="AM1" s="61"/>
      <c r="AN1" s="11" t="s">
        <v>3097</v>
      </c>
    </row>
    <row r="2" spans="1:40" ht="15.75" thickBot="1" x14ac:dyDescent="0.3">
      <c r="A2" s="62"/>
      <c r="B2" s="63" t="s">
        <v>2707</v>
      </c>
      <c r="C2" s="63" t="s">
        <v>2708</v>
      </c>
      <c r="D2" s="63" t="s">
        <v>2709</v>
      </c>
      <c r="E2" s="63" t="s">
        <v>2710</v>
      </c>
      <c r="F2" s="63" t="s">
        <v>2707</v>
      </c>
      <c r="G2" s="63" t="s">
        <v>2708</v>
      </c>
      <c r="H2" s="63" t="s">
        <v>2709</v>
      </c>
      <c r="I2" s="63" t="s">
        <v>2710</v>
      </c>
      <c r="J2" s="63" t="s">
        <v>2707</v>
      </c>
      <c r="K2" s="63" t="s">
        <v>2708</v>
      </c>
      <c r="L2" s="63" t="s">
        <v>2709</v>
      </c>
      <c r="M2" s="63" t="s">
        <v>2710</v>
      </c>
      <c r="N2" s="63" t="s">
        <v>2707</v>
      </c>
      <c r="O2" s="63" t="s">
        <v>2708</v>
      </c>
      <c r="P2" s="63" t="s">
        <v>2709</v>
      </c>
      <c r="Q2" s="63" t="s">
        <v>2710</v>
      </c>
      <c r="R2" s="63" t="s">
        <v>2707</v>
      </c>
      <c r="S2" s="63" t="s">
        <v>2708</v>
      </c>
      <c r="T2" s="63" t="s">
        <v>2709</v>
      </c>
      <c r="U2" s="63" t="s">
        <v>2710</v>
      </c>
      <c r="V2" s="63" t="s">
        <v>2707</v>
      </c>
      <c r="W2" s="63" t="s">
        <v>2708</v>
      </c>
      <c r="X2" s="63" t="s">
        <v>2709</v>
      </c>
      <c r="Y2" s="63" t="s">
        <v>2710</v>
      </c>
      <c r="Z2" s="63" t="s">
        <v>2707</v>
      </c>
      <c r="AA2" s="63" t="s">
        <v>2708</v>
      </c>
      <c r="AB2" s="63" t="s">
        <v>2709</v>
      </c>
      <c r="AC2" s="63" t="s">
        <v>2710</v>
      </c>
      <c r="AD2" s="63" t="s">
        <v>2707</v>
      </c>
      <c r="AE2" s="63" t="s">
        <v>2708</v>
      </c>
      <c r="AF2" s="63" t="s">
        <v>2709</v>
      </c>
      <c r="AG2" s="63" t="s">
        <v>2710</v>
      </c>
      <c r="AI2" s="62"/>
      <c r="AN2" s="11" t="s">
        <v>3098</v>
      </c>
    </row>
    <row r="3" spans="1:40" ht="15.75" thickBot="1" x14ac:dyDescent="0.3">
      <c r="A3" s="64">
        <v>1</v>
      </c>
      <c r="B3" s="65"/>
      <c r="C3" s="65"/>
      <c r="D3" s="65"/>
      <c r="E3" s="65"/>
      <c r="F3" s="65"/>
      <c r="G3" s="65"/>
      <c r="H3" s="65"/>
      <c r="I3" s="65"/>
      <c r="J3" s="65"/>
      <c r="K3" s="65"/>
      <c r="L3" s="65"/>
      <c r="M3" s="65"/>
      <c r="N3" s="65"/>
      <c r="O3" s="65"/>
      <c r="P3" s="65"/>
      <c r="Q3" s="65"/>
      <c r="R3" s="65"/>
      <c r="S3" s="65"/>
      <c r="T3" s="65"/>
      <c r="U3" s="65"/>
      <c r="V3" s="65"/>
      <c r="W3" s="65"/>
      <c r="X3" s="65"/>
      <c r="Y3" s="65"/>
      <c r="Z3" s="65"/>
      <c r="AA3" s="65"/>
      <c r="AB3" s="65"/>
      <c r="AC3" s="65"/>
      <c r="AD3" s="65"/>
      <c r="AE3" s="65"/>
      <c r="AF3" s="65"/>
      <c r="AG3" s="65"/>
      <c r="AI3" s="64">
        <v>1</v>
      </c>
      <c r="AJ3" s="11" t="s">
        <v>3206</v>
      </c>
      <c r="AM3" s="64">
        <v>1</v>
      </c>
      <c r="AN3" s="11" t="s">
        <v>3099</v>
      </c>
    </row>
    <row r="4" spans="1:40" ht="15.75" thickBot="1" x14ac:dyDescent="0.3">
      <c r="A4" s="64">
        <v>2</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I4" s="64">
        <v>2</v>
      </c>
      <c r="AJ4" s="11" t="s">
        <v>3207</v>
      </c>
      <c r="AM4" s="64">
        <v>2</v>
      </c>
      <c r="AN4" s="11" t="s">
        <v>3100</v>
      </c>
    </row>
    <row r="5" spans="1:40" ht="15.75" thickBot="1" x14ac:dyDescent="0.3">
      <c r="A5" s="64">
        <v>3</v>
      </c>
      <c r="B5" s="65"/>
      <c r="C5" s="65"/>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I5" s="64">
        <v>3</v>
      </c>
      <c r="AJ5" s="11" t="s">
        <v>3208</v>
      </c>
      <c r="AM5" s="64">
        <v>3</v>
      </c>
      <c r="AN5" s="11" t="s">
        <v>3101</v>
      </c>
    </row>
    <row r="6" spans="1:40" ht="15.75" thickBot="1" x14ac:dyDescent="0.3">
      <c r="A6" s="64">
        <v>4</v>
      </c>
      <c r="B6" s="65"/>
      <c r="C6" s="65"/>
      <c r="D6" s="65"/>
      <c r="E6" s="65"/>
      <c r="F6" s="65"/>
      <c r="G6" s="65"/>
      <c r="H6" s="65"/>
      <c r="I6" s="65"/>
      <c r="J6" s="65"/>
      <c r="K6" s="65"/>
      <c r="L6" s="65"/>
      <c r="M6" s="65"/>
      <c r="N6" s="65"/>
      <c r="O6" s="65"/>
      <c r="P6" s="65"/>
      <c r="Q6" s="65"/>
      <c r="R6" s="65"/>
      <c r="S6" s="65"/>
      <c r="T6" s="65"/>
      <c r="U6" s="65"/>
      <c r="V6" s="65"/>
      <c r="W6" s="65"/>
      <c r="X6" s="65"/>
      <c r="Y6" s="65"/>
      <c r="Z6" s="65"/>
      <c r="AA6" s="65"/>
      <c r="AB6" s="65"/>
      <c r="AC6" s="65"/>
      <c r="AD6" s="65"/>
      <c r="AE6" s="65"/>
      <c r="AF6" s="65"/>
      <c r="AG6" s="65"/>
      <c r="AI6" s="64">
        <v>4</v>
      </c>
      <c r="AJ6" s="11" t="s">
        <v>3209</v>
      </c>
      <c r="AM6" s="64">
        <v>4</v>
      </c>
      <c r="AN6" s="11" t="s">
        <v>3102</v>
      </c>
    </row>
    <row r="7" spans="1:40" ht="15.75" thickBot="1" x14ac:dyDescent="0.3">
      <c r="A7" s="64">
        <v>5</v>
      </c>
      <c r="B7" s="65"/>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I7" s="64">
        <v>5</v>
      </c>
      <c r="AJ7" s="11" t="s">
        <v>3210</v>
      </c>
      <c r="AM7" s="64">
        <v>5</v>
      </c>
      <c r="AN7" s="11" t="s">
        <v>3103</v>
      </c>
    </row>
    <row r="8" spans="1:40" ht="15.75" thickBot="1" x14ac:dyDescent="0.3">
      <c r="A8" s="64">
        <v>6</v>
      </c>
      <c r="B8" s="65"/>
      <c r="C8" s="65"/>
      <c r="D8" s="65"/>
      <c r="E8" s="65"/>
      <c r="F8" s="65"/>
      <c r="G8" s="65"/>
      <c r="H8" s="65"/>
      <c r="I8" s="65"/>
      <c r="J8" s="65"/>
      <c r="K8" s="65"/>
      <c r="L8" s="65"/>
      <c r="M8" s="65"/>
      <c r="N8" s="65"/>
      <c r="O8" s="65"/>
      <c r="P8" s="65"/>
      <c r="Q8" s="65"/>
      <c r="R8" s="65"/>
      <c r="S8" s="65"/>
      <c r="T8" s="65"/>
      <c r="U8" s="65"/>
      <c r="V8" s="65"/>
      <c r="W8" s="65"/>
      <c r="X8" s="65"/>
      <c r="Y8" s="65"/>
      <c r="Z8" s="65"/>
      <c r="AA8" s="65"/>
      <c r="AB8" s="65"/>
      <c r="AC8" s="65"/>
      <c r="AD8" s="65"/>
      <c r="AE8" s="65"/>
      <c r="AF8" s="65"/>
      <c r="AG8" s="65"/>
      <c r="AI8" s="64">
        <v>6</v>
      </c>
      <c r="AJ8" s="11" t="s">
        <v>3211</v>
      </c>
      <c r="AM8" s="64">
        <v>6</v>
      </c>
      <c r="AN8" s="11" t="s">
        <v>3104</v>
      </c>
    </row>
    <row r="9" spans="1:40" ht="15.75" thickBot="1" x14ac:dyDescent="0.3">
      <c r="A9" s="64">
        <v>7</v>
      </c>
      <c r="B9" s="65"/>
      <c r="C9" s="65"/>
      <c r="D9" s="65"/>
      <c r="E9" s="65"/>
      <c r="F9" s="65"/>
      <c r="G9" s="65"/>
      <c r="H9" s="65"/>
      <c r="I9" s="65"/>
      <c r="J9" s="65"/>
      <c r="K9" s="65"/>
      <c r="L9" s="65"/>
      <c r="M9" s="65"/>
      <c r="N9" s="65"/>
      <c r="O9" s="65"/>
      <c r="P9" s="65"/>
      <c r="Q9" s="65"/>
      <c r="R9" s="65"/>
      <c r="S9" s="65"/>
      <c r="T9" s="65"/>
      <c r="U9" s="65"/>
      <c r="V9" s="65"/>
      <c r="W9" s="65"/>
      <c r="X9" s="65"/>
      <c r="Y9" s="65"/>
      <c r="Z9" s="65"/>
      <c r="AA9" s="65"/>
      <c r="AB9" s="65"/>
      <c r="AC9" s="65"/>
      <c r="AD9" s="65"/>
      <c r="AE9" s="65"/>
      <c r="AF9" s="65"/>
      <c r="AG9" s="65"/>
      <c r="AI9" s="64">
        <v>7</v>
      </c>
      <c r="AJ9" s="11" t="s">
        <v>3212</v>
      </c>
      <c r="AM9" s="64">
        <v>7</v>
      </c>
      <c r="AN9" s="11" t="s">
        <v>3105</v>
      </c>
    </row>
    <row r="10" spans="1:40" ht="15.75" thickBot="1" x14ac:dyDescent="0.3">
      <c r="A10" s="64">
        <v>8</v>
      </c>
      <c r="B10" s="65"/>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I10" s="64">
        <v>8</v>
      </c>
      <c r="AJ10" s="11" t="s">
        <v>3213</v>
      </c>
      <c r="AM10" s="64">
        <v>8</v>
      </c>
      <c r="AN10" s="11" t="s">
        <v>3106</v>
      </c>
    </row>
    <row r="11" spans="1:40" ht="15.75" thickBot="1" x14ac:dyDescent="0.3">
      <c r="A11" s="64">
        <v>9</v>
      </c>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I11" s="64">
        <v>9</v>
      </c>
      <c r="AJ11" s="11" t="s">
        <v>3214</v>
      </c>
      <c r="AM11" s="64">
        <v>9</v>
      </c>
      <c r="AN11" s="11" t="s">
        <v>3107</v>
      </c>
    </row>
    <row r="12" spans="1:40" ht="15.75" thickBot="1" x14ac:dyDescent="0.3">
      <c r="A12" s="64">
        <v>10</v>
      </c>
      <c r="B12" s="65"/>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I12" s="64">
        <v>10</v>
      </c>
      <c r="AJ12" s="11" t="s">
        <v>3215</v>
      </c>
      <c r="AM12" s="64">
        <v>10</v>
      </c>
      <c r="AN12" s="11" t="s">
        <v>3108</v>
      </c>
    </row>
    <row r="13" spans="1:40" ht="15.75" thickBot="1" x14ac:dyDescent="0.3">
      <c r="A13" s="64">
        <v>11</v>
      </c>
      <c r="B13" s="65"/>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I13" s="64">
        <v>11</v>
      </c>
      <c r="AJ13" s="11" t="s">
        <v>3216</v>
      </c>
      <c r="AM13" s="64">
        <v>11</v>
      </c>
      <c r="AN13" s="11" t="s">
        <v>3109</v>
      </c>
    </row>
    <row r="14" spans="1:40" ht="15.75" thickBot="1" x14ac:dyDescent="0.3">
      <c r="A14" s="64">
        <v>12</v>
      </c>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I14" s="64">
        <v>12</v>
      </c>
      <c r="AJ14" s="11" t="s">
        <v>3217</v>
      </c>
      <c r="AM14" s="64">
        <v>12</v>
      </c>
      <c r="AN14" s="11" t="s">
        <v>3110</v>
      </c>
    </row>
    <row r="15" spans="1:40" ht="15.75" thickBot="1" x14ac:dyDescent="0.3">
      <c r="A15" s="64">
        <v>13</v>
      </c>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I15" s="64">
        <v>13</v>
      </c>
      <c r="AJ15" s="11" t="s">
        <v>3218</v>
      </c>
      <c r="AM15" s="64">
        <v>13</v>
      </c>
      <c r="AN15" s="11" t="s">
        <v>3111</v>
      </c>
    </row>
    <row r="16" spans="1:40" ht="15.75" thickBot="1" x14ac:dyDescent="0.3">
      <c r="A16" s="64">
        <v>14</v>
      </c>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I16" s="64">
        <v>14</v>
      </c>
      <c r="AJ16" s="11" t="s">
        <v>3219</v>
      </c>
      <c r="AM16" s="64">
        <v>14</v>
      </c>
      <c r="AN16" s="11" t="s">
        <v>3112</v>
      </c>
    </row>
    <row r="17" spans="1:40" ht="15.75" thickBot="1" x14ac:dyDescent="0.3">
      <c r="A17" s="64">
        <v>15</v>
      </c>
      <c r="B17" s="65"/>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c r="AI17" s="64">
        <v>15</v>
      </c>
      <c r="AJ17" s="11" t="s">
        <v>3220</v>
      </c>
      <c r="AM17" s="64">
        <v>15</v>
      </c>
      <c r="AN17" s="11" t="s">
        <v>3113</v>
      </c>
    </row>
    <row r="18" spans="1:40" ht="15.75" thickBot="1" x14ac:dyDescent="0.3">
      <c r="A18" s="64">
        <v>16</v>
      </c>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I18" s="64">
        <v>16</v>
      </c>
      <c r="AJ18" s="11" t="s">
        <v>3221</v>
      </c>
      <c r="AM18" s="64">
        <v>16</v>
      </c>
      <c r="AN18" s="11" t="s">
        <v>3114</v>
      </c>
    </row>
    <row r="19" spans="1:40" ht="15.75" thickBot="1" x14ac:dyDescent="0.3">
      <c r="A19" s="64">
        <v>17</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I19" s="64">
        <v>17</v>
      </c>
      <c r="AJ19" s="11" t="s">
        <v>3222</v>
      </c>
      <c r="AM19" s="64">
        <v>17</v>
      </c>
      <c r="AN19" s="11" t="s">
        <v>3115</v>
      </c>
    </row>
    <row r="20" spans="1:40" ht="15.75" thickBot="1" x14ac:dyDescent="0.3">
      <c r="A20" s="64">
        <v>18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I20" s="64">
        <v>18</v>
      </c>
      <c r="AJ20" s="11" t="s">
        <v>3223</v>
      </c>
      <c r="AM20" s="64">
        <v>18</v>
      </c>
      <c r="AN20" s="11" t="s">
        <v>3116</v>
      </c>
    </row>
    <row r="21" spans="1:40" ht="15.75" thickBot="1" x14ac:dyDescent="0.3">
      <c r="A21" s="64">
        <v>19</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I21" s="64">
        <v>19</v>
      </c>
      <c r="AJ21" s="11" t="s">
        <v>3224</v>
      </c>
      <c r="AM21" s="64">
        <v>19</v>
      </c>
      <c r="AN21" s="11" t="s">
        <v>3117</v>
      </c>
    </row>
    <row r="22" spans="1:40" ht="15.75" thickBot="1" x14ac:dyDescent="0.3">
      <c r="A22" s="64">
        <v>20</v>
      </c>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I22" s="64">
        <v>20</v>
      </c>
      <c r="AJ22" s="11" t="s">
        <v>3225</v>
      </c>
      <c r="AM22" s="64">
        <v>20</v>
      </c>
      <c r="AN22" s="11" t="s">
        <v>3118</v>
      </c>
    </row>
    <row r="23" spans="1:40" ht="15.75" thickBot="1" x14ac:dyDescent="0.3">
      <c r="AM23" s="64">
        <v>21</v>
      </c>
      <c r="AN23" s="11" t="s">
        <v>3119</v>
      </c>
    </row>
    <row r="24" spans="1:40" ht="15.75" thickBot="1" x14ac:dyDescent="0.3">
      <c r="AD24" s="11" t="s">
        <v>4081</v>
      </c>
      <c r="AM24" s="64">
        <v>22</v>
      </c>
      <c r="AN24" s="11" t="s">
        <v>3120</v>
      </c>
    </row>
    <row r="25" spans="1:40" ht="15.75" thickBot="1" x14ac:dyDescent="0.3">
      <c r="AD25" s="11" t="s">
        <v>4082</v>
      </c>
      <c r="AM25" s="64">
        <v>23</v>
      </c>
      <c r="AN25" s="11" t="s">
        <v>3121</v>
      </c>
    </row>
    <row r="26" spans="1:40" ht="15.75" thickBot="1" x14ac:dyDescent="0.3">
      <c r="AD26" s="11" t="s">
        <v>4083</v>
      </c>
      <c r="AM26" s="64">
        <v>24</v>
      </c>
      <c r="AN26" s="11" t="s">
        <v>3122</v>
      </c>
    </row>
    <row r="27" spans="1:40" ht="15.75" thickBot="1" x14ac:dyDescent="0.3">
      <c r="AD27" s="11" t="s">
        <v>4084</v>
      </c>
      <c r="AM27" s="64">
        <v>25</v>
      </c>
      <c r="AN27" s="11" t="s">
        <v>3123</v>
      </c>
    </row>
    <row r="28" spans="1:40" ht="15.75" thickBot="1" x14ac:dyDescent="0.3">
      <c r="AD28" s="11" t="s">
        <v>4085</v>
      </c>
      <c r="AM28" s="64">
        <v>26</v>
      </c>
      <c r="AN28" s="11" t="s">
        <v>3124</v>
      </c>
    </row>
    <row r="29" spans="1:40" ht="15.75" thickBot="1" x14ac:dyDescent="0.3">
      <c r="AD29" s="11" t="s">
        <v>4086</v>
      </c>
      <c r="AM29" s="64">
        <v>27</v>
      </c>
      <c r="AN29" s="11" t="s">
        <v>3125</v>
      </c>
    </row>
    <row r="30" spans="1:40" ht="15.75" thickBot="1" x14ac:dyDescent="0.3">
      <c r="AD30" s="11" t="s">
        <v>4087</v>
      </c>
      <c r="AM30" s="64">
        <v>28</v>
      </c>
      <c r="AN30" s="11" t="s">
        <v>3126</v>
      </c>
    </row>
    <row r="31" spans="1:40" ht="15.75" thickBot="1" x14ac:dyDescent="0.3">
      <c r="A31" s="11" t="s">
        <v>4123</v>
      </c>
      <c r="D31" s="11" t="s">
        <v>4126</v>
      </c>
      <c r="H31" s="11" t="s">
        <v>4127</v>
      </c>
      <c r="K31" s="11" t="s">
        <v>4128</v>
      </c>
      <c r="O31" s="11" t="s">
        <v>4129</v>
      </c>
      <c r="S31" s="11" t="s">
        <v>4124</v>
      </c>
      <c r="V31" s="11" t="s">
        <v>4125</v>
      </c>
      <c r="AD31" s="11" t="s">
        <v>4088</v>
      </c>
      <c r="AM31" s="64">
        <v>29</v>
      </c>
      <c r="AN31" s="11" t="s">
        <v>3138</v>
      </c>
    </row>
    <row r="32" spans="1:40" ht="15.75" thickBot="1" x14ac:dyDescent="0.3">
      <c r="A32" s="11" t="s">
        <v>4160</v>
      </c>
      <c r="D32" s="11" t="s">
        <v>4160</v>
      </c>
      <c r="K32" s="11" t="s">
        <v>4160</v>
      </c>
      <c r="O32" s="11" t="s">
        <v>4160</v>
      </c>
      <c r="S32" s="11">
        <v>1</v>
      </c>
      <c r="T32" s="11" t="s">
        <v>4596</v>
      </c>
      <c r="V32" s="11" t="s">
        <v>4657</v>
      </c>
      <c r="AD32" s="11" t="s">
        <v>4089</v>
      </c>
      <c r="AM32" s="64">
        <v>30</v>
      </c>
      <c r="AN32" s="11" t="s">
        <v>3127</v>
      </c>
    </row>
    <row r="33" spans="1:40" ht="15.75" thickBot="1" x14ac:dyDescent="0.3">
      <c r="A33" s="11" t="s">
        <v>4161</v>
      </c>
      <c r="D33" s="11" t="s">
        <v>4275</v>
      </c>
      <c r="H33" s="11">
        <v>1</v>
      </c>
      <c r="I33" s="11" t="s">
        <v>4359</v>
      </c>
      <c r="K33" s="11" t="s">
        <v>4464</v>
      </c>
      <c r="O33" s="11" t="s">
        <v>4532</v>
      </c>
      <c r="S33" s="11">
        <v>2</v>
      </c>
      <c r="T33" s="11" t="s">
        <v>4597</v>
      </c>
      <c r="V33" s="11" t="s">
        <v>4658</v>
      </c>
      <c r="AD33" s="11" t="s">
        <v>4090</v>
      </c>
      <c r="AM33" s="64">
        <v>31</v>
      </c>
      <c r="AN33" s="11" t="s">
        <v>3128</v>
      </c>
    </row>
    <row r="34" spans="1:40" ht="15.75" thickBot="1" x14ac:dyDescent="0.3">
      <c r="A34" s="11" t="s">
        <v>4162</v>
      </c>
      <c r="D34" s="11" t="s">
        <v>4276</v>
      </c>
      <c r="H34" s="11">
        <v>2</v>
      </c>
      <c r="I34" s="11" t="s">
        <v>4360</v>
      </c>
      <c r="K34" s="11" t="s">
        <v>4465</v>
      </c>
      <c r="O34" s="11" t="s">
        <v>4162</v>
      </c>
      <c r="S34" s="11">
        <v>3</v>
      </c>
      <c r="T34" s="11" t="s">
        <v>4598</v>
      </c>
      <c r="V34" s="11" t="s">
        <v>4659</v>
      </c>
      <c r="AD34" s="11" t="s">
        <v>4091</v>
      </c>
      <c r="AM34" s="64">
        <v>32</v>
      </c>
      <c r="AN34" s="11" t="s">
        <v>3129</v>
      </c>
    </row>
    <row r="35" spans="1:40" ht="15.75" thickBot="1" x14ac:dyDescent="0.3">
      <c r="A35" s="11" t="s">
        <v>4163</v>
      </c>
      <c r="D35" s="11" t="s">
        <v>4277</v>
      </c>
      <c r="H35" s="11">
        <v>3</v>
      </c>
      <c r="I35" s="11" t="s">
        <v>4361</v>
      </c>
      <c r="K35" s="11" t="s">
        <v>4466</v>
      </c>
      <c r="O35" s="11" t="s">
        <v>4163</v>
      </c>
      <c r="S35" s="11" t="s">
        <v>4277</v>
      </c>
      <c r="V35" s="11" t="s">
        <v>4660</v>
      </c>
      <c r="AD35" s="11" t="s">
        <v>4092</v>
      </c>
      <c r="AM35" s="64">
        <v>33</v>
      </c>
      <c r="AN35" s="11" t="s">
        <v>3130</v>
      </c>
    </row>
    <row r="36" spans="1:40" ht="15.75" thickBot="1" x14ac:dyDescent="0.3">
      <c r="A36" s="11" t="s">
        <v>4164</v>
      </c>
      <c r="D36" s="11" t="s">
        <v>4164</v>
      </c>
      <c r="H36" s="11">
        <v>4</v>
      </c>
      <c r="I36" s="11" t="s">
        <v>4362</v>
      </c>
      <c r="K36" s="11" t="s">
        <v>4164</v>
      </c>
      <c r="O36" s="11" t="s">
        <v>4164</v>
      </c>
      <c r="S36" s="11" t="s">
        <v>4164</v>
      </c>
      <c r="V36" s="11" t="s">
        <v>4661</v>
      </c>
      <c r="AD36" s="11" t="s">
        <v>4093</v>
      </c>
      <c r="AM36" s="64">
        <v>34</v>
      </c>
      <c r="AN36" s="11" t="s">
        <v>3131</v>
      </c>
    </row>
    <row r="37" spans="1:40" ht="15.75" thickBot="1" x14ac:dyDescent="0.3">
      <c r="A37" s="11" t="s">
        <v>4165</v>
      </c>
      <c r="D37" s="11" t="s">
        <v>4278</v>
      </c>
      <c r="H37" s="11">
        <v>5</v>
      </c>
      <c r="I37" s="11" t="s">
        <v>4363</v>
      </c>
      <c r="K37" s="11" t="s">
        <v>4467</v>
      </c>
      <c r="O37" s="11" t="s">
        <v>4165</v>
      </c>
      <c r="S37" s="11" t="s">
        <v>4599</v>
      </c>
      <c r="T37" s="11" t="s">
        <v>4600</v>
      </c>
      <c r="V37" s="11" t="s">
        <v>4662</v>
      </c>
      <c r="AD37" s="11" t="s">
        <v>4094</v>
      </c>
      <c r="AM37" s="64">
        <v>35</v>
      </c>
      <c r="AN37" s="11" t="s">
        <v>3132</v>
      </c>
    </row>
    <row r="38" spans="1:40" ht="15.75" thickBot="1" x14ac:dyDescent="0.3">
      <c r="A38" s="11" t="s">
        <v>4166</v>
      </c>
      <c r="D38" s="11" t="s">
        <v>4279</v>
      </c>
      <c r="H38" s="11">
        <v>6</v>
      </c>
      <c r="I38" s="11" t="s">
        <v>4364</v>
      </c>
      <c r="K38" s="11" t="s">
        <v>4468</v>
      </c>
      <c r="O38" s="11" t="s">
        <v>4533</v>
      </c>
      <c r="S38" s="11" t="s">
        <v>4601</v>
      </c>
      <c r="V38" s="11" t="s">
        <v>4663</v>
      </c>
      <c r="AD38" s="11" t="s">
        <v>4095</v>
      </c>
      <c r="AM38" s="64">
        <v>36</v>
      </c>
      <c r="AN38" s="11" t="s">
        <v>3133</v>
      </c>
    </row>
    <row r="39" spans="1:40" ht="15.75" thickBot="1" x14ac:dyDescent="0.3">
      <c r="A39" s="11" t="s">
        <v>4167</v>
      </c>
      <c r="D39" s="11" t="s">
        <v>4167</v>
      </c>
      <c r="H39" s="11">
        <v>7</v>
      </c>
      <c r="I39" s="11" t="s">
        <v>4365</v>
      </c>
      <c r="K39" s="11" t="s">
        <v>4167</v>
      </c>
      <c r="O39" s="11" t="s">
        <v>4167</v>
      </c>
      <c r="S39" s="11" t="s">
        <v>4167</v>
      </c>
      <c r="V39" s="11" t="s">
        <v>4167</v>
      </c>
      <c r="AD39" s="11" t="s">
        <v>4096</v>
      </c>
      <c r="AM39" s="64">
        <v>37</v>
      </c>
      <c r="AN39" s="11" t="s">
        <v>3134</v>
      </c>
    </row>
    <row r="40" spans="1:40" ht="15.75" thickBot="1" x14ac:dyDescent="0.3">
      <c r="A40" s="11" t="s">
        <v>4168</v>
      </c>
      <c r="D40" s="11" t="s">
        <v>4280</v>
      </c>
      <c r="H40" s="11">
        <v>8</v>
      </c>
      <c r="I40" s="11" t="s">
        <v>4333</v>
      </c>
      <c r="K40" s="11" t="s">
        <v>4469</v>
      </c>
      <c r="O40" s="11" t="s">
        <v>4534</v>
      </c>
      <c r="S40" s="11" t="s">
        <v>4602</v>
      </c>
      <c r="T40" s="11" t="s">
        <v>4603</v>
      </c>
      <c r="V40" s="11" t="s">
        <v>4664</v>
      </c>
      <c r="AD40" s="11" t="s">
        <v>4097</v>
      </c>
      <c r="AM40" s="64">
        <v>38</v>
      </c>
      <c r="AN40" s="11" t="s">
        <v>3135</v>
      </c>
    </row>
    <row r="41" spans="1:40" ht="15.75" thickBot="1" x14ac:dyDescent="0.3">
      <c r="A41" s="11" t="s">
        <v>4169</v>
      </c>
      <c r="D41" s="11" t="s">
        <v>4169</v>
      </c>
      <c r="H41" s="11">
        <v>9</v>
      </c>
      <c r="I41" s="11" t="s">
        <v>4366</v>
      </c>
      <c r="K41" s="11" t="s">
        <v>4169</v>
      </c>
      <c r="O41" s="11" t="s">
        <v>4169</v>
      </c>
      <c r="S41" s="11" t="s">
        <v>4169</v>
      </c>
      <c r="V41" s="11" t="s">
        <v>4169</v>
      </c>
      <c r="AD41" s="11" t="s">
        <v>4098</v>
      </c>
      <c r="AM41" s="64">
        <v>39</v>
      </c>
      <c r="AN41" s="11" t="s">
        <v>3136</v>
      </c>
    </row>
    <row r="42" spans="1:40" ht="15.75" thickBot="1" x14ac:dyDescent="0.3">
      <c r="A42" s="11" t="s">
        <v>4170</v>
      </c>
      <c r="D42" s="11" t="s">
        <v>4281</v>
      </c>
      <c r="H42" s="11">
        <v>10</v>
      </c>
      <c r="I42" s="11" t="s">
        <v>4311</v>
      </c>
      <c r="K42" s="11" t="s">
        <v>4281</v>
      </c>
      <c r="O42" s="11" t="s">
        <v>4170</v>
      </c>
      <c r="S42" s="11" t="s">
        <v>4604</v>
      </c>
      <c r="V42" s="11" t="s">
        <v>4665</v>
      </c>
      <c r="AD42" s="11" t="s">
        <v>4099</v>
      </c>
      <c r="AM42" s="64">
        <v>40</v>
      </c>
      <c r="AN42" s="11" t="s">
        <v>3137</v>
      </c>
    </row>
    <row r="43" spans="1:40" x14ac:dyDescent="0.25">
      <c r="A43" s="11" t="s">
        <v>4171</v>
      </c>
      <c r="D43" s="11" t="s">
        <v>4171</v>
      </c>
      <c r="H43" s="11">
        <v>11</v>
      </c>
      <c r="I43" s="11" t="s">
        <v>4367</v>
      </c>
      <c r="K43" s="11" t="s">
        <v>4171</v>
      </c>
      <c r="O43" s="11" t="s">
        <v>4535</v>
      </c>
      <c r="S43" s="11" t="s">
        <v>4605</v>
      </c>
      <c r="T43" s="11" t="s">
        <v>4600</v>
      </c>
      <c r="V43" s="11" t="s">
        <v>4666</v>
      </c>
      <c r="AD43" s="11" t="s">
        <v>4100</v>
      </c>
    </row>
    <row r="44" spans="1:40" x14ac:dyDescent="0.25">
      <c r="A44" s="11" t="s">
        <v>4172</v>
      </c>
      <c r="D44" s="11" t="s">
        <v>4172</v>
      </c>
      <c r="H44" s="11">
        <v>12</v>
      </c>
      <c r="I44" s="11" t="s">
        <v>4368</v>
      </c>
      <c r="K44" s="11" t="s">
        <v>4172</v>
      </c>
      <c r="O44" s="11" t="s">
        <v>4172</v>
      </c>
      <c r="S44" s="11" t="s">
        <v>4172</v>
      </c>
      <c r="V44" s="11" t="s">
        <v>4172</v>
      </c>
      <c r="AD44" s="11" t="s">
        <v>4101</v>
      </c>
    </row>
    <row r="45" spans="1:40" x14ac:dyDescent="0.25">
      <c r="A45" s="11" t="s">
        <v>4173</v>
      </c>
      <c r="D45" s="11" t="s">
        <v>4173</v>
      </c>
      <c r="H45" s="11">
        <v>13</v>
      </c>
      <c r="I45" s="11" t="s">
        <v>4333</v>
      </c>
      <c r="K45" s="11" t="s">
        <v>4173</v>
      </c>
      <c r="O45" s="11" t="s">
        <v>4536</v>
      </c>
      <c r="S45" s="11" t="s">
        <v>4173</v>
      </c>
      <c r="V45" s="11" t="s">
        <v>4667</v>
      </c>
      <c r="AD45" s="11" t="s">
        <v>4102</v>
      </c>
    </row>
    <row r="46" spans="1:40" x14ac:dyDescent="0.25">
      <c r="A46" s="11" t="s">
        <v>4174</v>
      </c>
      <c r="D46" s="11" t="s">
        <v>4282</v>
      </c>
      <c r="H46" s="11">
        <v>14</v>
      </c>
      <c r="I46" s="11" t="s">
        <v>4369</v>
      </c>
      <c r="K46" s="11" t="s">
        <v>4282</v>
      </c>
      <c r="O46" s="11" t="s">
        <v>4174</v>
      </c>
      <c r="S46" s="11" t="s">
        <v>4606</v>
      </c>
      <c r="V46" s="11" t="s">
        <v>4668</v>
      </c>
      <c r="AD46" s="11" t="s">
        <v>4103</v>
      </c>
    </row>
    <row r="47" spans="1:40" x14ac:dyDescent="0.25">
      <c r="A47" s="11" t="s">
        <v>4175</v>
      </c>
      <c r="D47" s="11" t="s">
        <v>4283</v>
      </c>
      <c r="H47" s="11">
        <v>15</v>
      </c>
      <c r="I47" s="11" t="s">
        <v>4362</v>
      </c>
      <c r="K47" s="11" t="s">
        <v>4470</v>
      </c>
      <c r="O47" s="11">
        <v>16</v>
      </c>
      <c r="P47" s="11" t="s">
        <v>4537</v>
      </c>
      <c r="S47" s="11" t="s">
        <v>4607</v>
      </c>
      <c r="V47" s="11" t="s">
        <v>4669</v>
      </c>
      <c r="AD47" s="11" t="s">
        <v>4104</v>
      </c>
    </row>
    <row r="48" spans="1:40" x14ac:dyDescent="0.25">
      <c r="A48" s="11" t="s">
        <v>4176</v>
      </c>
      <c r="D48" s="11" t="s">
        <v>4176</v>
      </c>
      <c r="H48" s="11">
        <v>16</v>
      </c>
      <c r="I48" s="11" t="s">
        <v>4370</v>
      </c>
      <c r="K48" s="11" t="s">
        <v>4176</v>
      </c>
      <c r="O48" s="11">
        <v>17</v>
      </c>
      <c r="P48" s="11" t="s">
        <v>4297</v>
      </c>
      <c r="S48" s="11" t="s">
        <v>4176</v>
      </c>
      <c r="V48" s="11" t="s">
        <v>4176</v>
      </c>
      <c r="AD48" s="11" t="s">
        <v>4105</v>
      </c>
    </row>
    <row r="49" spans="1:30" x14ac:dyDescent="0.25">
      <c r="A49" s="11" t="s">
        <v>4177</v>
      </c>
      <c r="D49" s="11" t="s">
        <v>4177</v>
      </c>
      <c r="H49" s="11">
        <v>17</v>
      </c>
      <c r="I49" s="11" t="s">
        <v>4297</v>
      </c>
      <c r="K49" s="11" t="s">
        <v>4177</v>
      </c>
      <c r="O49" s="11">
        <v>18</v>
      </c>
      <c r="P49" s="11" t="s">
        <v>4310</v>
      </c>
      <c r="S49" s="11" t="s">
        <v>4177</v>
      </c>
      <c r="V49" s="11" t="s">
        <v>4177</v>
      </c>
      <c r="AD49" s="11" t="s">
        <v>4106</v>
      </c>
    </row>
    <row r="50" spans="1:30" x14ac:dyDescent="0.25">
      <c r="A50" s="11" t="s">
        <v>4178</v>
      </c>
      <c r="D50" s="11" t="s">
        <v>4284</v>
      </c>
      <c r="H50" s="11">
        <v>18</v>
      </c>
      <c r="I50" s="11" t="s">
        <v>4310</v>
      </c>
      <c r="K50" s="11" t="s">
        <v>4284</v>
      </c>
      <c r="O50" s="11">
        <v>19</v>
      </c>
      <c r="P50" s="11" t="s">
        <v>4538</v>
      </c>
      <c r="S50" s="11" t="s">
        <v>4284</v>
      </c>
      <c r="V50" s="11" t="s">
        <v>4670</v>
      </c>
      <c r="AD50" s="11" t="s">
        <v>4107</v>
      </c>
    </row>
    <row r="51" spans="1:30" x14ac:dyDescent="0.25">
      <c r="A51" s="11" t="s">
        <v>4179</v>
      </c>
      <c r="D51" s="11" t="s">
        <v>4285</v>
      </c>
      <c r="H51" s="11">
        <v>19</v>
      </c>
      <c r="I51" s="11" t="s">
        <v>4371</v>
      </c>
      <c r="K51" s="11" t="s">
        <v>4471</v>
      </c>
      <c r="O51" s="11">
        <v>20</v>
      </c>
      <c r="P51" s="11" t="s">
        <v>4539</v>
      </c>
      <c r="S51" s="11" t="s">
        <v>4608</v>
      </c>
      <c r="V51" s="11" t="s">
        <v>4671</v>
      </c>
      <c r="AD51" s="11" t="s">
        <v>4108</v>
      </c>
    </row>
    <row r="52" spans="1:30" x14ac:dyDescent="0.25">
      <c r="A52" s="11" t="s">
        <v>4180</v>
      </c>
      <c r="D52" s="11" t="s">
        <v>4180</v>
      </c>
      <c r="H52" s="11">
        <v>20</v>
      </c>
      <c r="I52" s="11" t="s">
        <v>4372</v>
      </c>
      <c r="K52" s="11" t="s">
        <v>4180</v>
      </c>
      <c r="O52" s="11">
        <v>21</v>
      </c>
      <c r="P52" s="11" t="s">
        <v>4540</v>
      </c>
      <c r="S52" s="11" t="s">
        <v>4180</v>
      </c>
      <c r="V52" s="11" t="s">
        <v>4672</v>
      </c>
      <c r="AD52" s="11" t="s">
        <v>4109</v>
      </c>
    </row>
    <row r="53" spans="1:30" x14ac:dyDescent="0.25">
      <c r="A53" s="11" t="s">
        <v>4181</v>
      </c>
      <c r="D53" s="11" t="s">
        <v>4286</v>
      </c>
      <c r="H53" s="11">
        <v>21</v>
      </c>
      <c r="I53" s="11" t="s">
        <v>4373</v>
      </c>
      <c r="K53" s="11" t="s">
        <v>4472</v>
      </c>
      <c r="O53" s="11">
        <v>22</v>
      </c>
      <c r="P53" s="11" t="s">
        <v>4541</v>
      </c>
      <c r="S53" s="11" t="s">
        <v>4286</v>
      </c>
      <c r="V53" s="11" t="s">
        <v>4286</v>
      </c>
      <c r="AD53" s="11" t="s">
        <v>4110</v>
      </c>
    </row>
    <row r="54" spans="1:30" x14ac:dyDescent="0.25">
      <c r="A54" s="11" t="s">
        <v>4182</v>
      </c>
      <c r="D54" s="11" t="s">
        <v>4182</v>
      </c>
      <c r="H54" s="11">
        <v>22</v>
      </c>
      <c r="I54" s="11" t="s">
        <v>4374</v>
      </c>
      <c r="K54" s="11" t="s">
        <v>4182</v>
      </c>
      <c r="O54" s="11">
        <v>23</v>
      </c>
      <c r="P54" s="11" t="s">
        <v>4542</v>
      </c>
      <c r="S54" s="11" t="s">
        <v>4609</v>
      </c>
      <c r="V54" s="11" t="s">
        <v>4673</v>
      </c>
      <c r="AD54" s="11" t="s">
        <v>4111</v>
      </c>
    </row>
    <row r="55" spans="1:30" x14ac:dyDescent="0.25">
      <c r="A55" s="11" t="s">
        <v>4183</v>
      </c>
      <c r="D55" s="11" t="s">
        <v>4183</v>
      </c>
      <c r="H55" s="11">
        <v>23</v>
      </c>
      <c r="I55" s="11" t="s">
        <v>4375</v>
      </c>
      <c r="K55" s="11" t="s">
        <v>4473</v>
      </c>
      <c r="O55" s="11">
        <v>24</v>
      </c>
      <c r="P55" s="11" t="s">
        <v>4543</v>
      </c>
      <c r="S55" s="11" t="s">
        <v>4610</v>
      </c>
      <c r="V55" s="11" t="s">
        <v>4610</v>
      </c>
      <c r="AD55" s="11" t="s">
        <v>4112</v>
      </c>
    </row>
    <row r="56" spans="1:30" x14ac:dyDescent="0.25">
      <c r="A56" s="11" t="s">
        <v>4184</v>
      </c>
      <c r="D56" s="11" t="s">
        <v>4287</v>
      </c>
      <c r="H56" s="11">
        <v>24</v>
      </c>
      <c r="I56" s="11" t="s">
        <v>4376</v>
      </c>
      <c r="K56" s="11" t="s">
        <v>4474</v>
      </c>
      <c r="O56" s="11">
        <v>25</v>
      </c>
      <c r="P56" s="11" t="s">
        <v>4377</v>
      </c>
      <c r="S56" s="11" t="s">
        <v>4611</v>
      </c>
      <c r="V56" s="11" t="s">
        <v>4287</v>
      </c>
      <c r="AD56" s="11" t="s">
        <v>4113</v>
      </c>
    </row>
    <row r="57" spans="1:30" x14ac:dyDescent="0.25">
      <c r="A57" s="11" t="s">
        <v>4185</v>
      </c>
      <c r="D57" s="11" t="s">
        <v>4185</v>
      </c>
      <c r="H57" s="11">
        <v>25</v>
      </c>
      <c r="I57" s="11" t="s">
        <v>4377</v>
      </c>
      <c r="K57" s="11" t="s">
        <v>4185</v>
      </c>
      <c r="O57" s="11">
        <v>26</v>
      </c>
      <c r="P57" s="11" t="s">
        <v>4544</v>
      </c>
      <c r="S57" s="11" t="s">
        <v>4185</v>
      </c>
      <c r="V57" s="11" t="s">
        <v>4185</v>
      </c>
      <c r="AD57" s="11" t="s">
        <v>4114</v>
      </c>
    </row>
    <row r="58" spans="1:30" x14ac:dyDescent="0.25">
      <c r="A58" s="11" t="s">
        <v>4186</v>
      </c>
      <c r="D58" s="11" t="s">
        <v>4186</v>
      </c>
      <c r="H58" s="11">
        <v>26</v>
      </c>
      <c r="I58" s="11" t="s">
        <v>4333</v>
      </c>
      <c r="K58" s="11" t="s">
        <v>4475</v>
      </c>
      <c r="O58" s="11">
        <v>27</v>
      </c>
      <c r="P58" s="11" t="s">
        <v>4309</v>
      </c>
      <c r="S58" s="11" t="s">
        <v>4186</v>
      </c>
      <c r="V58" s="11" t="s">
        <v>4186</v>
      </c>
      <c r="AD58" s="11" t="s">
        <v>4115</v>
      </c>
    </row>
    <row r="59" spans="1:30" x14ac:dyDescent="0.25">
      <c r="A59" s="11" t="s">
        <v>4187</v>
      </c>
      <c r="D59" s="11" t="s">
        <v>4187</v>
      </c>
      <c r="H59" s="11">
        <v>27</v>
      </c>
      <c r="I59" s="11" t="s">
        <v>4378</v>
      </c>
      <c r="O59" s="11">
        <v>28</v>
      </c>
      <c r="P59" s="11" t="s">
        <v>4545</v>
      </c>
      <c r="S59" s="11" t="s">
        <v>4187</v>
      </c>
      <c r="V59" s="11" t="s">
        <v>4187</v>
      </c>
      <c r="AD59" s="11" t="s">
        <v>4116</v>
      </c>
    </row>
    <row r="60" spans="1:30" x14ac:dyDescent="0.25">
      <c r="A60" s="11" t="s">
        <v>4188</v>
      </c>
      <c r="D60" s="11" t="s">
        <v>4188</v>
      </c>
      <c r="H60" s="11">
        <v>28</v>
      </c>
      <c r="I60" s="11" t="s">
        <v>4379</v>
      </c>
      <c r="K60" s="11" t="s">
        <v>4309</v>
      </c>
      <c r="O60" s="11">
        <v>29</v>
      </c>
      <c r="P60" s="11" t="s">
        <v>4380</v>
      </c>
      <c r="S60" s="11" t="s">
        <v>4612</v>
      </c>
      <c r="V60" s="11" t="s">
        <v>4674</v>
      </c>
    </row>
    <row r="61" spans="1:30" x14ac:dyDescent="0.25">
      <c r="A61" s="11" t="s">
        <v>4189</v>
      </c>
      <c r="D61" s="11" t="s">
        <v>4288</v>
      </c>
      <c r="H61" s="11">
        <v>29</v>
      </c>
      <c r="I61" s="11" t="s">
        <v>4380</v>
      </c>
      <c r="K61" s="11" t="s">
        <v>4187</v>
      </c>
      <c r="O61" s="11">
        <v>30</v>
      </c>
      <c r="P61" s="11" t="s">
        <v>4367</v>
      </c>
      <c r="S61" s="11" t="s">
        <v>4288</v>
      </c>
      <c r="V61" s="11" t="s">
        <v>4675</v>
      </c>
      <c r="AD61" s="11" t="s">
        <v>4117</v>
      </c>
    </row>
    <row r="62" spans="1:30" x14ac:dyDescent="0.25">
      <c r="A62" s="11" t="s">
        <v>4190</v>
      </c>
      <c r="D62" s="11" t="s">
        <v>4289</v>
      </c>
      <c r="H62" s="11">
        <v>30</v>
      </c>
      <c r="I62" s="11" t="s">
        <v>4381</v>
      </c>
      <c r="K62" s="11" t="s">
        <v>4476</v>
      </c>
      <c r="L62" s="11">
        <v>3</v>
      </c>
      <c r="M62" s="11" t="s">
        <v>4477</v>
      </c>
      <c r="O62" s="11">
        <v>31</v>
      </c>
      <c r="P62" s="11" t="s">
        <v>4546</v>
      </c>
      <c r="S62" s="11" t="s">
        <v>4613</v>
      </c>
      <c r="V62" s="11" t="s">
        <v>4676</v>
      </c>
      <c r="AD62" s="11" t="s">
        <v>4118</v>
      </c>
    </row>
    <row r="63" spans="1:30" x14ac:dyDescent="0.25">
      <c r="A63" s="11" t="s">
        <v>4191</v>
      </c>
      <c r="D63" s="11" t="s">
        <v>4191</v>
      </c>
      <c r="H63" s="11">
        <v>31</v>
      </c>
      <c r="I63" s="11" t="s">
        <v>4382</v>
      </c>
      <c r="K63" s="11" t="s">
        <v>4478</v>
      </c>
      <c r="O63" s="11">
        <v>32</v>
      </c>
      <c r="P63" s="11" t="s">
        <v>4297</v>
      </c>
      <c r="S63" s="11" t="s">
        <v>4191</v>
      </c>
      <c r="V63" s="11" t="s">
        <v>4191</v>
      </c>
      <c r="AD63" s="11" t="s">
        <v>4119</v>
      </c>
    </row>
    <row r="64" spans="1:30" x14ac:dyDescent="0.25">
      <c r="A64" s="11" t="s">
        <v>4192</v>
      </c>
      <c r="D64" s="11" t="s">
        <v>4290</v>
      </c>
      <c r="H64" s="11">
        <v>32</v>
      </c>
      <c r="I64" s="11" t="s">
        <v>4297</v>
      </c>
      <c r="K64" s="11" t="s">
        <v>4479</v>
      </c>
      <c r="O64" s="11">
        <v>33</v>
      </c>
      <c r="P64" s="11" t="s">
        <v>4383</v>
      </c>
      <c r="S64" s="11" t="s">
        <v>4290</v>
      </c>
      <c r="V64" s="11" t="s">
        <v>4677</v>
      </c>
      <c r="AD64" s="11" t="s">
        <v>4120</v>
      </c>
    </row>
    <row r="65" spans="1:30" x14ac:dyDescent="0.25">
      <c r="A65" s="11" t="s">
        <v>4193</v>
      </c>
      <c r="D65" s="11" t="s">
        <v>4291</v>
      </c>
      <c r="H65" s="11">
        <v>33</v>
      </c>
      <c r="I65" s="11" t="s">
        <v>4383</v>
      </c>
      <c r="K65" s="11" t="s">
        <v>4480</v>
      </c>
      <c r="O65" s="11">
        <v>34</v>
      </c>
      <c r="P65" s="11" t="s">
        <v>4547</v>
      </c>
      <c r="S65" s="11" t="s">
        <v>4291</v>
      </c>
      <c r="V65" s="11" t="s">
        <v>4291</v>
      </c>
      <c r="AD65" s="11" t="s">
        <v>4121</v>
      </c>
    </row>
    <row r="66" spans="1:30" x14ac:dyDescent="0.25">
      <c r="A66" s="11" t="s">
        <v>4194</v>
      </c>
      <c r="D66" s="11" t="s">
        <v>4292</v>
      </c>
      <c r="H66" s="11">
        <v>34</v>
      </c>
      <c r="I66" s="11" t="s">
        <v>4384</v>
      </c>
      <c r="K66" s="11" t="s">
        <v>4481</v>
      </c>
      <c r="L66" s="11" t="s">
        <v>4482</v>
      </c>
      <c r="M66" s="11" t="s">
        <v>4483</v>
      </c>
      <c r="P66" s="11" t="s">
        <v>4548</v>
      </c>
      <c r="S66" s="11" t="s">
        <v>4614</v>
      </c>
      <c r="V66" s="11" t="s">
        <v>4678</v>
      </c>
      <c r="AD66" s="11" t="s">
        <v>4122</v>
      </c>
    </row>
    <row r="67" spans="1:30" x14ac:dyDescent="0.25">
      <c r="A67" s="11" t="s">
        <v>4195</v>
      </c>
      <c r="D67" s="11" t="s">
        <v>4195</v>
      </c>
      <c r="H67" s="11">
        <v>35</v>
      </c>
      <c r="I67" s="11" t="s">
        <v>4385</v>
      </c>
      <c r="K67" s="11" t="s">
        <v>4484</v>
      </c>
      <c r="L67" s="11">
        <v>1</v>
      </c>
      <c r="M67" s="11" t="s">
        <v>4485</v>
      </c>
      <c r="O67" s="11">
        <v>35</v>
      </c>
      <c r="P67" s="11" t="s">
        <v>4549</v>
      </c>
      <c r="S67" s="11" t="s">
        <v>4195</v>
      </c>
      <c r="V67" s="11" t="s">
        <v>4195</v>
      </c>
    </row>
    <row r="68" spans="1:30" x14ac:dyDescent="0.25">
      <c r="A68" s="11" t="s">
        <v>4196</v>
      </c>
      <c r="D68" s="11" t="s">
        <v>4196</v>
      </c>
      <c r="H68" s="11">
        <v>36</v>
      </c>
      <c r="I68" s="11" t="s">
        <v>4310</v>
      </c>
      <c r="K68" s="11" t="s">
        <v>4486</v>
      </c>
      <c r="O68" s="11">
        <v>36</v>
      </c>
      <c r="P68" s="11" t="s">
        <v>4310</v>
      </c>
      <c r="S68" s="11" t="s">
        <v>4196</v>
      </c>
      <c r="V68" s="11" t="s">
        <v>4196</v>
      </c>
    </row>
    <row r="69" spans="1:30" x14ac:dyDescent="0.25">
      <c r="A69" s="11" t="s">
        <v>4197</v>
      </c>
      <c r="D69" s="11" t="s">
        <v>4197</v>
      </c>
      <c r="H69" s="11">
        <v>37</v>
      </c>
      <c r="I69" s="11" t="s">
        <v>4386</v>
      </c>
      <c r="K69" s="11" t="s">
        <v>4195</v>
      </c>
      <c r="O69" s="11">
        <v>37</v>
      </c>
      <c r="P69" s="11" t="s">
        <v>4550</v>
      </c>
      <c r="S69" s="11" t="s">
        <v>4197</v>
      </c>
      <c r="V69" s="11" t="s">
        <v>4197</v>
      </c>
    </row>
    <row r="70" spans="1:30" ht="81" x14ac:dyDescent="0.25">
      <c r="A70" s="11" t="s">
        <v>4198</v>
      </c>
      <c r="D70" s="11" t="s">
        <v>4198</v>
      </c>
      <c r="I70" s="57" t="s">
        <v>4387</v>
      </c>
      <c r="K70" s="11" t="s">
        <v>4196</v>
      </c>
      <c r="O70" s="11">
        <v>38</v>
      </c>
      <c r="P70" s="11" t="s">
        <v>4551</v>
      </c>
      <c r="S70" s="11" t="s">
        <v>4198</v>
      </c>
      <c r="V70" s="11" t="s">
        <v>4198</v>
      </c>
    </row>
    <row r="71" spans="1:30" ht="94.5" x14ac:dyDescent="0.25">
      <c r="A71" s="11" t="s">
        <v>4199</v>
      </c>
      <c r="D71" s="11" t="s">
        <v>4199</v>
      </c>
      <c r="I71" s="57" t="s">
        <v>4388</v>
      </c>
      <c r="K71" s="11" t="s">
        <v>4197</v>
      </c>
      <c r="O71" s="11">
        <v>39</v>
      </c>
      <c r="P71" s="11" t="s">
        <v>4552</v>
      </c>
      <c r="S71" s="11" t="s">
        <v>4199</v>
      </c>
      <c r="V71" s="11" t="s">
        <v>4199</v>
      </c>
    </row>
    <row r="72" spans="1:30" ht="40.5" x14ac:dyDescent="0.25">
      <c r="A72" s="11" t="s">
        <v>4200</v>
      </c>
      <c r="D72" s="11" t="s">
        <v>4200</v>
      </c>
      <c r="I72" s="57" t="s">
        <v>4389</v>
      </c>
      <c r="K72" s="11" t="s">
        <v>4198</v>
      </c>
      <c r="O72" s="11">
        <v>40</v>
      </c>
      <c r="P72" s="11" t="s">
        <v>4553</v>
      </c>
      <c r="S72" s="11" t="s">
        <v>4200</v>
      </c>
      <c r="V72" s="11" t="s">
        <v>4200</v>
      </c>
    </row>
    <row r="73" spans="1:30" ht="40.5" x14ac:dyDescent="0.25">
      <c r="A73" s="11" t="s">
        <v>4201</v>
      </c>
      <c r="D73" s="11" t="s">
        <v>4201</v>
      </c>
      <c r="I73" s="57" t="s">
        <v>4390</v>
      </c>
      <c r="K73" s="11" t="s">
        <v>4199</v>
      </c>
      <c r="O73" s="11">
        <v>41</v>
      </c>
      <c r="P73" s="11" t="s">
        <v>4297</v>
      </c>
      <c r="S73" s="11" t="s">
        <v>4201</v>
      </c>
      <c r="V73" s="11" t="s">
        <v>4679</v>
      </c>
    </row>
    <row r="74" spans="1:30" ht="54" x14ac:dyDescent="0.25">
      <c r="A74" s="11" t="s">
        <v>4202</v>
      </c>
      <c r="D74" s="11" t="s">
        <v>4293</v>
      </c>
      <c r="I74" s="57" t="s">
        <v>4391</v>
      </c>
      <c r="K74" s="11" t="s">
        <v>4200</v>
      </c>
      <c r="O74" s="11">
        <v>42</v>
      </c>
      <c r="P74" s="11" t="s">
        <v>4554</v>
      </c>
      <c r="S74" s="11" t="s">
        <v>4615</v>
      </c>
    </row>
    <row r="75" spans="1:30" ht="15.75" x14ac:dyDescent="0.25">
      <c r="A75" s="11" t="s">
        <v>4203</v>
      </c>
      <c r="D75" s="11" t="s">
        <v>4294</v>
      </c>
      <c r="I75" s="66" t="s">
        <v>4392</v>
      </c>
      <c r="K75" s="11" t="s">
        <v>4487</v>
      </c>
      <c r="O75" s="11">
        <v>43</v>
      </c>
      <c r="P75" s="11" t="s">
        <v>4555</v>
      </c>
      <c r="S75" s="11" t="s">
        <v>4203</v>
      </c>
      <c r="V75" s="11" t="s">
        <v>4680</v>
      </c>
    </row>
    <row r="76" spans="1:30" ht="67.5" x14ac:dyDescent="0.25">
      <c r="A76" s="11" t="s">
        <v>4204</v>
      </c>
      <c r="D76" s="11" t="s">
        <v>4295</v>
      </c>
      <c r="I76" s="57" t="s">
        <v>4393</v>
      </c>
      <c r="K76" s="11" t="s">
        <v>4488</v>
      </c>
      <c r="O76" s="11">
        <v>44</v>
      </c>
      <c r="P76" s="11" t="s">
        <v>4556</v>
      </c>
      <c r="S76" s="11" t="s">
        <v>4489</v>
      </c>
      <c r="V76" s="11" t="s">
        <v>4681</v>
      </c>
    </row>
    <row r="77" spans="1:30" ht="54" x14ac:dyDescent="0.25">
      <c r="A77" s="11" t="s">
        <v>4205</v>
      </c>
      <c r="D77" s="11" t="s">
        <v>4205</v>
      </c>
      <c r="I77" s="57" t="s">
        <v>4394</v>
      </c>
      <c r="K77" s="11" t="s">
        <v>4294</v>
      </c>
      <c r="O77" s="11">
        <v>45</v>
      </c>
      <c r="P77" s="11" t="s">
        <v>4557</v>
      </c>
      <c r="S77" s="11" t="s">
        <v>4616</v>
      </c>
      <c r="V77" s="11" t="s">
        <v>4682</v>
      </c>
    </row>
    <row r="78" spans="1:30" ht="67.5" x14ac:dyDescent="0.25">
      <c r="A78" s="11" t="s">
        <v>4206</v>
      </c>
      <c r="D78" s="11" t="s">
        <v>4296</v>
      </c>
      <c r="I78" s="57" t="s">
        <v>4395</v>
      </c>
      <c r="K78" s="11" t="s">
        <v>4489</v>
      </c>
      <c r="O78" s="11">
        <v>46</v>
      </c>
      <c r="P78" s="11" t="s">
        <v>4558</v>
      </c>
      <c r="S78" s="11" t="s">
        <v>4617</v>
      </c>
      <c r="V78" s="11" t="s">
        <v>4683</v>
      </c>
    </row>
    <row r="79" spans="1:30" ht="67.5" x14ac:dyDescent="0.25">
      <c r="A79" s="11" t="s">
        <v>4207</v>
      </c>
      <c r="E79" s="11" t="s">
        <v>4297</v>
      </c>
      <c r="I79" s="57" t="s">
        <v>4396</v>
      </c>
      <c r="K79" s="11" t="s">
        <v>4205</v>
      </c>
      <c r="O79" s="11">
        <v>47</v>
      </c>
      <c r="P79" s="11" t="s">
        <v>4559</v>
      </c>
      <c r="S79" s="11" t="s">
        <v>4207</v>
      </c>
      <c r="V79" s="11" t="s">
        <v>4684</v>
      </c>
    </row>
    <row r="80" spans="1:30" ht="40.5" x14ac:dyDescent="0.25">
      <c r="A80" s="11" t="s">
        <v>4208</v>
      </c>
      <c r="E80" s="11" t="s">
        <v>4298</v>
      </c>
      <c r="I80" s="57" t="s">
        <v>4397</v>
      </c>
      <c r="K80" s="11" t="s">
        <v>4490</v>
      </c>
      <c r="O80" s="11">
        <v>48</v>
      </c>
      <c r="P80" s="11" t="s">
        <v>4297</v>
      </c>
      <c r="S80" s="11" t="s">
        <v>4618</v>
      </c>
      <c r="V80" s="11" t="s">
        <v>4685</v>
      </c>
    </row>
    <row r="81" spans="1:22" ht="67.5" x14ac:dyDescent="0.25">
      <c r="A81" s="11" t="s">
        <v>4209</v>
      </c>
      <c r="E81" s="11" t="s">
        <v>4299</v>
      </c>
      <c r="I81" s="57" t="s">
        <v>4398</v>
      </c>
      <c r="K81" s="11" t="s">
        <v>4207</v>
      </c>
      <c r="O81" s="11">
        <v>49</v>
      </c>
      <c r="P81" s="11" t="s">
        <v>4298</v>
      </c>
      <c r="S81" s="11" t="s">
        <v>4619</v>
      </c>
      <c r="V81" s="11" t="s">
        <v>4686</v>
      </c>
    </row>
    <row r="82" spans="1:22" ht="54" x14ac:dyDescent="0.25">
      <c r="A82" s="11" t="s">
        <v>4210</v>
      </c>
      <c r="E82" s="11" t="s">
        <v>4300</v>
      </c>
      <c r="I82" s="57" t="s">
        <v>4399</v>
      </c>
      <c r="K82" s="11" t="s">
        <v>4208</v>
      </c>
      <c r="O82" s="11">
        <v>50</v>
      </c>
      <c r="P82" s="11" t="s">
        <v>4560</v>
      </c>
      <c r="S82" s="11" t="s">
        <v>4620</v>
      </c>
      <c r="V82" s="11" t="s">
        <v>4687</v>
      </c>
    </row>
    <row r="83" spans="1:22" ht="54" x14ac:dyDescent="0.25">
      <c r="A83" s="11" t="s">
        <v>4211</v>
      </c>
      <c r="E83" s="11" t="s">
        <v>4301</v>
      </c>
      <c r="I83" s="57" t="s">
        <v>4400</v>
      </c>
      <c r="K83" s="11" t="s">
        <v>4491</v>
      </c>
      <c r="O83" s="11">
        <v>51</v>
      </c>
      <c r="P83" s="11" t="s">
        <v>4561</v>
      </c>
      <c r="S83" s="11" t="s">
        <v>4493</v>
      </c>
      <c r="V83" s="11" t="s">
        <v>4688</v>
      </c>
    </row>
    <row r="84" spans="1:22" ht="40.5" x14ac:dyDescent="0.25">
      <c r="A84" s="11" t="s">
        <v>4212</v>
      </c>
      <c r="E84" s="11" t="s">
        <v>4302</v>
      </c>
      <c r="I84" s="57" t="s">
        <v>4401</v>
      </c>
      <c r="K84" s="11" t="s">
        <v>4492</v>
      </c>
      <c r="O84" s="11">
        <v>52</v>
      </c>
      <c r="P84" s="11" t="s">
        <v>4562</v>
      </c>
      <c r="S84" s="11" t="s">
        <v>4621</v>
      </c>
      <c r="V84" s="11" t="s">
        <v>4689</v>
      </c>
    </row>
    <row r="85" spans="1:22" ht="67.5" x14ac:dyDescent="0.25">
      <c r="A85" s="11" t="s">
        <v>4213</v>
      </c>
      <c r="E85" s="11" t="s">
        <v>4303</v>
      </c>
      <c r="I85" s="57" t="s">
        <v>4402</v>
      </c>
      <c r="K85" s="11" t="s">
        <v>4493</v>
      </c>
      <c r="O85" s="11">
        <v>53</v>
      </c>
      <c r="P85" s="11" t="s">
        <v>4563</v>
      </c>
      <c r="S85" s="11" t="s">
        <v>4213</v>
      </c>
      <c r="V85" s="11" t="s">
        <v>4690</v>
      </c>
    </row>
    <row r="86" spans="1:22" ht="67.5" x14ac:dyDescent="0.25">
      <c r="A86" s="11" t="s">
        <v>4214</v>
      </c>
      <c r="E86" s="11" t="s">
        <v>4304</v>
      </c>
      <c r="I86" s="57" t="s">
        <v>4403</v>
      </c>
      <c r="K86" s="11" t="s">
        <v>4212</v>
      </c>
      <c r="O86" s="11">
        <v>54</v>
      </c>
      <c r="P86" s="11" t="s">
        <v>4303</v>
      </c>
      <c r="S86" s="11" t="s">
        <v>4214</v>
      </c>
      <c r="V86" s="11" t="s">
        <v>4691</v>
      </c>
    </row>
    <row r="87" spans="1:22" ht="67.5" x14ac:dyDescent="0.25">
      <c r="A87" s="11" t="s">
        <v>4215</v>
      </c>
      <c r="E87" s="11" t="s">
        <v>4305</v>
      </c>
      <c r="I87" s="57" t="s">
        <v>4404</v>
      </c>
      <c r="K87" s="11" t="s">
        <v>4213</v>
      </c>
      <c r="O87" s="11">
        <v>55</v>
      </c>
      <c r="P87" s="11" t="s">
        <v>4304</v>
      </c>
      <c r="V87" s="11" t="s">
        <v>4692</v>
      </c>
    </row>
    <row r="88" spans="1:22" ht="94.5" x14ac:dyDescent="0.25">
      <c r="A88" s="11" t="s">
        <v>4216</v>
      </c>
      <c r="E88" s="11" t="s">
        <v>4306</v>
      </c>
      <c r="I88" s="57" t="s">
        <v>4405</v>
      </c>
      <c r="K88" s="11" t="s">
        <v>4214</v>
      </c>
      <c r="O88" s="11">
        <v>56</v>
      </c>
      <c r="P88" s="11" t="s">
        <v>4305</v>
      </c>
      <c r="S88" s="11" t="s">
        <v>4215</v>
      </c>
      <c r="V88" s="11" t="s">
        <v>4693</v>
      </c>
    </row>
    <row r="89" spans="1:22" ht="40.5" x14ac:dyDescent="0.25">
      <c r="A89" s="11" t="s">
        <v>4217</v>
      </c>
      <c r="E89" s="11" t="s">
        <v>4307</v>
      </c>
      <c r="I89" s="57" t="s">
        <v>4406</v>
      </c>
      <c r="K89" s="11" t="s">
        <v>4494</v>
      </c>
      <c r="O89" s="11">
        <v>57</v>
      </c>
      <c r="P89" s="11" t="s">
        <v>4297</v>
      </c>
      <c r="S89" s="11" t="s">
        <v>4622</v>
      </c>
      <c r="V89" s="11" t="s">
        <v>4694</v>
      </c>
    </row>
    <row r="90" spans="1:22" ht="54" x14ac:dyDescent="0.25">
      <c r="E90" s="11" t="s">
        <v>4308</v>
      </c>
      <c r="I90" s="57" t="s">
        <v>4407</v>
      </c>
      <c r="K90" s="11" t="s">
        <v>4495</v>
      </c>
      <c r="O90" s="11">
        <v>58</v>
      </c>
      <c r="P90" s="11" t="s">
        <v>4218</v>
      </c>
      <c r="S90" s="11" t="s">
        <v>4623</v>
      </c>
      <c r="V90" s="11" t="s">
        <v>4695</v>
      </c>
    </row>
    <row r="91" spans="1:22" ht="54" x14ac:dyDescent="0.25">
      <c r="A91" s="11" t="s">
        <v>4218</v>
      </c>
      <c r="E91" s="11" t="s">
        <v>4309</v>
      </c>
      <c r="I91" s="57" t="s">
        <v>4408</v>
      </c>
      <c r="K91" s="11" t="s">
        <v>4496</v>
      </c>
      <c r="O91" s="11">
        <v>59</v>
      </c>
      <c r="P91" s="11" t="s">
        <v>4564</v>
      </c>
      <c r="S91" s="11" t="s">
        <v>4497</v>
      </c>
      <c r="V91" s="11" t="s">
        <v>4696</v>
      </c>
    </row>
    <row r="92" spans="1:22" ht="40.5" x14ac:dyDescent="0.25">
      <c r="A92" s="11" t="s">
        <v>4219</v>
      </c>
      <c r="E92" s="11" t="s">
        <v>4310</v>
      </c>
      <c r="I92" s="57" t="s">
        <v>4409</v>
      </c>
      <c r="K92" s="11" t="s">
        <v>4497</v>
      </c>
      <c r="O92" s="11">
        <v>60</v>
      </c>
      <c r="P92" s="11" t="s">
        <v>4309</v>
      </c>
      <c r="S92" s="11" t="s">
        <v>4220</v>
      </c>
      <c r="V92" s="11" t="s">
        <v>4697</v>
      </c>
    </row>
    <row r="93" spans="1:22" ht="40.5" x14ac:dyDescent="0.25">
      <c r="A93" s="11" t="s">
        <v>4220</v>
      </c>
      <c r="E93" s="11" t="s">
        <v>4311</v>
      </c>
      <c r="I93" s="57" t="s">
        <v>4410</v>
      </c>
      <c r="K93" s="11" t="s">
        <v>4220</v>
      </c>
      <c r="O93" s="11">
        <v>61</v>
      </c>
      <c r="P93" s="11" t="s">
        <v>4310</v>
      </c>
      <c r="S93" s="11" t="s">
        <v>4221</v>
      </c>
      <c r="V93" s="11" t="s">
        <v>4698</v>
      </c>
    </row>
    <row r="94" spans="1:22" ht="67.5" x14ac:dyDescent="0.25">
      <c r="A94" s="11" t="s">
        <v>4221</v>
      </c>
      <c r="E94" s="11" t="s">
        <v>4312</v>
      </c>
      <c r="I94" s="57" t="s">
        <v>4411</v>
      </c>
      <c r="K94" s="11" t="s">
        <v>4221</v>
      </c>
      <c r="O94" s="11">
        <v>62</v>
      </c>
      <c r="P94" s="11" t="s">
        <v>4565</v>
      </c>
      <c r="S94" s="11" t="s">
        <v>4624</v>
      </c>
      <c r="V94" s="11" t="s">
        <v>4699</v>
      </c>
    </row>
    <row r="95" spans="1:22" ht="40.5" x14ac:dyDescent="0.25">
      <c r="A95" s="11" t="s">
        <v>4222</v>
      </c>
      <c r="E95" s="11" t="s">
        <v>4313</v>
      </c>
      <c r="I95" s="57" t="s">
        <v>4412</v>
      </c>
      <c r="K95" s="11" t="s">
        <v>4498</v>
      </c>
      <c r="L95" s="11" t="s">
        <v>4499</v>
      </c>
      <c r="O95" s="11">
        <v>63</v>
      </c>
      <c r="S95" s="11" t="s">
        <v>4625</v>
      </c>
      <c r="V95" s="11" t="s">
        <v>4700</v>
      </c>
    </row>
    <row r="96" spans="1:22" ht="54" x14ac:dyDescent="0.25">
      <c r="A96" s="11" t="s">
        <v>4223</v>
      </c>
      <c r="E96" s="11" t="s">
        <v>4314</v>
      </c>
      <c r="I96" s="57" t="s">
        <v>4413</v>
      </c>
      <c r="K96" s="11" t="s">
        <v>4223</v>
      </c>
      <c r="O96" s="11">
        <v>64</v>
      </c>
      <c r="P96" s="11" t="s">
        <v>4566</v>
      </c>
      <c r="S96" s="11" t="s">
        <v>4626</v>
      </c>
      <c r="V96" s="11" t="s">
        <v>4701</v>
      </c>
    </row>
    <row r="97" spans="1:22" ht="67.5" x14ac:dyDescent="0.25">
      <c r="A97" s="11" t="s">
        <v>4224</v>
      </c>
      <c r="E97" s="11" t="s">
        <v>4315</v>
      </c>
      <c r="I97" s="57" t="s">
        <v>4414</v>
      </c>
      <c r="K97" s="11" t="s">
        <v>4224</v>
      </c>
      <c r="O97" s="11">
        <v>65</v>
      </c>
      <c r="S97" s="11" t="s">
        <v>4627</v>
      </c>
      <c r="V97" s="11" t="s">
        <v>4702</v>
      </c>
    </row>
    <row r="98" spans="1:22" ht="67.5" x14ac:dyDescent="0.25">
      <c r="A98" s="11" t="s">
        <v>4225</v>
      </c>
      <c r="E98" s="11" t="s">
        <v>4316</v>
      </c>
      <c r="I98" s="57" t="s">
        <v>4415</v>
      </c>
      <c r="K98" s="11" t="s">
        <v>4500</v>
      </c>
      <c r="O98" s="11">
        <v>66</v>
      </c>
      <c r="P98" s="11" t="s">
        <v>4315</v>
      </c>
      <c r="S98" s="11" t="s">
        <v>4226</v>
      </c>
      <c r="V98" s="11" t="s">
        <v>4703</v>
      </c>
    </row>
    <row r="99" spans="1:22" ht="81" x14ac:dyDescent="0.25">
      <c r="A99" s="11" t="s">
        <v>4226</v>
      </c>
      <c r="E99" s="11" t="s">
        <v>4317</v>
      </c>
      <c r="I99" s="57" t="s">
        <v>4416</v>
      </c>
      <c r="K99" s="11" t="s">
        <v>4226</v>
      </c>
      <c r="O99" s="11">
        <v>67</v>
      </c>
      <c r="P99" s="11" t="s">
        <v>4567</v>
      </c>
      <c r="S99" s="11" t="s">
        <v>4628</v>
      </c>
      <c r="V99" s="11" t="s">
        <v>4704</v>
      </c>
    </row>
    <row r="100" spans="1:22" ht="81" x14ac:dyDescent="0.25">
      <c r="A100" s="11" t="s">
        <v>4227</v>
      </c>
      <c r="E100" s="11" t="s">
        <v>4318</v>
      </c>
      <c r="I100" s="57" t="s">
        <v>4417</v>
      </c>
      <c r="K100" s="11" t="s">
        <v>4501</v>
      </c>
      <c r="O100" s="11">
        <v>68</v>
      </c>
      <c r="P100" s="11" t="s">
        <v>4568</v>
      </c>
      <c r="S100" s="11" t="s">
        <v>4629</v>
      </c>
      <c r="V100" s="11" t="s">
        <v>4705</v>
      </c>
    </row>
    <row r="101" spans="1:22" ht="67.5" x14ac:dyDescent="0.25">
      <c r="A101" s="11" t="s">
        <v>4228</v>
      </c>
      <c r="E101" s="11" t="s">
        <v>4319</v>
      </c>
      <c r="I101" s="57" t="s">
        <v>4418</v>
      </c>
      <c r="K101" s="11" t="s">
        <v>4502</v>
      </c>
      <c r="O101" s="11">
        <v>69</v>
      </c>
      <c r="P101" s="11" t="s">
        <v>4318</v>
      </c>
      <c r="S101" s="11" t="s">
        <v>4630</v>
      </c>
      <c r="V101" s="11" t="s">
        <v>4706</v>
      </c>
    </row>
    <row r="102" spans="1:22" ht="40.5" x14ac:dyDescent="0.25">
      <c r="A102" s="11" t="s">
        <v>4229</v>
      </c>
      <c r="E102" s="11" t="s">
        <v>4320</v>
      </c>
      <c r="I102" s="57" t="s">
        <v>4419</v>
      </c>
      <c r="K102" s="11" t="s">
        <v>4229</v>
      </c>
      <c r="O102" s="11">
        <v>70</v>
      </c>
      <c r="P102" s="11" t="s">
        <v>4319</v>
      </c>
      <c r="S102" s="11" t="s">
        <v>4230</v>
      </c>
      <c r="V102" s="11" t="s">
        <v>4707</v>
      </c>
    </row>
    <row r="103" spans="1:22" ht="54" x14ac:dyDescent="0.25">
      <c r="A103" s="11" t="s">
        <v>4230</v>
      </c>
      <c r="E103" s="11" t="s">
        <v>4321</v>
      </c>
      <c r="I103" s="57" t="s">
        <v>4420</v>
      </c>
      <c r="K103" s="11" t="s">
        <v>4230</v>
      </c>
      <c r="O103" s="11">
        <v>71</v>
      </c>
      <c r="P103" s="11" t="s">
        <v>4569</v>
      </c>
      <c r="S103" s="11" t="s">
        <v>4631</v>
      </c>
      <c r="V103" s="11" t="s">
        <v>4708</v>
      </c>
    </row>
    <row r="104" spans="1:22" ht="67.5" x14ac:dyDescent="0.25">
      <c r="A104" s="11" t="s">
        <v>4231</v>
      </c>
      <c r="E104" s="11" t="s">
        <v>4322</v>
      </c>
      <c r="I104" s="57" t="s">
        <v>4421</v>
      </c>
      <c r="K104" s="11" t="s">
        <v>4503</v>
      </c>
      <c r="L104" s="11" t="s">
        <v>4504</v>
      </c>
      <c r="O104" s="11">
        <v>72</v>
      </c>
      <c r="P104" s="11" t="s">
        <v>4570</v>
      </c>
      <c r="S104" s="11" t="s">
        <v>4632</v>
      </c>
      <c r="V104" s="11" t="s">
        <v>4709</v>
      </c>
    </row>
    <row r="105" spans="1:22" ht="27" x14ac:dyDescent="0.25">
      <c r="A105" s="11" t="s">
        <v>4232</v>
      </c>
      <c r="E105" s="11" t="s">
        <v>4311</v>
      </c>
      <c r="I105" s="57" t="s">
        <v>4422</v>
      </c>
      <c r="K105" s="11" t="s">
        <v>4505</v>
      </c>
      <c r="L105" s="11" t="s">
        <v>4506</v>
      </c>
      <c r="M105" s="11" t="s">
        <v>4482</v>
      </c>
      <c r="N105" s="11" t="s">
        <v>4507</v>
      </c>
      <c r="O105" s="11">
        <v>73</v>
      </c>
      <c r="P105" s="11" t="s">
        <v>4571</v>
      </c>
      <c r="S105" s="11" t="s">
        <v>4233</v>
      </c>
      <c r="V105" s="11" t="s">
        <v>4710</v>
      </c>
    </row>
    <row r="106" spans="1:22" ht="40.5" x14ac:dyDescent="0.25">
      <c r="A106" s="11" t="s">
        <v>4233</v>
      </c>
      <c r="E106" s="11" t="s">
        <v>4305</v>
      </c>
      <c r="I106" s="57" t="s">
        <v>4423</v>
      </c>
      <c r="K106" s="11" t="s">
        <v>4233</v>
      </c>
      <c r="O106" s="11">
        <v>74</v>
      </c>
      <c r="P106" s="11" t="s">
        <v>4311</v>
      </c>
      <c r="S106" s="11" t="s">
        <v>4234</v>
      </c>
      <c r="V106" s="11" t="s">
        <v>4711</v>
      </c>
    </row>
    <row r="107" spans="1:22" ht="108" x14ac:dyDescent="0.25">
      <c r="A107" s="11" t="s">
        <v>4234</v>
      </c>
      <c r="E107" s="11" t="s">
        <v>4323</v>
      </c>
      <c r="I107" s="57" t="s">
        <v>4424</v>
      </c>
      <c r="K107" s="11" t="s">
        <v>4508</v>
      </c>
      <c r="L107" s="11" t="s">
        <v>4499</v>
      </c>
      <c r="O107" s="11">
        <v>75</v>
      </c>
      <c r="P107" s="11" t="s">
        <v>4305</v>
      </c>
      <c r="S107" s="11" t="s">
        <v>4633</v>
      </c>
      <c r="V107" s="11" t="s">
        <v>4712</v>
      </c>
    </row>
    <row r="108" spans="1:22" ht="54" x14ac:dyDescent="0.25">
      <c r="A108" s="11" t="s">
        <v>4235</v>
      </c>
      <c r="E108" s="11" t="s">
        <v>4324</v>
      </c>
      <c r="I108" s="57" t="s">
        <v>4425</v>
      </c>
      <c r="K108" s="11" t="s">
        <v>4235</v>
      </c>
      <c r="O108" s="11">
        <v>76</v>
      </c>
      <c r="P108" s="11" t="s">
        <v>4323</v>
      </c>
      <c r="S108" s="11" t="s">
        <v>4236</v>
      </c>
      <c r="V108" s="11" t="s">
        <v>4713</v>
      </c>
    </row>
    <row r="109" spans="1:22" ht="67.5" x14ac:dyDescent="0.25">
      <c r="A109" s="11" t="s">
        <v>4236</v>
      </c>
      <c r="E109" s="11" t="s">
        <v>4325</v>
      </c>
      <c r="I109" s="57" t="s">
        <v>4426</v>
      </c>
      <c r="K109" s="11" t="s">
        <v>4236</v>
      </c>
      <c r="O109" s="11">
        <v>77</v>
      </c>
      <c r="P109" s="11" t="s">
        <v>4324</v>
      </c>
      <c r="S109" s="11" t="s">
        <v>4237</v>
      </c>
      <c r="V109" s="11" t="s">
        <v>4714</v>
      </c>
    </row>
    <row r="110" spans="1:22" ht="81" x14ac:dyDescent="0.25">
      <c r="A110" s="11" t="s">
        <v>4237</v>
      </c>
      <c r="E110" s="11" t="s">
        <v>4326</v>
      </c>
      <c r="I110" s="57" t="s">
        <v>4427</v>
      </c>
      <c r="K110" s="11" t="s">
        <v>4237</v>
      </c>
      <c r="O110" s="11">
        <v>78</v>
      </c>
      <c r="P110" s="11" t="s">
        <v>4572</v>
      </c>
      <c r="S110" s="11" t="s">
        <v>4634</v>
      </c>
      <c r="V110" s="11" t="s">
        <v>4715</v>
      </c>
    </row>
    <row r="111" spans="1:22" ht="81" x14ac:dyDescent="0.25">
      <c r="A111" s="11" t="s">
        <v>4238</v>
      </c>
      <c r="E111" s="11" t="s">
        <v>4327</v>
      </c>
      <c r="I111" s="57" t="s">
        <v>4428</v>
      </c>
      <c r="K111" s="11" t="s">
        <v>4509</v>
      </c>
      <c r="P111" s="11" t="s">
        <v>4573</v>
      </c>
      <c r="S111" s="11" t="s">
        <v>4635</v>
      </c>
      <c r="V111" s="11" t="s">
        <v>4716</v>
      </c>
    </row>
    <row r="112" spans="1:22" ht="54" x14ac:dyDescent="0.25">
      <c r="A112" s="11" t="s">
        <v>4239</v>
      </c>
      <c r="E112" s="11" t="s">
        <v>4328</v>
      </c>
      <c r="I112" s="57" t="s">
        <v>4429</v>
      </c>
      <c r="K112" s="11" t="s">
        <v>4510</v>
      </c>
      <c r="O112" s="11">
        <v>79</v>
      </c>
      <c r="P112" s="11" t="s">
        <v>4574</v>
      </c>
      <c r="S112" s="11" t="s">
        <v>4636</v>
      </c>
      <c r="V112" s="11" t="s">
        <v>4717</v>
      </c>
    </row>
    <row r="113" spans="1:22" ht="81" x14ac:dyDescent="0.25">
      <c r="A113" s="11" t="s">
        <v>4240</v>
      </c>
      <c r="E113" s="11" t="s">
        <v>4329</v>
      </c>
      <c r="I113" s="57" t="s">
        <v>4430</v>
      </c>
      <c r="K113" s="11" t="s">
        <v>4511</v>
      </c>
      <c r="O113" s="11">
        <v>80</v>
      </c>
      <c r="P113" s="11" t="s">
        <v>4575</v>
      </c>
      <c r="S113" s="11" t="s">
        <v>4241</v>
      </c>
      <c r="V113" s="11" t="s">
        <v>4718</v>
      </c>
    </row>
    <row r="114" spans="1:22" ht="67.5" x14ac:dyDescent="0.25">
      <c r="A114" s="11" t="s">
        <v>4241</v>
      </c>
      <c r="E114" s="11" t="s">
        <v>4330</v>
      </c>
      <c r="I114" s="57" t="s">
        <v>4431</v>
      </c>
      <c r="O114" s="11">
        <v>89</v>
      </c>
      <c r="P114" s="11" t="s">
        <v>4328</v>
      </c>
      <c r="S114" s="11" t="s">
        <v>4513</v>
      </c>
      <c r="V114" s="11" t="s">
        <v>4719</v>
      </c>
    </row>
    <row r="115" spans="1:22" ht="54" x14ac:dyDescent="0.25">
      <c r="A115" s="11" t="s">
        <v>4242</v>
      </c>
      <c r="E115" s="11" t="s">
        <v>4331</v>
      </c>
      <c r="I115" s="57" t="s">
        <v>4432</v>
      </c>
      <c r="K115" s="11" t="s">
        <v>4512</v>
      </c>
      <c r="O115" s="11">
        <v>90</v>
      </c>
      <c r="P115" s="11" t="s">
        <v>4576</v>
      </c>
      <c r="S115" s="11" t="s">
        <v>4243</v>
      </c>
      <c r="V115" s="11" t="s">
        <v>4720</v>
      </c>
    </row>
    <row r="116" spans="1:22" ht="81" x14ac:dyDescent="0.25">
      <c r="A116" s="11" t="s">
        <v>4243</v>
      </c>
      <c r="E116" s="11" t="s">
        <v>4332</v>
      </c>
      <c r="I116" s="57" t="s">
        <v>4433</v>
      </c>
      <c r="K116" s="11" t="s">
        <v>4241</v>
      </c>
      <c r="O116" s="11">
        <v>91</v>
      </c>
      <c r="P116" s="11" t="s">
        <v>4330</v>
      </c>
      <c r="S116" s="11" t="s">
        <v>4637</v>
      </c>
      <c r="V116" s="11" t="s">
        <v>4721</v>
      </c>
    </row>
    <row r="117" spans="1:22" ht="81" x14ac:dyDescent="0.25">
      <c r="A117" s="11" t="s">
        <v>4244</v>
      </c>
      <c r="E117" s="11" t="s">
        <v>4333</v>
      </c>
      <c r="I117" s="57" t="s">
        <v>4434</v>
      </c>
      <c r="K117" s="11" t="s">
        <v>4513</v>
      </c>
      <c r="O117" s="11">
        <v>92</v>
      </c>
      <c r="P117" s="11" t="s">
        <v>4577</v>
      </c>
      <c r="S117" s="11" t="s">
        <v>4638</v>
      </c>
      <c r="V117" s="11" t="s">
        <v>4722</v>
      </c>
    </row>
    <row r="118" spans="1:22" ht="40.5" x14ac:dyDescent="0.25">
      <c r="A118" s="11" t="s">
        <v>4245</v>
      </c>
      <c r="E118" s="11" t="s">
        <v>4334</v>
      </c>
      <c r="I118" s="57" t="s">
        <v>4435</v>
      </c>
      <c r="K118" s="11" t="s">
        <v>4243</v>
      </c>
      <c r="O118" s="11">
        <v>93</v>
      </c>
      <c r="P118" s="11" t="s">
        <v>4578</v>
      </c>
      <c r="S118" s="11" t="s">
        <v>4246</v>
      </c>
      <c r="V118" s="11" t="s">
        <v>4723</v>
      </c>
    </row>
    <row r="119" spans="1:22" ht="40.5" x14ac:dyDescent="0.25">
      <c r="A119" s="11" t="s">
        <v>4246</v>
      </c>
      <c r="E119" s="11" t="s">
        <v>4335</v>
      </c>
      <c r="I119" s="57" t="s">
        <v>4436</v>
      </c>
      <c r="K119" s="11" t="s">
        <v>4514</v>
      </c>
      <c r="O119" s="11">
        <v>94</v>
      </c>
      <c r="P119" s="11" t="s">
        <v>4579</v>
      </c>
      <c r="S119" s="11" t="s">
        <v>4639</v>
      </c>
      <c r="V119" s="11" t="s">
        <v>4724</v>
      </c>
    </row>
    <row r="120" spans="1:22" ht="81" x14ac:dyDescent="0.25">
      <c r="A120" s="11" t="s">
        <v>4247</v>
      </c>
      <c r="E120" s="11" t="s">
        <v>4336</v>
      </c>
      <c r="I120" s="57" t="s">
        <v>4437</v>
      </c>
      <c r="K120" s="11" t="s">
        <v>4515</v>
      </c>
      <c r="O120" s="11">
        <v>95</v>
      </c>
      <c r="P120" s="11" t="s">
        <v>4580</v>
      </c>
      <c r="S120" s="11" t="s">
        <v>4640</v>
      </c>
      <c r="V120" s="11" t="s">
        <v>4725</v>
      </c>
    </row>
    <row r="121" spans="1:22" ht="67.5" x14ac:dyDescent="0.25">
      <c r="A121" s="11" t="s">
        <v>4248</v>
      </c>
      <c r="E121" s="11" t="s">
        <v>4337</v>
      </c>
      <c r="I121" s="57" t="s">
        <v>4438</v>
      </c>
      <c r="K121" s="11" t="s">
        <v>4516</v>
      </c>
      <c r="O121" s="11">
        <v>96</v>
      </c>
      <c r="P121" s="11" t="s">
        <v>4581</v>
      </c>
      <c r="S121" s="11" t="s">
        <v>4641</v>
      </c>
      <c r="V121" s="11" t="s">
        <v>4726</v>
      </c>
    </row>
    <row r="122" spans="1:22" ht="81" x14ac:dyDescent="0.25">
      <c r="A122" s="11" t="s">
        <v>4249</v>
      </c>
      <c r="E122" s="11" t="s">
        <v>4338</v>
      </c>
      <c r="I122" s="57" t="s">
        <v>4439</v>
      </c>
      <c r="K122" s="11" t="s">
        <v>4517</v>
      </c>
      <c r="O122" s="11">
        <v>97</v>
      </c>
      <c r="P122" s="11" t="s">
        <v>4582</v>
      </c>
      <c r="S122" s="11" t="s">
        <v>4520</v>
      </c>
      <c r="V122" s="11" t="s">
        <v>4727</v>
      </c>
    </row>
    <row r="123" spans="1:22" x14ac:dyDescent="0.25">
      <c r="A123" s="11" t="s">
        <v>4250</v>
      </c>
      <c r="E123" s="11" t="s">
        <v>4311</v>
      </c>
      <c r="K123" s="11" t="s">
        <v>4518</v>
      </c>
      <c r="O123" s="11">
        <v>98</v>
      </c>
      <c r="P123" s="11" t="s">
        <v>4305</v>
      </c>
      <c r="S123" s="11" t="s">
        <v>4642</v>
      </c>
      <c r="V123" s="11" t="s">
        <v>4728</v>
      </c>
    </row>
    <row r="124" spans="1:22" ht="40.5" x14ac:dyDescent="0.25">
      <c r="A124" s="11" t="s">
        <v>4251</v>
      </c>
      <c r="E124" s="11" t="s">
        <v>4339</v>
      </c>
      <c r="I124" s="57" t="s">
        <v>4440</v>
      </c>
      <c r="K124" s="11" t="s">
        <v>4519</v>
      </c>
      <c r="O124" s="11">
        <v>99</v>
      </c>
      <c r="P124" s="11" t="s">
        <v>4583</v>
      </c>
      <c r="S124" s="11" t="s">
        <v>4643</v>
      </c>
      <c r="V124" s="11" t="s">
        <v>4729</v>
      </c>
    </row>
    <row r="125" spans="1:22" x14ac:dyDescent="0.25">
      <c r="A125" s="11" t="s">
        <v>4252</v>
      </c>
      <c r="E125" s="11" t="s">
        <v>4340</v>
      </c>
      <c r="I125" s="66" t="s">
        <v>4441</v>
      </c>
      <c r="K125" s="11" t="s">
        <v>4520</v>
      </c>
      <c r="P125" s="11" t="s">
        <v>4584</v>
      </c>
      <c r="S125" s="11" t="s">
        <v>4644</v>
      </c>
    </row>
    <row r="126" spans="1:22" ht="40.5" x14ac:dyDescent="0.25">
      <c r="A126" s="11" t="s">
        <v>4253</v>
      </c>
      <c r="E126" s="11" t="s">
        <v>4341</v>
      </c>
      <c r="I126" s="57" t="s">
        <v>4442</v>
      </c>
      <c r="K126" s="11" t="s">
        <v>4251</v>
      </c>
      <c r="O126" s="11">
        <v>100</v>
      </c>
      <c r="P126" s="11" t="s">
        <v>4585</v>
      </c>
      <c r="S126" s="11" t="s">
        <v>4254</v>
      </c>
      <c r="V126" s="11" t="s">
        <v>4340</v>
      </c>
    </row>
    <row r="127" spans="1:22" ht="54" x14ac:dyDescent="0.25">
      <c r="A127" s="11" t="s">
        <v>4254</v>
      </c>
      <c r="E127" s="11" t="s">
        <v>4342</v>
      </c>
      <c r="I127" s="57" t="s">
        <v>4443</v>
      </c>
      <c r="K127" s="11" t="s">
        <v>4521</v>
      </c>
      <c r="P127" s="11" t="s">
        <v>4340</v>
      </c>
      <c r="S127" s="11" t="s">
        <v>4522</v>
      </c>
      <c r="V127" s="11" t="s">
        <v>4730</v>
      </c>
    </row>
    <row r="128" spans="1:22" ht="54" x14ac:dyDescent="0.25">
      <c r="A128" s="11" t="s">
        <v>4255</v>
      </c>
      <c r="E128" s="11" t="s">
        <v>4343</v>
      </c>
      <c r="I128" s="57" t="s">
        <v>4444</v>
      </c>
      <c r="K128" s="11" t="s">
        <v>4253</v>
      </c>
      <c r="O128" s="11" t="s">
        <v>4586</v>
      </c>
      <c r="S128" s="11" t="s">
        <v>4645</v>
      </c>
      <c r="V128" s="11" t="s">
        <v>4731</v>
      </c>
    </row>
    <row r="129" spans="1:22" ht="27" x14ac:dyDescent="0.25">
      <c r="A129" s="11" t="s">
        <v>4256</v>
      </c>
      <c r="E129" s="11" t="s">
        <v>4344</v>
      </c>
      <c r="I129" s="57" t="s">
        <v>4445</v>
      </c>
      <c r="K129" s="11" t="s">
        <v>4254</v>
      </c>
      <c r="O129" s="11">
        <v>102</v>
      </c>
      <c r="P129" s="11" t="s">
        <v>4342</v>
      </c>
      <c r="S129" s="11" t="s">
        <v>4646</v>
      </c>
      <c r="V129" s="11" t="s">
        <v>4522</v>
      </c>
    </row>
    <row r="130" spans="1:22" ht="67.5" x14ac:dyDescent="0.25">
      <c r="A130" s="11" t="s">
        <v>4257</v>
      </c>
      <c r="E130" s="11" t="s">
        <v>4345</v>
      </c>
      <c r="I130" s="57" t="s">
        <v>4446</v>
      </c>
      <c r="K130" s="11" t="s">
        <v>4522</v>
      </c>
      <c r="O130" s="11">
        <v>103</v>
      </c>
      <c r="P130" s="11" t="s">
        <v>4367</v>
      </c>
      <c r="S130" s="11" t="s">
        <v>4647</v>
      </c>
      <c r="V130" s="11" t="s">
        <v>4645</v>
      </c>
    </row>
    <row r="131" spans="1:22" ht="67.5" x14ac:dyDescent="0.25">
      <c r="A131" s="11" t="s">
        <v>4258</v>
      </c>
      <c r="E131" s="11" t="s">
        <v>4346</v>
      </c>
      <c r="I131" s="57" t="s">
        <v>4447</v>
      </c>
      <c r="K131" s="11" t="s">
        <v>4523</v>
      </c>
      <c r="O131" s="11">
        <v>104</v>
      </c>
      <c r="P131" s="11" t="s">
        <v>4587</v>
      </c>
      <c r="S131" s="11" t="s">
        <v>4526</v>
      </c>
      <c r="V131" s="11" t="s">
        <v>4646</v>
      </c>
    </row>
    <row r="132" spans="1:22" ht="67.5" x14ac:dyDescent="0.25">
      <c r="A132" s="11" t="s">
        <v>4259</v>
      </c>
      <c r="E132" s="11" t="s">
        <v>4347</v>
      </c>
      <c r="I132" s="57" t="s">
        <v>4448</v>
      </c>
      <c r="K132" s="11" t="s">
        <v>4524</v>
      </c>
      <c r="O132" s="11">
        <v>105</v>
      </c>
      <c r="P132" s="11" t="s">
        <v>4345</v>
      </c>
      <c r="S132" s="11" t="s">
        <v>4527</v>
      </c>
      <c r="V132" s="11" t="s">
        <v>4732</v>
      </c>
    </row>
    <row r="133" spans="1:22" ht="54" x14ac:dyDescent="0.25">
      <c r="A133" s="11" t="s">
        <v>4260</v>
      </c>
      <c r="E133" s="11" t="s">
        <v>4348</v>
      </c>
      <c r="I133" s="57" t="s">
        <v>4449</v>
      </c>
      <c r="K133" s="11" t="s">
        <v>4525</v>
      </c>
      <c r="O133" s="11">
        <v>105</v>
      </c>
      <c r="P133" s="11" t="s">
        <v>4588</v>
      </c>
      <c r="S133" s="11" t="s">
        <v>4261</v>
      </c>
      <c r="V133" s="11" t="s">
        <v>4733</v>
      </c>
    </row>
    <row r="134" spans="1:22" ht="40.5" x14ac:dyDescent="0.25">
      <c r="A134" s="11" t="s">
        <v>4261</v>
      </c>
      <c r="E134" s="11" t="s">
        <v>4349</v>
      </c>
      <c r="I134" s="57" t="s">
        <v>4450</v>
      </c>
      <c r="K134" s="11" t="s">
        <v>4526</v>
      </c>
      <c r="O134" s="11">
        <v>106</v>
      </c>
      <c r="P134" s="11" t="s">
        <v>4589</v>
      </c>
      <c r="S134" s="11" t="s">
        <v>4262</v>
      </c>
      <c r="V134" s="11" t="s">
        <v>4734</v>
      </c>
    </row>
    <row r="135" spans="1:22" ht="67.5" x14ac:dyDescent="0.25">
      <c r="A135" s="11" t="s">
        <v>4262</v>
      </c>
      <c r="E135" s="11" t="s">
        <v>4350</v>
      </c>
      <c r="I135" s="57" t="s">
        <v>4451</v>
      </c>
      <c r="K135" s="11" t="s">
        <v>4527</v>
      </c>
      <c r="O135" s="11">
        <v>107</v>
      </c>
      <c r="P135" s="11" t="s">
        <v>4590</v>
      </c>
      <c r="S135" s="11" t="s">
        <v>4263</v>
      </c>
      <c r="V135" s="11" t="s">
        <v>4735</v>
      </c>
    </row>
    <row r="136" spans="1:22" ht="40.5" x14ac:dyDescent="0.25">
      <c r="A136" s="11" t="s">
        <v>4263</v>
      </c>
      <c r="E136" s="11" t="s">
        <v>4351</v>
      </c>
      <c r="I136" s="57" t="s">
        <v>4452</v>
      </c>
      <c r="K136" s="11" t="s">
        <v>4261</v>
      </c>
      <c r="O136" s="11">
        <v>108</v>
      </c>
      <c r="P136" s="11" t="s">
        <v>4591</v>
      </c>
      <c r="S136" s="11" t="s">
        <v>4648</v>
      </c>
      <c r="V136" s="11" t="s">
        <v>4736</v>
      </c>
    </row>
    <row r="137" spans="1:22" ht="40.5" x14ac:dyDescent="0.25">
      <c r="A137" s="11" t="s">
        <v>4264</v>
      </c>
      <c r="E137" s="11" t="s">
        <v>4341</v>
      </c>
      <c r="I137" s="57" t="s">
        <v>4453</v>
      </c>
      <c r="K137" s="11" t="s">
        <v>4528</v>
      </c>
      <c r="O137" s="11">
        <v>109</v>
      </c>
      <c r="P137" s="11" t="s">
        <v>4350</v>
      </c>
      <c r="S137" s="11" t="s">
        <v>4649</v>
      </c>
      <c r="V137" s="11" t="s">
        <v>4737</v>
      </c>
    </row>
    <row r="138" spans="1:22" ht="40.5" x14ac:dyDescent="0.25">
      <c r="A138" s="11" t="s">
        <v>4265</v>
      </c>
      <c r="E138" s="11" t="s">
        <v>4311</v>
      </c>
      <c r="I138" s="57" t="s">
        <v>4454</v>
      </c>
      <c r="K138" s="11" t="s">
        <v>4263</v>
      </c>
      <c r="O138" s="11">
        <v>110</v>
      </c>
      <c r="P138" s="11" t="s">
        <v>4351</v>
      </c>
      <c r="S138" s="11" t="s">
        <v>4650</v>
      </c>
      <c r="V138" s="11" t="s">
        <v>4738</v>
      </c>
    </row>
    <row r="139" spans="1:22" ht="67.5" x14ac:dyDescent="0.25">
      <c r="A139" s="11" t="s">
        <v>4266</v>
      </c>
      <c r="E139" s="11" t="s">
        <v>4352</v>
      </c>
      <c r="I139" s="57" t="s">
        <v>4455</v>
      </c>
      <c r="K139" s="11" t="s">
        <v>4265</v>
      </c>
      <c r="O139" s="11">
        <v>111</v>
      </c>
      <c r="P139" s="11" t="s">
        <v>4311</v>
      </c>
      <c r="V139" s="11" t="s">
        <v>4739</v>
      </c>
    </row>
    <row r="140" spans="1:22" ht="40.5" x14ac:dyDescent="0.25">
      <c r="A140" s="11" t="s">
        <v>4267</v>
      </c>
      <c r="E140" s="11" t="s">
        <v>4353</v>
      </c>
      <c r="I140" s="57" t="s">
        <v>4456</v>
      </c>
      <c r="K140" s="11" t="s">
        <v>4529</v>
      </c>
      <c r="O140" s="11">
        <v>112</v>
      </c>
      <c r="P140" s="11" t="s">
        <v>4592</v>
      </c>
      <c r="S140" s="11" t="s">
        <v>4651</v>
      </c>
      <c r="V140" s="11" t="s">
        <v>4740</v>
      </c>
    </row>
    <row r="141" spans="1:22" ht="40.5" x14ac:dyDescent="0.25">
      <c r="A141" s="11" t="s">
        <v>4268</v>
      </c>
      <c r="E141" s="11" t="s">
        <v>4354</v>
      </c>
      <c r="I141" s="57" t="s">
        <v>4457</v>
      </c>
      <c r="K141" s="11" t="s">
        <v>4267</v>
      </c>
      <c r="O141" s="11">
        <v>113</v>
      </c>
      <c r="P141" s="11" t="s">
        <v>4352</v>
      </c>
      <c r="S141" s="11" t="s">
        <v>4652</v>
      </c>
      <c r="V141" s="11" t="s">
        <v>4741</v>
      </c>
    </row>
    <row r="142" spans="1:22" ht="40.5" x14ac:dyDescent="0.25">
      <c r="A142" s="11" t="s">
        <v>4269</v>
      </c>
      <c r="E142" s="11" t="s">
        <v>4355</v>
      </c>
      <c r="I142" s="57" t="s">
        <v>4458</v>
      </c>
      <c r="K142" s="11" t="s">
        <v>4268</v>
      </c>
      <c r="O142" s="11">
        <v>114</v>
      </c>
      <c r="P142" s="11" t="s">
        <v>4593</v>
      </c>
      <c r="S142" s="11" t="s">
        <v>4653</v>
      </c>
      <c r="V142" s="11" t="s">
        <v>4653</v>
      </c>
    </row>
    <row r="143" spans="1:22" ht="67.5" x14ac:dyDescent="0.25">
      <c r="A143" s="11" t="s">
        <v>4270</v>
      </c>
      <c r="E143" s="11" t="s">
        <v>4341</v>
      </c>
      <c r="I143" s="57" t="s">
        <v>4459</v>
      </c>
      <c r="K143" s="11" t="s">
        <v>4530</v>
      </c>
      <c r="O143" s="11">
        <v>115</v>
      </c>
      <c r="P143" s="11" t="s">
        <v>4594</v>
      </c>
      <c r="S143" s="11" t="s">
        <v>4654</v>
      </c>
      <c r="V143" s="11" t="s">
        <v>4654</v>
      </c>
    </row>
    <row r="144" spans="1:22" ht="40.5" x14ac:dyDescent="0.25">
      <c r="E144" s="11" t="s">
        <v>4354</v>
      </c>
      <c r="I144" s="57" t="s">
        <v>4460</v>
      </c>
      <c r="K144" s="11" t="s">
        <v>4270</v>
      </c>
      <c r="O144" s="11">
        <v>116</v>
      </c>
      <c r="P144" s="11" t="s">
        <v>4355</v>
      </c>
      <c r="S144" s="11" t="s">
        <v>4655</v>
      </c>
      <c r="V144" s="11" t="s">
        <v>4655</v>
      </c>
    </row>
    <row r="145" spans="1:29" ht="67.5" x14ac:dyDescent="0.25">
      <c r="A145" s="11" t="s">
        <v>4271</v>
      </c>
      <c r="E145" s="11" t="s">
        <v>4356</v>
      </c>
      <c r="I145" s="57" t="s">
        <v>4461</v>
      </c>
      <c r="K145" s="11" t="s">
        <v>4271</v>
      </c>
      <c r="O145" s="11">
        <v>117</v>
      </c>
      <c r="P145" s="11" t="s">
        <v>4341</v>
      </c>
      <c r="S145" s="11" t="s">
        <v>4656</v>
      </c>
      <c r="V145" s="11" t="s">
        <v>4742</v>
      </c>
    </row>
    <row r="146" spans="1:29" ht="54" x14ac:dyDescent="0.25">
      <c r="A146" s="11" t="s">
        <v>4272</v>
      </c>
      <c r="E146" s="11" t="s">
        <v>4351</v>
      </c>
      <c r="I146" s="57" t="s">
        <v>4462</v>
      </c>
      <c r="K146" s="11" t="s">
        <v>4531</v>
      </c>
      <c r="O146" s="11">
        <v>118</v>
      </c>
      <c r="P146" s="11" t="s">
        <v>4595</v>
      </c>
      <c r="S146" s="11" t="s">
        <v>4273</v>
      </c>
      <c r="V146" s="11" t="s">
        <v>4273</v>
      </c>
    </row>
    <row r="147" spans="1:29" ht="40.5" x14ac:dyDescent="0.25">
      <c r="A147" s="11" t="s">
        <v>4273</v>
      </c>
      <c r="I147" s="57" t="s">
        <v>4463</v>
      </c>
      <c r="K147" s="11" t="s">
        <v>4273</v>
      </c>
      <c r="O147" s="11">
        <v>119</v>
      </c>
      <c r="P147" s="11" t="s">
        <v>4356</v>
      </c>
      <c r="S147" s="11" t="s">
        <v>4274</v>
      </c>
      <c r="V147" s="11" t="s">
        <v>4274</v>
      </c>
    </row>
    <row r="148" spans="1:29" x14ac:dyDescent="0.25">
      <c r="A148" s="11" t="s">
        <v>4274</v>
      </c>
      <c r="K148" s="11" t="s">
        <v>4274</v>
      </c>
      <c r="O148" s="11">
        <v>120</v>
      </c>
      <c r="P148" s="11" t="s">
        <v>4351</v>
      </c>
    </row>
    <row r="154" spans="1:29" x14ac:dyDescent="0.25">
      <c r="R154" s="11" t="s">
        <v>4758</v>
      </c>
      <c r="V154" s="11" t="s">
        <v>4788</v>
      </c>
      <c r="AB154" s="11" t="s">
        <v>4817</v>
      </c>
    </row>
    <row r="155" spans="1:29" x14ac:dyDescent="0.25">
      <c r="R155" s="11" t="s">
        <v>4759</v>
      </c>
      <c r="V155" s="11" t="s">
        <v>4789</v>
      </c>
      <c r="AB155" s="11" t="s">
        <v>4798</v>
      </c>
      <c r="AC155" s="11" t="s">
        <v>4818</v>
      </c>
    </row>
    <row r="156" spans="1:29" x14ac:dyDescent="0.25">
      <c r="R156" s="11" t="s">
        <v>4760</v>
      </c>
      <c r="S156" s="11" t="s">
        <v>4761</v>
      </c>
      <c r="V156" s="11" t="s">
        <v>4790</v>
      </c>
      <c r="AB156" s="11" t="s">
        <v>4796</v>
      </c>
      <c r="AC156" s="11" t="s">
        <v>4819</v>
      </c>
    </row>
    <row r="157" spans="1:29" x14ac:dyDescent="0.25">
      <c r="R157" s="11" t="s">
        <v>4762</v>
      </c>
      <c r="V157" s="11" t="s">
        <v>4791</v>
      </c>
      <c r="AB157" s="11" t="s">
        <v>4806</v>
      </c>
      <c r="AC157" s="11" t="s">
        <v>4820</v>
      </c>
    </row>
    <row r="158" spans="1:29" x14ac:dyDescent="0.25">
      <c r="R158" s="11" t="s">
        <v>4763</v>
      </c>
      <c r="S158" s="11" t="s">
        <v>4764</v>
      </c>
      <c r="V158" s="11" t="s">
        <v>4792</v>
      </c>
      <c r="AB158" s="11" t="s">
        <v>4808</v>
      </c>
      <c r="AC158" s="11" t="s">
        <v>4821</v>
      </c>
    </row>
    <row r="159" spans="1:29" x14ac:dyDescent="0.25">
      <c r="A159" s="11" t="s">
        <v>4743</v>
      </c>
      <c r="R159" s="11" t="s">
        <v>4765</v>
      </c>
      <c r="S159" s="11" t="s">
        <v>4764</v>
      </c>
      <c r="V159" s="11" t="s">
        <v>4793</v>
      </c>
      <c r="W159" s="11" t="s">
        <v>4794</v>
      </c>
      <c r="AB159" s="11" t="s">
        <v>4822</v>
      </c>
      <c r="AC159" s="11" t="s">
        <v>4823</v>
      </c>
    </row>
    <row r="160" spans="1:29" x14ac:dyDescent="0.25">
      <c r="A160" s="11" t="s">
        <v>4744</v>
      </c>
      <c r="R160" s="11" t="s">
        <v>4766</v>
      </c>
      <c r="S160" s="11" t="s">
        <v>4767</v>
      </c>
      <c r="V160" s="11" t="s">
        <v>4795</v>
      </c>
      <c r="W160" s="11" t="s">
        <v>4796</v>
      </c>
      <c r="AB160" s="11" t="s">
        <v>4824</v>
      </c>
      <c r="AC160" s="11" t="s">
        <v>4825</v>
      </c>
    </row>
    <row r="161" spans="1:29" x14ac:dyDescent="0.25">
      <c r="A161" s="11" t="s">
        <v>4745</v>
      </c>
      <c r="R161" s="11" t="s">
        <v>4768</v>
      </c>
      <c r="S161" s="11" t="s">
        <v>4769</v>
      </c>
      <c r="V161" s="11" t="s">
        <v>4797</v>
      </c>
      <c r="W161" s="11" t="s">
        <v>4798</v>
      </c>
      <c r="AB161" s="11" t="s">
        <v>4826</v>
      </c>
      <c r="AC161" s="11" t="s">
        <v>4827</v>
      </c>
    </row>
    <row r="162" spans="1:29" x14ac:dyDescent="0.25">
      <c r="A162" s="11" t="s">
        <v>4746</v>
      </c>
      <c r="R162" s="11" t="s">
        <v>4770</v>
      </c>
      <c r="S162" s="11" t="s">
        <v>4767</v>
      </c>
      <c r="V162" s="11" t="s">
        <v>4799</v>
      </c>
      <c r="AB162" s="11" t="s">
        <v>4828</v>
      </c>
      <c r="AC162" s="11" t="s">
        <v>4829</v>
      </c>
    </row>
    <row r="163" spans="1:29" x14ac:dyDescent="0.25">
      <c r="A163" s="11" t="s">
        <v>4747</v>
      </c>
      <c r="R163" s="11" t="s">
        <v>4771</v>
      </c>
      <c r="V163" s="11" t="s">
        <v>4800</v>
      </c>
      <c r="AB163" s="11" t="s">
        <v>4830</v>
      </c>
    </row>
    <row r="164" spans="1:29" x14ac:dyDescent="0.25">
      <c r="R164" s="11" t="s">
        <v>4772</v>
      </c>
      <c r="S164" s="11" t="s">
        <v>4773</v>
      </c>
      <c r="V164" s="11" t="s">
        <v>4801</v>
      </c>
      <c r="AB164" s="11" t="s">
        <v>4831</v>
      </c>
      <c r="AC164" s="11" t="s">
        <v>4832</v>
      </c>
    </row>
    <row r="165" spans="1:29" x14ac:dyDescent="0.25">
      <c r="A165" s="11" t="s">
        <v>4748</v>
      </c>
      <c r="R165" s="11" t="s">
        <v>4774</v>
      </c>
      <c r="S165" s="11" t="s">
        <v>4775</v>
      </c>
      <c r="V165" s="11" t="s">
        <v>4802</v>
      </c>
      <c r="AB165" s="11" t="s">
        <v>4833</v>
      </c>
      <c r="AC165" s="11" t="s">
        <v>4834</v>
      </c>
    </row>
    <row r="166" spans="1:29" x14ac:dyDescent="0.25">
      <c r="A166" s="11" t="s">
        <v>4749</v>
      </c>
      <c r="R166" s="11" t="s">
        <v>4776</v>
      </c>
      <c r="V166" s="11" t="s">
        <v>4803</v>
      </c>
      <c r="W166" s="11" t="s">
        <v>4804</v>
      </c>
      <c r="AB166" s="11" t="s">
        <v>4794</v>
      </c>
      <c r="AC166" s="11" t="s">
        <v>4835</v>
      </c>
    </row>
    <row r="167" spans="1:29" x14ac:dyDescent="0.25">
      <c r="A167" s="11" t="s">
        <v>4750</v>
      </c>
      <c r="R167" s="11" t="s">
        <v>4777</v>
      </c>
      <c r="V167" s="11" t="s">
        <v>4805</v>
      </c>
      <c r="W167" s="11" t="s">
        <v>4806</v>
      </c>
      <c r="AB167" s="11" t="s">
        <v>4836</v>
      </c>
      <c r="AC167" s="11" t="s">
        <v>4837</v>
      </c>
    </row>
    <row r="168" spans="1:29" x14ac:dyDescent="0.25">
      <c r="A168" s="11" t="s">
        <v>4751</v>
      </c>
      <c r="R168" s="11" t="s">
        <v>4778</v>
      </c>
      <c r="V168" s="11" t="s">
        <v>4807</v>
      </c>
      <c r="W168" s="11" t="s">
        <v>4808</v>
      </c>
      <c r="AB168" s="11" t="s">
        <v>4838</v>
      </c>
      <c r="AC168" s="11" t="s">
        <v>4839</v>
      </c>
    </row>
    <row r="169" spans="1:29" x14ac:dyDescent="0.25">
      <c r="A169" s="11" t="s">
        <v>4752</v>
      </c>
      <c r="R169" s="11" t="s">
        <v>4779</v>
      </c>
      <c r="S169" s="11" t="s">
        <v>4780</v>
      </c>
      <c r="V169" s="11" t="s">
        <v>4809</v>
      </c>
      <c r="AB169" s="11" t="s">
        <v>4812</v>
      </c>
      <c r="AC169" s="11" t="s">
        <v>4840</v>
      </c>
    </row>
    <row r="170" spans="1:29" x14ac:dyDescent="0.25">
      <c r="A170" s="11" t="s">
        <v>4753</v>
      </c>
      <c r="R170" s="11" t="s">
        <v>4781</v>
      </c>
      <c r="V170" s="11" t="s">
        <v>4810</v>
      </c>
      <c r="AB170" s="11" t="s">
        <v>4841</v>
      </c>
      <c r="AC170" s="11" t="s">
        <v>4842</v>
      </c>
    </row>
    <row r="171" spans="1:29" x14ac:dyDescent="0.25">
      <c r="A171" s="11" t="s">
        <v>4754</v>
      </c>
      <c r="R171" s="11" t="s">
        <v>4782</v>
      </c>
      <c r="S171" s="11" t="s">
        <v>4767</v>
      </c>
      <c r="V171" s="11" t="s">
        <v>4811</v>
      </c>
      <c r="W171" s="11" t="s">
        <v>4812</v>
      </c>
      <c r="AC171" s="11" t="s">
        <v>4843</v>
      </c>
    </row>
    <row r="172" spans="1:29" x14ac:dyDescent="0.25">
      <c r="A172" s="11" t="s">
        <v>4755</v>
      </c>
      <c r="R172" s="11" t="s">
        <v>4783</v>
      </c>
      <c r="V172" s="11" t="s">
        <v>4813</v>
      </c>
      <c r="W172" s="11" t="s">
        <v>4814</v>
      </c>
      <c r="AB172" s="11" t="s">
        <v>4844</v>
      </c>
    </row>
    <row r="173" spans="1:29" x14ac:dyDescent="0.25">
      <c r="A173" s="11" t="s">
        <v>4756</v>
      </c>
      <c r="R173" s="11" t="s">
        <v>4784</v>
      </c>
      <c r="S173" s="11" t="s">
        <v>4764</v>
      </c>
      <c r="V173" s="11" t="s">
        <v>4815</v>
      </c>
      <c r="W173" s="11" t="s">
        <v>4816</v>
      </c>
      <c r="AB173" s="11" t="s">
        <v>4814</v>
      </c>
      <c r="AC173" s="11" t="s">
        <v>4845</v>
      </c>
    </row>
    <row r="174" spans="1:29" x14ac:dyDescent="0.25">
      <c r="R174" s="11" t="s">
        <v>4785</v>
      </c>
      <c r="S174" s="11" t="s">
        <v>4764</v>
      </c>
      <c r="AB174" s="11" t="s">
        <v>4846</v>
      </c>
      <c r="AC174" s="11" t="s">
        <v>4847</v>
      </c>
    </row>
    <row r="175" spans="1:29" x14ac:dyDescent="0.25">
      <c r="R175" s="11" t="s">
        <v>4786</v>
      </c>
      <c r="AB175" s="11" t="s">
        <v>4848</v>
      </c>
      <c r="AC175" s="11" t="s">
        <v>4849</v>
      </c>
    </row>
    <row r="176" spans="1:29" x14ac:dyDescent="0.25">
      <c r="R176" s="11" t="s">
        <v>4787</v>
      </c>
      <c r="AB176" s="11" t="s">
        <v>4816</v>
      </c>
      <c r="AC176" s="11" t="s">
        <v>4850</v>
      </c>
    </row>
    <row r="177" spans="1:29" x14ac:dyDescent="0.25">
      <c r="A177" s="11" t="s">
        <v>4757</v>
      </c>
      <c r="AB177" s="11" t="s">
        <v>4851</v>
      </c>
      <c r="AC177" s="11" t="s">
        <v>4852</v>
      </c>
    </row>
    <row r="184" spans="1:29" x14ac:dyDescent="0.25">
      <c r="C184" s="11" t="s">
        <v>4853</v>
      </c>
    </row>
    <row r="185" spans="1:29" x14ac:dyDescent="0.25">
      <c r="C185" s="67">
        <v>29221</v>
      </c>
      <c r="D185" s="11" t="s">
        <v>4854</v>
      </c>
      <c r="E185" s="11" t="s">
        <v>4855</v>
      </c>
    </row>
    <row r="186" spans="1:29" x14ac:dyDescent="0.25">
      <c r="C186" s="11" t="s">
        <v>4856</v>
      </c>
      <c r="D186" s="11" t="s">
        <v>4857</v>
      </c>
    </row>
    <row r="187" spans="1:29" x14ac:dyDescent="0.25">
      <c r="C187" s="11" t="s">
        <v>4858</v>
      </c>
      <c r="D187" s="11" t="s">
        <v>4859</v>
      </c>
    </row>
    <row r="188" spans="1:29" x14ac:dyDescent="0.25">
      <c r="C188" s="11" t="s">
        <v>4860</v>
      </c>
    </row>
    <row r="189" spans="1:29" x14ac:dyDescent="0.25">
      <c r="C189" s="68">
        <v>43221</v>
      </c>
      <c r="D189" s="11" t="s">
        <v>2981</v>
      </c>
    </row>
    <row r="190" spans="1:29" x14ac:dyDescent="0.25">
      <c r="C190" s="68">
        <v>43318</v>
      </c>
      <c r="D190" s="11" t="s">
        <v>4861</v>
      </c>
    </row>
    <row r="191" spans="1:29" x14ac:dyDescent="0.25">
      <c r="C191" s="68">
        <v>43413</v>
      </c>
      <c r="D191" s="11" t="s">
        <v>4862</v>
      </c>
    </row>
    <row r="192" spans="1:29" x14ac:dyDescent="0.25">
      <c r="C192" s="67">
        <v>41609</v>
      </c>
      <c r="D192" s="11" t="s">
        <v>4863</v>
      </c>
    </row>
    <row r="193" spans="3:5" x14ac:dyDescent="0.25">
      <c r="C193" s="11" t="s">
        <v>4864</v>
      </c>
      <c r="D193" s="11" t="s">
        <v>4865</v>
      </c>
    </row>
    <row r="194" spans="3:5" x14ac:dyDescent="0.25">
      <c r="C194" s="11" t="s">
        <v>4866</v>
      </c>
      <c r="D194" s="11" t="s">
        <v>4867</v>
      </c>
    </row>
    <row r="195" spans="3:5" x14ac:dyDescent="0.25">
      <c r="C195" s="11" t="s">
        <v>4868</v>
      </c>
      <c r="D195" s="11" t="s">
        <v>4869</v>
      </c>
    </row>
    <row r="196" spans="3:5" x14ac:dyDescent="0.25">
      <c r="C196" s="11" t="s">
        <v>4870</v>
      </c>
      <c r="D196" s="11" t="s">
        <v>3034</v>
      </c>
    </row>
    <row r="197" spans="3:5" x14ac:dyDescent="0.25">
      <c r="C197" s="11" t="s">
        <v>4871</v>
      </c>
      <c r="D197" s="11" t="s">
        <v>4872</v>
      </c>
      <c r="E197" s="11" t="s">
        <v>4873</v>
      </c>
    </row>
    <row r="198" spans="3:5" x14ac:dyDescent="0.25">
      <c r="C198" s="11" t="s">
        <v>4874</v>
      </c>
      <c r="D198" s="11" t="s">
        <v>4875</v>
      </c>
    </row>
    <row r="199" spans="3:5" x14ac:dyDescent="0.25">
      <c r="C199" s="11" t="s">
        <v>4876</v>
      </c>
      <c r="D199" s="11" t="s">
        <v>4877</v>
      </c>
    </row>
    <row r="200" spans="3:5" x14ac:dyDescent="0.25">
      <c r="C200" s="11" t="s">
        <v>4878</v>
      </c>
      <c r="D200" s="11" t="s">
        <v>4879</v>
      </c>
    </row>
    <row r="201" spans="3:5" x14ac:dyDescent="0.25">
      <c r="C201" s="11" t="s">
        <v>4880</v>
      </c>
      <c r="D201" s="11" t="s">
        <v>4881</v>
      </c>
    </row>
    <row r="202" spans="3:5" x14ac:dyDescent="0.25">
      <c r="C202" s="11" t="s">
        <v>4882</v>
      </c>
      <c r="D202" s="11" t="s">
        <v>4883</v>
      </c>
      <c r="E202" s="11" t="s">
        <v>4884</v>
      </c>
    </row>
    <row r="203" spans="3:5" x14ac:dyDescent="0.25">
      <c r="C203" s="11" t="s">
        <v>4885</v>
      </c>
      <c r="D203" s="11" t="s">
        <v>4886</v>
      </c>
    </row>
    <row r="204" spans="3:5" x14ac:dyDescent="0.25">
      <c r="C204" s="11" t="s">
        <v>4887</v>
      </c>
      <c r="D204" s="11" t="s">
        <v>4888</v>
      </c>
    </row>
    <row r="205" spans="3:5" x14ac:dyDescent="0.25">
      <c r="C205" s="11" t="s">
        <v>4889</v>
      </c>
      <c r="D205" s="11" t="s">
        <v>4890</v>
      </c>
    </row>
    <row r="206" spans="3:5" x14ac:dyDescent="0.25">
      <c r="C206" s="11" t="s">
        <v>4891</v>
      </c>
      <c r="D206" s="11" t="s">
        <v>4892</v>
      </c>
    </row>
    <row r="207" spans="3:5" x14ac:dyDescent="0.25">
      <c r="C207" s="11" t="s">
        <v>4893</v>
      </c>
      <c r="D207" s="11" t="s">
        <v>4894</v>
      </c>
    </row>
    <row r="208" spans="3:5" x14ac:dyDescent="0.25">
      <c r="C208" s="11" t="s">
        <v>4895</v>
      </c>
      <c r="D208" s="11" t="s">
        <v>4896</v>
      </c>
    </row>
    <row r="209" spans="3:5" x14ac:dyDescent="0.25">
      <c r="C209" s="11" t="s">
        <v>4897</v>
      </c>
      <c r="D209" s="11" t="s">
        <v>4898</v>
      </c>
      <c r="E209" s="11" t="s">
        <v>4899</v>
      </c>
    </row>
    <row r="210" spans="3:5" x14ac:dyDescent="0.25">
      <c r="C210" s="11" t="s">
        <v>4900</v>
      </c>
      <c r="D210" s="11" t="s">
        <v>4901</v>
      </c>
    </row>
    <row r="211" spans="3:5" x14ac:dyDescent="0.25">
      <c r="C211" s="11" t="s">
        <v>4902</v>
      </c>
      <c r="D211" s="11" t="s">
        <v>4903</v>
      </c>
    </row>
    <row r="212" spans="3:5" x14ac:dyDescent="0.25">
      <c r="C212" s="11" t="s">
        <v>4904</v>
      </c>
      <c r="D212" s="11" t="s">
        <v>4905</v>
      </c>
      <c r="E212" s="11" t="s">
        <v>4906</v>
      </c>
    </row>
    <row r="213" spans="3:5" x14ac:dyDescent="0.25">
      <c r="C213" s="11" t="s">
        <v>4907</v>
      </c>
    </row>
    <row r="214" spans="3:5" x14ac:dyDescent="0.25">
      <c r="C214" s="11" t="s">
        <v>4908</v>
      </c>
      <c r="D214" s="11" t="s">
        <v>4909</v>
      </c>
    </row>
    <row r="215" spans="3:5" x14ac:dyDescent="0.25">
      <c r="C215" s="11" t="s">
        <v>4910</v>
      </c>
    </row>
    <row r="216" spans="3:5" x14ac:dyDescent="0.25">
      <c r="C216" s="11" t="s">
        <v>4911</v>
      </c>
    </row>
    <row r="217" spans="3:5" x14ac:dyDescent="0.25">
      <c r="C217" s="68">
        <v>43313</v>
      </c>
      <c r="D217" s="11" t="s">
        <v>4912</v>
      </c>
    </row>
    <row r="218" spans="3:5" x14ac:dyDescent="0.25">
      <c r="C218" s="67">
        <v>42583</v>
      </c>
      <c r="D218" s="11" t="s">
        <v>4913</v>
      </c>
      <c r="E218" s="11" t="s">
        <v>4914</v>
      </c>
    </row>
    <row r="219" spans="3:5" x14ac:dyDescent="0.25">
      <c r="C219" s="11" t="s">
        <v>4915</v>
      </c>
      <c r="D219" s="11" t="s">
        <v>4913</v>
      </c>
      <c r="E219" s="11" t="s">
        <v>4916</v>
      </c>
    </row>
    <row r="220" spans="3:5" x14ac:dyDescent="0.25">
      <c r="C220" s="11" t="s">
        <v>4917</v>
      </c>
      <c r="D220" s="11" t="s">
        <v>4913</v>
      </c>
      <c r="E220" s="11" t="s">
        <v>4918</v>
      </c>
    </row>
    <row r="221" spans="3:5" x14ac:dyDescent="0.25">
      <c r="C221" s="11" t="s">
        <v>4919</v>
      </c>
      <c r="D221" s="11" t="s">
        <v>4913</v>
      </c>
      <c r="E221" s="11" t="s">
        <v>4920</v>
      </c>
    </row>
    <row r="222" spans="3:5" x14ac:dyDescent="0.25">
      <c r="C222" s="11" t="s">
        <v>4921</v>
      </c>
      <c r="D222" s="11" t="s">
        <v>4922</v>
      </c>
    </row>
    <row r="223" spans="3:5" x14ac:dyDescent="0.25">
      <c r="C223" s="11" t="s">
        <v>4923</v>
      </c>
      <c r="D223" s="11" t="s">
        <v>4924</v>
      </c>
    </row>
    <row r="224" spans="3:5" x14ac:dyDescent="0.25">
      <c r="C224" s="11" t="s">
        <v>4925</v>
      </c>
    </row>
    <row r="225" spans="3:5" x14ac:dyDescent="0.25">
      <c r="C225" s="11" t="s">
        <v>4926</v>
      </c>
      <c r="D225" s="11" t="s">
        <v>4927</v>
      </c>
    </row>
    <row r="226" spans="3:5" x14ac:dyDescent="0.25">
      <c r="C226" s="11" t="s">
        <v>4928</v>
      </c>
      <c r="D226" s="11" t="s">
        <v>4929</v>
      </c>
    </row>
    <row r="227" spans="3:5" x14ac:dyDescent="0.25">
      <c r="C227" s="11" t="s">
        <v>4930</v>
      </c>
      <c r="D227" s="11" t="s">
        <v>4931</v>
      </c>
    </row>
    <row r="228" spans="3:5" x14ac:dyDescent="0.25">
      <c r="C228" s="11" t="s">
        <v>4932</v>
      </c>
      <c r="D228" s="11" t="s">
        <v>4933</v>
      </c>
    </row>
    <row r="229" spans="3:5" x14ac:dyDescent="0.25">
      <c r="C229" s="11" t="s">
        <v>4934</v>
      </c>
      <c r="D229" s="11" t="s">
        <v>4935</v>
      </c>
    </row>
    <row r="230" spans="3:5" x14ac:dyDescent="0.25">
      <c r="C230" s="11" t="s">
        <v>4936</v>
      </c>
      <c r="D230" s="11" t="s">
        <v>4937</v>
      </c>
    </row>
    <row r="231" spans="3:5" x14ac:dyDescent="0.25">
      <c r="C231" s="11" t="s">
        <v>4938</v>
      </c>
      <c r="D231" s="11" t="s">
        <v>4939</v>
      </c>
      <c r="E231" s="11" t="s">
        <v>4940</v>
      </c>
    </row>
    <row r="232" spans="3:5" x14ac:dyDescent="0.25">
      <c r="C232" s="11" t="s">
        <v>4941</v>
      </c>
      <c r="D232" s="11" t="s">
        <v>4942</v>
      </c>
    </row>
    <row r="233" spans="3:5" x14ac:dyDescent="0.25">
      <c r="C233" s="11" t="s">
        <v>4904</v>
      </c>
      <c r="D233" s="11" t="s">
        <v>4943</v>
      </c>
    </row>
    <row r="234" spans="3:5" x14ac:dyDescent="0.25">
      <c r="C234" s="11" t="s">
        <v>4944</v>
      </c>
      <c r="D234" s="11" t="s">
        <v>4945</v>
      </c>
    </row>
    <row r="235" spans="3:5" x14ac:dyDescent="0.25">
      <c r="C235" s="11" t="s">
        <v>4946</v>
      </c>
      <c r="D235" s="11" t="s">
        <v>4947</v>
      </c>
    </row>
  </sheetData>
  <mergeCells count="11">
    <mergeCell ref="AJ1:AM1"/>
    <mergeCell ref="AI1:AI2"/>
    <mergeCell ref="Z1:AC1"/>
    <mergeCell ref="AD1:AG1"/>
    <mergeCell ref="A1:A2"/>
    <mergeCell ref="B1:E1"/>
    <mergeCell ref="F1:I1"/>
    <mergeCell ref="J1:M1"/>
    <mergeCell ref="N1:Q1"/>
    <mergeCell ref="R1:U1"/>
    <mergeCell ref="V1:Y1"/>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E7B3-BE5C-4874-9A66-328DB2923F69}">
  <dimension ref="A2:H16"/>
  <sheetViews>
    <sheetView workbookViewId="0">
      <selection activeCell="G3" sqref="G3:H8"/>
    </sheetView>
  </sheetViews>
  <sheetFormatPr defaultRowHeight="15" x14ac:dyDescent="0.25"/>
  <sheetData>
    <row r="2" spans="1:8" x14ac:dyDescent="0.25">
      <c r="A2" t="s">
        <v>3205</v>
      </c>
    </row>
    <row r="3" spans="1:8" x14ac:dyDescent="0.25">
      <c r="A3" t="s">
        <v>3191</v>
      </c>
      <c r="G3" s="1" t="s">
        <v>4357</v>
      </c>
      <c r="H3" s="1" t="s">
        <v>4358</v>
      </c>
    </row>
    <row r="4" spans="1:8" x14ac:dyDescent="0.25">
      <c r="A4" t="s">
        <v>3192</v>
      </c>
      <c r="G4" s="1">
        <v>1</v>
      </c>
      <c r="H4" s="1"/>
    </row>
    <row r="5" spans="1:8" x14ac:dyDescent="0.25">
      <c r="A5" t="s">
        <v>3193</v>
      </c>
      <c r="G5" s="1">
        <v>2</v>
      </c>
      <c r="H5" s="1"/>
    </row>
    <row r="6" spans="1:8" x14ac:dyDescent="0.25">
      <c r="A6" t="s">
        <v>3194</v>
      </c>
      <c r="G6" s="1">
        <v>3</v>
      </c>
      <c r="H6" s="1"/>
    </row>
    <row r="7" spans="1:8" x14ac:dyDescent="0.25">
      <c r="A7" t="s">
        <v>3195</v>
      </c>
      <c r="G7" s="1">
        <v>4</v>
      </c>
      <c r="H7" s="1"/>
    </row>
    <row r="8" spans="1:8" x14ac:dyDescent="0.25">
      <c r="A8" t="s">
        <v>3196</v>
      </c>
      <c r="G8" s="1">
        <v>5</v>
      </c>
      <c r="H8" s="1"/>
    </row>
    <row r="9" spans="1:8" x14ac:dyDescent="0.25">
      <c r="A9" t="s">
        <v>3197</v>
      </c>
    </row>
    <row r="10" spans="1:8" x14ac:dyDescent="0.25">
      <c r="A10" t="s">
        <v>3198</v>
      </c>
    </row>
    <row r="11" spans="1:8" x14ac:dyDescent="0.25">
      <c r="A11" t="s">
        <v>3199</v>
      </c>
    </row>
    <row r="12" spans="1:8" x14ac:dyDescent="0.25">
      <c r="A12" t="s">
        <v>3200</v>
      </c>
    </row>
    <row r="13" spans="1:8" x14ac:dyDescent="0.25">
      <c r="A13" t="s">
        <v>3201</v>
      </c>
    </row>
    <row r="14" spans="1:8" x14ac:dyDescent="0.25">
      <c r="A14" t="s">
        <v>3202</v>
      </c>
    </row>
    <row r="15" spans="1:8" x14ac:dyDescent="0.25">
      <c r="A15" t="s">
        <v>3203</v>
      </c>
    </row>
    <row r="16" spans="1:8" x14ac:dyDescent="0.25">
      <c r="A16" t="s">
        <v>3204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36B04-04C3-40D7-8023-CD97767E0D34}">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F180B-2F05-40C6-8C47-2C3434EF9BCA}">
  <dimension ref="A2:N95"/>
  <sheetViews>
    <sheetView workbookViewId="0">
      <selection activeCell="N2" sqref="N2"/>
    </sheetView>
  </sheetViews>
  <sheetFormatPr defaultRowHeight="15" x14ac:dyDescent="0.25"/>
  <sheetData>
    <row r="2" spans="1:14" x14ac:dyDescent="0.25">
      <c r="A2" s="15" t="s">
        <v>3226</v>
      </c>
      <c r="B2" s="15" t="s">
        <v>3227</v>
      </c>
      <c r="C2" s="15" t="s">
        <v>3228</v>
      </c>
      <c r="D2" s="15" t="s">
        <v>3229</v>
      </c>
      <c r="E2" s="15" t="s">
        <v>3230</v>
      </c>
      <c r="F2" s="15" t="s">
        <v>3231</v>
      </c>
      <c r="G2" s="15" t="s">
        <v>3232</v>
      </c>
      <c r="H2" s="15" t="s">
        <v>3233</v>
      </c>
      <c r="I2" s="15" t="s">
        <v>3234</v>
      </c>
      <c r="N2" t="s">
        <v>3308</v>
      </c>
    </row>
    <row r="3" spans="1:14" x14ac:dyDescent="0.25">
      <c r="K3" t="s">
        <v>3235</v>
      </c>
    </row>
    <row r="4" spans="1:14" x14ac:dyDescent="0.25">
      <c r="K4" t="s">
        <v>3236</v>
      </c>
    </row>
    <row r="5" spans="1:14" x14ac:dyDescent="0.25">
      <c r="K5" t="s">
        <v>3237</v>
      </c>
    </row>
    <row r="6" spans="1:14" x14ac:dyDescent="0.25">
      <c r="K6" t="s">
        <v>3238</v>
      </c>
    </row>
    <row r="7" spans="1:14" x14ac:dyDescent="0.25">
      <c r="K7" t="s">
        <v>3239</v>
      </c>
    </row>
    <row r="8" spans="1:14" x14ac:dyDescent="0.25">
      <c r="K8" t="s">
        <v>3240</v>
      </c>
    </row>
    <row r="9" spans="1:14" x14ac:dyDescent="0.25">
      <c r="K9" t="s">
        <v>3241</v>
      </c>
    </row>
    <row r="10" spans="1:14" x14ac:dyDescent="0.25">
      <c r="K10" t="s">
        <v>3242</v>
      </c>
    </row>
    <row r="11" spans="1:14" x14ac:dyDescent="0.25">
      <c r="K11" t="s">
        <v>3236</v>
      </c>
    </row>
    <row r="12" spans="1:14" x14ac:dyDescent="0.25">
      <c r="K12" t="s">
        <v>3243</v>
      </c>
    </row>
    <row r="13" spans="1:14" x14ac:dyDescent="0.25">
      <c r="K13" t="s">
        <v>3244</v>
      </c>
    </row>
    <row r="14" spans="1:14" x14ac:dyDescent="0.25">
      <c r="K14" t="s">
        <v>3245</v>
      </c>
    </row>
    <row r="15" spans="1:14" x14ac:dyDescent="0.25">
      <c r="K15" t="s">
        <v>3246</v>
      </c>
    </row>
    <row r="16" spans="1:14" x14ac:dyDescent="0.25">
      <c r="K16" t="s">
        <v>3241</v>
      </c>
    </row>
    <row r="17" spans="11:11" x14ac:dyDescent="0.25">
      <c r="K17" t="s">
        <v>3247</v>
      </c>
    </row>
    <row r="18" spans="11:11" x14ac:dyDescent="0.25">
      <c r="K18" t="s">
        <v>3248</v>
      </c>
    </row>
    <row r="19" spans="11:11" x14ac:dyDescent="0.25">
      <c r="K19" t="s">
        <v>3249</v>
      </c>
    </row>
    <row r="20" spans="11:11" x14ac:dyDescent="0.25">
      <c r="K20" t="s">
        <v>3250</v>
      </c>
    </row>
    <row r="21" spans="11:11" x14ac:dyDescent="0.25">
      <c r="K21" t="s">
        <v>3251</v>
      </c>
    </row>
    <row r="22" spans="11:11" x14ac:dyDescent="0.25">
      <c r="K22" t="s">
        <v>3252</v>
      </c>
    </row>
    <row r="23" spans="11:11" x14ac:dyDescent="0.25">
      <c r="K23" t="s">
        <v>3241</v>
      </c>
    </row>
    <row r="24" spans="11:11" x14ac:dyDescent="0.25">
      <c r="K24" t="s">
        <v>3253</v>
      </c>
    </row>
    <row r="25" spans="11:11" x14ac:dyDescent="0.25">
      <c r="K25" t="s">
        <v>3254</v>
      </c>
    </row>
    <row r="26" spans="11:11" x14ac:dyDescent="0.25">
      <c r="K26" t="s">
        <v>3255</v>
      </c>
    </row>
    <row r="27" spans="11:11" x14ac:dyDescent="0.25">
      <c r="K27" t="s">
        <v>3256</v>
      </c>
    </row>
    <row r="28" spans="11:11" x14ac:dyDescent="0.25">
      <c r="K28" t="s">
        <v>3257</v>
      </c>
    </row>
    <row r="29" spans="11:11" x14ac:dyDescent="0.25">
      <c r="K29" t="s">
        <v>3258</v>
      </c>
    </row>
    <row r="30" spans="11:11" x14ac:dyDescent="0.25">
      <c r="K30" t="s">
        <v>3259</v>
      </c>
    </row>
    <row r="31" spans="11:11" x14ac:dyDescent="0.25">
      <c r="K31" t="s">
        <v>3260</v>
      </c>
    </row>
    <row r="32" spans="11:11" x14ac:dyDescent="0.25">
      <c r="K32" t="s">
        <v>3236</v>
      </c>
    </row>
    <row r="33" spans="11:11" x14ac:dyDescent="0.25">
      <c r="K33" t="s">
        <v>3261</v>
      </c>
    </row>
    <row r="34" spans="11:11" x14ac:dyDescent="0.25">
      <c r="K34" t="s">
        <v>3262</v>
      </c>
    </row>
    <row r="35" spans="11:11" x14ac:dyDescent="0.25">
      <c r="K35" t="s">
        <v>3263</v>
      </c>
    </row>
    <row r="36" spans="11:11" x14ac:dyDescent="0.25">
      <c r="K36" t="s">
        <v>3252</v>
      </c>
    </row>
    <row r="37" spans="11:11" x14ac:dyDescent="0.25">
      <c r="K37" t="s">
        <v>3241</v>
      </c>
    </row>
    <row r="38" spans="11:11" x14ac:dyDescent="0.25">
      <c r="K38" t="s">
        <v>3264</v>
      </c>
    </row>
    <row r="39" spans="11:11" x14ac:dyDescent="0.25">
      <c r="K39" t="s">
        <v>3236</v>
      </c>
    </row>
    <row r="40" spans="11:11" x14ac:dyDescent="0.25">
      <c r="K40" t="s">
        <v>3265</v>
      </c>
    </row>
    <row r="41" spans="11:11" x14ac:dyDescent="0.25">
      <c r="K41" t="s">
        <v>3266</v>
      </c>
    </row>
    <row r="42" spans="11:11" x14ac:dyDescent="0.25">
      <c r="K42" t="s">
        <v>3267</v>
      </c>
    </row>
    <row r="43" spans="11:11" x14ac:dyDescent="0.25">
      <c r="K43" t="s">
        <v>3268</v>
      </c>
    </row>
    <row r="44" spans="11:11" x14ac:dyDescent="0.25">
      <c r="K44" t="s">
        <v>3269</v>
      </c>
    </row>
    <row r="45" spans="11:11" x14ac:dyDescent="0.25">
      <c r="K45" t="s">
        <v>3270</v>
      </c>
    </row>
    <row r="46" spans="11:11" x14ac:dyDescent="0.25">
      <c r="K46" t="s">
        <v>3254</v>
      </c>
    </row>
    <row r="47" spans="11:11" x14ac:dyDescent="0.25">
      <c r="K47" t="s">
        <v>3271</v>
      </c>
    </row>
    <row r="48" spans="11:11" x14ac:dyDescent="0.25">
      <c r="K48" t="s">
        <v>3272</v>
      </c>
    </row>
    <row r="49" spans="11:11" x14ac:dyDescent="0.25">
      <c r="K49" t="s">
        <v>3273</v>
      </c>
    </row>
    <row r="50" spans="11:11" x14ac:dyDescent="0.25">
      <c r="K50" t="s">
        <v>3274</v>
      </c>
    </row>
    <row r="51" spans="11:11" x14ac:dyDescent="0.25">
      <c r="K51" t="s">
        <v>3275</v>
      </c>
    </row>
    <row r="52" spans="11:11" x14ac:dyDescent="0.25">
      <c r="K52" t="s">
        <v>3276</v>
      </c>
    </row>
    <row r="53" spans="11:11" x14ac:dyDescent="0.25">
      <c r="K53" t="s">
        <v>3254</v>
      </c>
    </row>
    <row r="54" spans="11:11" x14ac:dyDescent="0.25">
      <c r="K54" t="s">
        <v>3277</v>
      </c>
    </row>
    <row r="55" spans="11:11" x14ac:dyDescent="0.25">
      <c r="K55" t="s">
        <v>3278</v>
      </c>
    </row>
    <row r="56" spans="11:11" x14ac:dyDescent="0.25">
      <c r="K56" t="s">
        <v>3279</v>
      </c>
    </row>
    <row r="57" spans="11:11" x14ac:dyDescent="0.25">
      <c r="K57" t="s">
        <v>3268</v>
      </c>
    </row>
    <row r="58" spans="11:11" x14ac:dyDescent="0.25">
      <c r="K58" t="s">
        <v>3280</v>
      </c>
    </row>
    <row r="59" spans="11:11" x14ac:dyDescent="0.25">
      <c r="K59" t="s">
        <v>3281</v>
      </c>
    </row>
    <row r="60" spans="11:11" x14ac:dyDescent="0.25">
      <c r="K60" t="s">
        <v>3282</v>
      </c>
    </row>
    <row r="61" spans="11:11" x14ac:dyDescent="0.25">
      <c r="K61" t="s">
        <v>3283</v>
      </c>
    </row>
    <row r="62" spans="11:11" x14ac:dyDescent="0.25">
      <c r="K62" t="s">
        <v>3284</v>
      </c>
    </row>
    <row r="63" spans="11:11" x14ac:dyDescent="0.25">
      <c r="K63" t="s">
        <v>3285</v>
      </c>
    </row>
    <row r="64" spans="11:11" x14ac:dyDescent="0.25">
      <c r="K64" t="s">
        <v>3258</v>
      </c>
    </row>
    <row r="65" spans="11:11" x14ac:dyDescent="0.25">
      <c r="K65" t="s">
        <v>3275</v>
      </c>
    </row>
    <row r="66" spans="11:11" x14ac:dyDescent="0.25">
      <c r="K66" t="s">
        <v>3286</v>
      </c>
    </row>
    <row r="67" spans="11:11" x14ac:dyDescent="0.25">
      <c r="K67" t="s">
        <v>3287</v>
      </c>
    </row>
    <row r="68" spans="11:11" x14ac:dyDescent="0.25">
      <c r="K68" t="s">
        <v>3288</v>
      </c>
    </row>
    <row r="69" spans="11:11" x14ac:dyDescent="0.25">
      <c r="K69" t="s">
        <v>3289</v>
      </c>
    </row>
    <row r="70" spans="11:11" x14ac:dyDescent="0.25">
      <c r="K70" t="s">
        <v>3290</v>
      </c>
    </row>
    <row r="71" spans="11:11" x14ac:dyDescent="0.25">
      <c r="K71" t="s">
        <v>3291</v>
      </c>
    </row>
    <row r="72" spans="11:11" x14ac:dyDescent="0.25">
      <c r="K72" t="s">
        <v>3275</v>
      </c>
    </row>
    <row r="73" spans="11:11" x14ac:dyDescent="0.25">
      <c r="K73" t="s">
        <v>3292</v>
      </c>
    </row>
    <row r="74" spans="11:11" x14ac:dyDescent="0.25">
      <c r="K74" t="s">
        <v>3236</v>
      </c>
    </row>
    <row r="75" spans="11:11" x14ac:dyDescent="0.25">
      <c r="K75" t="s">
        <v>3293</v>
      </c>
    </row>
    <row r="76" spans="11:11" x14ac:dyDescent="0.25">
      <c r="K76" t="s">
        <v>3294</v>
      </c>
    </row>
    <row r="77" spans="11:11" x14ac:dyDescent="0.25">
      <c r="K77" t="s">
        <v>3295</v>
      </c>
    </row>
    <row r="78" spans="11:11" x14ac:dyDescent="0.25">
      <c r="K78" t="s">
        <v>3268</v>
      </c>
    </row>
    <row r="79" spans="11:11" x14ac:dyDescent="0.25">
      <c r="K79" t="s">
        <v>3280</v>
      </c>
    </row>
    <row r="80" spans="11:11" x14ac:dyDescent="0.25">
      <c r="K80" t="s">
        <v>3296</v>
      </c>
    </row>
    <row r="81" spans="11:11" x14ac:dyDescent="0.25">
      <c r="K81" t="s">
        <v>3236</v>
      </c>
    </row>
    <row r="82" spans="11:11" x14ac:dyDescent="0.25">
      <c r="K82" t="s">
        <v>3297</v>
      </c>
    </row>
    <row r="83" spans="11:11" x14ac:dyDescent="0.25">
      <c r="K83" t="s">
        <v>3298</v>
      </c>
    </row>
    <row r="84" spans="11:11" x14ac:dyDescent="0.25">
      <c r="K84" t="s">
        <v>3299</v>
      </c>
    </row>
    <row r="85" spans="11:11" x14ac:dyDescent="0.25">
      <c r="K85" t="s">
        <v>3300</v>
      </c>
    </row>
    <row r="86" spans="11:11" x14ac:dyDescent="0.25">
      <c r="K86" t="s">
        <v>3301</v>
      </c>
    </row>
    <row r="87" spans="11:11" x14ac:dyDescent="0.25">
      <c r="K87" t="s">
        <v>3302</v>
      </c>
    </row>
    <row r="88" spans="11:11" x14ac:dyDescent="0.25">
      <c r="K88" t="s">
        <v>3282</v>
      </c>
    </row>
    <row r="89" spans="11:11" x14ac:dyDescent="0.25">
      <c r="K89" t="s">
        <v>3303</v>
      </c>
    </row>
    <row r="90" spans="11:11" x14ac:dyDescent="0.25">
      <c r="K90" t="s">
        <v>3304</v>
      </c>
    </row>
    <row r="91" spans="11:11" x14ac:dyDescent="0.25">
      <c r="K91" t="s">
        <v>3305</v>
      </c>
    </row>
    <row r="92" spans="11:11" x14ac:dyDescent="0.25">
      <c r="K92" t="s">
        <v>3252</v>
      </c>
    </row>
    <row r="93" spans="11:11" x14ac:dyDescent="0.25">
      <c r="K93" t="s">
        <v>3241</v>
      </c>
    </row>
    <row r="94" spans="11:11" x14ac:dyDescent="0.25">
      <c r="K94" t="s">
        <v>3306</v>
      </c>
    </row>
    <row r="95" spans="11:11" x14ac:dyDescent="0.25">
      <c r="K95" t="s">
        <v>3307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9A263-A0C1-464D-9C68-89B7DFF7373A}">
  <dimension ref="A2:I367"/>
  <sheetViews>
    <sheetView workbookViewId="0">
      <selection activeCell="L23" sqref="L23"/>
    </sheetView>
  </sheetViews>
  <sheetFormatPr defaultRowHeight="15" x14ac:dyDescent="0.25"/>
  <sheetData>
    <row r="2" spans="1:9" ht="18.75" x14ac:dyDescent="0.25">
      <c r="A2" s="28" t="s">
        <v>3309</v>
      </c>
      <c r="I2" t="s">
        <v>3827</v>
      </c>
    </row>
    <row r="3" spans="1:9" x14ac:dyDescent="0.25">
      <c r="A3" s="30" t="s">
        <v>3310</v>
      </c>
      <c r="I3" t="s">
        <v>3828</v>
      </c>
    </row>
    <row r="4" spans="1:9" x14ac:dyDescent="0.25">
      <c r="A4" s="30" t="s">
        <v>3311</v>
      </c>
      <c r="I4" t="s">
        <v>3829</v>
      </c>
    </row>
    <row r="5" spans="1:9" x14ac:dyDescent="0.25">
      <c r="A5" s="30" t="s">
        <v>3312</v>
      </c>
      <c r="I5" t="s">
        <v>3830</v>
      </c>
    </row>
    <row r="6" spans="1:9" x14ac:dyDescent="0.25">
      <c r="A6" s="30" t="s">
        <v>3313</v>
      </c>
      <c r="I6" t="s">
        <v>3831</v>
      </c>
    </row>
    <row r="7" spans="1:9" x14ac:dyDescent="0.25">
      <c r="A7" s="27"/>
      <c r="I7" t="s">
        <v>3832</v>
      </c>
    </row>
    <row r="8" spans="1:9" ht="18.75" x14ac:dyDescent="0.25">
      <c r="A8" s="28" t="s">
        <v>3314</v>
      </c>
      <c r="I8" t="s">
        <v>3833</v>
      </c>
    </row>
    <row r="9" spans="1:9" x14ac:dyDescent="0.25">
      <c r="A9" s="31" t="s">
        <v>3315</v>
      </c>
      <c r="I9" t="s">
        <v>3834</v>
      </c>
    </row>
    <row r="10" spans="1:9" x14ac:dyDescent="0.25">
      <c r="A10" s="30" t="s">
        <v>3316</v>
      </c>
      <c r="I10" t="s">
        <v>3835</v>
      </c>
    </row>
    <row r="11" spans="1:9" x14ac:dyDescent="0.25">
      <c r="A11" s="30" t="s">
        <v>3317</v>
      </c>
      <c r="I11" t="s">
        <v>3836</v>
      </c>
    </row>
    <row r="12" spans="1:9" x14ac:dyDescent="0.25">
      <c r="A12" s="30" t="s">
        <v>3318</v>
      </c>
      <c r="I12" t="s">
        <v>3837</v>
      </c>
    </row>
    <row r="13" spans="1:9" x14ac:dyDescent="0.25">
      <c r="A13" s="30" t="s">
        <v>3319</v>
      </c>
      <c r="I13" t="s">
        <v>3838</v>
      </c>
    </row>
    <row r="14" spans="1:9" x14ac:dyDescent="0.25">
      <c r="A14" s="30" t="s">
        <v>3320</v>
      </c>
      <c r="I14" t="s">
        <v>3839</v>
      </c>
    </row>
    <row r="15" spans="1:9" x14ac:dyDescent="0.25">
      <c r="A15" s="31" t="s">
        <v>3321</v>
      </c>
      <c r="I15" t="s">
        <v>3840</v>
      </c>
    </row>
    <row r="16" spans="1:9" x14ac:dyDescent="0.25">
      <c r="A16" s="30" t="s">
        <v>3322</v>
      </c>
      <c r="I16" t="s">
        <v>3841</v>
      </c>
    </row>
    <row r="17" spans="1:9" x14ac:dyDescent="0.25">
      <c r="A17" s="30" t="s">
        <v>3323</v>
      </c>
      <c r="I17" t="s">
        <v>3842</v>
      </c>
    </row>
    <row r="18" spans="1:9" x14ac:dyDescent="0.25">
      <c r="A18" s="30" t="s">
        <v>3324</v>
      </c>
      <c r="I18" t="s">
        <v>3843</v>
      </c>
    </row>
    <row r="19" spans="1:9" x14ac:dyDescent="0.25">
      <c r="A19" s="32" t="s">
        <v>3325</v>
      </c>
      <c r="I19" t="s">
        <v>3844</v>
      </c>
    </row>
    <row r="20" spans="1:9" x14ac:dyDescent="0.25">
      <c r="A20" s="30" t="s">
        <v>3326</v>
      </c>
      <c r="I20" t="s">
        <v>3845</v>
      </c>
    </row>
    <row r="21" spans="1:9" x14ac:dyDescent="0.25">
      <c r="A21" s="33" t="s">
        <v>3327</v>
      </c>
      <c r="I21" t="s">
        <v>3846</v>
      </c>
    </row>
    <row r="22" spans="1:9" x14ac:dyDescent="0.25">
      <c r="A22" s="33" t="s">
        <v>3328</v>
      </c>
      <c r="I22" t="s">
        <v>3847</v>
      </c>
    </row>
    <row r="23" spans="1:9" x14ac:dyDescent="0.25">
      <c r="A23" s="32" t="s">
        <v>3329</v>
      </c>
      <c r="I23" t="s">
        <v>3848</v>
      </c>
    </row>
    <row r="24" spans="1:9" x14ac:dyDescent="0.25">
      <c r="A24" s="32" t="s">
        <v>3330</v>
      </c>
    </row>
    <row r="25" spans="1:9" x14ac:dyDescent="0.25">
      <c r="A25" s="33" t="s">
        <v>3331</v>
      </c>
      <c r="I25">
        <v>33</v>
      </c>
    </row>
    <row r="26" spans="1:9" x14ac:dyDescent="0.25">
      <c r="A26" s="33" t="s">
        <v>3332</v>
      </c>
    </row>
    <row r="27" spans="1:9" x14ac:dyDescent="0.25">
      <c r="A27" s="33" t="s">
        <v>3333</v>
      </c>
    </row>
    <row r="28" spans="1:9" x14ac:dyDescent="0.25">
      <c r="A28" s="32" t="s">
        <v>3334</v>
      </c>
      <c r="I28" t="s">
        <v>3849</v>
      </c>
    </row>
    <row r="29" spans="1:9" x14ac:dyDescent="0.25">
      <c r="A29" s="33" t="s">
        <v>3335</v>
      </c>
      <c r="I29" t="s">
        <v>3850</v>
      </c>
    </row>
    <row r="30" spans="1:9" x14ac:dyDescent="0.25">
      <c r="A30" s="33" t="s">
        <v>3336</v>
      </c>
      <c r="I30" t="s">
        <v>3851</v>
      </c>
    </row>
    <row r="31" spans="1:9" x14ac:dyDescent="0.25">
      <c r="A31" s="33" t="s">
        <v>3337</v>
      </c>
      <c r="I31" t="s">
        <v>3852</v>
      </c>
    </row>
    <row r="32" spans="1:9" x14ac:dyDescent="0.25">
      <c r="A32" s="34" t="s">
        <v>3338</v>
      </c>
      <c r="I32" t="s">
        <v>3853</v>
      </c>
    </row>
    <row r="33" spans="1:9" x14ac:dyDescent="0.25">
      <c r="A33" s="34" t="s">
        <v>3339</v>
      </c>
      <c r="I33" t="s">
        <v>3854</v>
      </c>
    </row>
    <row r="34" spans="1:9" x14ac:dyDescent="0.25">
      <c r="A34" s="34" t="s">
        <v>3340</v>
      </c>
      <c r="I34" t="s">
        <v>3855</v>
      </c>
    </row>
    <row r="35" spans="1:9" x14ac:dyDescent="0.25">
      <c r="A35" s="34" t="s">
        <v>3341</v>
      </c>
      <c r="I35" t="s">
        <v>3856</v>
      </c>
    </row>
    <row r="36" spans="1:9" x14ac:dyDescent="0.25">
      <c r="A36" s="34" t="s">
        <v>3342</v>
      </c>
      <c r="I36" t="s">
        <v>3857</v>
      </c>
    </row>
    <row r="37" spans="1:9" x14ac:dyDescent="0.25">
      <c r="A37" s="34" t="s">
        <v>3343</v>
      </c>
      <c r="I37" t="s">
        <v>3858</v>
      </c>
    </row>
    <row r="38" spans="1:9" x14ac:dyDescent="0.25">
      <c r="A38" s="34" t="s">
        <v>3344</v>
      </c>
      <c r="I38" t="s">
        <v>3859</v>
      </c>
    </row>
    <row r="39" spans="1:9" x14ac:dyDescent="0.25">
      <c r="A39" s="34" t="s">
        <v>3345</v>
      </c>
      <c r="I39" t="s">
        <v>3860</v>
      </c>
    </row>
    <row r="40" spans="1:9" x14ac:dyDescent="0.25">
      <c r="A40" s="34" t="s">
        <v>3346</v>
      </c>
      <c r="I40" t="s">
        <v>3861</v>
      </c>
    </row>
    <row r="41" spans="1:9" x14ac:dyDescent="0.25">
      <c r="A41" s="34" t="s">
        <v>3347</v>
      </c>
      <c r="I41" t="s">
        <v>3862</v>
      </c>
    </row>
    <row r="42" spans="1:9" x14ac:dyDescent="0.25">
      <c r="A42" s="34" t="s">
        <v>3348</v>
      </c>
      <c r="I42" t="s">
        <v>3863</v>
      </c>
    </row>
    <row r="43" spans="1:9" x14ac:dyDescent="0.25">
      <c r="A43" s="33" t="s">
        <v>3349</v>
      </c>
      <c r="I43" t="s">
        <v>3864</v>
      </c>
    </row>
    <row r="44" spans="1:9" x14ac:dyDescent="0.25">
      <c r="A44" s="33" t="s">
        <v>3350</v>
      </c>
      <c r="I44" t="s">
        <v>3865</v>
      </c>
    </row>
    <row r="45" spans="1:9" x14ac:dyDescent="0.25">
      <c r="A45" s="33" t="s">
        <v>3351</v>
      </c>
      <c r="I45" t="s">
        <v>3866</v>
      </c>
    </row>
    <row r="46" spans="1:9" x14ac:dyDescent="0.25">
      <c r="A46" s="33" t="s">
        <v>3352</v>
      </c>
      <c r="I46" t="s">
        <v>3867</v>
      </c>
    </row>
    <row r="47" spans="1:9" x14ac:dyDescent="0.25">
      <c r="A47" s="34" t="s">
        <v>3353</v>
      </c>
      <c r="I47" t="s">
        <v>3868</v>
      </c>
    </row>
    <row r="48" spans="1:9" x14ac:dyDescent="0.25">
      <c r="A48" s="34" t="s">
        <v>3354</v>
      </c>
      <c r="I48" t="s">
        <v>3869</v>
      </c>
    </row>
    <row r="49" spans="1:9" x14ac:dyDescent="0.25">
      <c r="A49" s="33" t="s">
        <v>3355</v>
      </c>
      <c r="I49" t="s">
        <v>3870</v>
      </c>
    </row>
    <row r="50" spans="1:9" x14ac:dyDescent="0.25">
      <c r="A50" s="33" t="s">
        <v>3356</v>
      </c>
      <c r="I50" t="s">
        <v>3871</v>
      </c>
    </row>
    <row r="51" spans="1:9" x14ac:dyDescent="0.25">
      <c r="A51" s="34" t="s">
        <v>3357</v>
      </c>
      <c r="I51" t="s">
        <v>3872</v>
      </c>
    </row>
    <row r="52" spans="1:9" x14ac:dyDescent="0.25">
      <c r="A52" s="34" t="s">
        <v>3358</v>
      </c>
      <c r="I52" t="s">
        <v>3873</v>
      </c>
    </row>
    <row r="53" spans="1:9" x14ac:dyDescent="0.25">
      <c r="A53" s="33" t="s">
        <v>3359</v>
      </c>
      <c r="I53" t="s">
        <v>3874</v>
      </c>
    </row>
    <row r="54" spans="1:9" x14ac:dyDescent="0.25">
      <c r="A54" s="33" t="s">
        <v>3360</v>
      </c>
      <c r="I54" t="s">
        <v>3875</v>
      </c>
    </row>
    <row r="55" spans="1:9" x14ac:dyDescent="0.25">
      <c r="A55" s="34" t="s">
        <v>3361</v>
      </c>
      <c r="I55" t="s">
        <v>3876</v>
      </c>
    </row>
    <row r="56" spans="1:9" x14ac:dyDescent="0.25">
      <c r="A56" s="34" t="s">
        <v>3362</v>
      </c>
      <c r="I56" t="s">
        <v>3877</v>
      </c>
    </row>
    <row r="57" spans="1:9" x14ac:dyDescent="0.25">
      <c r="A57" s="33" t="s">
        <v>3363</v>
      </c>
      <c r="I57" t="s">
        <v>3878</v>
      </c>
    </row>
    <row r="58" spans="1:9" x14ac:dyDescent="0.25">
      <c r="A58" s="33" t="s">
        <v>3364</v>
      </c>
      <c r="I58" t="s">
        <v>3879</v>
      </c>
    </row>
    <row r="59" spans="1:9" x14ac:dyDescent="0.25">
      <c r="A59" s="34" t="s">
        <v>3365</v>
      </c>
      <c r="I59" t="s">
        <v>3880</v>
      </c>
    </row>
    <row r="60" spans="1:9" x14ac:dyDescent="0.25">
      <c r="A60" s="34" t="s">
        <v>3366</v>
      </c>
      <c r="I60" t="s">
        <v>3881</v>
      </c>
    </row>
    <row r="61" spans="1:9" x14ac:dyDescent="0.25">
      <c r="A61" s="33" t="s">
        <v>3367</v>
      </c>
      <c r="I61" t="s">
        <v>3882</v>
      </c>
    </row>
    <row r="62" spans="1:9" x14ac:dyDescent="0.25">
      <c r="A62" s="34" t="s">
        <v>3368</v>
      </c>
      <c r="I62" t="s">
        <v>3883</v>
      </c>
    </row>
    <row r="63" spans="1:9" x14ac:dyDescent="0.25">
      <c r="A63" s="34" t="s">
        <v>3369</v>
      </c>
      <c r="I63" t="s">
        <v>3884</v>
      </c>
    </row>
    <row r="64" spans="1:9" x14ac:dyDescent="0.25">
      <c r="A64" s="33" t="s">
        <v>3370</v>
      </c>
      <c r="I64" t="s">
        <v>3885</v>
      </c>
    </row>
    <row r="65" spans="1:9" x14ac:dyDescent="0.25">
      <c r="A65" s="33" t="s">
        <v>3371</v>
      </c>
      <c r="I65" t="s">
        <v>3886</v>
      </c>
    </row>
    <row r="66" spans="1:9" x14ac:dyDescent="0.25">
      <c r="A66" s="33" t="s">
        <v>3372</v>
      </c>
      <c r="I66" t="s">
        <v>3887</v>
      </c>
    </row>
    <row r="67" spans="1:9" x14ac:dyDescent="0.25">
      <c r="A67" s="34" t="s">
        <v>3373</v>
      </c>
      <c r="I67" t="s">
        <v>3888</v>
      </c>
    </row>
    <row r="68" spans="1:9" x14ac:dyDescent="0.25">
      <c r="A68" s="34" t="s">
        <v>3374</v>
      </c>
      <c r="I68" t="s">
        <v>3889</v>
      </c>
    </row>
    <row r="69" spans="1:9" x14ac:dyDescent="0.25">
      <c r="A69" s="34" t="s">
        <v>3375</v>
      </c>
      <c r="I69" t="s">
        <v>3890</v>
      </c>
    </row>
    <row r="70" spans="1:9" x14ac:dyDescent="0.25">
      <c r="A70" s="33" t="s">
        <v>3376</v>
      </c>
      <c r="I70" t="s">
        <v>3891</v>
      </c>
    </row>
    <row r="71" spans="1:9" x14ac:dyDescent="0.25">
      <c r="A71" s="34" t="s">
        <v>3377</v>
      </c>
      <c r="I71" t="s">
        <v>3892</v>
      </c>
    </row>
    <row r="72" spans="1:9" x14ac:dyDescent="0.25">
      <c r="A72" s="34" t="s">
        <v>3378</v>
      </c>
      <c r="I72" t="s">
        <v>3893</v>
      </c>
    </row>
    <row r="73" spans="1:9" x14ac:dyDescent="0.25">
      <c r="A73" s="33" t="s">
        <v>3379</v>
      </c>
      <c r="I73" t="s">
        <v>3894</v>
      </c>
    </row>
    <row r="74" spans="1:9" x14ac:dyDescent="0.25">
      <c r="A74" s="34" t="s">
        <v>3380</v>
      </c>
    </row>
    <row r="75" spans="1:9" x14ac:dyDescent="0.25">
      <c r="A75" s="34" t="s">
        <v>3381</v>
      </c>
      <c r="I75" t="s">
        <v>3895</v>
      </c>
    </row>
    <row r="76" spans="1:9" x14ac:dyDescent="0.25">
      <c r="A76" s="33" t="s">
        <v>3382</v>
      </c>
      <c r="I76" t="s">
        <v>3896</v>
      </c>
    </row>
    <row r="77" spans="1:9" x14ac:dyDescent="0.25">
      <c r="A77" s="33" t="s">
        <v>3383</v>
      </c>
      <c r="I77" t="s">
        <v>3897</v>
      </c>
    </row>
    <row r="78" spans="1:9" x14ac:dyDescent="0.25">
      <c r="A78" s="33" t="s">
        <v>3384</v>
      </c>
      <c r="I78" t="s">
        <v>3898</v>
      </c>
    </row>
    <row r="79" spans="1:9" x14ac:dyDescent="0.25">
      <c r="A79" s="33" t="s">
        <v>3385</v>
      </c>
      <c r="I79" t="s">
        <v>3899</v>
      </c>
    </row>
    <row r="80" spans="1:9" x14ac:dyDescent="0.25">
      <c r="A80" s="33" t="s">
        <v>3386</v>
      </c>
      <c r="I80" t="s">
        <v>3900</v>
      </c>
    </row>
    <row r="81" spans="1:9" x14ac:dyDescent="0.25">
      <c r="A81" s="34" t="s">
        <v>3387</v>
      </c>
      <c r="I81" t="s">
        <v>3901</v>
      </c>
    </row>
    <row r="82" spans="1:9" x14ac:dyDescent="0.25">
      <c r="A82" s="34" t="s">
        <v>3388</v>
      </c>
      <c r="I82" t="s">
        <v>3902</v>
      </c>
    </row>
    <row r="83" spans="1:9" x14ac:dyDescent="0.25">
      <c r="A83" s="34" t="s">
        <v>3389</v>
      </c>
      <c r="I83" t="s">
        <v>3903</v>
      </c>
    </row>
    <row r="84" spans="1:9" x14ac:dyDescent="0.25">
      <c r="A84" s="33" t="s">
        <v>3390</v>
      </c>
      <c r="I84" t="s">
        <v>3904</v>
      </c>
    </row>
    <row r="85" spans="1:9" x14ac:dyDescent="0.25">
      <c r="A85" s="33" t="s">
        <v>3391</v>
      </c>
      <c r="I85" t="s">
        <v>3905</v>
      </c>
    </row>
    <row r="86" spans="1:9" x14ac:dyDescent="0.25">
      <c r="A86" s="32" t="s">
        <v>3392</v>
      </c>
      <c r="I86" t="s">
        <v>3906</v>
      </c>
    </row>
    <row r="87" spans="1:9" x14ac:dyDescent="0.25">
      <c r="A87" s="33" t="s">
        <v>3393</v>
      </c>
      <c r="I87" t="s">
        <v>3907</v>
      </c>
    </row>
    <row r="88" spans="1:9" x14ac:dyDescent="0.25">
      <c r="A88" s="33" t="s">
        <v>3394</v>
      </c>
      <c r="I88" t="s">
        <v>3908</v>
      </c>
    </row>
    <row r="89" spans="1:9" x14ac:dyDescent="0.25">
      <c r="A89" s="33" t="s">
        <v>3395</v>
      </c>
      <c r="I89" t="s">
        <v>3909</v>
      </c>
    </row>
    <row r="90" spans="1:9" x14ac:dyDescent="0.25">
      <c r="A90" s="33" t="s">
        <v>3396</v>
      </c>
      <c r="I90" t="s">
        <v>3910</v>
      </c>
    </row>
    <row r="91" spans="1:9" x14ac:dyDescent="0.25">
      <c r="A91" s="34" t="s">
        <v>3397</v>
      </c>
      <c r="I91" t="s">
        <v>3911</v>
      </c>
    </row>
    <row r="92" spans="1:9" x14ac:dyDescent="0.25">
      <c r="A92" s="33" t="s">
        <v>3398</v>
      </c>
      <c r="I92" t="s">
        <v>3912</v>
      </c>
    </row>
    <row r="93" spans="1:9" x14ac:dyDescent="0.25">
      <c r="A93" s="33" t="s">
        <v>3399</v>
      </c>
      <c r="I93" t="s">
        <v>3913</v>
      </c>
    </row>
    <row r="94" spans="1:9" x14ac:dyDescent="0.25">
      <c r="A94" s="33" t="s">
        <v>3400</v>
      </c>
      <c r="I94" t="s">
        <v>3914</v>
      </c>
    </row>
    <row r="95" spans="1:9" x14ac:dyDescent="0.25">
      <c r="A95" s="33" t="s">
        <v>3401</v>
      </c>
      <c r="I95" t="s">
        <v>3915</v>
      </c>
    </row>
    <row r="96" spans="1:9" x14ac:dyDescent="0.25">
      <c r="A96" s="33" t="s">
        <v>3402</v>
      </c>
      <c r="I96" t="s">
        <v>3916</v>
      </c>
    </row>
    <row r="97" spans="1:9" x14ac:dyDescent="0.25">
      <c r="A97" s="33" t="s">
        <v>3403</v>
      </c>
      <c r="I97" t="s">
        <v>3917</v>
      </c>
    </row>
    <row r="98" spans="1:9" x14ac:dyDescent="0.25">
      <c r="A98" s="33" t="s">
        <v>3404</v>
      </c>
      <c r="I98" t="s">
        <v>3918</v>
      </c>
    </row>
    <row r="99" spans="1:9" x14ac:dyDescent="0.25">
      <c r="A99" s="33" t="s">
        <v>3405</v>
      </c>
      <c r="I99" t="s">
        <v>3919</v>
      </c>
    </row>
    <row r="100" spans="1:9" x14ac:dyDescent="0.25">
      <c r="A100" s="33" t="s">
        <v>3406</v>
      </c>
      <c r="I100" t="s">
        <v>3920</v>
      </c>
    </row>
    <row r="101" spans="1:9" x14ac:dyDescent="0.25">
      <c r="A101" s="32" t="s">
        <v>3407</v>
      </c>
      <c r="I101" t="s">
        <v>3921</v>
      </c>
    </row>
    <row r="102" spans="1:9" x14ac:dyDescent="0.25">
      <c r="A102" s="33" t="s">
        <v>3408</v>
      </c>
      <c r="I102" t="s">
        <v>3922</v>
      </c>
    </row>
    <row r="103" spans="1:9" x14ac:dyDescent="0.25">
      <c r="A103" s="33" t="s">
        <v>3409</v>
      </c>
      <c r="I103" t="s">
        <v>3923</v>
      </c>
    </row>
    <row r="104" spans="1:9" x14ac:dyDescent="0.25">
      <c r="A104" s="33" t="s">
        <v>3410</v>
      </c>
      <c r="I104" t="s">
        <v>3924</v>
      </c>
    </row>
    <row r="105" spans="1:9" x14ac:dyDescent="0.25">
      <c r="A105" s="33" t="s">
        <v>3411</v>
      </c>
      <c r="I105" t="s">
        <v>3925</v>
      </c>
    </row>
    <row r="106" spans="1:9" x14ac:dyDescent="0.25">
      <c r="A106" s="33" t="s">
        <v>3412</v>
      </c>
      <c r="I106" t="s">
        <v>3926</v>
      </c>
    </row>
    <row r="107" spans="1:9" x14ac:dyDescent="0.25">
      <c r="A107" s="33" t="s">
        <v>3413</v>
      </c>
      <c r="I107" t="s">
        <v>3927</v>
      </c>
    </row>
    <row r="108" spans="1:9" x14ac:dyDescent="0.25">
      <c r="A108" s="33" t="s">
        <v>3414</v>
      </c>
      <c r="I108" t="s">
        <v>3928</v>
      </c>
    </row>
    <row r="109" spans="1:9" x14ac:dyDescent="0.25">
      <c r="A109" s="33" t="s">
        <v>3415</v>
      </c>
      <c r="I109" t="s">
        <v>3929</v>
      </c>
    </row>
    <row r="110" spans="1:9" x14ac:dyDescent="0.25">
      <c r="A110" s="32" t="s">
        <v>3416</v>
      </c>
      <c r="I110" t="s">
        <v>3930</v>
      </c>
    </row>
    <row r="111" spans="1:9" x14ac:dyDescent="0.25">
      <c r="A111" s="31" t="s">
        <v>3417</v>
      </c>
      <c r="I111" t="s">
        <v>3931</v>
      </c>
    </row>
    <row r="112" spans="1:9" x14ac:dyDescent="0.25">
      <c r="A112" s="33" t="s">
        <v>3418</v>
      </c>
      <c r="I112" t="s">
        <v>3932</v>
      </c>
    </row>
    <row r="113" spans="1:9" x14ac:dyDescent="0.25">
      <c r="A113" s="34" t="s">
        <v>3419</v>
      </c>
      <c r="I113" t="s">
        <v>3933</v>
      </c>
    </row>
    <row r="114" spans="1:9" x14ac:dyDescent="0.25">
      <c r="A114" s="34" t="s">
        <v>3420</v>
      </c>
      <c r="I114" t="s">
        <v>3934</v>
      </c>
    </row>
    <row r="115" spans="1:9" x14ac:dyDescent="0.25">
      <c r="A115" s="34" t="s">
        <v>3421</v>
      </c>
      <c r="I115" t="s">
        <v>3935</v>
      </c>
    </row>
    <row r="116" spans="1:9" x14ac:dyDescent="0.25">
      <c r="A116" s="33" t="s">
        <v>3422</v>
      </c>
      <c r="I116" t="s">
        <v>3936</v>
      </c>
    </row>
    <row r="117" spans="1:9" x14ac:dyDescent="0.25">
      <c r="A117" s="33" t="s">
        <v>3423</v>
      </c>
      <c r="I117" t="s">
        <v>3937</v>
      </c>
    </row>
    <row r="118" spans="1:9" x14ac:dyDescent="0.25">
      <c r="A118" s="33" t="s">
        <v>3424</v>
      </c>
      <c r="I118" t="s">
        <v>3938</v>
      </c>
    </row>
    <row r="119" spans="1:9" x14ac:dyDescent="0.25">
      <c r="A119" s="33" t="s">
        <v>3425</v>
      </c>
      <c r="I119" t="s">
        <v>3909</v>
      </c>
    </row>
    <row r="120" spans="1:9" x14ac:dyDescent="0.25">
      <c r="A120" s="34" t="s">
        <v>3426</v>
      </c>
      <c r="I120" t="s">
        <v>3939</v>
      </c>
    </row>
    <row r="121" spans="1:9" x14ac:dyDescent="0.25">
      <c r="A121" s="34" t="s">
        <v>3427</v>
      </c>
      <c r="I121" t="s">
        <v>3940</v>
      </c>
    </row>
    <row r="122" spans="1:9" x14ac:dyDescent="0.25">
      <c r="A122" s="34" t="s">
        <v>3428</v>
      </c>
    </row>
    <row r="123" spans="1:9" x14ac:dyDescent="0.25">
      <c r="A123" s="34" t="s">
        <v>3429</v>
      </c>
      <c r="I123">
        <v>34</v>
      </c>
    </row>
    <row r="124" spans="1:9" x14ac:dyDescent="0.25">
      <c r="A124" s="33" t="s">
        <v>3430</v>
      </c>
    </row>
    <row r="125" spans="1:9" x14ac:dyDescent="0.25">
      <c r="A125" s="33" t="s">
        <v>3431</v>
      </c>
    </row>
    <row r="126" spans="1:9" x14ac:dyDescent="0.25">
      <c r="A126" s="35" t="s">
        <v>3432</v>
      </c>
      <c r="I126" t="s">
        <v>3941</v>
      </c>
    </row>
    <row r="127" spans="1:9" x14ac:dyDescent="0.25">
      <c r="A127" s="34" t="s">
        <v>3433</v>
      </c>
      <c r="I127" t="s">
        <v>3942</v>
      </c>
    </row>
    <row r="128" spans="1:9" x14ac:dyDescent="0.25">
      <c r="A128" s="34" t="s">
        <v>3434</v>
      </c>
      <c r="I128" t="s">
        <v>3943</v>
      </c>
    </row>
    <row r="129" spans="1:9" x14ac:dyDescent="0.25">
      <c r="A129" s="34" t="s">
        <v>3435</v>
      </c>
      <c r="I129" t="s">
        <v>3944</v>
      </c>
    </row>
    <row r="130" spans="1:9" x14ac:dyDescent="0.25">
      <c r="A130" s="34" t="s">
        <v>3436</v>
      </c>
      <c r="I130" t="s">
        <v>3945</v>
      </c>
    </row>
    <row r="131" spans="1:9" x14ac:dyDescent="0.25">
      <c r="A131" s="33" t="s">
        <v>3437</v>
      </c>
      <c r="I131" t="s">
        <v>3946</v>
      </c>
    </row>
    <row r="132" spans="1:9" x14ac:dyDescent="0.25">
      <c r="A132" s="32" t="s">
        <v>3438</v>
      </c>
      <c r="I132" t="s">
        <v>3947</v>
      </c>
    </row>
    <row r="133" spans="1:9" x14ac:dyDescent="0.25">
      <c r="A133" s="33" t="s">
        <v>3439</v>
      </c>
      <c r="I133" t="s">
        <v>3948</v>
      </c>
    </row>
    <row r="134" spans="1:9" x14ac:dyDescent="0.25">
      <c r="A134" s="34" t="s">
        <v>3440</v>
      </c>
      <c r="I134" t="s">
        <v>3949</v>
      </c>
    </row>
    <row r="135" spans="1:9" x14ac:dyDescent="0.25">
      <c r="A135" s="34" t="s">
        <v>3441</v>
      </c>
      <c r="I135" t="s">
        <v>3950</v>
      </c>
    </row>
    <row r="136" spans="1:9" x14ac:dyDescent="0.25">
      <c r="A136" s="34" t="s">
        <v>3442</v>
      </c>
      <c r="I136" t="s">
        <v>3951</v>
      </c>
    </row>
    <row r="137" spans="1:9" x14ac:dyDescent="0.25">
      <c r="A137" s="33" t="s">
        <v>3443</v>
      </c>
      <c r="I137" t="s">
        <v>3952</v>
      </c>
    </row>
    <row r="138" spans="1:9" x14ac:dyDescent="0.25">
      <c r="A138" s="34" t="s">
        <v>3444</v>
      </c>
      <c r="I138" t="s">
        <v>3953</v>
      </c>
    </row>
    <row r="139" spans="1:9" x14ac:dyDescent="0.25">
      <c r="A139" s="34" t="s">
        <v>3445</v>
      </c>
      <c r="I139" t="s">
        <v>3954</v>
      </c>
    </row>
    <row r="140" spans="1:9" x14ac:dyDescent="0.25">
      <c r="A140" s="33" t="s">
        <v>3446</v>
      </c>
      <c r="I140" t="s">
        <v>3955</v>
      </c>
    </row>
    <row r="141" spans="1:9" x14ac:dyDescent="0.25">
      <c r="A141" s="34" t="s">
        <v>3447</v>
      </c>
      <c r="I141" t="s">
        <v>3956</v>
      </c>
    </row>
    <row r="142" spans="1:9" x14ac:dyDescent="0.25">
      <c r="A142" s="34" t="s">
        <v>3448</v>
      </c>
      <c r="I142" t="s">
        <v>3909</v>
      </c>
    </row>
    <row r="143" spans="1:9" x14ac:dyDescent="0.25">
      <c r="A143" s="34" t="s">
        <v>3449</v>
      </c>
      <c r="I143" t="s">
        <v>3957</v>
      </c>
    </row>
    <row r="144" spans="1:9" x14ac:dyDescent="0.25">
      <c r="A144" s="33" t="s">
        <v>3450</v>
      </c>
      <c r="I144" t="s">
        <v>3958</v>
      </c>
    </row>
    <row r="145" spans="1:9" x14ac:dyDescent="0.25">
      <c r="A145" s="34" t="s">
        <v>3451</v>
      </c>
      <c r="I145" t="s">
        <v>3959</v>
      </c>
    </row>
    <row r="146" spans="1:9" x14ac:dyDescent="0.25">
      <c r="A146" s="34" t="s">
        <v>3452</v>
      </c>
      <c r="I146" t="s">
        <v>3960</v>
      </c>
    </row>
    <row r="147" spans="1:9" x14ac:dyDescent="0.25">
      <c r="A147" s="34" t="s">
        <v>3449</v>
      </c>
      <c r="I147" t="s">
        <v>3961</v>
      </c>
    </row>
    <row r="148" spans="1:9" x14ac:dyDescent="0.25">
      <c r="A148" s="33" t="s">
        <v>3453</v>
      </c>
      <c r="I148" t="s">
        <v>3962</v>
      </c>
    </row>
    <row r="149" spans="1:9" x14ac:dyDescent="0.25">
      <c r="A149" s="34" t="s">
        <v>3454</v>
      </c>
      <c r="I149" t="s">
        <v>3963</v>
      </c>
    </row>
    <row r="150" spans="1:9" x14ac:dyDescent="0.25">
      <c r="A150" s="34" t="s">
        <v>3455</v>
      </c>
      <c r="I150" t="s">
        <v>3964</v>
      </c>
    </row>
    <row r="151" spans="1:9" x14ac:dyDescent="0.25">
      <c r="A151" s="34" t="s">
        <v>3456</v>
      </c>
      <c r="I151" t="s">
        <v>3965</v>
      </c>
    </row>
    <row r="152" spans="1:9" x14ac:dyDescent="0.25">
      <c r="A152" s="33" t="s">
        <v>3457</v>
      </c>
      <c r="I152" t="s">
        <v>3966</v>
      </c>
    </row>
    <row r="153" spans="1:9" x14ac:dyDescent="0.25">
      <c r="A153" s="33" t="s">
        <v>3458</v>
      </c>
      <c r="I153" t="s">
        <v>3967</v>
      </c>
    </row>
    <row r="154" spans="1:9" x14ac:dyDescent="0.25">
      <c r="A154" s="34" t="s">
        <v>3459</v>
      </c>
      <c r="I154" t="s">
        <v>3968</v>
      </c>
    </row>
    <row r="155" spans="1:9" x14ac:dyDescent="0.25">
      <c r="A155" s="34" t="s">
        <v>3460</v>
      </c>
      <c r="I155" t="s">
        <v>3969</v>
      </c>
    </row>
    <row r="156" spans="1:9" x14ac:dyDescent="0.25">
      <c r="A156" s="34" t="s">
        <v>3461</v>
      </c>
      <c r="I156" t="s">
        <v>3970</v>
      </c>
    </row>
    <row r="157" spans="1:9" x14ac:dyDescent="0.25">
      <c r="A157" s="34" t="s">
        <v>3462</v>
      </c>
      <c r="I157" t="s">
        <v>3971</v>
      </c>
    </row>
    <row r="158" spans="1:9" x14ac:dyDescent="0.25">
      <c r="A158" s="33" t="s">
        <v>3463</v>
      </c>
      <c r="I158" t="s">
        <v>3972</v>
      </c>
    </row>
    <row r="159" spans="1:9" x14ac:dyDescent="0.25">
      <c r="A159" s="33" t="s">
        <v>3464</v>
      </c>
      <c r="I159" t="s">
        <v>3973</v>
      </c>
    </row>
    <row r="160" spans="1:9" x14ac:dyDescent="0.25">
      <c r="A160" s="34" t="s">
        <v>3465</v>
      </c>
      <c r="I160" t="s">
        <v>3974</v>
      </c>
    </row>
    <row r="161" spans="1:9" x14ac:dyDescent="0.25">
      <c r="A161" s="34" t="s">
        <v>3466</v>
      </c>
      <c r="I161" t="s">
        <v>3975</v>
      </c>
    </row>
    <row r="162" spans="1:9" x14ac:dyDescent="0.25">
      <c r="A162" s="33" t="s">
        <v>3467</v>
      </c>
      <c r="I162" t="s">
        <v>3976</v>
      </c>
    </row>
    <row r="163" spans="1:9" x14ac:dyDescent="0.25">
      <c r="A163" s="34" t="s">
        <v>3468</v>
      </c>
      <c r="I163" t="s">
        <v>3977</v>
      </c>
    </row>
    <row r="164" spans="1:9" x14ac:dyDescent="0.25">
      <c r="A164" s="34" t="s">
        <v>3469</v>
      </c>
      <c r="I164" t="s">
        <v>3978</v>
      </c>
    </row>
    <row r="165" spans="1:9" x14ac:dyDescent="0.25">
      <c r="A165" s="34" t="s">
        <v>3470</v>
      </c>
      <c r="I165" t="s">
        <v>3979</v>
      </c>
    </row>
    <row r="166" spans="1:9" x14ac:dyDescent="0.25">
      <c r="A166" s="33" t="s">
        <v>3471</v>
      </c>
      <c r="I166" t="s">
        <v>3980</v>
      </c>
    </row>
    <row r="167" spans="1:9" x14ac:dyDescent="0.25">
      <c r="A167" s="33" t="s">
        <v>3472</v>
      </c>
      <c r="I167" t="s">
        <v>3981</v>
      </c>
    </row>
    <row r="168" spans="1:9" x14ac:dyDescent="0.25">
      <c r="A168" s="32" t="s">
        <v>3473</v>
      </c>
      <c r="I168" t="s">
        <v>3982</v>
      </c>
    </row>
    <row r="169" spans="1:9" x14ac:dyDescent="0.25">
      <c r="A169" s="33" t="s">
        <v>3474</v>
      </c>
      <c r="I169" t="s">
        <v>3983</v>
      </c>
    </row>
    <row r="170" spans="1:9" x14ac:dyDescent="0.25">
      <c r="A170" s="33" t="s">
        <v>3475</v>
      </c>
      <c r="I170" t="s">
        <v>3984</v>
      </c>
    </row>
    <row r="171" spans="1:9" x14ac:dyDescent="0.25">
      <c r="A171" s="33" t="s">
        <v>3476</v>
      </c>
    </row>
    <row r="172" spans="1:9" x14ac:dyDescent="0.25">
      <c r="A172" s="34" t="s">
        <v>3477</v>
      </c>
      <c r="I172" t="s">
        <v>3985</v>
      </c>
    </row>
    <row r="173" spans="1:9" x14ac:dyDescent="0.25">
      <c r="A173" s="34" t="s">
        <v>3478</v>
      </c>
      <c r="I173" t="s">
        <v>3986</v>
      </c>
    </row>
    <row r="174" spans="1:9" x14ac:dyDescent="0.25">
      <c r="A174" s="33" t="s">
        <v>3479</v>
      </c>
      <c r="I174" t="s">
        <v>3987</v>
      </c>
    </row>
    <row r="175" spans="1:9" x14ac:dyDescent="0.25">
      <c r="A175" s="33" t="s">
        <v>3480</v>
      </c>
      <c r="I175" t="s">
        <v>3988</v>
      </c>
    </row>
    <row r="176" spans="1:9" x14ac:dyDescent="0.25">
      <c r="A176" s="33" t="s">
        <v>3481</v>
      </c>
      <c r="I176" t="s">
        <v>3989</v>
      </c>
    </row>
    <row r="177" spans="1:9" x14ac:dyDescent="0.25">
      <c r="A177" s="33" t="s">
        <v>3482</v>
      </c>
      <c r="I177" t="s">
        <v>3990</v>
      </c>
    </row>
    <row r="178" spans="1:9" x14ac:dyDescent="0.25">
      <c r="A178" s="33" t="s">
        <v>3483</v>
      </c>
      <c r="I178" t="s">
        <v>3991</v>
      </c>
    </row>
    <row r="179" spans="1:9" x14ac:dyDescent="0.25">
      <c r="A179" s="34" t="s">
        <v>3484</v>
      </c>
      <c r="I179" t="s">
        <v>3992</v>
      </c>
    </row>
    <row r="180" spans="1:9" x14ac:dyDescent="0.25">
      <c r="A180" s="34" t="s">
        <v>3485</v>
      </c>
      <c r="I180" t="s">
        <v>3993</v>
      </c>
    </row>
    <row r="181" spans="1:9" x14ac:dyDescent="0.25">
      <c r="A181" s="34" t="s">
        <v>3486</v>
      </c>
      <c r="I181" t="s">
        <v>3994</v>
      </c>
    </row>
    <row r="182" spans="1:9" x14ac:dyDescent="0.25">
      <c r="A182" s="34" t="s">
        <v>3487</v>
      </c>
      <c r="I182" t="s">
        <v>3995</v>
      </c>
    </row>
    <row r="183" spans="1:9" x14ac:dyDescent="0.25">
      <c r="A183" s="33" t="s">
        <v>3488</v>
      </c>
      <c r="I183" t="s">
        <v>3996</v>
      </c>
    </row>
    <row r="184" spans="1:9" x14ac:dyDescent="0.25">
      <c r="A184" s="33" t="s">
        <v>3489</v>
      </c>
      <c r="I184" t="s">
        <v>3997</v>
      </c>
    </row>
    <row r="185" spans="1:9" x14ac:dyDescent="0.25">
      <c r="A185" s="33" t="s">
        <v>3490</v>
      </c>
      <c r="I185" t="s">
        <v>3998</v>
      </c>
    </row>
    <row r="186" spans="1:9" x14ac:dyDescent="0.25">
      <c r="A186" s="33" t="s">
        <v>3491</v>
      </c>
      <c r="I186" t="s">
        <v>3999</v>
      </c>
    </row>
    <row r="187" spans="1:9" x14ac:dyDescent="0.25">
      <c r="A187" s="33" t="s">
        <v>3492</v>
      </c>
      <c r="I187" t="s">
        <v>4000</v>
      </c>
    </row>
    <row r="188" spans="1:9" x14ac:dyDescent="0.25">
      <c r="A188" s="33" t="s">
        <v>3493</v>
      </c>
      <c r="I188" t="s">
        <v>4001</v>
      </c>
    </row>
    <row r="189" spans="1:9" x14ac:dyDescent="0.25">
      <c r="A189" s="33" t="s">
        <v>3494</v>
      </c>
      <c r="I189" t="s">
        <v>4002</v>
      </c>
    </row>
    <row r="190" spans="1:9" x14ac:dyDescent="0.25">
      <c r="A190" s="33" t="s">
        <v>3495</v>
      </c>
      <c r="I190" t="s">
        <v>4003</v>
      </c>
    </row>
    <row r="191" spans="1:9" x14ac:dyDescent="0.25">
      <c r="A191" s="34" t="s">
        <v>3496</v>
      </c>
      <c r="I191" t="s">
        <v>4004</v>
      </c>
    </row>
    <row r="192" spans="1:9" x14ac:dyDescent="0.25">
      <c r="A192" s="34" t="s">
        <v>3497</v>
      </c>
      <c r="I192" t="s">
        <v>4005</v>
      </c>
    </row>
    <row r="193" spans="1:9" x14ac:dyDescent="0.25">
      <c r="A193" s="34" t="s">
        <v>3498</v>
      </c>
      <c r="I193" t="s">
        <v>4006</v>
      </c>
    </row>
    <row r="194" spans="1:9" x14ac:dyDescent="0.25">
      <c r="A194" s="34" t="s">
        <v>3499</v>
      </c>
      <c r="I194" t="s">
        <v>4007</v>
      </c>
    </row>
    <row r="195" spans="1:9" x14ac:dyDescent="0.25">
      <c r="A195" s="34" t="s">
        <v>3500</v>
      </c>
      <c r="I195" t="s">
        <v>4008</v>
      </c>
    </row>
    <row r="196" spans="1:9" x14ac:dyDescent="0.25">
      <c r="A196" s="33" t="s">
        <v>3501</v>
      </c>
      <c r="I196" t="s">
        <v>4009</v>
      </c>
    </row>
    <row r="197" spans="1:9" x14ac:dyDescent="0.25">
      <c r="A197" s="34" t="s">
        <v>3502</v>
      </c>
      <c r="I197" t="s">
        <v>4010</v>
      </c>
    </row>
    <row r="198" spans="1:9" x14ac:dyDescent="0.25">
      <c r="A198" s="34" t="s">
        <v>3503</v>
      </c>
      <c r="I198" t="s">
        <v>4011</v>
      </c>
    </row>
    <row r="199" spans="1:9" x14ac:dyDescent="0.25">
      <c r="A199" s="34" t="s">
        <v>3504</v>
      </c>
      <c r="I199" t="s">
        <v>4012</v>
      </c>
    </row>
    <row r="200" spans="1:9" x14ac:dyDescent="0.25">
      <c r="A200" s="33" t="s">
        <v>3505</v>
      </c>
      <c r="I200" t="s">
        <v>4013</v>
      </c>
    </row>
    <row r="201" spans="1:9" x14ac:dyDescent="0.25">
      <c r="A201" s="33" t="s">
        <v>3506</v>
      </c>
      <c r="I201" t="s">
        <v>4014</v>
      </c>
    </row>
    <row r="202" spans="1:9" x14ac:dyDescent="0.25">
      <c r="A202" s="33" t="s">
        <v>3507</v>
      </c>
      <c r="I202" t="s">
        <v>4015</v>
      </c>
    </row>
    <row r="203" spans="1:9" x14ac:dyDescent="0.25">
      <c r="A203" s="34" t="s">
        <v>3508</v>
      </c>
      <c r="I203" t="s">
        <v>4016</v>
      </c>
    </row>
    <row r="204" spans="1:9" x14ac:dyDescent="0.25">
      <c r="A204" s="34" t="s">
        <v>3509</v>
      </c>
      <c r="I204" t="s">
        <v>4017</v>
      </c>
    </row>
    <row r="205" spans="1:9" x14ac:dyDescent="0.25">
      <c r="A205" s="33" t="s">
        <v>3510</v>
      </c>
      <c r="I205" t="s">
        <v>4018</v>
      </c>
    </row>
    <row r="206" spans="1:9" x14ac:dyDescent="0.25">
      <c r="A206" s="34" t="s">
        <v>3511</v>
      </c>
      <c r="I206" t="s">
        <v>4019</v>
      </c>
    </row>
    <row r="207" spans="1:9" x14ac:dyDescent="0.25">
      <c r="A207" s="34" t="s">
        <v>3512</v>
      </c>
      <c r="I207" t="s">
        <v>4020</v>
      </c>
    </row>
    <row r="208" spans="1:9" x14ac:dyDescent="0.25">
      <c r="A208" s="33" t="s">
        <v>3513</v>
      </c>
      <c r="I208" t="s">
        <v>4021</v>
      </c>
    </row>
    <row r="209" spans="1:9" x14ac:dyDescent="0.25">
      <c r="A209" s="33" t="s">
        <v>3514</v>
      </c>
      <c r="I209" t="s">
        <v>4022</v>
      </c>
    </row>
    <row r="210" spans="1:9" x14ac:dyDescent="0.25">
      <c r="A210" s="33" t="s">
        <v>3515</v>
      </c>
      <c r="I210" t="s">
        <v>4023</v>
      </c>
    </row>
    <row r="211" spans="1:9" x14ac:dyDescent="0.25">
      <c r="A211" s="33" t="s">
        <v>3516</v>
      </c>
      <c r="I211" t="s">
        <v>4024</v>
      </c>
    </row>
    <row r="212" spans="1:9" x14ac:dyDescent="0.25">
      <c r="A212" s="33" t="s">
        <v>3517</v>
      </c>
      <c r="I212" t="s">
        <v>4025</v>
      </c>
    </row>
    <row r="213" spans="1:9" x14ac:dyDescent="0.25">
      <c r="A213" s="33" t="s">
        <v>3518</v>
      </c>
      <c r="I213" t="s">
        <v>4026</v>
      </c>
    </row>
    <row r="214" spans="1:9" x14ac:dyDescent="0.25">
      <c r="A214" s="32" t="s">
        <v>3519</v>
      </c>
      <c r="I214" t="s">
        <v>4027</v>
      </c>
    </row>
    <row r="215" spans="1:9" x14ac:dyDescent="0.25">
      <c r="A215" s="33" t="s">
        <v>3393</v>
      </c>
      <c r="I215" t="s">
        <v>4028</v>
      </c>
    </row>
    <row r="216" spans="1:9" x14ac:dyDescent="0.25">
      <c r="A216" s="33" t="s">
        <v>3520</v>
      </c>
    </row>
    <row r="217" spans="1:9" x14ac:dyDescent="0.25">
      <c r="A217" s="33" t="s">
        <v>3521</v>
      </c>
      <c r="I217">
        <v>35</v>
      </c>
    </row>
    <row r="218" spans="1:9" x14ac:dyDescent="0.25">
      <c r="A218" s="33" t="s">
        <v>3522</v>
      </c>
    </row>
    <row r="219" spans="1:9" x14ac:dyDescent="0.25">
      <c r="A219" s="33" t="s">
        <v>3523</v>
      </c>
    </row>
    <row r="220" spans="1:9" x14ac:dyDescent="0.25">
      <c r="A220" s="34" t="s">
        <v>3524</v>
      </c>
      <c r="I220" t="s">
        <v>4029</v>
      </c>
    </row>
    <row r="221" spans="1:9" x14ac:dyDescent="0.25">
      <c r="A221" s="34" t="s">
        <v>3525</v>
      </c>
      <c r="I221" t="s">
        <v>4030</v>
      </c>
    </row>
    <row r="222" spans="1:9" x14ac:dyDescent="0.25">
      <c r="A222" s="34" t="s">
        <v>3526</v>
      </c>
      <c r="I222" t="s">
        <v>4031</v>
      </c>
    </row>
    <row r="223" spans="1:9" x14ac:dyDescent="0.25">
      <c r="A223" s="33" t="s">
        <v>3527</v>
      </c>
      <c r="I223" t="s">
        <v>4032</v>
      </c>
    </row>
    <row r="224" spans="1:9" x14ac:dyDescent="0.25">
      <c r="A224" s="34" t="s">
        <v>3528</v>
      </c>
      <c r="I224" t="s">
        <v>4033</v>
      </c>
    </row>
    <row r="225" spans="1:9" x14ac:dyDescent="0.25">
      <c r="A225" s="33" t="s">
        <v>3529</v>
      </c>
      <c r="I225" t="s">
        <v>4034</v>
      </c>
    </row>
    <row r="226" spans="1:9" x14ac:dyDescent="0.25">
      <c r="A226" s="34" t="s">
        <v>3530</v>
      </c>
      <c r="I226" t="s">
        <v>4035</v>
      </c>
    </row>
    <row r="227" spans="1:9" x14ac:dyDescent="0.25">
      <c r="A227" s="34" t="s">
        <v>3531</v>
      </c>
      <c r="I227" t="s">
        <v>4036</v>
      </c>
    </row>
    <row r="228" spans="1:9" x14ac:dyDescent="0.25">
      <c r="A228" s="34" t="s">
        <v>3532</v>
      </c>
      <c r="I228" t="s">
        <v>4037</v>
      </c>
    </row>
    <row r="229" spans="1:9" x14ac:dyDescent="0.25">
      <c r="A229" s="33" t="s">
        <v>3533</v>
      </c>
      <c r="I229" t="s">
        <v>4038</v>
      </c>
    </row>
    <row r="230" spans="1:9" x14ac:dyDescent="0.25">
      <c r="A230" s="33" t="s">
        <v>3534</v>
      </c>
      <c r="I230" t="s">
        <v>4039</v>
      </c>
    </row>
    <row r="231" spans="1:9" x14ac:dyDescent="0.25">
      <c r="A231" s="33" t="s">
        <v>3535</v>
      </c>
      <c r="I231" t="s">
        <v>4040</v>
      </c>
    </row>
    <row r="232" spans="1:9" x14ac:dyDescent="0.25">
      <c r="A232" s="33" t="s">
        <v>3536</v>
      </c>
      <c r="I232" t="s">
        <v>4041</v>
      </c>
    </row>
    <row r="233" spans="1:9" x14ac:dyDescent="0.25">
      <c r="A233" s="33" t="s">
        <v>3537</v>
      </c>
      <c r="I233" t="s">
        <v>4042</v>
      </c>
    </row>
    <row r="234" spans="1:9" x14ac:dyDescent="0.25">
      <c r="A234" s="32" t="s">
        <v>3538</v>
      </c>
      <c r="I234" t="s">
        <v>4043</v>
      </c>
    </row>
    <row r="235" spans="1:9" x14ac:dyDescent="0.25">
      <c r="A235" s="33" t="s">
        <v>3539</v>
      </c>
      <c r="I235" t="s">
        <v>4044</v>
      </c>
    </row>
    <row r="236" spans="1:9" x14ac:dyDescent="0.25">
      <c r="A236" s="33" t="s">
        <v>3367</v>
      </c>
      <c r="I236" t="s">
        <v>4045</v>
      </c>
    </row>
    <row r="237" spans="1:9" x14ac:dyDescent="0.25">
      <c r="A237" s="34" t="s">
        <v>3540</v>
      </c>
      <c r="I237" t="s">
        <v>4046</v>
      </c>
    </row>
    <row r="238" spans="1:9" x14ac:dyDescent="0.25">
      <c r="A238" s="33" t="s">
        <v>3541</v>
      </c>
      <c r="I238" t="s">
        <v>4047</v>
      </c>
    </row>
    <row r="239" spans="1:9" x14ac:dyDescent="0.25">
      <c r="A239" s="33" t="s">
        <v>3372</v>
      </c>
      <c r="I239" t="s">
        <v>4048</v>
      </c>
    </row>
    <row r="240" spans="1:9" x14ac:dyDescent="0.25">
      <c r="A240" s="34" t="s">
        <v>3542</v>
      </c>
      <c r="I240" t="s">
        <v>4049</v>
      </c>
    </row>
    <row r="241" spans="1:9" x14ac:dyDescent="0.25">
      <c r="A241" s="33" t="s">
        <v>3543</v>
      </c>
      <c r="I241" t="s">
        <v>4050</v>
      </c>
    </row>
    <row r="242" spans="1:9" x14ac:dyDescent="0.25">
      <c r="A242" s="33" t="s">
        <v>3544</v>
      </c>
      <c r="I242" t="s">
        <v>4051</v>
      </c>
    </row>
    <row r="243" spans="1:9" x14ac:dyDescent="0.25">
      <c r="A243" s="33" t="s">
        <v>3545</v>
      </c>
      <c r="I243" t="s">
        <v>4052</v>
      </c>
    </row>
    <row r="244" spans="1:9" x14ac:dyDescent="0.25">
      <c r="A244" s="33" t="s">
        <v>3546</v>
      </c>
      <c r="I244" t="s">
        <v>4053</v>
      </c>
    </row>
    <row r="245" spans="1:9" x14ac:dyDescent="0.25">
      <c r="A245" s="34" t="s">
        <v>3547</v>
      </c>
      <c r="I245" t="s">
        <v>4054</v>
      </c>
    </row>
    <row r="246" spans="1:9" x14ac:dyDescent="0.25">
      <c r="A246" s="34" t="s">
        <v>3548</v>
      </c>
      <c r="I246" t="s">
        <v>4055</v>
      </c>
    </row>
    <row r="247" spans="1:9" x14ac:dyDescent="0.25">
      <c r="A247" s="34" t="s">
        <v>3549</v>
      </c>
      <c r="I247" t="s">
        <v>4056</v>
      </c>
    </row>
    <row r="248" spans="1:9" x14ac:dyDescent="0.25">
      <c r="A248" s="34" t="s">
        <v>3341</v>
      </c>
      <c r="I248" t="s">
        <v>4057</v>
      </c>
    </row>
    <row r="249" spans="1:9" x14ac:dyDescent="0.25">
      <c r="A249" s="34" t="s">
        <v>3342</v>
      </c>
      <c r="I249" t="s">
        <v>4058</v>
      </c>
    </row>
    <row r="250" spans="1:9" x14ac:dyDescent="0.25">
      <c r="A250" s="34" t="s">
        <v>3343</v>
      </c>
      <c r="I250" t="s">
        <v>4059</v>
      </c>
    </row>
    <row r="251" spans="1:9" x14ac:dyDescent="0.25">
      <c r="A251" s="34" t="s">
        <v>3344</v>
      </c>
      <c r="I251" t="s">
        <v>4060</v>
      </c>
    </row>
    <row r="252" spans="1:9" x14ac:dyDescent="0.25">
      <c r="A252" s="34" t="s">
        <v>3345</v>
      </c>
      <c r="I252" t="s">
        <v>3909</v>
      </c>
    </row>
    <row r="253" spans="1:9" x14ac:dyDescent="0.25">
      <c r="A253" s="34" t="s">
        <v>3346</v>
      </c>
      <c r="I253" t="s">
        <v>4061</v>
      </c>
    </row>
    <row r="254" spans="1:9" x14ac:dyDescent="0.25">
      <c r="A254" s="34" t="s">
        <v>3347</v>
      </c>
      <c r="I254" t="s">
        <v>4062</v>
      </c>
    </row>
    <row r="255" spans="1:9" x14ac:dyDescent="0.25">
      <c r="A255" s="34" t="s">
        <v>3348</v>
      </c>
      <c r="I255" t="s">
        <v>4063</v>
      </c>
    </row>
    <row r="256" spans="1:9" x14ac:dyDescent="0.25">
      <c r="A256" s="33" t="s">
        <v>3550</v>
      </c>
      <c r="I256" t="s">
        <v>4064</v>
      </c>
    </row>
    <row r="257" spans="1:9" x14ac:dyDescent="0.25">
      <c r="A257" s="34" t="s">
        <v>3551</v>
      </c>
      <c r="I257" t="s">
        <v>4065</v>
      </c>
    </row>
    <row r="258" spans="1:9" x14ac:dyDescent="0.25">
      <c r="A258" s="34" t="s">
        <v>3552</v>
      </c>
      <c r="I258" t="s">
        <v>4066</v>
      </c>
    </row>
    <row r="259" spans="1:9" x14ac:dyDescent="0.25">
      <c r="A259" s="34" t="s">
        <v>3553</v>
      </c>
      <c r="I259" t="s">
        <v>4067</v>
      </c>
    </row>
    <row r="260" spans="1:9" x14ac:dyDescent="0.25">
      <c r="A260" s="34" t="s">
        <v>3554</v>
      </c>
      <c r="I260" t="s">
        <v>4068</v>
      </c>
    </row>
    <row r="261" spans="1:9" x14ac:dyDescent="0.25">
      <c r="A261" s="34" t="s">
        <v>3555</v>
      </c>
      <c r="I261" t="s">
        <v>4069</v>
      </c>
    </row>
    <row r="262" spans="1:9" x14ac:dyDescent="0.25">
      <c r="A262" s="34" t="s">
        <v>3556</v>
      </c>
      <c r="I262" t="s">
        <v>4070</v>
      </c>
    </row>
    <row r="263" spans="1:9" x14ac:dyDescent="0.25">
      <c r="A263" s="33" t="s">
        <v>3557</v>
      </c>
      <c r="I263" t="s">
        <v>4071</v>
      </c>
    </row>
    <row r="264" spans="1:9" x14ac:dyDescent="0.25">
      <c r="A264" s="33" t="s">
        <v>3558</v>
      </c>
    </row>
    <row r="265" spans="1:9" x14ac:dyDescent="0.25">
      <c r="A265" s="32" t="s">
        <v>3559</v>
      </c>
    </row>
    <row r="266" spans="1:9" x14ac:dyDescent="0.25">
      <c r="A266" s="33" t="s">
        <v>3560</v>
      </c>
    </row>
    <row r="267" spans="1:9" x14ac:dyDescent="0.25">
      <c r="A267" s="33" t="s">
        <v>3561</v>
      </c>
    </row>
    <row r="268" spans="1:9" x14ac:dyDescent="0.25">
      <c r="A268" s="33" t="s">
        <v>3562</v>
      </c>
    </row>
    <row r="269" spans="1:9" x14ac:dyDescent="0.25">
      <c r="A269" s="34" t="s">
        <v>3563</v>
      </c>
    </row>
    <row r="270" spans="1:9" x14ac:dyDescent="0.25">
      <c r="A270" s="34" t="s">
        <v>3564</v>
      </c>
    </row>
    <row r="271" spans="1:9" x14ac:dyDescent="0.25">
      <c r="A271" s="34" t="s">
        <v>3565</v>
      </c>
    </row>
    <row r="272" spans="1:9" x14ac:dyDescent="0.25">
      <c r="A272" s="34" t="s">
        <v>3566</v>
      </c>
    </row>
    <row r="273" spans="1:1" x14ac:dyDescent="0.25">
      <c r="A273" s="33" t="s">
        <v>3567</v>
      </c>
    </row>
    <row r="274" spans="1:1" x14ac:dyDescent="0.25">
      <c r="A274" s="34" t="s">
        <v>3568</v>
      </c>
    </row>
    <row r="275" spans="1:1" x14ac:dyDescent="0.25">
      <c r="A275" s="34" t="s">
        <v>3569</v>
      </c>
    </row>
    <row r="276" spans="1:1" x14ac:dyDescent="0.25">
      <c r="A276" s="33" t="s">
        <v>3570</v>
      </c>
    </row>
    <row r="277" spans="1:1" x14ac:dyDescent="0.25">
      <c r="A277" s="33" t="s">
        <v>3571</v>
      </c>
    </row>
    <row r="278" spans="1:1" x14ac:dyDescent="0.25">
      <c r="A278" s="34" t="s">
        <v>3572</v>
      </c>
    </row>
    <row r="279" spans="1:1" x14ac:dyDescent="0.25">
      <c r="A279" s="34" t="s">
        <v>3573</v>
      </c>
    </row>
    <row r="280" spans="1:1" x14ac:dyDescent="0.25">
      <c r="A280" s="33" t="s">
        <v>3574</v>
      </c>
    </row>
    <row r="281" spans="1:1" x14ac:dyDescent="0.25">
      <c r="A281" s="33" t="s">
        <v>3575</v>
      </c>
    </row>
    <row r="282" spans="1:1" x14ac:dyDescent="0.25">
      <c r="A282" s="34" t="s">
        <v>3576</v>
      </c>
    </row>
    <row r="283" spans="1:1" x14ac:dyDescent="0.25">
      <c r="A283" s="34" t="s">
        <v>3577</v>
      </c>
    </row>
    <row r="284" spans="1:1" x14ac:dyDescent="0.25">
      <c r="A284" s="32" t="s">
        <v>3578</v>
      </c>
    </row>
    <row r="285" spans="1:1" x14ac:dyDescent="0.25">
      <c r="A285" s="33" t="s">
        <v>3579</v>
      </c>
    </row>
    <row r="286" spans="1:1" x14ac:dyDescent="0.25">
      <c r="A286" s="33" t="s">
        <v>3580</v>
      </c>
    </row>
    <row r="287" spans="1:1" x14ac:dyDescent="0.25">
      <c r="A287" s="33" t="s">
        <v>3581</v>
      </c>
    </row>
    <row r="288" spans="1:1" x14ac:dyDescent="0.25">
      <c r="A288" s="33" t="s">
        <v>3582</v>
      </c>
    </row>
    <row r="289" spans="1:1" x14ac:dyDescent="0.25">
      <c r="A289" s="33" t="s">
        <v>3583</v>
      </c>
    </row>
    <row r="290" spans="1:1" x14ac:dyDescent="0.25">
      <c r="A290" s="34" t="s">
        <v>3584</v>
      </c>
    </row>
    <row r="291" spans="1:1" x14ac:dyDescent="0.25">
      <c r="A291" s="34" t="s">
        <v>3585</v>
      </c>
    </row>
    <row r="292" spans="1:1" x14ac:dyDescent="0.25">
      <c r="A292" s="34" t="s">
        <v>3586</v>
      </c>
    </row>
    <row r="293" spans="1:1" x14ac:dyDescent="0.25">
      <c r="A293" s="34" t="s">
        <v>3587</v>
      </c>
    </row>
    <row r="294" spans="1:1" x14ac:dyDescent="0.25">
      <c r="A294" s="34" t="s">
        <v>3588</v>
      </c>
    </row>
    <row r="295" spans="1:1" x14ac:dyDescent="0.25">
      <c r="A295" s="32" t="s">
        <v>3589</v>
      </c>
    </row>
    <row r="296" spans="1:1" x14ac:dyDescent="0.25">
      <c r="A296" s="33" t="s">
        <v>3590</v>
      </c>
    </row>
    <row r="297" spans="1:1" x14ac:dyDescent="0.25">
      <c r="A297" s="34" t="s">
        <v>3591</v>
      </c>
    </row>
    <row r="298" spans="1:1" x14ac:dyDescent="0.25">
      <c r="A298" s="34" t="s">
        <v>3592</v>
      </c>
    </row>
    <row r="299" spans="1:1" x14ac:dyDescent="0.25">
      <c r="A299" s="33" t="s">
        <v>3593</v>
      </c>
    </row>
    <row r="300" spans="1:1" x14ac:dyDescent="0.25">
      <c r="A300" s="36" t="s">
        <v>3594</v>
      </c>
    </row>
    <row r="301" spans="1:1" x14ac:dyDescent="0.25">
      <c r="A301" s="32" t="s">
        <v>3595</v>
      </c>
    </row>
    <row r="302" spans="1:1" x14ac:dyDescent="0.25">
      <c r="A302" s="33" t="s">
        <v>3596</v>
      </c>
    </row>
    <row r="303" spans="1:1" x14ac:dyDescent="0.25">
      <c r="A303" s="33" t="s">
        <v>3597</v>
      </c>
    </row>
    <row r="304" spans="1:1" x14ac:dyDescent="0.25">
      <c r="A304" s="33" t="s">
        <v>3598</v>
      </c>
    </row>
    <row r="305" spans="1:1" x14ac:dyDescent="0.25">
      <c r="A305" s="33" t="s">
        <v>3599</v>
      </c>
    </row>
    <row r="306" spans="1:1" x14ac:dyDescent="0.25">
      <c r="A306" s="33" t="s">
        <v>3600</v>
      </c>
    </row>
    <row r="307" spans="1:1" x14ac:dyDescent="0.25">
      <c r="A307" s="33" t="s">
        <v>3601</v>
      </c>
    </row>
    <row r="308" spans="1:1" x14ac:dyDescent="0.25">
      <c r="A308" s="33" t="s">
        <v>3602</v>
      </c>
    </row>
    <row r="309" spans="1:1" x14ac:dyDescent="0.25">
      <c r="A309" s="32" t="s">
        <v>3603</v>
      </c>
    </row>
    <row r="310" spans="1:1" x14ac:dyDescent="0.25">
      <c r="A310" s="33" t="s">
        <v>3604</v>
      </c>
    </row>
    <row r="311" spans="1:1" x14ac:dyDescent="0.25">
      <c r="A311" s="33" t="s">
        <v>3605</v>
      </c>
    </row>
    <row r="312" spans="1:1" x14ac:dyDescent="0.25">
      <c r="A312" s="33" t="s">
        <v>3606</v>
      </c>
    </row>
    <row r="313" spans="1:1" x14ac:dyDescent="0.25">
      <c r="A313" s="33" t="s">
        <v>3607</v>
      </c>
    </row>
    <row r="314" spans="1:1" x14ac:dyDescent="0.25">
      <c r="A314" s="33" t="s">
        <v>3608</v>
      </c>
    </row>
    <row r="315" spans="1:1" x14ac:dyDescent="0.25">
      <c r="A315" s="33" t="s">
        <v>3609</v>
      </c>
    </row>
    <row r="316" spans="1:1" x14ac:dyDescent="0.25">
      <c r="A316" s="33" t="s">
        <v>3610</v>
      </c>
    </row>
    <row r="317" spans="1:1" x14ac:dyDescent="0.25">
      <c r="A317" s="33" t="s">
        <v>3611</v>
      </c>
    </row>
    <row r="318" spans="1:1" x14ac:dyDescent="0.25">
      <c r="A318" s="33" t="s">
        <v>3612</v>
      </c>
    </row>
    <row r="319" spans="1:1" x14ac:dyDescent="0.25">
      <c r="A319" s="33" t="s">
        <v>3613</v>
      </c>
    </row>
    <row r="320" spans="1:1" x14ac:dyDescent="0.25">
      <c r="A320" s="32" t="s">
        <v>3614</v>
      </c>
    </row>
    <row r="321" spans="1:1" x14ac:dyDescent="0.25">
      <c r="A321" s="33" t="s">
        <v>3615</v>
      </c>
    </row>
    <row r="322" spans="1:1" x14ac:dyDescent="0.25">
      <c r="A322" s="33" t="s">
        <v>3616</v>
      </c>
    </row>
    <row r="323" spans="1:1" x14ac:dyDescent="0.25">
      <c r="A323" s="33" t="s">
        <v>3617</v>
      </c>
    </row>
    <row r="324" spans="1:1" x14ac:dyDescent="0.25">
      <c r="A324" s="33" t="s">
        <v>3618</v>
      </c>
    </row>
    <row r="325" spans="1:1" x14ac:dyDescent="0.25">
      <c r="A325" s="32" t="s">
        <v>3619</v>
      </c>
    </row>
    <row r="326" spans="1:1" x14ac:dyDescent="0.25">
      <c r="A326" s="33" t="s">
        <v>3620</v>
      </c>
    </row>
    <row r="327" spans="1:1" x14ac:dyDescent="0.25">
      <c r="A327" s="33" t="s">
        <v>3621</v>
      </c>
    </row>
    <row r="328" spans="1:1" x14ac:dyDescent="0.25">
      <c r="A328" s="33" t="s">
        <v>3622</v>
      </c>
    </row>
    <row r="329" spans="1:1" x14ac:dyDescent="0.25">
      <c r="A329" s="33" t="s">
        <v>3623</v>
      </c>
    </row>
    <row r="330" spans="1:1" x14ac:dyDescent="0.25">
      <c r="A330" s="33" t="s">
        <v>3624</v>
      </c>
    </row>
    <row r="331" spans="1:1" x14ac:dyDescent="0.25">
      <c r="A331" s="33" t="s">
        <v>3625</v>
      </c>
    </row>
    <row r="332" spans="1:1" x14ac:dyDescent="0.25">
      <c r="A332" s="32" t="s">
        <v>3626</v>
      </c>
    </row>
    <row r="333" spans="1:1" x14ac:dyDescent="0.25">
      <c r="A333" s="33" t="s">
        <v>3627</v>
      </c>
    </row>
    <row r="334" spans="1:1" x14ac:dyDescent="0.25">
      <c r="A334" s="33" t="s">
        <v>3628</v>
      </c>
    </row>
    <row r="335" spans="1:1" x14ac:dyDescent="0.25">
      <c r="A335" s="33" t="s">
        <v>3629</v>
      </c>
    </row>
    <row r="336" spans="1:1" x14ac:dyDescent="0.25">
      <c r="A336" s="32" t="s">
        <v>3630</v>
      </c>
    </row>
    <row r="337" spans="1:1" x14ac:dyDescent="0.25">
      <c r="A337" s="33" t="s">
        <v>3631</v>
      </c>
    </row>
    <row r="338" spans="1:1" x14ac:dyDescent="0.25">
      <c r="A338" s="33" t="s">
        <v>3632</v>
      </c>
    </row>
    <row r="339" spans="1:1" x14ac:dyDescent="0.25">
      <c r="A339" s="32" t="s">
        <v>3633</v>
      </c>
    </row>
    <row r="340" spans="1:1" x14ac:dyDescent="0.25">
      <c r="A340" s="33" t="s">
        <v>3634</v>
      </c>
    </row>
    <row r="341" spans="1:1" x14ac:dyDescent="0.25">
      <c r="A341" s="33" t="s">
        <v>3635</v>
      </c>
    </row>
    <row r="342" spans="1:1" x14ac:dyDescent="0.25">
      <c r="A342" s="33" t="s">
        <v>3636</v>
      </c>
    </row>
    <row r="343" spans="1:1" x14ac:dyDescent="0.25">
      <c r="A343" s="33" t="s">
        <v>3637</v>
      </c>
    </row>
    <row r="344" spans="1:1" x14ac:dyDescent="0.25">
      <c r="A344" s="30" t="s">
        <v>3638</v>
      </c>
    </row>
    <row r="345" spans="1:1" x14ac:dyDescent="0.25">
      <c r="A345" s="34" t="s">
        <v>3639</v>
      </c>
    </row>
    <row r="346" spans="1:1" x14ac:dyDescent="0.25">
      <c r="A346" s="33" t="s">
        <v>3640</v>
      </c>
    </row>
    <row r="347" spans="1:1" x14ac:dyDescent="0.25">
      <c r="A347" s="33" t="s">
        <v>3641</v>
      </c>
    </row>
    <row r="348" spans="1:1" x14ac:dyDescent="0.25">
      <c r="A348" s="33" t="s">
        <v>3642</v>
      </c>
    </row>
    <row r="349" spans="1:1" x14ac:dyDescent="0.25">
      <c r="A349" s="32" t="s">
        <v>3643</v>
      </c>
    </row>
    <row r="350" spans="1:1" x14ac:dyDescent="0.25">
      <c r="A350" s="33" t="s">
        <v>3644</v>
      </c>
    </row>
    <row r="351" spans="1:1" x14ac:dyDescent="0.25">
      <c r="A351" s="33" t="s">
        <v>3645</v>
      </c>
    </row>
    <row r="352" spans="1:1" x14ac:dyDescent="0.25">
      <c r="A352" s="33" t="s">
        <v>3646</v>
      </c>
    </row>
    <row r="353" spans="1:1" x14ac:dyDescent="0.25">
      <c r="A353" s="33" t="s">
        <v>3647</v>
      </c>
    </row>
    <row r="354" spans="1:1" x14ac:dyDescent="0.25">
      <c r="A354" s="32" t="s">
        <v>3648</v>
      </c>
    </row>
    <row r="355" spans="1:1" x14ac:dyDescent="0.25">
      <c r="A355" s="33" t="s">
        <v>3649</v>
      </c>
    </row>
    <row r="356" spans="1:1" x14ac:dyDescent="0.25">
      <c r="A356" s="33" t="s">
        <v>3650</v>
      </c>
    </row>
    <row r="357" spans="1:1" x14ac:dyDescent="0.25">
      <c r="A357" s="32" t="s">
        <v>3651</v>
      </c>
    </row>
    <row r="358" spans="1:1" x14ac:dyDescent="0.25">
      <c r="A358" s="33" t="s">
        <v>3652</v>
      </c>
    </row>
    <row r="359" spans="1:1" x14ac:dyDescent="0.25">
      <c r="A359" s="33" t="s">
        <v>3653</v>
      </c>
    </row>
    <row r="360" spans="1:1" x14ac:dyDescent="0.25">
      <c r="A360" s="32" t="s">
        <v>3654</v>
      </c>
    </row>
    <row r="361" spans="1:1" x14ac:dyDescent="0.25">
      <c r="A361" s="33" t="s">
        <v>3655</v>
      </c>
    </row>
    <row r="362" spans="1:1" x14ac:dyDescent="0.25">
      <c r="A362" s="33" t="s">
        <v>3656</v>
      </c>
    </row>
    <row r="363" spans="1:1" x14ac:dyDescent="0.25">
      <c r="A363" s="33" t="s">
        <v>3657</v>
      </c>
    </row>
    <row r="364" spans="1:1" x14ac:dyDescent="0.25">
      <c r="A364" s="33" t="s">
        <v>3658</v>
      </c>
    </row>
    <row r="365" spans="1:1" x14ac:dyDescent="0.25">
      <c r="A365" s="27"/>
    </row>
    <row r="367" spans="1:1" x14ac:dyDescent="0.25">
      <c r="A367" s="37" t="s">
        <v>3659</v>
      </c>
    </row>
  </sheetData>
  <hyperlinks>
    <hyperlink ref="A19" r:id="rId1" display="http://oakthorne.net/wiki/index.php?title=Waterdeep_Goods_and_Services&amp;action=edit&amp;section=1" xr:uid="{98C1613C-85E9-47AC-B666-CA420990AD4D}"/>
    <hyperlink ref="A23" r:id="rId2" display="http://oakthorne.net/wiki/index.php?title=Waterdeep_Goods_and_Services&amp;action=edit&amp;section=2" xr:uid="{20A802CB-5D21-4B5B-AF6F-14D421F9D62C}"/>
    <hyperlink ref="A24" r:id="rId3" display="http://oakthorne.net/wiki/index.php?title=Waterdeep_Goods_and_Services&amp;action=edit&amp;section=3" xr:uid="{E4174602-7C35-4756-A213-1B10579CE2CA}"/>
    <hyperlink ref="A28" r:id="rId4" display="http://oakthorne.net/wiki/index.php?title=Waterdeep_Goods_and_Services&amp;action=edit&amp;section=4" xr:uid="{C43A36BF-9343-47AB-BF01-84F188954298}"/>
    <hyperlink ref="A86" r:id="rId5" display="http://oakthorne.net/wiki/index.php?title=Waterdeep_Goods_and_Services&amp;action=edit&amp;section=5" xr:uid="{8557B066-443E-4192-8A2C-76AE3EFD35D8}"/>
    <hyperlink ref="A101" r:id="rId6" display="http://oakthorne.net/wiki/index.php?title=Waterdeep_Goods_and_Services&amp;action=edit&amp;section=6" xr:uid="{2E24B86B-1B98-4416-9D60-C71FD1BB2E4B}"/>
    <hyperlink ref="A110" r:id="rId7" display="http://oakthorne.net/wiki/index.php?title=Waterdeep_Goods_and_Services&amp;action=edit&amp;section=7" xr:uid="{E1277F53-B467-47A2-9F03-B5AB4962F262}"/>
    <hyperlink ref="A126" r:id="rId8" display="http://oakthorne.net/wiki/index.php?title=Wines_of_Waterdeep" xr:uid="{5D36D45B-B051-4CFD-AE85-AE524D09F225}"/>
    <hyperlink ref="A132" r:id="rId9" display="http://oakthorne.net/wiki/index.php?title=Waterdeep_Goods_and_Services&amp;action=edit&amp;section=8" xr:uid="{E4EFD322-7F23-432F-A750-E23CD6E4F8D8}"/>
    <hyperlink ref="A168" r:id="rId10" display="http://oakthorne.net/wiki/index.php?title=Waterdeep_Goods_and_Services&amp;action=edit&amp;section=9" xr:uid="{9E1BA1A4-08E9-4DAF-B05B-88D3200DE99F}"/>
    <hyperlink ref="A214" r:id="rId11" display="http://oakthorne.net/wiki/index.php?title=Waterdeep_Goods_and_Services&amp;action=edit&amp;section=10" xr:uid="{4F0553AD-BE0E-4F57-A445-C67D7A8ECC71}"/>
    <hyperlink ref="A234" r:id="rId12" display="http://oakthorne.net/wiki/index.php?title=Waterdeep_Goods_and_Services&amp;action=edit&amp;section=11" xr:uid="{415E5056-267B-484D-B925-155303448C93}"/>
    <hyperlink ref="A265" r:id="rId13" display="http://oakthorne.net/wiki/index.php?title=Waterdeep_Goods_and_Services&amp;action=edit&amp;section=12" xr:uid="{18D849CB-DEF8-4B95-9F7B-C66EA1EA0F6D}"/>
    <hyperlink ref="A284" r:id="rId14" display="http://oakthorne.net/wiki/index.php?title=Waterdeep_Goods_and_Services&amp;action=edit&amp;section=13" xr:uid="{E852B5E5-62D2-460C-ACF1-DE57E038B654}"/>
    <hyperlink ref="A295" r:id="rId15" display="http://oakthorne.net/wiki/index.php?title=Waterdeep_Goods_and_Services&amp;action=edit&amp;section=14" xr:uid="{6F8DD26C-65E3-48E1-AD05-F9A0BE6B517B}"/>
    <hyperlink ref="A301" r:id="rId16" display="http://oakthorne.net/wiki/index.php?title=Waterdeep_Goods_and_Services&amp;action=edit&amp;section=15" xr:uid="{EBDCC224-F182-4EF5-BE98-6413665B78ED}"/>
    <hyperlink ref="A309" r:id="rId17" display="http://oakthorne.net/wiki/index.php?title=Waterdeep_Goods_and_Services&amp;action=edit&amp;section=16" xr:uid="{31732E94-A6E9-4973-9665-CD000E84A0C6}"/>
    <hyperlink ref="A320" r:id="rId18" display="http://oakthorne.net/wiki/index.php?title=Waterdeep_Goods_and_Services&amp;action=edit&amp;section=17" xr:uid="{E7CF802B-7DD6-4E63-B1AD-ADC6E2C0EEB4}"/>
    <hyperlink ref="A325" r:id="rId19" display="http://oakthorne.net/wiki/index.php?title=Waterdeep_Goods_and_Services&amp;action=edit&amp;section=18" xr:uid="{AFF2D9F9-A291-4AD2-9A30-40F3BE521247}"/>
    <hyperlink ref="A332" r:id="rId20" display="http://oakthorne.net/wiki/index.php?title=Waterdeep_Goods_and_Services&amp;action=edit&amp;section=19" xr:uid="{3818BE2A-0108-4050-ADAB-8C0F1D5709B0}"/>
    <hyperlink ref="A336" r:id="rId21" display="http://oakthorne.net/wiki/index.php?title=Waterdeep_Goods_and_Services&amp;action=edit&amp;section=20" xr:uid="{C834F66E-C138-4329-83D2-EFAC552B1F91}"/>
    <hyperlink ref="A339" r:id="rId22" display="http://oakthorne.net/wiki/index.php?title=Waterdeep_Goods_and_Services&amp;action=edit&amp;section=21" xr:uid="{0844D93B-4777-4AD4-B9FC-01BC9491B62B}"/>
    <hyperlink ref="A349" r:id="rId23" display="http://oakthorne.net/wiki/index.php?title=Waterdeep_Goods_and_Services&amp;action=edit&amp;section=22" xr:uid="{ECCD7390-DB21-4181-BF25-2719D94F5B6F}"/>
    <hyperlink ref="A354" r:id="rId24" display="http://oakthorne.net/wiki/index.php?title=Waterdeep_Goods_and_Services&amp;action=edit&amp;section=23" xr:uid="{E51258BA-3DD7-4AE0-92EF-FF5BF8F98639}"/>
    <hyperlink ref="A357" r:id="rId25" display="http://oakthorne.net/wiki/index.php?title=Waterdeep_Goods_and_Services&amp;action=edit&amp;section=24" xr:uid="{BA3CAAA8-6843-429C-8670-CB59F85CB566}"/>
    <hyperlink ref="A360" r:id="rId26" display="http://oakthorne.net/wiki/index.php?title=Waterdeep_Goods_and_Services&amp;action=edit&amp;section=25" xr:uid="{6ED9F7E1-2FC2-4D66-8810-7729801983A8}"/>
    <hyperlink ref="A367" r:id="rId27" display="http://oakthorne.net/wiki/index.php?title=Waterdeep_Goods_and_Services" xr:uid="{A3270C82-C2C8-4F36-8890-E813592D7CB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62EFF-558D-4FCE-89AD-1BDC044880E9}">
  <dimension ref="A2:C18"/>
  <sheetViews>
    <sheetView workbookViewId="0">
      <selection activeCell="G18" sqref="G18"/>
    </sheetView>
  </sheetViews>
  <sheetFormatPr defaultRowHeight="15" x14ac:dyDescent="0.25"/>
  <cols>
    <col min="1" max="1" width="36.140625" bestFit="1" customWidth="1"/>
  </cols>
  <sheetData>
    <row r="2" spans="1:3" x14ac:dyDescent="0.25">
      <c r="A2" s="43" t="s">
        <v>3660</v>
      </c>
      <c r="B2" s="43" t="s">
        <v>3661</v>
      </c>
      <c r="C2" s="43" t="s">
        <v>4132</v>
      </c>
    </row>
    <row r="3" spans="1:3" x14ac:dyDescent="0.25">
      <c r="A3" s="44" t="s">
        <v>3662</v>
      </c>
      <c r="B3" s="44" t="s">
        <v>3663</v>
      </c>
      <c r="C3" s="1"/>
    </row>
    <row r="4" spans="1:3" x14ac:dyDescent="0.25">
      <c r="A4" s="44" t="s">
        <v>3664</v>
      </c>
      <c r="B4" s="44" t="s">
        <v>3665</v>
      </c>
      <c r="C4" s="1"/>
    </row>
    <row r="5" spans="1:3" x14ac:dyDescent="0.25">
      <c r="A5" s="44" t="s">
        <v>3666</v>
      </c>
      <c r="B5" s="44" t="s">
        <v>3667</v>
      </c>
      <c r="C5" s="1"/>
    </row>
    <row r="6" spans="1:3" x14ac:dyDescent="0.25">
      <c r="A6" s="44" t="s">
        <v>3668</v>
      </c>
      <c r="B6" s="44" t="s">
        <v>3669</v>
      </c>
      <c r="C6" s="1"/>
    </row>
    <row r="7" spans="1:3" x14ac:dyDescent="0.25">
      <c r="A7" s="44" t="s">
        <v>3670</v>
      </c>
      <c r="B7" s="44" t="s">
        <v>3671</v>
      </c>
      <c r="C7" s="1"/>
    </row>
    <row r="8" spans="1:3" x14ac:dyDescent="0.25">
      <c r="A8" s="44" t="s">
        <v>3672</v>
      </c>
      <c r="B8" s="44" t="s">
        <v>3673</v>
      </c>
      <c r="C8" s="1"/>
    </row>
    <row r="9" spans="1:3" x14ac:dyDescent="0.25">
      <c r="A9" s="44" t="s">
        <v>3674</v>
      </c>
      <c r="B9" s="44" t="s">
        <v>3675</v>
      </c>
      <c r="C9" s="1"/>
    </row>
    <row r="10" spans="1:3" x14ac:dyDescent="0.25">
      <c r="A10" s="44" t="s">
        <v>3676</v>
      </c>
      <c r="B10" s="44" t="s">
        <v>3677</v>
      </c>
      <c r="C10" s="1"/>
    </row>
    <row r="11" spans="1:3" x14ac:dyDescent="0.25">
      <c r="A11" s="45" t="s">
        <v>3678</v>
      </c>
      <c r="B11" s="44" t="s">
        <v>3679</v>
      </c>
      <c r="C11" s="1"/>
    </row>
    <row r="12" spans="1:3" x14ac:dyDescent="0.25">
      <c r="A12" s="45"/>
      <c r="B12" s="44" t="s">
        <v>3680</v>
      </c>
      <c r="C12" s="1"/>
    </row>
    <row r="13" spans="1:3" x14ac:dyDescent="0.25">
      <c r="A13" s="45"/>
      <c r="B13" s="44" t="s">
        <v>3681</v>
      </c>
      <c r="C13" s="1"/>
    </row>
    <row r="14" spans="1:3" x14ac:dyDescent="0.25">
      <c r="A14" s="44" t="s">
        <v>3682</v>
      </c>
      <c r="B14" s="44" t="s">
        <v>3683</v>
      </c>
      <c r="C14" s="1"/>
    </row>
    <row r="15" spans="1:3" x14ac:dyDescent="0.25">
      <c r="A15" s="44" t="s">
        <v>3684</v>
      </c>
      <c r="B15" s="44" t="s">
        <v>3685</v>
      </c>
      <c r="C15" s="1"/>
    </row>
    <row r="16" spans="1:3" x14ac:dyDescent="0.25">
      <c r="A16" s="44" t="s">
        <v>3686</v>
      </c>
      <c r="B16" s="44" t="s">
        <v>3687</v>
      </c>
      <c r="C16" s="1"/>
    </row>
    <row r="17" spans="1:2" ht="96" customHeight="1" x14ac:dyDescent="0.25">
      <c r="A17" s="38" t="s">
        <v>3688</v>
      </c>
      <c r="B17" s="39" t="s">
        <v>3690</v>
      </c>
    </row>
    <row r="18" spans="1:2" x14ac:dyDescent="0.25">
      <c r="A18" s="40" t="s">
        <v>3689</v>
      </c>
      <c r="B18" s="39"/>
    </row>
  </sheetData>
  <mergeCells count="2">
    <mergeCell ref="A11:A13"/>
    <mergeCell ref="B17:B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12EA-846C-478B-835A-81D4B8D9EBFF}">
  <dimension ref="A1:K144"/>
  <sheetViews>
    <sheetView tabSelected="1" topLeftCell="A37" workbookViewId="0">
      <selection activeCell="I2" sqref="I2"/>
    </sheetView>
  </sheetViews>
  <sheetFormatPr defaultRowHeight="15" x14ac:dyDescent="0.25"/>
  <sheetData>
    <row r="1" spans="1:11" x14ac:dyDescent="0.25">
      <c r="A1" s="15" t="s">
        <v>3226</v>
      </c>
      <c r="B1" s="15" t="s">
        <v>3694</v>
      </c>
      <c r="C1" s="15" t="s">
        <v>3228</v>
      </c>
      <c r="D1" s="15" t="s">
        <v>3691</v>
      </c>
      <c r="E1" s="15" t="s">
        <v>1597</v>
      </c>
      <c r="F1" s="15" t="s">
        <v>3701</v>
      </c>
      <c r="G1" s="15" t="s">
        <v>3702</v>
      </c>
      <c r="H1" s="15" t="s">
        <v>3692</v>
      </c>
      <c r="I1" s="15" t="s">
        <v>4159</v>
      </c>
      <c r="J1" s="15" t="s">
        <v>3693</v>
      </c>
    </row>
    <row r="2" spans="1:11" x14ac:dyDescent="0.25">
      <c r="A2" t="s">
        <v>3695</v>
      </c>
      <c r="B2" t="s">
        <v>3696</v>
      </c>
      <c r="C2" t="s">
        <v>3697</v>
      </c>
      <c r="D2">
        <v>10</v>
      </c>
      <c r="E2" t="s">
        <v>3698</v>
      </c>
      <c r="H2" t="s">
        <v>3699</v>
      </c>
      <c r="J2" s="11" t="s">
        <v>3700</v>
      </c>
    </row>
    <row r="3" spans="1:11" x14ac:dyDescent="0.25">
      <c r="A3" t="s">
        <v>3703</v>
      </c>
      <c r="C3" s="11" t="s">
        <v>3704</v>
      </c>
      <c r="K3" s="41" t="s">
        <v>3705</v>
      </c>
    </row>
    <row r="4" spans="1:11" x14ac:dyDescent="0.25">
      <c r="A4" t="s">
        <v>3713</v>
      </c>
      <c r="K4" s="41" t="s">
        <v>3706</v>
      </c>
    </row>
    <row r="5" spans="1:11" x14ac:dyDescent="0.25">
      <c r="A5" t="s">
        <v>3722</v>
      </c>
      <c r="K5" s="29" t="s">
        <v>3707</v>
      </c>
    </row>
    <row r="6" spans="1:11" x14ac:dyDescent="0.25">
      <c r="A6" t="s">
        <v>3732</v>
      </c>
      <c r="C6" s="11" t="s">
        <v>3733</v>
      </c>
      <c r="K6" s="29" t="s">
        <v>3708</v>
      </c>
    </row>
    <row r="7" spans="1:11" x14ac:dyDescent="0.25">
      <c r="A7" t="s">
        <v>3740</v>
      </c>
      <c r="K7" s="29" t="s">
        <v>3709</v>
      </c>
    </row>
    <row r="8" spans="1:11" x14ac:dyDescent="0.25">
      <c r="K8" s="29" t="s">
        <v>3710</v>
      </c>
    </row>
    <row r="9" spans="1:11" x14ac:dyDescent="0.25">
      <c r="K9" s="29" t="s">
        <v>3711</v>
      </c>
    </row>
    <row r="10" spans="1:11" x14ac:dyDescent="0.25">
      <c r="K10" s="29" t="s">
        <v>3712</v>
      </c>
    </row>
    <row r="12" spans="1:11" x14ac:dyDescent="0.25">
      <c r="K12" s="42" t="s">
        <v>3714</v>
      </c>
    </row>
    <row r="13" spans="1:11" x14ac:dyDescent="0.25">
      <c r="K13" s="42" t="s">
        <v>3715</v>
      </c>
    </row>
    <row r="14" spans="1:11" x14ac:dyDescent="0.25">
      <c r="K14" s="29" t="s">
        <v>3716</v>
      </c>
    </row>
    <row r="15" spans="1:11" x14ac:dyDescent="0.25">
      <c r="K15" s="29" t="s">
        <v>3717</v>
      </c>
    </row>
    <row r="16" spans="1:11" x14ac:dyDescent="0.25">
      <c r="K16" s="29" t="s">
        <v>3718</v>
      </c>
    </row>
    <row r="17" spans="11:11" x14ac:dyDescent="0.25">
      <c r="K17" s="29" t="s">
        <v>3719</v>
      </c>
    </row>
    <row r="18" spans="11:11" x14ac:dyDescent="0.25">
      <c r="K18" s="29" t="s">
        <v>3720</v>
      </c>
    </row>
    <row r="19" spans="11:11" x14ac:dyDescent="0.25">
      <c r="K19" s="29" t="s">
        <v>3721</v>
      </c>
    </row>
    <row r="20" spans="11:11" x14ac:dyDescent="0.25">
      <c r="K20" s="29" t="s">
        <v>3712</v>
      </c>
    </row>
    <row r="22" spans="11:11" x14ac:dyDescent="0.25">
      <c r="K22" s="42" t="s">
        <v>3723</v>
      </c>
    </row>
    <row r="23" spans="11:11" x14ac:dyDescent="0.25">
      <c r="K23" s="42" t="s">
        <v>3724</v>
      </c>
    </row>
    <row r="24" spans="11:11" x14ac:dyDescent="0.25">
      <c r="K24" s="29" t="s">
        <v>3725</v>
      </c>
    </row>
    <row r="25" spans="11:11" x14ac:dyDescent="0.25">
      <c r="K25" s="29" t="s">
        <v>3726</v>
      </c>
    </row>
    <row r="26" spans="11:11" x14ac:dyDescent="0.25">
      <c r="K26" s="29" t="s">
        <v>3727</v>
      </c>
    </row>
    <row r="27" spans="11:11" x14ac:dyDescent="0.25">
      <c r="K27" s="29" t="s">
        <v>3728</v>
      </c>
    </row>
    <row r="28" spans="11:11" x14ac:dyDescent="0.25">
      <c r="K28" s="29" t="s">
        <v>3729</v>
      </c>
    </row>
    <row r="29" spans="11:11" x14ac:dyDescent="0.25">
      <c r="K29" s="29" t="s">
        <v>3730</v>
      </c>
    </row>
    <row r="30" spans="11:11" x14ac:dyDescent="0.25">
      <c r="K30" s="29" t="s">
        <v>3731</v>
      </c>
    </row>
    <row r="33" spans="11:11" x14ac:dyDescent="0.25">
      <c r="K33" s="42" t="s">
        <v>3734</v>
      </c>
    </row>
    <row r="34" spans="11:11" x14ac:dyDescent="0.25">
      <c r="K34" s="42" t="s">
        <v>3735</v>
      </c>
    </row>
    <row r="35" spans="11:11" x14ac:dyDescent="0.25">
      <c r="K35" s="29" t="s">
        <v>3736</v>
      </c>
    </row>
    <row r="36" spans="11:11" x14ac:dyDescent="0.25">
      <c r="K36" s="29" t="s">
        <v>3737</v>
      </c>
    </row>
    <row r="37" spans="11:11" x14ac:dyDescent="0.25">
      <c r="K37" s="29" t="s">
        <v>3738</v>
      </c>
    </row>
    <row r="38" spans="11:11" x14ac:dyDescent="0.25">
      <c r="K38" s="29" t="s">
        <v>3739</v>
      </c>
    </row>
    <row r="39" spans="11:11" x14ac:dyDescent="0.25">
      <c r="K39" s="29" t="s">
        <v>3731</v>
      </c>
    </row>
    <row r="47" spans="11:11" x14ac:dyDescent="0.25">
      <c r="K47" s="27" t="s">
        <v>3732</v>
      </c>
    </row>
    <row r="48" spans="11:11" x14ac:dyDescent="0.25">
      <c r="K48" s="27"/>
    </row>
    <row r="49" spans="11:11" x14ac:dyDescent="0.25">
      <c r="K49" s="21"/>
    </row>
    <row r="50" spans="11:11" x14ac:dyDescent="0.25">
      <c r="K50" s="27" t="s">
        <v>3741</v>
      </c>
    </row>
    <row r="51" spans="11:11" x14ac:dyDescent="0.25">
      <c r="K51" s="27" t="s">
        <v>3742</v>
      </c>
    </row>
    <row r="52" spans="11:11" x14ac:dyDescent="0.25">
      <c r="K52" s="27" t="s">
        <v>3743</v>
      </c>
    </row>
    <row r="53" spans="11:11" x14ac:dyDescent="0.25">
      <c r="K53" s="27" t="s">
        <v>3744</v>
      </c>
    </row>
    <row r="54" spans="11:11" x14ac:dyDescent="0.25">
      <c r="K54" s="21" t="s">
        <v>3745</v>
      </c>
    </row>
    <row r="55" spans="11:11" x14ac:dyDescent="0.25">
      <c r="K55" s="42" t="s">
        <v>3746</v>
      </c>
    </row>
    <row r="56" spans="11:11" x14ac:dyDescent="0.25">
      <c r="K56" s="42" t="s">
        <v>3747</v>
      </c>
    </row>
    <row r="57" spans="11:11" x14ac:dyDescent="0.25">
      <c r="K57" s="29" t="s">
        <v>3748</v>
      </c>
    </row>
    <row r="58" spans="11:11" x14ac:dyDescent="0.25">
      <c r="K58" s="29" t="s">
        <v>3749</v>
      </c>
    </row>
    <row r="59" spans="11:11" x14ac:dyDescent="0.25">
      <c r="K59" s="29" t="s">
        <v>3750</v>
      </c>
    </row>
    <row r="60" spans="11:11" x14ac:dyDescent="0.25">
      <c r="K60" s="29" t="s">
        <v>3751</v>
      </c>
    </row>
    <row r="61" spans="11:11" x14ac:dyDescent="0.25">
      <c r="K61" s="29" t="s">
        <v>3752</v>
      </c>
    </row>
    <row r="62" spans="11:11" x14ac:dyDescent="0.25">
      <c r="K62" s="29" t="s">
        <v>3753</v>
      </c>
    </row>
    <row r="63" spans="11:11" x14ac:dyDescent="0.25">
      <c r="K63" s="29" t="s">
        <v>3754</v>
      </c>
    </row>
    <row r="64" spans="11:11" x14ac:dyDescent="0.25">
      <c r="K64" s="21" t="s">
        <v>3755</v>
      </c>
    </row>
    <row r="65" spans="11:11" x14ac:dyDescent="0.25">
      <c r="K65" s="42" t="s">
        <v>3756</v>
      </c>
    </row>
    <row r="66" spans="11:11" x14ac:dyDescent="0.25">
      <c r="K66" s="42" t="s">
        <v>3757</v>
      </c>
    </row>
    <row r="67" spans="11:11" x14ac:dyDescent="0.25">
      <c r="K67" s="29" t="s">
        <v>3758</v>
      </c>
    </row>
    <row r="68" spans="11:11" x14ac:dyDescent="0.25">
      <c r="K68" s="29" t="s">
        <v>3759</v>
      </c>
    </row>
    <row r="69" spans="11:11" x14ac:dyDescent="0.25">
      <c r="K69" s="29" t="s">
        <v>3760</v>
      </c>
    </row>
    <row r="70" spans="11:11" x14ac:dyDescent="0.25">
      <c r="K70" s="29" t="s">
        <v>3761</v>
      </c>
    </row>
    <row r="71" spans="11:11" x14ac:dyDescent="0.25">
      <c r="K71" s="29" t="s">
        <v>3762</v>
      </c>
    </row>
    <row r="72" spans="11:11" x14ac:dyDescent="0.25">
      <c r="K72" s="29" t="s">
        <v>3763</v>
      </c>
    </row>
    <row r="73" spans="11:11" x14ac:dyDescent="0.25">
      <c r="K73" s="29" t="s">
        <v>3731</v>
      </c>
    </row>
    <row r="74" spans="11:11" x14ac:dyDescent="0.25">
      <c r="K74" s="21" t="s">
        <v>3764</v>
      </c>
    </row>
    <row r="75" spans="11:11" x14ac:dyDescent="0.25">
      <c r="K75" s="42" t="s">
        <v>3765</v>
      </c>
    </row>
    <row r="76" spans="11:11" x14ac:dyDescent="0.25">
      <c r="K76" s="42" t="s">
        <v>3766</v>
      </c>
    </row>
    <row r="77" spans="11:11" x14ac:dyDescent="0.25">
      <c r="K77" s="29" t="s">
        <v>3767</v>
      </c>
    </row>
    <row r="78" spans="11:11" x14ac:dyDescent="0.25">
      <c r="K78" s="29" t="s">
        <v>3768</v>
      </c>
    </row>
    <row r="79" spans="11:11" x14ac:dyDescent="0.25">
      <c r="K79" s="29" t="s">
        <v>3769</v>
      </c>
    </row>
    <row r="80" spans="11:11" x14ac:dyDescent="0.25">
      <c r="K80" s="29" t="s">
        <v>3770</v>
      </c>
    </row>
    <row r="81" spans="11:11" x14ac:dyDescent="0.25">
      <c r="K81" s="29" t="s">
        <v>3771</v>
      </c>
    </row>
    <row r="82" spans="11:11" x14ac:dyDescent="0.25">
      <c r="K82" s="29" t="s">
        <v>3772</v>
      </c>
    </row>
    <row r="83" spans="11:11" x14ac:dyDescent="0.25">
      <c r="K83" s="21" t="s">
        <v>3773</v>
      </c>
    </row>
    <row r="84" spans="11:11" x14ac:dyDescent="0.25">
      <c r="K84" s="42" t="s">
        <v>3774</v>
      </c>
    </row>
    <row r="85" spans="11:11" x14ac:dyDescent="0.25">
      <c r="K85" s="42" t="s">
        <v>3775</v>
      </c>
    </row>
    <row r="86" spans="11:11" x14ac:dyDescent="0.25">
      <c r="K86" s="29" t="s">
        <v>3776</v>
      </c>
    </row>
    <row r="87" spans="11:11" x14ac:dyDescent="0.25">
      <c r="K87" s="29" t="s">
        <v>3777</v>
      </c>
    </row>
    <row r="88" spans="11:11" x14ac:dyDescent="0.25">
      <c r="K88" s="29" t="s">
        <v>3778</v>
      </c>
    </row>
    <row r="89" spans="11:11" x14ac:dyDescent="0.25">
      <c r="K89" s="29" t="s">
        <v>3779</v>
      </c>
    </row>
    <row r="90" spans="11:11" x14ac:dyDescent="0.25">
      <c r="K90" s="29" t="s">
        <v>3780</v>
      </c>
    </row>
    <row r="91" spans="11:11" x14ac:dyDescent="0.25">
      <c r="K91" s="29" t="s">
        <v>3730</v>
      </c>
    </row>
    <row r="92" spans="11:11" x14ac:dyDescent="0.25">
      <c r="K92" s="29" t="s">
        <v>3731</v>
      </c>
    </row>
    <row r="93" spans="11:11" x14ac:dyDescent="0.25">
      <c r="K93" s="21" t="s">
        <v>3781</v>
      </c>
    </row>
    <row r="94" spans="11:11" x14ac:dyDescent="0.25">
      <c r="K94" s="42" t="s">
        <v>3782</v>
      </c>
    </row>
    <row r="95" spans="11:11" x14ac:dyDescent="0.25">
      <c r="K95" s="42" t="s">
        <v>3783</v>
      </c>
    </row>
    <row r="96" spans="11:11" x14ac:dyDescent="0.25">
      <c r="K96" s="29" t="s">
        <v>3784</v>
      </c>
    </row>
    <row r="97" spans="11:11" x14ac:dyDescent="0.25">
      <c r="K97" s="29" t="s">
        <v>3785</v>
      </c>
    </row>
    <row r="98" spans="11:11" x14ac:dyDescent="0.25">
      <c r="K98" s="29" t="s">
        <v>3786</v>
      </c>
    </row>
    <row r="99" spans="11:11" x14ac:dyDescent="0.25">
      <c r="K99" s="29" t="s">
        <v>3787</v>
      </c>
    </row>
    <row r="100" spans="11:11" x14ac:dyDescent="0.25">
      <c r="K100" s="29" t="s">
        <v>3788</v>
      </c>
    </row>
    <row r="101" spans="11:11" x14ac:dyDescent="0.25">
      <c r="K101" s="29" t="s">
        <v>3789</v>
      </c>
    </row>
    <row r="102" spans="11:11" x14ac:dyDescent="0.25">
      <c r="K102" s="29" t="s">
        <v>3790</v>
      </c>
    </row>
    <row r="103" spans="11:11" x14ac:dyDescent="0.25">
      <c r="K103" s="21"/>
    </row>
    <row r="104" spans="11:11" x14ac:dyDescent="0.25">
      <c r="K104" s="21" t="s">
        <v>3791</v>
      </c>
    </row>
    <row r="105" spans="11:11" x14ac:dyDescent="0.25">
      <c r="K105" s="42" t="s">
        <v>3792</v>
      </c>
    </row>
    <row r="106" spans="11:11" x14ac:dyDescent="0.25">
      <c r="K106" s="42" t="s">
        <v>3793</v>
      </c>
    </row>
    <row r="107" spans="11:11" x14ac:dyDescent="0.25">
      <c r="K107" s="29" t="s">
        <v>3794</v>
      </c>
    </row>
    <row r="108" spans="11:11" x14ac:dyDescent="0.25">
      <c r="K108" s="29" t="s">
        <v>3795</v>
      </c>
    </row>
    <row r="109" spans="11:11" x14ac:dyDescent="0.25">
      <c r="K109" s="29" t="s">
        <v>3796</v>
      </c>
    </row>
    <row r="110" spans="11:11" x14ac:dyDescent="0.25">
      <c r="K110" s="29" t="s">
        <v>3797</v>
      </c>
    </row>
    <row r="111" spans="11:11" x14ac:dyDescent="0.25">
      <c r="K111" s="29" t="s">
        <v>3798</v>
      </c>
    </row>
    <row r="112" spans="11:11" x14ac:dyDescent="0.25">
      <c r="K112" s="29" t="s">
        <v>3712</v>
      </c>
    </row>
    <row r="113" spans="11:11" x14ac:dyDescent="0.25">
      <c r="K113" s="21" t="s">
        <v>3799</v>
      </c>
    </row>
    <row r="114" spans="11:11" x14ac:dyDescent="0.25">
      <c r="K114" s="42" t="s">
        <v>3800</v>
      </c>
    </row>
    <row r="115" spans="11:11" x14ac:dyDescent="0.25">
      <c r="K115" s="42" t="s">
        <v>3801</v>
      </c>
    </row>
    <row r="116" spans="11:11" x14ac:dyDescent="0.25">
      <c r="K116" s="29" t="s">
        <v>3802</v>
      </c>
    </row>
    <row r="117" spans="11:11" x14ac:dyDescent="0.25">
      <c r="K117" s="29" t="s">
        <v>3803</v>
      </c>
    </row>
    <row r="118" spans="11:11" x14ac:dyDescent="0.25">
      <c r="K118" s="29" t="s">
        <v>3804</v>
      </c>
    </row>
    <row r="119" spans="11:11" x14ac:dyDescent="0.25">
      <c r="K119" s="29" t="s">
        <v>3805</v>
      </c>
    </row>
    <row r="120" spans="11:11" x14ac:dyDescent="0.25">
      <c r="K120" s="29" t="s">
        <v>3806</v>
      </c>
    </row>
    <row r="121" spans="11:11" x14ac:dyDescent="0.25">
      <c r="K121" s="29" t="s">
        <v>3807</v>
      </c>
    </row>
    <row r="122" spans="11:11" x14ac:dyDescent="0.25">
      <c r="K122" s="29" t="s">
        <v>3808</v>
      </c>
    </row>
    <row r="123" spans="11:11" x14ac:dyDescent="0.25">
      <c r="K123" s="29" t="s">
        <v>3754</v>
      </c>
    </row>
    <row r="124" spans="11:11" x14ac:dyDescent="0.25">
      <c r="K124" s="21" t="s">
        <v>3809</v>
      </c>
    </row>
    <row r="125" spans="11:11" x14ac:dyDescent="0.25">
      <c r="K125" s="42" t="s">
        <v>3810</v>
      </c>
    </row>
    <row r="126" spans="11:11" x14ac:dyDescent="0.25">
      <c r="K126" s="42" t="s">
        <v>3811</v>
      </c>
    </row>
    <row r="127" spans="11:11" x14ac:dyDescent="0.25">
      <c r="K127" s="29" t="s">
        <v>3812</v>
      </c>
    </row>
    <row r="128" spans="11:11" x14ac:dyDescent="0.25">
      <c r="K128" s="29" t="s">
        <v>3813</v>
      </c>
    </row>
    <row r="129" spans="11:11" x14ac:dyDescent="0.25">
      <c r="K129" s="29" t="s">
        <v>3814</v>
      </c>
    </row>
    <row r="130" spans="11:11" x14ac:dyDescent="0.25">
      <c r="K130" s="29" t="s">
        <v>3815</v>
      </c>
    </row>
    <row r="131" spans="11:11" x14ac:dyDescent="0.25">
      <c r="K131" s="29" t="s">
        <v>3816</v>
      </c>
    </row>
    <row r="132" spans="11:11" x14ac:dyDescent="0.25">
      <c r="K132" s="29" t="s">
        <v>3731</v>
      </c>
    </row>
    <row r="133" spans="11:11" x14ac:dyDescent="0.25">
      <c r="K133" s="21" t="s">
        <v>3817</v>
      </c>
    </row>
    <row r="134" spans="11:11" x14ac:dyDescent="0.25">
      <c r="K134" s="42" t="s">
        <v>3818</v>
      </c>
    </row>
    <row r="135" spans="11:11" x14ac:dyDescent="0.25">
      <c r="K135" s="42" t="s">
        <v>3819</v>
      </c>
    </row>
    <row r="136" spans="11:11" x14ac:dyDescent="0.25">
      <c r="K136" s="29" t="s">
        <v>3820</v>
      </c>
    </row>
    <row r="137" spans="11:11" x14ac:dyDescent="0.25">
      <c r="K137" s="29" t="s">
        <v>3821</v>
      </c>
    </row>
    <row r="138" spans="11:11" x14ac:dyDescent="0.25">
      <c r="K138" s="29" t="s">
        <v>3822</v>
      </c>
    </row>
    <row r="139" spans="11:11" x14ac:dyDescent="0.25">
      <c r="K139" s="29" t="s">
        <v>3823</v>
      </c>
    </row>
    <row r="140" spans="11:11" x14ac:dyDescent="0.25">
      <c r="K140" s="29" t="s">
        <v>3824</v>
      </c>
    </row>
    <row r="141" spans="11:11" x14ac:dyDescent="0.25">
      <c r="K141" s="29" t="s">
        <v>3730</v>
      </c>
    </row>
    <row r="142" spans="11:11" x14ac:dyDescent="0.25">
      <c r="K142" s="29" t="s">
        <v>3825</v>
      </c>
    </row>
    <row r="143" spans="11:11" x14ac:dyDescent="0.25">
      <c r="K143" s="42" t="s">
        <v>3826</v>
      </c>
    </row>
    <row r="144" spans="11:11" x14ac:dyDescent="0.25">
      <c r="K144" s="42" t="s">
        <v>3723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75B1A-994E-4258-A962-E792CBAB4906}">
  <dimension ref="A1:M462"/>
  <sheetViews>
    <sheetView topLeftCell="F97" workbookViewId="0">
      <selection activeCell="G87" sqref="G87"/>
    </sheetView>
  </sheetViews>
  <sheetFormatPr defaultRowHeight="15" x14ac:dyDescent="0.25"/>
  <cols>
    <col min="1" max="5" width="0" hidden="1" customWidth="1"/>
    <col min="7" max="7" width="27.85546875" customWidth="1"/>
    <col min="8" max="8" width="40.28515625" customWidth="1"/>
  </cols>
  <sheetData>
    <row r="1" spans="1:13" x14ac:dyDescent="0.25">
      <c r="B1" t="s">
        <v>880</v>
      </c>
      <c r="F1" s="1" t="s">
        <v>880</v>
      </c>
      <c r="G1" s="1"/>
      <c r="H1" s="1"/>
      <c r="I1" s="1"/>
      <c r="J1" s="1"/>
      <c r="K1" s="1"/>
    </row>
    <row r="2" spans="1:13" x14ac:dyDescent="0.25">
      <c r="B2" s="5" t="s">
        <v>1595</v>
      </c>
      <c r="C2" s="5" t="s">
        <v>1596</v>
      </c>
      <c r="D2" s="15" t="s">
        <v>1597</v>
      </c>
      <c r="E2" s="15" t="s">
        <v>1598</v>
      </c>
      <c r="F2" s="5" t="s">
        <v>1595</v>
      </c>
      <c r="G2" s="5" t="s">
        <v>1596</v>
      </c>
      <c r="H2" s="5" t="s">
        <v>2256</v>
      </c>
      <c r="I2" s="5" t="s">
        <v>2194</v>
      </c>
      <c r="J2" s="5" t="s">
        <v>2193</v>
      </c>
      <c r="K2" s="5" t="s">
        <v>2192</v>
      </c>
    </row>
    <row r="3" spans="1:13" x14ac:dyDescent="0.25">
      <c r="A3" t="s">
        <v>881</v>
      </c>
      <c r="B3" s="1" t="str">
        <f>LEFT(LEFT(A3,FIND(":",A3)),LEN(LEFT(A3,FIND(":",A3)))-1)</f>
        <v>N1</v>
      </c>
      <c r="C3" s="1" t="str">
        <f>RIGHT(A3,LEN(A3)-FIND(":",A3)-1)</f>
        <v>Guard Barracks (city building, C, 3)</v>
      </c>
      <c r="F3" s="1" t="s">
        <v>1334</v>
      </c>
      <c r="G3" s="1" t="s">
        <v>1599</v>
      </c>
      <c r="H3" s="1" t="s">
        <v>2264</v>
      </c>
      <c r="I3" s="1" t="s">
        <v>2183</v>
      </c>
      <c r="J3" s="1" t="s">
        <v>2184</v>
      </c>
      <c r="K3" s="1">
        <v>3</v>
      </c>
      <c r="M3" s="9"/>
    </row>
    <row r="4" spans="1:13" x14ac:dyDescent="0.25">
      <c r="A4" t="s">
        <v>882</v>
      </c>
      <c r="B4" s="1" t="str">
        <f t="shared" ref="B4:B67" si="0">LEFT(LEFT(A4,FIND(":",A4)),LEN(LEFT(A4,FIND(":",A4)))-1)</f>
        <v>N2</v>
      </c>
      <c r="C4" s="1" t="str">
        <f t="shared" ref="C4:C67" si="1">RIGHT(A4,LEN(A4)-FIND(":",A4)-1)</f>
        <v>Brossfeather Villa (noble villa, A, 2s &amp; 3s)</v>
      </c>
      <c r="F4" s="1" t="s">
        <v>311</v>
      </c>
      <c r="G4" s="1" t="s">
        <v>1600</v>
      </c>
      <c r="H4" s="1" t="s">
        <v>2255</v>
      </c>
      <c r="I4" s="1" t="s">
        <v>2190</v>
      </c>
      <c r="J4" s="1" t="s">
        <v>2191</v>
      </c>
      <c r="K4" s="1" t="s">
        <v>2185</v>
      </c>
      <c r="L4" t="s">
        <v>2255</v>
      </c>
    </row>
    <row r="5" spans="1:13" x14ac:dyDescent="0.25">
      <c r="A5" t="s">
        <v>883</v>
      </c>
      <c r="B5" s="1" t="str">
        <f t="shared" si="0"/>
        <v>N3</v>
      </c>
      <c r="C5" s="1" t="str">
        <f t="shared" si="1"/>
        <v>Anteos Villa (noble villa, A, 1s &amp; 2s)</v>
      </c>
      <c r="F5" s="1" t="s">
        <v>269</v>
      </c>
      <c r="G5" s="1" t="s">
        <v>1601</v>
      </c>
      <c r="H5" s="1" t="s">
        <v>2265</v>
      </c>
      <c r="I5" s="1" t="s">
        <v>2190</v>
      </c>
      <c r="J5" s="1" t="s">
        <v>2191</v>
      </c>
      <c r="K5" s="1" t="s">
        <v>2186</v>
      </c>
    </row>
    <row r="6" spans="1:13" x14ac:dyDescent="0.25">
      <c r="A6" t="s">
        <v>884</v>
      </c>
      <c r="B6" s="1" t="str">
        <f t="shared" si="0"/>
        <v>N4</v>
      </c>
      <c r="C6" s="1" t="str">
        <f t="shared" si="1"/>
        <v>Phull Villa (noble villa, A, 1s &amp; 3s)</v>
      </c>
      <c r="F6" s="1" t="s">
        <v>1335</v>
      </c>
      <c r="G6" s="1" t="s">
        <v>1602</v>
      </c>
      <c r="H6" s="1" t="s">
        <v>2266</v>
      </c>
      <c r="I6" s="1" t="s">
        <v>2190</v>
      </c>
      <c r="J6" s="1" t="s">
        <v>2191</v>
      </c>
      <c r="K6" s="1" t="s">
        <v>2258</v>
      </c>
    </row>
    <row r="7" spans="1:13" x14ac:dyDescent="0.25">
      <c r="A7" t="s">
        <v>885</v>
      </c>
      <c r="B7" s="1" t="str">
        <f t="shared" si="0"/>
        <v>N5</v>
      </c>
      <c r="C7" s="1" t="str">
        <f t="shared" si="1"/>
        <v>Snome Villa (noble villa, A, 2s)</v>
      </c>
      <c r="F7" s="1" t="s">
        <v>583</v>
      </c>
      <c r="G7" s="1" t="s">
        <v>1603</v>
      </c>
      <c r="H7" s="1" t="s">
        <v>2267</v>
      </c>
      <c r="I7" s="1" t="s">
        <v>2190</v>
      </c>
      <c r="J7" s="1" t="s">
        <v>2191</v>
      </c>
      <c r="K7" s="1" t="s">
        <v>2187</v>
      </c>
    </row>
    <row r="8" spans="1:13" x14ac:dyDescent="0.25">
      <c r="A8" t="s">
        <v>886</v>
      </c>
      <c r="B8" s="1" t="str">
        <f t="shared" si="0"/>
        <v>N6</v>
      </c>
      <c r="C8" s="1" t="str">
        <f t="shared" si="1"/>
        <v>Crommor Villa (noble villa, A, 2s)</v>
      </c>
      <c r="F8" s="1" t="s">
        <v>1336</v>
      </c>
      <c r="G8" s="1" t="s">
        <v>1604</v>
      </c>
      <c r="H8" s="1" t="s">
        <v>2268</v>
      </c>
      <c r="I8" s="1" t="s">
        <v>2190</v>
      </c>
      <c r="J8" s="1" t="s">
        <v>2191</v>
      </c>
      <c r="K8" s="1" t="s">
        <v>2187</v>
      </c>
    </row>
    <row r="9" spans="1:13" x14ac:dyDescent="0.25">
      <c r="A9" t="s">
        <v>887</v>
      </c>
      <c r="B9" s="1" t="str">
        <f t="shared" si="0"/>
        <v>N7</v>
      </c>
      <c r="C9" s="1" t="str">
        <f t="shared" si="1"/>
        <v>Piiradost Villa (noble villa, A, 1s &amp; 2s)</v>
      </c>
      <c r="F9" s="1" t="s">
        <v>551</v>
      </c>
      <c r="G9" s="1" t="s">
        <v>1605</v>
      </c>
      <c r="H9" s="1" t="s">
        <v>2269</v>
      </c>
      <c r="I9" s="1" t="s">
        <v>2190</v>
      </c>
      <c r="J9" s="1" t="s">
        <v>2191</v>
      </c>
      <c r="K9" s="1" t="s">
        <v>2186</v>
      </c>
    </row>
    <row r="10" spans="1:13" x14ac:dyDescent="0.25">
      <c r="A10" t="s">
        <v>888</v>
      </c>
      <c r="B10" s="1" t="str">
        <f t="shared" si="0"/>
        <v>N8</v>
      </c>
      <c r="C10" s="1" t="str">
        <f t="shared" si="1"/>
        <v>Thunderstaff Villa (noble villa, A, 2s &amp; 4s)</v>
      </c>
      <c r="F10" s="1" t="s">
        <v>637</v>
      </c>
      <c r="G10" s="1" t="s">
        <v>1606</v>
      </c>
      <c r="H10" s="1" t="s">
        <v>2270</v>
      </c>
      <c r="I10" s="1" t="s">
        <v>2190</v>
      </c>
      <c r="J10" s="1" t="s">
        <v>2191</v>
      </c>
      <c r="K10" s="7" t="s">
        <v>2188</v>
      </c>
    </row>
    <row r="11" spans="1:13" x14ac:dyDescent="0.25">
      <c r="A11" t="s">
        <v>889</v>
      </c>
      <c r="B11" s="1" t="str">
        <f t="shared" si="0"/>
        <v>N9</v>
      </c>
      <c r="C11" s="1" t="str">
        <f t="shared" si="1"/>
        <v>Talmost Villa (noble villa, A, 2s &amp; 3s)</v>
      </c>
      <c r="F11" s="1" t="s">
        <v>1337</v>
      </c>
      <c r="G11" s="1" t="s">
        <v>1607</v>
      </c>
      <c r="H11" s="1" t="s">
        <v>2271</v>
      </c>
      <c r="I11" s="1" t="s">
        <v>2190</v>
      </c>
      <c r="J11" s="1" t="s">
        <v>2191</v>
      </c>
      <c r="K11" s="1" t="s">
        <v>2185</v>
      </c>
    </row>
    <row r="12" spans="1:13" x14ac:dyDescent="0.25">
      <c r="A12" t="s">
        <v>890</v>
      </c>
      <c r="B12" s="1" t="str">
        <f t="shared" si="0"/>
        <v>N10</v>
      </c>
      <c r="C12" s="1" t="str">
        <f t="shared" si="1"/>
        <v>Thann Villa (noble villa, A, 3s)</v>
      </c>
      <c r="F12" s="1" t="s">
        <v>1338</v>
      </c>
      <c r="G12" s="1" t="s">
        <v>1608</v>
      </c>
      <c r="H12" s="1" t="s">
        <v>2272</v>
      </c>
      <c r="I12" s="1" t="s">
        <v>2190</v>
      </c>
      <c r="J12" s="1" t="s">
        <v>2191</v>
      </c>
      <c r="K12" s="1" t="s">
        <v>2259</v>
      </c>
    </row>
    <row r="13" spans="1:13" x14ac:dyDescent="0.25">
      <c r="A13" t="s">
        <v>891</v>
      </c>
      <c r="B13" s="1" t="str">
        <f t="shared" si="0"/>
        <v>N11</v>
      </c>
      <c r="C13" s="1" t="str">
        <f t="shared" si="1"/>
        <v>Hawkwinter Villa (noble villa, A, 3s &amp; 4s)</v>
      </c>
      <c r="F13" s="1" t="s">
        <v>405</v>
      </c>
      <c r="G13" s="1" t="s">
        <v>1609</v>
      </c>
      <c r="H13" s="1" t="s">
        <v>2273</v>
      </c>
      <c r="I13" s="1" t="s">
        <v>2190</v>
      </c>
      <c r="J13" s="1" t="s">
        <v>2191</v>
      </c>
      <c r="K13" s="1" t="s">
        <v>2189</v>
      </c>
    </row>
    <row r="14" spans="1:13" x14ac:dyDescent="0.25">
      <c r="A14" t="s">
        <v>892</v>
      </c>
      <c r="B14" s="1" t="str">
        <f t="shared" si="0"/>
        <v>N12</v>
      </c>
      <c r="C14" s="1" t="str">
        <f t="shared" si="1"/>
        <v>Sultlue Villa (noble villa, A, 2s)</v>
      </c>
      <c r="F14" s="1" t="s">
        <v>1339</v>
      </c>
      <c r="G14" s="1" t="s">
        <v>1610</v>
      </c>
      <c r="H14" s="1" t="s">
        <v>2274</v>
      </c>
      <c r="I14" s="1" t="s">
        <v>2190</v>
      </c>
      <c r="J14" s="1" t="s">
        <v>2191</v>
      </c>
      <c r="K14" s="1" t="s">
        <v>2187</v>
      </c>
    </row>
    <row r="15" spans="1:13" x14ac:dyDescent="0.25">
      <c r="A15" t="s">
        <v>893</v>
      </c>
      <c r="B15" s="1" t="str">
        <f t="shared" si="0"/>
        <v>N13</v>
      </c>
      <c r="C15" s="1" t="str">
        <f t="shared" si="1"/>
        <v>Cragsmere Villa (noble villa, A, 2s &amp; 3s)</v>
      </c>
      <c r="F15" s="1" t="s">
        <v>322</v>
      </c>
      <c r="G15" s="1" t="s">
        <v>1611</v>
      </c>
      <c r="H15" s="1" t="s">
        <v>2275</v>
      </c>
      <c r="I15" s="1" t="s">
        <v>2190</v>
      </c>
      <c r="J15" s="1" t="s">
        <v>2191</v>
      </c>
      <c r="K15" s="1" t="s">
        <v>2185</v>
      </c>
    </row>
    <row r="16" spans="1:13" x14ac:dyDescent="0.25">
      <c r="A16" t="s">
        <v>894</v>
      </c>
      <c r="B16" s="1" t="str">
        <f t="shared" si="0"/>
        <v>N14</v>
      </c>
      <c r="C16" s="1" t="str">
        <f t="shared" si="1"/>
        <v>Massalan Villa (noble villa, A, 1s &amp; 2s) '</v>
      </c>
      <c r="F16" s="1" t="s">
        <v>511</v>
      </c>
      <c r="G16" s="1" t="s">
        <v>1612</v>
      </c>
      <c r="H16" s="1" t="s">
        <v>2276</v>
      </c>
      <c r="I16" s="1" t="s">
        <v>2190</v>
      </c>
      <c r="J16" s="1" t="s">
        <v>2191</v>
      </c>
      <c r="K16" s="1" t="s">
        <v>2186</v>
      </c>
    </row>
    <row r="17" spans="1:11" x14ac:dyDescent="0.25">
      <c r="A17" t="s">
        <v>895</v>
      </c>
      <c r="B17" s="1" t="str">
        <f t="shared" si="0"/>
        <v>N15</v>
      </c>
      <c r="C17" s="1" t="str">
        <f t="shared" si="1"/>
        <v>Kothont Villa (noble villa, A, 1s &amp; 2s)</v>
      </c>
      <c r="F17" s="1" t="s">
        <v>471</v>
      </c>
      <c r="G17" s="1" t="s">
        <v>1613</v>
      </c>
      <c r="H17" s="1" t="s">
        <v>2277</v>
      </c>
      <c r="I17" s="1" t="s">
        <v>2190</v>
      </c>
      <c r="J17" s="1" t="s">
        <v>2191</v>
      </c>
      <c r="K17" s="1" t="s">
        <v>2186</v>
      </c>
    </row>
    <row r="18" spans="1:11" x14ac:dyDescent="0.25">
      <c r="A18" t="s">
        <v>896</v>
      </c>
      <c r="B18" s="1" t="str">
        <f t="shared" si="0"/>
        <v>N16</v>
      </c>
      <c r="C18" s="1" t="str">
        <f t="shared" si="1"/>
        <v>Holyhands House (inn/temple of many faiths/former noble villa, A, 3s &amp; 4s)</v>
      </c>
      <c r="F18" s="1" t="s">
        <v>1340</v>
      </c>
      <c r="G18" s="1" t="s">
        <v>1614</v>
      </c>
      <c r="H18" s="1" t="s">
        <v>2278</v>
      </c>
      <c r="I18" s="1" t="s">
        <v>2206</v>
      </c>
      <c r="J18" s="1" t="s">
        <v>2191</v>
      </c>
      <c r="K18" s="1" t="s">
        <v>2189</v>
      </c>
    </row>
    <row r="19" spans="1:11" x14ac:dyDescent="0.25">
      <c r="A19" t="s">
        <v>897</v>
      </c>
      <c r="B19" s="1" t="str">
        <f t="shared" si="0"/>
        <v>N17</v>
      </c>
      <c r="C19" s="1" t="str">
        <f t="shared" si="1"/>
        <v>Lanngolyn Villa (noble villa, A, 1s &amp; 3s)</v>
      </c>
      <c r="F19" s="1" t="s">
        <v>477</v>
      </c>
      <c r="G19" s="1" t="s">
        <v>1615</v>
      </c>
      <c r="H19" s="1" t="s">
        <v>2279</v>
      </c>
      <c r="I19" s="1" t="s">
        <v>2190</v>
      </c>
      <c r="J19" s="1" t="s">
        <v>2191</v>
      </c>
      <c r="K19" s="1" t="s">
        <v>2258</v>
      </c>
    </row>
    <row r="20" spans="1:11" x14ac:dyDescent="0.25">
      <c r="A20" t="s">
        <v>898</v>
      </c>
      <c r="B20" s="1" t="str">
        <f t="shared" si="0"/>
        <v>N18</v>
      </c>
      <c r="C20" s="1" t="str">
        <f t="shared" si="1"/>
        <v>Ulbrinter Villa (noble villa, A, 2s &amp; 3s)</v>
      </c>
      <c r="F20" s="1" t="s">
        <v>642</v>
      </c>
      <c r="G20" s="1" t="s">
        <v>1616</v>
      </c>
      <c r="H20" s="1" t="s">
        <v>2280</v>
      </c>
      <c r="I20" s="1" t="s">
        <v>2190</v>
      </c>
      <c r="J20" s="1" t="s">
        <v>2191</v>
      </c>
      <c r="K20" s="1" t="s">
        <v>2185</v>
      </c>
    </row>
    <row r="21" spans="1:11" x14ac:dyDescent="0.25">
      <c r="A21" t="s">
        <v>899</v>
      </c>
      <c r="B21" s="1" t="str">
        <f t="shared" si="0"/>
        <v>N19</v>
      </c>
      <c r="C21" s="1" t="str">
        <f t="shared" si="1"/>
        <v>Jardeth Villa (noble villa, A, 2s)</v>
      </c>
      <c r="F21" s="1" t="s">
        <v>1341</v>
      </c>
      <c r="G21" s="1" t="s">
        <v>1617</v>
      </c>
      <c r="H21" s="1" t="s">
        <v>2281</v>
      </c>
      <c r="I21" s="1" t="s">
        <v>2190</v>
      </c>
      <c r="J21" s="1" t="s">
        <v>2191</v>
      </c>
      <c r="K21" s="1" t="s">
        <v>2187</v>
      </c>
    </row>
    <row r="22" spans="1:11" x14ac:dyDescent="0.25">
      <c r="A22" t="s">
        <v>900</v>
      </c>
      <c r="B22" s="1" t="str">
        <f t="shared" si="0"/>
        <v>N20</v>
      </c>
      <c r="C22" s="1" t="str">
        <f t="shared" si="1"/>
        <v>Gralhund Villa (noble villa, A, 3s)</v>
      </c>
      <c r="F22" s="1" t="s">
        <v>390</v>
      </c>
      <c r="G22" s="1" t="s">
        <v>1618</v>
      </c>
      <c r="H22" s="1" t="s">
        <v>2282</v>
      </c>
      <c r="I22" s="1" t="s">
        <v>2190</v>
      </c>
      <c r="J22" s="1" t="s">
        <v>2191</v>
      </c>
      <c r="K22" s="1" t="s">
        <v>2259</v>
      </c>
    </row>
    <row r="23" spans="1:11" x14ac:dyDescent="0.25">
      <c r="A23" t="s">
        <v>901</v>
      </c>
      <c r="B23" s="1" t="str">
        <f t="shared" si="0"/>
        <v>N21</v>
      </c>
      <c r="C23" s="1" t="str">
        <f t="shared" si="1"/>
        <v>The Raging Lion (inn, B, 3)</v>
      </c>
      <c r="F23" s="1" t="s">
        <v>1342</v>
      </c>
      <c r="G23" s="1" t="s">
        <v>1619</v>
      </c>
      <c r="H23" s="1" t="s">
        <v>2283</v>
      </c>
      <c r="I23" s="1" t="s">
        <v>2207</v>
      </c>
      <c r="J23" s="1" t="s">
        <v>2196</v>
      </c>
      <c r="K23" s="1">
        <v>3</v>
      </c>
    </row>
    <row r="24" spans="1:11" x14ac:dyDescent="0.25">
      <c r="A24" t="s">
        <v>902</v>
      </c>
      <c r="B24" s="1" t="str">
        <f t="shared" si="0"/>
        <v>N22</v>
      </c>
      <c r="C24" s="1" t="str">
        <f t="shared" si="1"/>
        <v>Maerklos Villa (noble villa, A, 1s, 2s, &amp; 4s)</v>
      </c>
      <c r="F24" s="1" t="s">
        <v>490</v>
      </c>
      <c r="G24" s="1" t="s">
        <v>1620</v>
      </c>
      <c r="H24" s="1" t="s">
        <v>2284</v>
      </c>
      <c r="I24" s="1" t="s">
        <v>2190</v>
      </c>
      <c r="J24" s="1" t="s">
        <v>2191</v>
      </c>
      <c r="K24" s="1" t="s">
        <v>2243</v>
      </c>
    </row>
    <row r="25" spans="1:11" x14ac:dyDescent="0.25">
      <c r="A25" t="s">
        <v>903</v>
      </c>
      <c r="B25" s="1" t="str">
        <f t="shared" si="0"/>
        <v>N23</v>
      </c>
      <c r="C25" s="1" t="str">
        <f t="shared" si="1"/>
        <v>Nandar Villa (noble villa, A, 2s &amp; 3s)</v>
      </c>
      <c r="F25" s="1" t="s">
        <v>529</v>
      </c>
      <c r="G25" s="1" t="s">
        <v>1621</v>
      </c>
      <c r="H25" s="1" t="s">
        <v>2285</v>
      </c>
      <c r="I25" s="1" t="s">
        <v>2190</v>
      </c>
      <c r="J25" s="1" t="s">
        <v>2191</v>
      </c>
      <c r="K25" s="1" t="s">
        <v>2185</v>
      </c>
    </row>
    <row r="26" spans="1:11" x14ac:dyDescent="0.25">
      <c r="A26" t="s">
        <v>904</v>
      </c>
      <c r="B26" s="1" t="str">
        <f t="shared" si="0"/>
        <v>N24</v>
      </c>
      <c r="C26" s="1" t="str">
        <f t="shared" si="1"/>
        <v>Stormweather Villa (noble villa, A, 2s &amp; 5s)</v>
      </c>
      <c r="F26" s="1" t="s">
        <v>588</v>
      </c>
      <c r="G26" s="1" t="s">
        <v>1622</v>
      </c>
      <c r="H26" s="1" t="s">
        <v>2286</v>
      </c>
      <c r="I26" s="1" t="s">
        <v>2190</v>
      </c>
      <c r="J26" s="1" t="s">
        <v>2191</v>
      </c>
      <c r="K26" s="1" t="s">
        <v>2187</v>
      </c>
    </row>
    <row r="27" spans="1:11" x14ac:dyDescent="0.25">
      <c r="A27" t="s">
        <v>905</v>
      </c>
      <c r="B27" s="1" t="str">
        <f t="shared" si="0"/>
        <v>N25</v>
      </c>
      <c r="C27" s="1" t="str">
        <f t="shared" si="1"/>
        <v>A Maiden's Tears (tavern, B, 1)</v>
      </c>
      <c r="F27" s="1" t="s">
        <v>1343</v>
      </c>
      <c r="G27" s="1" t="s">
        <v>1623</v>
      </c>
      <c r="H27" s="1" t="s">
        <v>2287</v>
      </c>
      <c r="I27" s="1" t="s">
        <v>2208</v>
      </c>
      <c r="J27" s="1" t="s">
        <v>2196</v>
      </c>
      <c r="K27" s="1">
        <v>1</v>
      </c>
    </row>
    <row r="28" spans="1:11" x14ac:dyDescent="0.25">
      <c r="A28" t="s">
        <v>906</v>
      </c>
      <c r="B28" s="1" t="str">
        <f t="shared" si="0"/>
        <v>N26</v>
      </c>
      <c r="C28" s="1" t="str">
        <f t="shared" si="1"/>
        <v>Twilight Hunters (tavern, C, 2)</v>
      </c>
      <c r="F28" s="1" t="s">
        <v>1344</v>
      </c>
      <c r="G28" s="1" t="s">
        <v>1624</v>
      </c>
      <c r="H28" s="1" t="s">
        <v>2288</v>
      </c>
      <c r="I28" s="1" t="s">
        <v>2208</v>
      </c>
      <c r="J28" s="1" t="s">
        <v>2184</v>
      </c>
      <c r="K28" s="1">
        <v>2</v>
      </c>
    </row>
    <row r="29" spans="1:11" x14ac:dyDescent="0.25">
      <c r="A29" t="s">
        <v>907</v>
      </c>
      <c r="B29" s="1" t="str">
        <f t="shared" si="0"/>
        <v>N27</v>
      </c>
      <c r="C29" s="1" t="str">
        <f t="shared" si="1"/>
        <v>The Gentle Mermaid (festhall, B, 4)</v>
      </c>
      <c r="F29" s="1" t="s">
        <v>1345</v>
      </c>
      <c r="G29" s="1" t="s">
        <v>1625</v>
      </c>
      <c r="H29" s="1" t="s">
        <v>2289</v>
      </c>
      <c r="I29" s="1" t="s">
        <v>2209</v>
      </c>
      <c r="J29" s="1" t="s">
        <v>2196</v>
      </c>
      <c r="K29" s="1">
        <v>4</v>
      </c>
    </row>
    <row r="30" spans="1:11" x14ac:dyDescent="0.25">
      <c r="A30" t="s">
        <v>908</v>
      </c>
      <c r="B30" s="1" t="str">
        <f t="shared" si="0"/>
        <v>N28</v>
      </c>
      <c r="C30" s="1" t="str">
        <f t="shared" si="1"/>
        <v>Durinbold Villa (noble villa, A, 3s &amp; 4s)</v>
      </c>
      <c r="F30" s="1" t="s">
        <v>341</v>
      </c>
      <c r="G30" s="1" t="s">
        <v>1626</v>
      </c>
      <c r="H30" s="1" t="s">
        <v>2290</v>
      </c>
      <c r="I30" s="1" t="s">
        <v>2190</v>
      </c>
      <c r="J30" s="1" t="s">
        <v>2191</v>
      </c>
      <c r="K30" s="1" t="s">
        <v>2189</v>
      </c>
    </row>
    <row r="31" spans="1:11" x14ac:dyDescent="0.25">
      <c r="A31" t="s">
        <v>909</v>
      </c>
      <c r="B31" s="1" t="str">
        <f t="shared" si="0"/>
        <v>N29</v>
      </c>
      <c r="C31" s="1" t="str">
        <f t="shared" si="1"/>
        <v>Estelmer Villa (noble villa, A, 2s &amp; 3s)</v>
      </c>
      <c r="F31" s="1" t="s">
        <v>374</v>
      </c>
      <c r="G31" s="1" t="s">
        <v>1627</v>
      </c>
      <c r="H31" s="1" t="s">
        <v>2291</v>
      </c>
      <c r="I31" s="1" t="s">
        <v>2190</v>
      </c>
      <c r="J31" s="1" t="s">
        <v>2191</v>
      </c>
      <c r="K31" s="1" t="s">
        <v>2185</v>
      </c>
    </row>
    <row r="32" spans="1:11" x14ac:dyDescent="0.25">
      <c r="A32" t="s">
        <v>910</v>
      </c>
      <c r="B32" s="1" t="str">
        <f t="shared" si="0"/>
        <v>N30</v>
      </c>
      <c r="C32" s="1" t="str">
        <f t="shared" si="1"/>
        <v>Tarm Villa (noble villa, A, 3s)</v>
      </c>
      <c r="F32" s="1" t="s">
        <v>1346</v>
      </c>
      <c r="G32" s="1" t="s">
        <v>1628</v>
      </c>
      <c r="H32" s="1" t="s">
        <v>2292</v>
      </c>
      <c r="I32" s="1" t="s">
        <v>2190</v>
      </c>
      <c r="J32" s="1" t="s">
        <v>2191</v>
      </c>
      <c r="K32" s="1" t="s">
        <v>2259</v>
      </c>
    </row>
    <row r="33" spans="1:11" x14ac:dyDescent="0.25">
      <c r="A33" t="s">
        <v>911</v>
      </c>
      <c r="B33" s="1" t="str">
        <f t="shared" si="0"/>
        <v>N31</v>
      </c>
      <c r="C33" s="1" t="str">
        <f t="shared" si="1"/>
        <v>Majarra Villa (noble villa, A, 3s &amp; 4s)</v>
      </c>
      <c r="F33" s="1" t="s">
        <v>1347</v>
      </c>
      <c r="G33" s="1" t="s">
        <v>1629</v>
      </c>
      <c r="H33" s="1" t="s">
        <v>2293</v>
      </c>
      <c r="I33" s="1" t="s">
        <v>2190</v>
      </c>
      <c r="J33" s="1" t="s">
        <v>2191</v>
      </c>
      <c r="K33" s="1" t="s">
        <v>2189</v>
      </c>
    </row>
    <row r="34" spans="1:11" x14ac:dyDescent="0.25">
      <c r="A34" t="s">
        <v>912</v>
      </c>
      <c r="B34" s="1" t="str">
        <f t="shared" si="0"/>
        <v>N32</v>
      </c>
      <c r="C34" s="1" t="str">
        <f t="shared" si="1"/>
        <v>The Misty Beard (tavern, C, 4)</v>
      </c>
      <c r="F34" s="1" t="s">
        <v>1348</v>
      </c>
      <c r="G34" s="1" t="s">
        <v>1630</v>
      </c>
      <c r="H34" s="1" t="s">
        <v>2294</v>
      </c>
      <c r="I34" s="1" t="s">
        <v>2208</v>
      </c>
      <c r="J34" s="1" t="s">
        <v>2184</v>
      </c>
      <c r="K34" s="1">
        <v>4</v>
      </c>
    </row>
    <row r="35" spans="1:11" x14ac:dyDescent="0.25">
      <c r="A35" t="s">
        <v>913</v>
      </c>
      <c r="B35" s="1" t="str">
        <f t="shared" si="0"/>
        <v>N33</v>
      </c>
      <c r="C35" s="1" t="str">
        <f t="shared" si="1"/>
        <v>Agundar Villa (noble villa, A, 1s &amp; 3s)</v>
      </c>
      <c r="F35" s="1" t="s">
        <v>249</v>
      </c>
      <c r="G35" s="1" t="s">
        <v>1631</v>
      </c>
      <c r="H35" s="1" t="s">
        <v>2295</v>
      </c>
      <c r="I35" s="1" t="s">
        <v>2190</v>
      </c>
      <c r="J35" s="1" t="s">
        <v>2191</v>
      </c>
      <c r="K35" s="1" t="s">
        <v>2258</v>
      </c>
    </row>
    <row r="36" spans="1:11" x14ac:dyDescent="0.25">
      <c r="A36" t="s">
        <v>914</v>
      </c>
      <c r="B36" s="1" t="str">
        <f t="shared" si="0"/>
        <v>N34</v>
      </c>
      <c r="C36" s="1" t="str">
        <f t="shared" si="1"/>
        <v>Amcathra Villa (noble villa, A, 2s &amp; 4s)</v>
      </c>
      <c r="F36" s="1" t="s">
        <v>1349</v>
      </c>
      <c r="G36" s="1" t="s">
        <v>1632</v>
      </c>
      <c r="H36" s="1" t="s">
        <v>2296</v>
      </c>
      <c r="I36" s="1" t="s">
        <v>2190</v>
      </c>
      <c r="J36" s="1" t="s">
        <v>2191</v>
      </c>
      <c r="K36" s="7" t="s">
        <v>2188</v>
      </c>
    </row>
    <row r="37" spans="1:11" x14ac:dyDescent="0.25">
      <c r="A37" t="s">
        <v>915</v>
      </c>
      <c r="B37" s="1" t="str">
        <f t="shared" si="0"/>
        <v>N35</v>
      </c>
      <c r="C37" s="1" t="str">
        <f t="shared" si="1"/>
        <v>Hunabar Villa (noble villa, A, 2s)</v>
      </c>
      <c r="F37" s="1" t="s">
        <v>427</v>
      </c>
      <c r="G37" s="1" t="s">
        <v>1633</v>
      </c>
      <c r="H37" s="1" t="s">
        <v>2297</v>
      </c>
      <c r="I37" s="1" t="s">
        <v>2190</v>
      </c>
      <c r="J37" s="1" t="s">
        <v>2191</v>
      </c>
      <c r="K37" s="1" t="s">
        <v>2187</v>
      </c>
    </row>
    <row r="38" spans="1:11" x14ac:dyDescent="0.25">
      <c r="A38" t="s">
        <v>916</v>
      </c>
      <c r="B38" s="1" t="str">
        <f t="shared" si="0"/>
        <v>N36</v>
      </c>
      <c r="C38" s="1" t="str">
        <f t="shared" si="1"/>
        <v>Thorp Villa (noble villa, A, 3s)</v>
      </c>
      <c r="F38" s="1" t="s">
        <v>632</v>
      </c>
      <c r="G38" s="1" t="s">
        <v>1634</v>
      </c>
      <c r="H38" s="1" t="s">
        <v>2298</v>
      </c>
      <c r="I38" s="1" t="s">
        <v>2190</v>
      </c>
      <c r="J38" s="1" t="s">
        <v>2191</v>
      </c>
      <c r="K38" s="1" t="s">
        <v>2257</v>
      </c>
    </row>
    <row r="39" spans="1:11" x14ac:dyDescent="0.25">
      <c r="A39" t="s">
        <v>917</v>
      </c>
      <c r="B39" s="1" t="str">
        <f t="shared" si="0"/>
        <v>N37</v>
      </c>
      <c r="C39" s="1" t="str">
        <f t="shared" si="1"/>
        <v>Lathkule Villa (noble villa, A, 3s)</v>
      </c>
      <c r="F39" s="1" t="s">
        <v>483</v>
      </c>
      <c r="G39" s="1" t="s">
        <v>1635</v>
      </c>
      <c r="H39" s="1" t="s">
        <v>2299</v>
      </c>
      <c r="I39" s="1" t="s">
        <v>2190</v>
      </c>
      <c r="J39" s="1" t="s">
        <v>2191</v>
      </c>
      <c r="K39" s="1" t="s">
        <v>2257</v>
      </c>
    </row>
    <row r="40" spans="1:11" x14ac:dyDescent="0.25">
      <c r="A40" t="s">
        <v>918</v>
      </c>
      <c r="B40" s="1" t="str">
        <f t="shared" si="0"/>
        <v>N38</v>
      </c>
      <c r="C40" s="1" t="str">
        <f t="shared" si="1"/>
        <v>Kormallis Villa (noble villa, A, 1s &amp; 2s)</v>
      </c>
      <c r="F40" s="1" t="s">
        <v>467</v>
      </c>
      <c r="G40" s="1" t="s">
        <v>1636</v>
      </c>
      <c r="H40" s="1" t="s">
        <v>2300</v>
      </c>
      <c r="I40" s="1" t="s">
        <v>2190</v>
      </c>
      <c r="J40" s="1" t="s">
        <v>2191</v>
      </c>
      <c r="K40" s="1" t="s">
        <v>2186</v>
      </c>
    </row>
    <row r="41" spans="1:11" x14ac:dyDescent="0.25">
      <c r="A41" t="s">
        <v>919</v>
      </c>
      <c r="B41" s="1" t="str">
        <f t="shared" si="0"/>
        <v>N39</v>
      </c>
      <c r="C41" s="1" t="str">
        <f t="shared" si="1"/>
        <v>Adarbrent Villa (noble villa, A, 3s &amp; 4s)</v>
      </c>
      <c r="F41" s="1" t="s">
        <v>1350</v>
      </c>
      <c r="G41" s="1" t="s">
        <v>1637</v>
      </c>
      <c r="H41" s="1" t="s">
        <v>2301</v>
      </c>
      <c r="I41" s="1" t="s">
        <v>2190</v>
      </c>
      <c r="J41" s="1" t="s">
        <v>2191</v>
      </c>
      <c r="K41" s="1" t="s">
        <v>2189</v>
      </c>
    </row>
    <row r="42" spans="1:11" x14ac:dyDescent="0.25">
      <c r="A42" t="s">
        <v>920</v>
      </c>
      <c r="B42" s="1" t="str">
        <f t="shared" si="0"/>
        <v>N40</v>
      </c>
      <c r="C42" s="1" t="str">
        <f t="shared" si="1"/>
        <v>Phylund Villa (noble villa, A, 2s &amp; 3s)</v>
      </c>
      <c r="F42" s="1" t="s">
        <v>1351</v>
      </c>
      <c r="G42" s="1" t="s">
        <v>1638</v>
      </c>
      <c r="H42" s="1" t="s">
        <v>2302</v>
      </c>
      <c r="I42" s="1" t="s">
        <v>2190</v>
      </c>
      <c r="J42" s="1" t="s">
        <v>2191</v>
      </c>
      <c r="K42" s="1" t="s">
        <v>2185</v>
      </c>
    </row>
    <row r="43" spans="1:11" x14ac:dyDescent="0.25">
      <c r="A43" t="s">
        <v>921</v>
      </c>
      <c r="B43" s="1" t="str">
        <f t="shared" si="0"/>
        <v>N4i</v>
      </c>
      <c r="C43" s="1" t="str">
        <f t="shared" si="1"/>
        <v>Margaster Villa (noble villa, A, 2s)</v>
      </c>
      <c r="F43" s="1" t="s">
        <v>1639</v>
      </c>
      <c r="G43" s="1" t="s">
        <v>1640</v>
      </c>
      <c r="H43" s="1" t="s">
        <v>2303</v>
      </c>
      <c r="I43" s="1" t="s">
        <v>2190</v>
      </c>
      <c r="J43" s="1" t="s">
        <v>2191</v>
      </c>
      <c r="K43" s="1" t="s">
        <v>2187</v>
      </c>
    </row>
    <row r="44" spans="1:11" x14ac:dyDescent="0.25">
      <c r="A44" t="s">
        <v>922</v>
      </c>
      <c r="B44" s="1" t="str">
        <f t="shared" si="0"/>
        <v>N42</v>
      </c>
      <c r="C44" s="1" t="str">
        <f t="shared" si="1"/>
        <v>Roaringhorn Villa, "The High House of Roaririghorn" (noble villa, C, 4 [formerly A, 4})</v>
      </c>
      <c r="F44" s="1" t="s">
        <v>1352</v>
      </c>
      <c r="G44" s="1" t="s">
        <v>1641</v>
      </c>
      <c r="H44" s="1" t="s">
        <v>2304</v>
      </c>
      <c r="I44" s="1" t="s">
        <v>2190</v>
      </c>
      <c r="J44" s="1" t="s">
        <v>2184</v>
      </c>
      <c r="K44" s="1">
        <v>4</v>
      </c>
    </row>
    <row r="45" spans="1:11" x14ac:dyDescent="0.25">
      <c r="A45" t="s">
        <v>923</v>
      </c>
      <c r="B45" s="1" t="str">
        <f t="shared" si="0"/>
        <v>N43</v>
      </c>
      <c r="C45" s="1" t="str">
        <f t="shared" si="1"/>
        <v>Ragathan Furriers (business, C, 2)</v>
      </c>
      <c r="F45" s="1" t="s">
        <v>1353</v>
      </c>
      <c r="G45" s="1" t="s">
        <v>1642</v>
      </c>
      <c r="H45" s="1" t="s">
        <v>2305</v>
      </c>
      <c r="I45" s="1" t="s">
        <v>2204</v>
      </c>
      <c r="J45" s="1" t="s">
        <v>2184</v>
      </c>
      <c r="K45" s="1">
        <v>2</v>
      </c>
    </row>
    <row r="46" spans="1:11" x14ac:dyDescent="0.25">
      <c r="A46" t="s">
        <v>924</v>
      </c>
      <c r="B46" s="1" t="str">
        <f t="shared" si="0"/>
        <v>N44</v>
      </c>
      <c r="C46" s="1" t="str">
        <f t="shared" si="1"/>
        <v>Zun Villa (noble villa, A, 2s &amp; 4s)</v>
      </c>
      <c r="F46" s="1" t="s">
        <v>670</v>
      </c>
      <c r="G46" s="1" t="s">
        <v>1643</v>
      </c>
      <c r="H46" s="1" t="s">
        <v>2306</v>
      </c>
      <c r="I46" s="1" t="s">
        <v>2190</v>
      </c>
      <c r="J46" s="1" t="s">
        <v>2191</v>
      </c>
      <c r="K46" s="7" t="s">
        <v>2188</v>
      </c>
    </row>
    <row r="47" spans="1:11" x14ac:dyDescent="0.25">
      <c r="A47" t="s">
        <v>925</v>
      </c>
      <c r="B47" s="1" t="str">
        <f t="shared" si="0"/>
        <v>N45</v>
      </c>
      <c r="C47" s="1" t="str">
        <f t="shared" si="1"/>
        <v>House of Crystal Storage (warehouse, C, 4)</v>
      </c>
      <c r="F47" s="1" t="s">
        <v>1354</v>
      </c>
      <c r="G47" s="1" t="s">
        <v>1644</v>
      </c>
      <c r="H47" s="1" t="s">
        <v>2307</v>
      </c>
      <c r="I47" s="1" t="s">
        <v>2210</v>
      </c>
      <c r="J47" s="1" t="s">
        <v>2184</v>
      </c>
      <c r="K47" s="1">
        <v>4</v>
      </c>
    </row>
    <row r="48" spans="1:11" x14ac:dyDescent="0.25">
      <c r="A48" t="s">
        <v>926</v>
      </c>
      <c r="B48" s="1" t="str">
        <f t="shared" si="0"/>
        <v>N46</v>
      </c>
      <c r="C48" s="1" t="str">
        <f t="shared" si="1"/>
        <v>The House of Crystal (guildhall, B, 2)</v>
      </c>
      <c r="F48" s="1" t="s">
        <v>1355</v>
      </c>
      <c r="G48" s="1" t="s">
        <v>1645</v>
      </c>
      <c r="H48" s="1" t="s">
        <v>2308</v>
      </c>
      <c r="I48" s="1" t="s">
        <v>2211</v>
      </c>
      <c r="J48" s="1" t="s">
        <v>2196</v>
      </c>
      <c r="K48" s="1">
        <v>2</v>
      </c>
    </row>
    <row r="49" spans="1:11" x14ac:dyDescent="0.25">
      <c r="A49" t="s">
        <v>927</v>
      </c>
      <c r="B49" s="1" t="str">
        <f t="shared" si="0"/>
        <v>N47</v>
      </c>
      <c r="C49" s="1" t="str">
        <f t="shared" si="1"/>
        <v>The Galloping Minotaur (inn, B, 2s &amp; 3s)</v>
      </c>
      <c r="F49" s="1" t="s">
        <v>1356</v>
      </c>
      <c r="G49" s="1" t="s">
        <v>1646</v>
      </c>
      <c r="H49" s="1" t="s">
        <v>2309</v>
      </c>
      <c r="I49" s="1" t="s">
        <v>2207</v>
      </c>
      <c r="J49" s="1" t="s">
        <v>2196</v>
      </c>
      <c r="K49" s="1" t="s">
        <v>2185</v>
      </c>
    </row>
    <row r="50" spans="1:11" x14ac:dyDescent="0.25">
      <c r="A50" t="s">
        <v>928</v>
      </c>
      <c r="B50" s="1" t="str">
        <f t="shared" si="0"/>
        <v>N48</v>
      </c>
      <c r="C50" s="1" t="str">
        <f t="shared" si="1"/>
        <v>Meraedos Fine Furs (business, C, 2)</v>
      </c>
      <c r="F50" s="1" t="s">
        <v>1357</v>
      </c>
      <c r="G50" s="1" t="s">
        <v>1647</v>
      </c>
      <c r="H50" s="1" t="s">
        <v>2310</v>
      </c>
      <c r="I50" s="1" t="s">
        <v>2204</v>
      </c>
      <c r="J50" s="1" t="s">
        <v>2184</v>
      </c>
      <c r="K50" s="1">
        <v>2</v>
      </c>
    </row>
    <row r="51" spans="1:11" x14ac:dyDescent="0.25">
      <c r="A51" t="s">
        <v>929</v>
      </c>
      <c r="B51" s="1" t="str">
        <f t="shared" si="0"/>
        <v>N49</v>
      </c>
      <c r="C51" s="1" t="str">
        <f t="shared" si="1"/>
        <v>Sulmest's Splendid Shoes &amp; Boots (business, C, 1)</v>
      </c>
      <c r="F51" s="1" t="s">
        <v>1358</v>
      </c>
      <c r="G51" s="1" t="s">
        <v>1648</v>
      </c>
      <c r="H51" s="1" t="s">
        <v>2311</v>
      </c>
      <c r="I51" s="1" t="s">
        <v>2204</v>
      </c>
      <c r="J51" s="1" t="s">
        <v>2184</v>
      </c>
      <c r="K51" s="1">
        <v>1</v>
      </c>
    </row>
    <row r="52" spans="1:11" x14ac:dyDescent="0.25">
      <c r="A52" t="s">
        <v>930</v>
      </c>
      <c r="B52" s="1" t="str">
        <f t="shared" si="0"/>
        <v>N50</v>
      </c>
      <c r="C52" s="1" t="str">
        <f t="shared" si="1"/>
        <v>Aurora's Realms Shop, High Road Catalogue Counter (business, C, 1)</v>
      </c>
      <c r="F52" s="1" t="s">
        <v>1359</v>
      </c>
      <c r="G52" s="1" t="s">
        <v>1649</v>
      </c>
      <c r="H52" s="1" t="s">
        <v>2312</v>
      </c>
      <c r="I52" s="1" t="s">
        <v>2203</v>
      </c>
      <c r="J52" s="1" t="s">
        <v>2184</v>
      </c>
      <c r="K52" s="1">
        <v>1</v>
      </c>
    </row>
    <row r="53" spans="1:11" x14ac:dyDescent="0.25">
      <c r="A53" t="s">
        <v>931</v>
      </c>
      <c r="B53" s="1" t="str">
        <f t="shared" si="0"/>
        <v>N51</v>
      </c>
      <c r="C53" s="1" t="str">
        <f t="shared" si="1"/>
        <v>The House of Healing (guildhall, C, 3)</v>
      </c>
      <c r="F53" s="1" t="s">
        <v>1360</v>
      </c>
      <c r="G53" s="1" t="s">
        <v>1650</v>
      </c>
      <c r="H53" s="1" t="s">
        <v>2313</v>
      </c>
      <c r="I53" s="1" t="s">
        <v>2211</v>
      </c>
      <c r="J53" s="1" t="s">
        <v>2184</v>
      </c>
      <c r="K53" s="1">
        <v>3</v>
      </c>
    </row>
    <row r="54" spans="1:11" x14ac:dyDescent="0.25">
      <c r="A54" t="s">
        <v>932</v>
      </c>
      <c r="B54" s="1" t="str">
        <f t="shared" si="0"/>
        <v>N52</v>
      </c>
      <c r="C54" s="1" t="str">
        <f t="shared" si="1"/>
        <v>Hothemer Villa (noble villa, A, 3s)</v>
      </c>
      <c r="F54" s="1" t="s">
        <v>421</v>
      </c>
      <c r="G54" s="1" t="s">
        <v>1651</v>
      </c>
      <c r="H54" s="1" t="s">
        <v>2314</v>
      </c>
      <c r="I54" s="1" t="s">
        <v>2190</v>
      </c>
      <c r="J54" s="1" t="s">
        <v>2191</v>
      </c>
      <c r="K54" s="1" t="s">
        <v>2259</v>
      </c>
    </row>
    <row r="55" spans="1:11" x14ac:dyDescent="0.25">
      <c r="A55" t="s">
        <v>933</v>
      </c>
      <c r="B55" s="1" t="str">
        <f t="shared" si="0"/>
        <v>N53</v>
      </c>
      <c r="C55" s="1" t="str">
        <f t="shared" si="1"/>
        <v>Ilvastarr Villa (noble villa, A, 2s &amp; 3s)</v>
      </c>
      <c r="F55" s="1" t="s">
        <v>440</v>
      </c>
      <c r="G55" s="1" t="s">
        <v>1652</v>
      </c>
      <c r="H55" s="1" t="s">
        <v>2315</v>
      </c>
      <c r="I55" s="1" t="s">
        <v>2190</v>
      </c>
      <c r="J55" s="1" t="s">
        <v>2191</v>
      </c>
      <c r="K55" s="1" t="s">
        <v>2185</v>
      </c>
    </row>
    <row r="56" spans="1:11" x14ac:dyDescent="0.25">
      <c r="A56" t="s">
        <v>934</v>
      </c>
      <c r="B56" s="1" t="str">
        <f t="shared" si="0"/>
        <v>N54</v>
      </c>
      <c r="C56" s="1" t="str">
        <f t="shared" si="1"/>
        <v>Fallen Stars Fish (business, C, 1)</v>
      </c>
      <c r="F56" s="1" t="s">
        <v>1361</v>
      </c>
      <c r="G56" s="1" t="s">
        <v>1653</v>
      </c>
      <c r="H56" s="1" t="s">
        <v>2316</v>
      </c>
      <c r="I56" s="1" t="s">
        <v>2204</v>
      </c>
      <c r="J56" s="1" t="s">
        <v>2184</v>
      </c>
      <c r="K56" s="1">
        <v>1</v>
      </c>
    </row>
    <row r="57" spans="1:11" x14ac:dyDescent="0.25">
      <c r="A57" t="s">
        <v>935</v>
      </c>
      <c r="B57" s="1" t="str">
        <f t="shared" si="0"/>
        <v>N55</v>
      </c>
      <c r="C57" s="1" t="str">
        <f t="shared" si="1"/>
        <v>Wands Villa (noble villa, A, 3s &amp; 5s)</v>
      </c>
      <c r="F57" s="1" t="s">
        <v>1362</v>
      </c>
      <c r="G57" s="1" t="s">
        <v>1654</v>
      </c>
      <c r="H57" s="1" t="s">
        <v>2317</v>
      </c>
      <c r="I57" s="1" t="s">
        <v>2190</v>
      </c>
      <c r="J57" s="1" t="s">
        <v>2191</v>
      </c>
      <c r="K57" s="1" t="s">
        <v>2259</v>
      </c>
    </row>
    <row r="58" spans="1:11" x14ac:dyDescent="0.25">
      <c r="A58" t="s">
        <v>936</v>
      </c>
      <c r="B58" s="1" t="str">
        <f t="shared" si="0"/>
        <v>N56</v>
      </c>
      <c r="C58" s="1" t="str">
        <f t="shared" si="1"/>
        <v>The Grinning Lion (tavern, C, 1)</v>
      </c>
      <c r="F58" s="1" t="s">
        <v>1363</v>
      </c>
      <c r="G58" s="1" t="s">
        <v>1655</v>
      </c>
      <c r="H58" s="1" t="s">
        <v>2318</v>
      </c>
      <c r="I58" s="1" t="s">
        <v>2208</v>
      </c>
      <c r="J58" s="1" t="s">
        <v>2184</v>
      </c>
      <c r="K58" s="1">
        <v>1</v>
      </c>
    </row>
    <row r="59" spans="1:11" x14ac:dyDescent="0.25">
      <c r="A59" t="s">
        <v>937</v>
      </c>
      <c r="B59" s="1" t="str">
        <f t="shared" si="0"/>
        <v>N57</v>
      </c>
      <c r="C59" s="1" t="str">
        <f t="shared" si="1"/>
        <v>Gost Villa (noble villa, A, 3s &amp; 4s)</v>
      </c>
      <c r="F59" s="1" t="s">
        <v>384</v>
      </c>
      <c r="G59" s="1" t="s">
        <v>1656</v>
      </c>
      <c r="H59" s="1" t="s">
        <v>2319</v>
      </c>
      <c r="I59" s="1" t="s">
        <v>2190</v>
      </c>
      <c r="J59" s="1" t="s">
        <v>2191</v>
      </c>
      <c r="K59" s="1" t="s">
        <v>2189</v>
      </c>
    </row>
    <row r="60" spans="1:11" x14ac:dyDescent="0.25">
      <c r="A60" t="s">
        <v>938</v>
      </c>
      <c r="B60" s="1" t="str">
        <f t="shared" si="0"/>
        <v>N58</v>
      </c>
      <c r="C60" s="1" t="str">
        <f t="shared" si="1"/>
        <v>Helmfast Villa (noble villa, A, 3s)</v>
      </c>
      <c r="F60" s="1" t="s">
        <v>1364</v>
      </c>
      <c r="G60" s="1" t="s">
        <v>1657</v>
      </c>
      <c r="H60" s="1" t="s">
        <v>2320</v>
      </c>
      <c r="I60" s="1" t="s">
        <v>2190</v>
      </c>
      <c r="J60" s="1" t="s">
        <v>2191</v>
      </c>
      <c r="K60" s="1" t="s">
        <v>2259</v>
      </c>
    </row>
    <row r="61" spans="1:11" x14ac:dyDescent="0.25">
      <c r="A61" t="s">
        <v>939</v>
      </c>
      <c r="B61" s="1" t="str">
        <f t="shared" si="0"/>
        <v>N59</v>
      </c>
      <c r="C61" s="1" t="str">
        <f t="shared" si="1"/>
        <v>Orlpar Husteem's residence (row house, B, 3)</v>
      </c>
      <c r="F61" s="1" t="s">
        <v>1365</v>
      </c>
      <c r="G61" s="1" t="s">
        <v>1658</v>
      </c>
      <c r="H61" s="1" t="s">
        <v>2321</v>
      </c>
      <c r="I61" s="1" t="s">
        <v>2205</v>
      </c>
      <c r="J61" s="1" t="s">
        <v>2196</v>
      </c>
      <c r="K61" s="1">
        <v>3</v>
      </c>
    </row>
    <row r="62" spans="1:11" x14ac:dyDescent="0.25">
      <c r="A62" t="s">
        <v>940</v>
      </c>
      <c r="B62" s="1" t="str">
        <f t="shared" si="0"/>
        <v>N60</v>
      </c>
      <c r="C62" s="1" t="str">
        <f t="shared" si="1"/>
        <v>Downybeard Tobacconist (business, B, 2)</v>
      </c>
      <c r="F62" s="1" t="s">
        <v>1366</v>
      </c>
      <c r="G62" s="1" t="s">
        <v>1659</v>
      </c>
      <c r="H62" s="1" t="s">
        <v>2322</v>
      </c>
      <c r="I62" s="1" t="s">
        <v>2204</v>
      </c>
      <c r="J62" s="1" t="s">
        <v>2196</v>
      </c>
      <c r="K62" s="1">
        <v>2</v>
      </c>
    </row>
    <row r="63" spans="1:11" x14ac:dyDescent="0.25">
      <c r="A63" t="s">
        <v>941</v>
      </c>
      <c r="B63" s="1" t="str">
        <f t="shared" si="0"/>
        <v>N61</v>
      </c>
      <c r="C63" s="1" t="str">
        <f t="shared" si="1"/>
        <v>Hriiat Fine Pastries (business, C, 2)</v>
      </c>
      <c r="F63" s="1" t="s">
        <v>1367</v>
      </c>
      <c r="G63" s="1" t="s">
        <v>1660</v>
      </c>
      <c r="H63" s="1" t="s">
        <v>2323</v>
      </c>
      <c r="I63" s="1" t="s">
        <v>2204</v>
      </c>
      <c r="J63" s="1" t="s">
        <v>2184</v>
      </c>
      <c r="K63" s="1">
        <v>2</v>
      </c>
    </row>
    <row r="64" spans="1:11" x14ac:dyDescent="0.25">
      <c r="A64" t="s">
        <v>942</v>
      </c>
      <c r="B64" s="1" t="str">
        <f t="shared" si="0"/>
        <v>N62</v>
      </c>
      <c r="C64" s="1" t="str">
        <f t="shared" si="1"/>
        <v>Irbryth Authamaun's residence (business/row house, B, 2)</v>
      </c>
      <c r="F64" s="1" t="s">
        <v>1661</v>
      </c>
      <c r="G64" s="1" t="s">
        <v>1662</v>
      </c>
      <c r="H64" s="1" t="s">
        <v>2324</v>
      </c>
      <c r="I64" s="1" t="s">
        <v>2212</v>
      </c>
      <c r="J64" s="1" t="s">
        <v>2196</v>
      </c>
      <c r="K64" s="1">
        <v>2</v>
      </c>
    </row>
    <row r="65" spans="1:11" x14ac:dyDescent="0.25">
      <c r="A65" t="s">
        <v>943</v>
      </c>
      <c r="B65" s="1" t="str">
        <f t="shared" si="0"/>
        <v>N63</v>
      </c>
      <c r="C65" s="1" t="str">
        <f t="shared" si="1"/>
        <v>Danilo Thann's residence (row house, A, 3)</v>
      </c>
      <c r="F65" s="1" t="s">
        <v>1663</v>
      </c>
      <c r="G65" s="1" t="s">
        <v>1664</v>
      </c>
      <c r="H65" s="1" t="s">
        <v>2325</v>
      </c>
      <c r="I65" s="1" t="s">
        <v>2205</v>
      </c>
      <c r="J65" s="1" t="s">
        <v>2191</v>
      </c>
      <c r="K65" s="1">
        <v>3</v>
      </c>
    </row>
    <row r="66" spans="1:11" x14ac:dyDescent="0.25">
      <c r="A66" t="s">
        <v>944</v>
      </c>
      <c r="B66" s="1" t="str">
        <f t="shared" si="0"/>
        <v>N64</v>
      </c>
      <c r="C66" s="1" t="str">
        <f t="shared" si="1"/>
        <v>Maerik Thaelcloak's residence (row house, A, 2)</v>
      </c>
      <c r="F66" s="1" t="s">
        <v>1665</v>
      </c>
      <c r="G66" s="1" t="s">
        <v>1666</v>
      </c>
      <c r="H66" s="1" t="s">
        <v>2326</v>
      </c>
      <c r="I66" s="1" t="s">
        <v>2205</v>
      </c>
      <c r="J66" s="1" t="s">
        <v>2191</v>
      </c>
      <c r="K66" s="1">
        <v>2</v>
      </c>
    </row>
    <row r="67" spans="1:11" x14ac:dyDescent="0.25">
      <c r="A67" t="s">
        <v>945</v>
      </c>
      <c r="B67" s="1" t="str">
        <f t="shared" si="0"/>
        <v>N65</v>
      </c>
      <c r="C67" s="1" t="str">
        <f t="shared" si="1"/>
        <v>Silent Shield (inn/storage, B, 4)</v>
      </c>
      <c r="F67" s="1" t="s">
        <v>1667</v>
      </c>
      <c r="G67" s="1" t="s">
        <v>1668</v>
      </c>
      <c r="H67" s="1" t="s">
        <v>2327</v>
      </c>
      <c r="I67" s="1" t="s">
        <v>2213</v>
      </c>
      <c r="J67" s="1" t="s">
        <v>2196</v>
      </c>
      <c r="K67" s="1">
        <v>4</v>
      </c>
    </row>
    <row r="68" spans="1:11" x14ac:dyDescent="0.25">
      <c r="A68" t="s">
        <v>946</v>
      </c>
      <c r="B68" s="1" t="str">
        <f t="shared" ref="B68:B131" si="2">LEFT(LEFT(A68,FIND(":",A68)),LEN(LEFT(A68,FIND(":",A68)))-1)</f>
        <v>N66</v>
      </c>
      <c r="C68" s="1" t="str">
        <f t="shared" ref="C68:C131" si="3">RIGHT(A68,LEN(A68)-FIND(":",A68)-1)</f>
        <v>Taurntyrith Adornments (business, A, 2)</v>
      </c>
      <c r="F68" s="1" t="s">
        <v>1669</v>
      </c>
      <c r="G68" s="1" t="s">
        <v>1670</v>
      </c>
      <c r="H68" s="1" t="s">
        <v>2328</v>
      </c>
      <c r="I68" s="1" t="s">
        <v>2204</v>
      </c>
      <c r="J68" s="1" t="s">
        <v>2191</v>
      </c>
      <c r="K68" s="1">
        <v>2</v>
      </c>
    </row>
    <row r="69" spans="1:11" x14ac:dyDescent="0.25">
      <c r="A69" t="s">
        <v>947</v>
      </c>
      <c r="B69" s="1" t="str">
        <f t="shared" si="2"/>
        <v>N67</v>
      </c>
      <c r="C69" s="1" t="str">
        <f t="shared" si="3"/>
        <v>Bhephel's Bottles/Exotic Wines and Cordials (business, A, 2)</v>
      </c>
      <c r="F69" s="1" t="s">
        <v>1671</v>
      </c>
      <c r="G69" s="1" t="s">
        <v>1672</v>
      </c>
      <c r="H69" s="1" t="s">
        <v>2329</v>
      </c>
      <c r="I69" s="1" t="s">
        <v>2204</v>
      </c>
      <c r="J69" s="1" t="s">
        <v>2191</v>
      </c>
      <c r="K69" s="1">
        <v>2</v>
      </c>
    </row>
    <row r="70" spans="1:11" x14ac:dyDescent="0.25">
      <c r="A70" t="s">
        <v>948</v>
      </c>
      <c r="B70" s="1" t="str">
        <f t="shared" si="2"/>
        <v>N68</v>
      </c>
      <c r="C70" s="1" t="str">
        <f t="shared" si="3"/>
        <v>Sarsantyr's Tapestries &amp; Draperies (business, B, 2)</v>
      </c>
      <c r="F70" s="1" t="s">
        <v>1673</v>
      </c>
      <c r="G70" s="1" t="s">
        <v>1674</v>
      </c>
      <c r="H70" s="1" t="s">
        <v>2330</v>
      </c>
      <c r="I70" s="1" t="s">
        <v>2204</v>
      </c>
      <c r="J70" s="1" t="s">
        <v>2196</v>
      </c>
      <c r="K70" s="1">
        <v>2</v>
      </c>
    </row>
    <row r="71" spans="1:11" x14ac:dyDescent="0.25">
      <c r="A71" t="s">
        <v>949</v>
      </c>
      <c r="B71" s="1" t="str">
        <f t="shared" si="2"/>
        <v>N69</v>
      </c>
      <c r="C71" s="1" t="str">
        <f t="shared" si="3"/>
        <v>Tirelessly Turning Wheel/Caravan Curios From All Far Faerûn (business, B, 3)</v>
      </c>
      <c r="F71" s="1" t="s">
        <v>1675</v>
      </c>
      <c r="G71" s="1" t="s">
        <v>1676</v>
      </c>
      <c r="H71" s="1" t="s">
        <v>2331</v>
      </c>
      <c r="I71" s="1" t="s">
        <v>2204</v>
      </c>
      <c r="J71" s="1" t="s">
        <v>2196</v>
      </c>
      <c r="K71" s="1">
        <v>3</v>
      </c>
    </row>
    <row r="72" spans="1:11" x14ac:dyDescent="0.25">
      <c r="A72" t="s">
        <v>950</v>
      </c>
      <c r="B72" s="1" t="str">
        <f t="shared" si="2"/>
        <v>N70</v>
      </c>
      <c r="C72" s="1" t="str">
        <f t="shared" si="3"/>
        <v>Millomyr Harps (business, A, 2)</v>
      </c>
      <c r="F72" s="1" t="s">
        <v>1677</v>
      </c>
      <c r="G72" s="1" t="s">
        <v>1678</v>
      </c>
      <c r="H72" s="1" t="s">
        <v>2332</v>
      </c>
      <c r="I72" s="1" t="s">
        <v>2204</v>
      </c>
      <c r="J72" s="1" t="s">
        <v>2191</v>
      </c>
      <c r="K72" s="1">
        <v>2</v>
      </c>
    </row>
    <row r="73" spans="1:11" x14ac:dyDescent="0.25">
      <c r="A73" t="s">
        <v>951</v>
      </c>
      <c r="B73" s="1" t="str">
        <f t="shared" si="2"/>
        <v>N71</v>
      </c>
      <c r="C73" s="1" t="str">
        <f t="shared" si="3"/>
        <v>Greenglade Tower (rooming house, A, J)</v>
      </c>
      <c r="F73" s="1" t="s">
        <v>1679</v>
      </c>
      <c r="G73" s="16" t="s">
        <v>2263</v>
      </c>
      <c r="H73" s="1" t="s">
        <v>2333</v>
      </c>
      <c r="I73" s="1" t="s">
        <v>2214</v>
      </c>
      <c r="J73" s="1" t="s">
        <v>2191</v>
      </c>
      <c r="K73" s="1">
        <v>5</v>
      </c>
    </row>
    <row r="74" spans="1:11" x14ac:dyDescent="0.25">
      <c r="A74" t="s">
        <v>952</v>
      </c>
      <c r="B74" s="1" t="str">
        <f t="shared" si="2"/>
        <v>N72</v>
      </c>
      <c r="C74" s="1" t="str">
        <f t="shared" si="3"/>
        <v>Obelos "The Only" Braeril's residence (business/row house, A, 3)</v>
      </c>
      <c r="F74" s="1" t="s">
        <v>1680</v>
      </c>
      <c r="G74" s="1" t="s">
        <v>1681</v>
      </c>
      <c r="H74" s="1" t="s">
        <v>2334</v>
      </c>
      <c r="I74" s="1" t="s">
        <v>2212</v>
      </c>
      <c r="J74" s="1" t="s">
        <v>2191</v>
      </c>
      <c r="K74" s="1">
        <v>3</v>
      </c>
    </row>
    <row r="75" spans="1:11" x14ac:dyDescent="0.25">
      <c r="A75" t="s">
        <v>953</v>
      </c>
      <c r="B75" s="1" t="str">
        <f t="shared" si="2"/>
        <v>N73</v>
      </c>
      <c r="C75" s="1" t="str">
        <f t="shared" si="3"/>
        <v>Hospice of St. Laupsenn (temple, A, 3)</v>
      </c>
      <c r="F75" s="1" t="s">
        <v>1682</v>
      </c>
      <c r="G75" s="1" t="s">
        <v>1683</v>
      </c>
      <c r="H75" s="1" t="s">
        <v>2335</v>
      </c>
      <c r="I75" s="1" t="s">
        <v>2215</v>
      </c>
      <c r="J75" s="1" t="s">
        <v>2191</v>
      </c>
      <c r="K75" s="1">
        <v>3</v>
      </c>
    </row>
    <row r="76" spans="1:11" x14ac:dyDescent="0.25">
      <c r="A76" t="s">
        <v>954</v>
      </c>
      <c r="B76" s="1" t="str">
        <f t="shared" si="2"/>
        <v>N74</v>
      </c>
      <c r="C76" s="1" t="str">
        <f t="shared" si="3"/>
        <v>Simon Ilzimmer's residence (row house, A, 4)</v>
      </c>
      <c r="F76" s="1" t="s">
        <v>1684</v>
      </c>
      <c r="G76" s="1" t="s">
        <v>1685</v>
      </c>
      <c r="H76" s="1" t="s">
        <v>2336</v>
      </c>
      <c r="I76" s="1" t="s">
        <v>2205</v>
      </c>
      <c r="J76" s="1" t="s">
        <v>2191</v>
      </c>
      <c r="K76" s="1">
        <v>4</v>
      </c>
    </row>
    <row r="77" spans="1:11" x14ac:dyDescent="0.25">
      <c r="A77" t="s">
        <v>955</v>
      </c>
      <c r="B77" s="1" t="str">
        <f t="shared" si="2"/>
        <v>N75</v>
      </c>
      <c r="C77" s="1" t="str">
        <f t="shared" si="3"/>
        <v>Brianne's Tower (residence, A, 6)</v>
      </c>
      <c r="F77" s="1" t="s">
        <v>1686</v>
      </c>
      <c r="G77" s="1" t="s">
        <v>1687</v>
      </c>
      <c r="H77" s="1" t="s">
        <v>2337</v>
      </c>
      <c r="I77" s="1" t="s">
        <v>2216</v>
      </c>
      <c r="J77" s="1" t="s">
        <v>2191</v>
      </c>
      <c r="K77" s="1">
        <v>6</v>
      </c>
    </row>
    <row r="78" spans="1:11" x14ac:dyDescent="0.25">
      <c r="A78" t="s">
        <v>956</v>
      </c>
      <c r="B78" s="1" t="str">
        <f t="shared" si="2"/>
        <v>N76</v>
      </c>
      <c r="C78" s="1" t="str">
        <f t="shared" si="3"/>
        <v>Firesong Villa (villa, A, 4)</v>
      </c>
      <c r="F78" s="1" t="s">
        <v>1688</v>
      </c>
      <c r="G78" s="1" t="s">
        <v>1689</v>
      </c>
      <c r="H78" s="1" t="s">
        <v>2338</v>
      </c>
      <c r="I78" s="1" t="s">
        <v>2217</v>
      </c>
      <c r="J78" s="1" t="s">
        <v>2191</v>
      </c>
      <c r="K78" s="1">
        <v>4</v>
      </c>
    </row>
    <row r="79" spans="1:11" x14ac:dyDescent="0.25">
      <c r="A79" t="s">
        <v>957</v>
      </c>
      <c r="B79" s="1" t="str">
        <f t="shared" si="2"/>
        <v>N77</v>
      </c>
      <c r="C79" s="1" t="str">
        <f t="shared" si="3"/>
        <v>The Bent Nail (business, B, 3)</v>
      </c>
      <c r="F79" s="1" t="s">
        <v>1690</v>
      </c>
      <c r="G79" s="1" t="s">
        <v>1691</v>
      </c>
      <c r="H79" s="1" t="s">
        <v>2339</v>
      </c>
      <c r="I79" s="1" t="s">
        <v>2204</v>
      </c>
      <c r="J79" s="1" t="s">
        <v>2196</v>
      </c>
      <c r="K79" s="1">
        <v>3</v>
      </c>
    </row>
    <row r="80" spans="1:11" x14ac:dyDescent="0.25">
      <c r="A80" t="s">
        <v>958</v>
      </c>
      <c r="B80" s="1" t="str">
        <f t="shared" si="2"/>
        <v>N78</v>
      </c>
      <c r="C80" s="1" t="str">
        <f t="shared" si="3"/>
        <v>Northgate (city building, A, 4)</v>
      </c>
      <c r="F80" s="1" t="s">
        <v>1692</v>
      </c>
      <c r="G80" s="1" t="s">
        <v>1693</v>
      </c>
      <c r="H80" s="1" t="s">
        <v>2340</v>
      </c>
      <c r="I80" s="1" t="s">
        <v>2183</v>
      </c>
      <c r="J80" s="1" t="s">
        <v>2191</v>
      </c>
      <c r="K80" s="1">
        <v>4</v>
      </c>
    </row>
    <row r="81" spans="1:11" x14ac:dyDescent="0.25">
      <c r="A81" t="s">
        <v>959</v>
      </c>
      <c r="B81" s="1" t="str">
        <f t="shared" si="2"/>
        <v>N79</v>
      </c>
      <c r="C81" s="1" t="str">
        <f t="shared" si="3"/>
        <v>Farwatch Tower (city building, A, 5)</v>
      </c>
      <c r="F81" s="1" t="s">
        <v>1694</v>
      </c>
      <c r="G81" s="1" t="s">
        <v>1695</v>
      </c>
      <c r="H81" s="1" t="s">
        <v>2341</v>
      </c>
      <c r="I81" s="1" t="s">
        <v>2183</v>
      </c>
      <c r="J81" s="1" t="s">
        <v>2191</v>
      </c>
      <c r="K81" s="1">
        <v>5</v>
      </c>
    </row>
    <row r="82" spans="1:11" x14ac:dyDescent="0.25">
      <c r="A82" t="s">
        <v>960</v>
      </c>
      <c r="B82" s="1" t="str">
        <f t="shared" si="2"/>
        <v>N80</v>
      </c>
      <c r="C82" s="1" t="str">
        <f t="shared" si="3"/>
        <v>Endcliff Tower (city building, A, 3)</v>
      </c>
      <c r="F82" s="1" t="s">
        <v>1696</v>
      </c>
      <c r="G82" s="1" t="s">
        <v>1697</v>
      </c>
      <c r="H82" s="1" t="s">
        <v>2342</v>
      </c>
      <c r="I82" s="1" t="s">
        <v>2183</v>
      </c>
      <c r="J82" s="1" t="s">
        <v>2191</v>
      </c>
      <c r="K82" s="1">
        <v>3</v>
      </c>
    </row>
    <row r="83" spans="1:11" x14ac:dyDescent="0.25">
      <c r="A83" t="s">
        <v>961</v>
      </c>
      <c r="B83" s="1" t="str">
        <f t="shared" si="2"/>
        <v>N81</v>
      </c>
      <c r="C83" s="1" t="str">
        <f t="shared" si="3"/>
        <v>Cliffwatch Ruins (ruined inn, n/a)</v>
      </c>
      <c r="F83" s="1" t="s">
        <v>1698</v>
      </c>
      <c r="G83" s="1" t="s">
        <v>1699</v>
      </c>
      <c r="H83" s="1" t="s">
        <v>2343</v>
      </c>
      <c r="I83" s="1" t="s">
        <v>2218</v>
      </c>
      <c r="J83" s="1" t="s">
        <v>2197</v>
      </c>
      <c r="K83" s="1" t="s">
        <v>2197</v>
      </c>
    </row>
    <row r="84" spans="1:11" x14ac:dyDescent="0.25">
      <c r="A84" t="s">
        <v>962</v>
      </c>
      <c r="B84" s="1" t="str">
        <f t="shared" si="2"/>
        <v>N82</v>
      </c>
      <c r="C84" s="1" t="str">
        <f t="shared" si="3"/>
        <v>Upper Towers (city building, A, 4)</v>
      </c>
      <c r="F84" s="1" t="s">
        <v>1700</v>
      </c>
      <c r="G84" s="1" t="s">
        <v>1701</v>
      </c>
      <c r="H84" s="1" t="s">
        <v>2344</v>
      </c>
      <c r="I84" s="1" t="s">
        <v>2183</v>
      </c>
      <c r="J84" s="1" t="s">
        <v>2191</v>
      </c>
      <c r="K84" s="1">
        <v>4</v>
      </c>
    </row>
    <row r="85" spans="1:11" x14ac:dyDescent="0.25">
      <c r="A85" t="s">
        <v>963</v>
      </c>
      <c r="B85" s="1" t="s">
        <v>963</v>
      </c>
      <c r="C85" s="1"/>
      <c r="F85" s="1" t="s">
        <v>963</v>
      </c>
      <c r="G85" s="1"/>
      <c r="H85" s="1"/>
      <c r="I85" s="1"/>
      <c r="J85" s="1"/>
      <c r="K85" s="1"/>
    </row>
    <row r="86" spans="1:11" x14ac:dyDescent="0.25">
      <c r="B86" s="5" t="s">
        <v>1595</v>
      </c>
      <c r="C86" s="5" t="s">
        <v>1596</v>
      </c>
      <c r="F86" s="5" t="s">
        <v>1595</v>
      </c>
      <c r="G86" s="5" t="s">
        <v>1596</v>
      </c>
      <c r="H86" s="5" t="s">
        <v>2256</v>
      </c>
      <c r="I86" s="5" t="s">
        <v>2194</v>
      </c>
      <c r="J86" s="5" t="s">
        <v>2193</v>
      </c>
      <c r="K86" s="5" t="s">
        <v>2192</v>
      </c>
    </row>
    <row r="87" spans="1:11" x14ac:dyDescent="0.25">
      <c r="A87" t="s">
        <v>964</v>
      </c>
      <c r="B87" s="1" t="str">
        <f t="shared" si="2"/>
        <v>$1</v>
      </c>
      <c r="C87" s="1" t="str">
        <f t="shared" si="3"/>
        <v>Sated Satyr (tavern, C, 2)</v>
      </c>
      <c r="F87" s="1" t="s">
        <v>1368</v>
      </c>
      <c r="G87" s="1" t="s">
        <v>1702</v>
      </c>
      <c r="H87" s="1" t="s">
        <v>2345</v>
      </c>
      <c r="I87" s="1" t="s">
        <v>2208</v>
      </c>
      <c r="J87" s="1" t="s">
        <v>2184</v>
      </c>
      <c r="K87" s="1">
        <v>2</v>
      </c>
    </row>
    <row r="88" spans="1:11" x14ac:dyDescent="0.25">
      <c r="A88" t="s">
        <v>965</v>
      </c>
      <c r="B88" s="1" t="str">
        <f t="shared" si="2"/>
        <v>$2</v>
      </c>
      <c r="C88" s="1" t="str">
        <f t="shared" si="3"/>
        <v>Wyvern's Rest (inn, C, 2)</v>
      </c>
      <c r="F88" s="1" t="s">
        <v>1369</v>
      </c>
      <c r="G88" s="1" t="s">
        <v>1703</v>
      </c>
      <c r="H88" s="1" t="s">
        <v>2346</v>
      </c>
      <c r="I88" s="1" t="s">
        <v>2207</v>
      </c>
      <c r="J88" s="1" t="s">
        <v>2184</v>
      </c>
      <c r="K88" s="1">
        <v>2</v>
      </c>
    </row>
    <row r="89" spans="1:11" x14ac:dyDescent="0.25">
      <c r="A89" t="s">
        <v>966</v>
      </c>
      <c r="B89" s="1" t="str">
        <f t="shared" si="2"/>
        <v>$3</v>
      </c>
      <c r="C89" s="1" t="str">
        <f t="shared" si="3"/>
        <v>Selchoun's Sundries (business, B, 2)</v>
      </c>
      <c r="F89" s="1" t="s">
        <v>1370</v>
      </c>
      <c r="G89" s="1" t="s">
        <v>1704</v>
      </c>
      <c r="H89" s="1" t="s">
        <v>2347</v>
      </c>
      <c r="I89" s="1" t="s">
        <v>2204</v>
      </c>
      <c r="J89" s="1" t="s">
        <v>2196</v>
      </c>
      <c r="K89" s="1">
        <v>2</v>
      </c>
    </row>
    <row r="90" spans="1:11" x14ac:dyDescent="0.25">
      <c r="A90" t="s">
        <v>967</v>
      </c>
      <c r="B90" s="1" t="str">
        <f t="shared" si="2"/>
        <v>$4</v>
      </c>
      <c r="C90" s="1" t="str">
        <f t="shared" si="3"/>
        <v>Golden Harp Inn (inn, B, 2)</v>
      </c>
      <c r="F90" s="1" t="s">
        <v>1371</v>
      </c>
      <c r="G90" s="1" t="s">
        <v>1705</v>
      </c>
      <c r="H90" s="1" t="s">
        <v>2348</v>
      </c>
      <c r="I90" s="1" t="s">
        <v>2207</v>
      </c>
      <c r="J90" s="1" t="s">
        <v>2196</v>
      </c>
      <c r="K90" s="1">
        <v>2</v>
      </c>
    </row>
    <row r="91" spans="1:11" x14ac:dyDescent="0.25">
      <c r="A91" t="s">
        <v>968</v>
      </c>
      <c r="B91" s="1" t="str">
        <f t="shared" si="2"/>
        <v>$5</v>
      </c>
      <c r="C91" s="1" t="str">
        <f t="shared" si="3"/>
        <v>The Shrines of Nature (temple, B, 2s)</v>
      </c>
      <c r="F91" s="1" t="s">
        <v>1372</v>
      </c>
      <c r="G91" s="1" t="s">
        <v>1706</v>
      </c>
      <c r="H91" s="1" t="s">
        <v>2349</v>
      </c>
      <c r="I91" s="1" t="s">
        <v>2215</v>
      </c>
      <c r="J91" s="1" t="s">
        <v>2196</v>
      </c>
      <c r="K91" s="1" t="s">
        <v>2187</v>
      </c>
    </row>
    <row r="92" spans="1:11" x14ac:dyDescent="0.25">
      <c r="A92" t="s">
        <v>969</v>
      </c>
      <c r="B92" s="1" t="str">
        <f t="shared" si="2"/>
        <v>$6</v>
      </c>
      <c r="C92" s="1" t="str">
        <f t="shared" si="3"/>
        <v>Emveolstone Villa (noble villa, A, 2s &amp; 3s)</v>
      </c>
      <c r="F92" s="1" t="s">
        <v>368</v>
      </c>
      <c r="G92" s="1" t="s">
        <v>1707</v>
      </c>
      <c r="H92" s="1" t="s">
        <v>2350</v>
      </c>
      <c r="I92" s="1" t="s">
        <v>2190</v>
      </c>
      <c r="J92" s="1" t="s">
        <v>2191</v>
      </c>
      <c r="K92" s="1" t="s">
        <v>2185</v>
      </c>
    </row>
    <row r="93" spans="1:11" x14ac:dyDescent="0.25">
      <c r="A93" t="s">
        <v>970</v>
      </c>
      <c r="B93" s="1" t="str">
        <f t="shared" si="2"/>
        <v>$7</v>
      </c>
      <c r="C93" s="1" t="str">
        <f t="shared" si="3"/>
        <v>Hiilgauntlet Villa (noble villa, A, 3s)</v>
      </c>
      <c r="F93" s="1" t="s">
        <v>1373</v>
      </c>
      <c r="G93" s="1" t="s">
        <v>1708</v>
      </c>
      <c r="H93" s="1" t="s">
        <v>2351</v>
      </c>
      <c r="I93" s="1" t="s">
        <v>2190</v>
      </c>
      <c r="J93" s="1" t="s">
        <v>2191</v>
      </c>
      <c r="K93" s="1" t="s">
        <v>2259</v>
      </c>
    </row>
    <row r="94" spans="1:11" x14ac:dyDescent="0.25">
      <c r="A94" t="s">
        <v>971</v>
      </c>
      <c r="B94" s="1" t="str">
        <f t="shared" si="2"/>
        <v>$8</v>
      </c>
      <c r="C94" s="1" t="str">
        <f t="shared" si="3"/>
        <v>The Blue Alley (wizard's domicile, C, 1)</v>
      </c>
      <c r="F94" s="1" t="s">
        <v>1374</v>
      </c>
      <c r="G94" s="1" t="s">
        <v>1709</v>
      </c>
      <c r="H94" s="1" t="s">
        <v>2352</v>
      </c>
      <c r="I94" s="1" t="s">
        <v>2219</v>
      </c>
      <c r="J94" s="1" t="s">
        <v>2184</v>
      </c>
      <c r="K94" s="1">
        <v>1</v>
      </c>
    </row>
    <row r="95" spans="1:11" x14ac:dyDescent="0.25">
      <c r="A95" t="s">
        <v>972</v>
      </c>
      <c r="B95" s="1" t="str">
        <f t="shared" si="2"/>
        <v>$9</v>
      </c>
      <c r="C95" s="1" t="str">
        <f t="shared" si="3"/>
        <v>Gauntyl Villa (noble villa, A, 1s &amp; 2s)</v>
      </c>
      <c r="F95" s="1" t="s">
        <v>379</v>
      </c>
      <c r="G95" s="1" t="s">
        <v>1710</v>
      </c>
      <c r="H95" s="1" t="s">
        <v>2353</v>
      </c>
      <c r="I95" s="1" t="s">
        <v>2190</v>
      </c>
      <c r="J95" s="1" t="s">
        <v>2191</v>
      </c>
      <c r="K95" s="1" t="s">
        <v>2186</v>
      </c>
    </row>
    <row r="96" spans="1:11" x14ac:dyDescent="0.25">
      <c r="A96" t="s">
        <v>973</v>
      </c>
      <c r="B96" s="1" t="str">
        <f t="shared" si="2"/>
        <v>$10</v>
      </c>
      <c r="C96" s="1" t="str">
        <f t="shared" si="3"/>
        <v>The Temple of Beauty (temple, A, 3)</v>
      </c>
      <c r="F96" s="1" t="s">
        <v>1375</v>
      </c>
      <c r="G96" s="1" t="s">
        <v>1711</v>
      </c>
      <c r="H96" s="1" t="s">
        <v>2354</v>
      </c>
      <c r="I96" s="1" t="s">
        <v>2215</v>
      </c>
      <c r="J96" s="1" t="s">
        <v>2191</v>
      </c>
      <c r="K96" s="1">
        <v>3</v>
      </c>
    </row>
    <row r="97" spans="1:11" x14ac:dyDescent="0.25">
      <c r="A97" t="s">
        <v>974</v>
      </c>
      <c r="B97" s="1" t="str">
        <f t="shared" si="2"/>
        <v>$11</v>
      </c>
      <c r="C97" s="1" t="str">
        <f t="shared" si="3"/>
        <v>Brokengulf Villa (noble villa, A, 4s &amp; 3s)</v>
      </c>
      <c r="F97" s="1" t="s">
        <v>304</v>
      </c>
      <c r="G97" s="1" t="s">
        <v>1712</v>
      </c>
      <c r="H97" s="1" t="s">
        <v>2355</v>
      </c>
      <c r="I97" s="1" t="s">
        <v>2190</v>
      </c>
      <c r="J97" s="1" t="s">
        <v>2191</v>
      </c>
      <c r="K97" s="1" t="s">
        <v>2240</v>
      </c>
    </row>
    <row r="98" spans="1:11" x14ac:dyDescent="0.25">
      <c r="A98" t="s">
        <v>975</v>
      </c>
      <c r="B98" s="1" t="str">
        <f t="shared" si="2"/>
        <v>$12</v>
      </c>
      <c r="C98" s="1" t="str">
        <f t="shared" si="3"/>
        <v>Raventree Villa (noble villa, A, 3s &amp; 2s)</v>
      </c>
      <c r="F98" s="1" t="s">
        <v>1376</v>
      </c>
      <c r="G98" s="1" t="s">
        <v>1713</v>
      </c>
      <c r="H98" s="1" t="s">
        <v>2356</v>
      </c>
      <c r="I98" s="1" t="s">
        <v>2190</v>
      </c>
      <c r="J98" s="1" t="s">
        <v>2191</v>
      </c>
      <c r="K98" s="1" t="s">
        <v>2187</v>
      </c>
    </row>
    <row r="99" spans="1:11" x14ac:dyDescent="0.25">
      <c r="A99" t="s">
        <v>976</v>
      </c>
      <c r="B99" s="1" t="str">
        <f t="shared" si="2"/>
        <v>$13</v>
      </c>
      <c r="C99" s="1" t="str">
        <f t="shared" si="3"/>
        <v>Rosznar Villa (noble villa, A, 5s &amp; 2s)</v>
      </c>
      <c r="F99" s="1" t="s">
        <v>1377</v>
      </c>
      <c r="G99" s="1" t="s">
        <v>1714</v>
      </c>
      <c r="H99" s="1" t="s">
        <v>2357</v>
      </c>
      <c r="I99" s="1" t="s">
        <v>2190</v>
      </c>
      <c r="J99" s="1" t="s">
        <v>2191</v>
      </c>
      <c r="K99" s="1" t="s">
        <v>2187</v>
      </c>
    </row>
    <row r="100" spans="1:11" x14ac:dyDescent="0.25">
      <c r="A100" t="s">
        <v>977</v>
      </c>
      <c r="B100" s="1" t="str">
        <f t="shared" si="2"/>
        <v>$14</v>
      </c>
      <c r="C100" s="1" t="str">
        <f t="shared" si="3"/>
        <v>Jhansczil Villa (noble villa, A, 1s &amp; 3s)</v>
      </c>
      <c r="F100" s="1" t="s">
        <v>1378</v>
      </c>
      <c r="G100" s="1" t="s">
        <v>1715</v>
      </c>
      <c r="H100" s="1" t="s">
        <v>2358</v>
      </c>
      <c r="I100" s="1" t="s">
        <v>2190</v>
      </c>
      <c r="J100" s="1" t="s">
        <v>2191</v>
      </c>
      <c r="K100" s="1" t="s">
        <v>2258</v>
      </c>
    </row>
    <row r="101" spans="1:11" x14ac:dyDescent="0.25">
      <c r="A101" t="s">
        <v>978</v>
      </c>
      <c r="B101" s="1" t="str">
        <f t="shared" si="2"/>
        <v>$15</v>
      </c>
      <c r="C101" s="1" t="str">
        <f t="shared" si="3"/>
        <v>Naingate (wizard's domicile, B, 4)</v>
      </c>
      <c r="F101" s="1" t="s">
        <v>1379</v>
      </c>
      <c r="G101" s="1" t="s">
        <v>1716</v>
      </c>
      <c r="H101" s="1" t="s">
        <v>2359</v>
      </c>
      <c r="I101" s="1" t="s">
        <v>2219</v>
      </c>
      <c r="J101" s="1" t="s">
        <v>2196</v>
      </c>
      <c r="K101" s="1">
        <v>4</v>
      </c>
    </row>
    <row r="102" spans="1:11" x14ac:dyDescent="0.25">
      <c r="A102" t="s">
        <v>979</v>
      </c>
      <c r="B102" s="1" t="str">
        <f t="shared" si="2"/>
        <v>$16</v>
      </c>
      <c r="C102" s="1" t="str">
        <f t="shared" si="3"/>
        <v>Melshimber' Villa (noble villa, A, 4s &amp; 5s)</v>
      </c>
      <c r="F102" s="1" t="s">
        <v>516</v>
      </c>
      <c r="G102" s="1" t="s">
        <v>1717</v>
      </c>
      <c r="H102" s="1" t="s">
        <v>2360</v>
      </c>
      <c r="I102" s="1" t="s">
        <v>2190</v>
      </c>
      <c r="J102" s="1" t="s">
        <v>2191</v>
      </c>
      <c r="K102" s="1" t="s">
        <v>2241</v>
      </c>
    </row>
    <row r="103" spans="1:11" x14ac:dyDescent="0.25">
      <c r="A103" t="s">
        <v>980</v>
      </c>
      <c r="B103" s="1" t="str">
        <f t="shared" si="2"/>
        <v>$17</v>
      </c>
      <c r="C103" s="1" t="str">
        <f t="shared" si="3"/>
        <v>Ilitul Villa (noble villa, A, 2s)</v>
      </c>
      <c r="F103" s="1" t="s">
        <v>436</v>
      </c>
      <c r="G103" s="1" t="s">
        <v>1718</v>
      </c>
      <c r="H103" s="1" t="s">
        <v>2361</v>
      </c>
      <c r="I103" s="1" t="s">
        <v>2190</v>
      </c>
      <c r="J103" s="1" t="s">
        <v>2191</v>
      </c>
      <c r="K103" s="1" t="s">
        <v>2187</v>
      </c>
    </row>
    <row r="104" spans="1:11" x14ac:dyDescent="0.25">
      <c r="A104" t="s">
        <v>981</v>
      </c>
      <c r="B104" s="1" t="str">
        <f t="shared" si="2"/>
        <v>$18</v>
      </c>
      <c r="C104" s="1" t="str">
        <f t="shared" si="3"/>
        <v>Aurora's Realms Shop, Singing Dolphin Catalog Counter (business, B, 1)</v>
      </c>
      <c r="F104" s="1" t="s">
        <v>1380</v>
      </c>
      <c r="G104" s="1" t="s">
        <v>1719</v>
      </c>
      <c r="H104" s="1" t="s">
        <v>2362</v>
      </c>
      <c r="I104" s="1" t="s">
        <v>2203</v>
      </c>
      <c r="J104" s="1" t="s">
        <v>2196</v>
      </c>
      <c r="K104" s="1">
        <v>1</v>
      </c>
    </row>
    <row r="105" spans="1:11" x14ac:dyDescent="0.25">
      <c r="A105" t="s">
        <v>982</v>
      </c>
      <c r="B105" s="1" t="str">
        <f t="shared" si="2"/>
        <v>$19</v>
      </c>
      <c r="C105" s="1" t="str">
        <f t="shared" si="3"/>
        <v>The Tower of Luck (temple, A, 2s &amp; 3s)</v>
      </c>
      <c r="F105" s="1" t="s">
        <v>1381</v>
      </c>
      <c r="G105" s="1" t="s">
        <v>1720</v>
      </c>
      <c r="H105" s="1" t="s">
        <v>2363</v>
      </c>
      <c r="I105" s="1" t="s">
        <v>2215</v>
      </c>
      <c r="J105" s="1" t="s">
        <v>2191</v>
      </c>
      <c r="K105" s="1" t="s">
        <v>2185</v>
      </c>
    </row>
    <row r="106" spans="1:11" x14ac:dyDescent="0.25">
      <c r="A106" t="s">
        <v>983</v>
      </c>
      <c r="B106" s="1" t="str">
        <f t="shared" si="2"/>
        <v>$20</v>
      </c>
      <c r="C106" s="1" t="str">
        <f t="shared" si="3"/>
        <v>Wavesilver Villa (noble villa, A, 2s &amp; 4s)</v>
      </c>
      <c r="F106" s="1" t="s">
        <v>659</v>
      </c>
      <c r="G106" s="1" t="s">
        <v>1721</v>
      </c>
      <c r="H106" s="1" t="s">
        <v>2364</v>
      </c>
      <c r="I106" s="1" t="s">
        <v>2190</v>
      </c>
      <c r="J106" s="1" t="s">
        <v>2191</v>
      </c>
      <c r="K106" s="7" t="s">
        <v>2188</v>
      </c>
    </row>
    <row r="107" spans="1:11" x14ac:dyDescent="0.25">
      <c r="A107" t="s">
        <v>984</v>
      </c>
      <c r="B107" s="1" t="str">
        <f t="shared" si="2"/>
        <v>$21</v>
      </c>
      <c r="C107" s="1" t="str">
        <f t="shared" si="3"/>
        <v>The House of Wonder (temple, A, 5s)</v>
      </c>
      <c r="F107" s="1" t="s">
        <v>1382</v>
      </c>
      <c r="G107" s="1" t="s">
        <v>1722</v>
      </c>
      <c r="H107" s="1" t="s">
        <v>2365</v>
      </c>
      <c r="I107" s="1" t="s">
        <v>2215</v>
      </c>
      <c r="J107" s="1" t="s">
        <v>2191</v>
      </c>
      <c r="K107" s="1">
        <v>5</v>
      </c>
    </row>
    <row r="108" spans="1:11" x14ac:dyDescent="0.25">
      <c r="A108" t="s">
        <v>985</v>
      </c>
      <c r="B108" s="1" t="str">
        <f t="shared" si="2"/>
        <v>$22</v>
      </c>
      <c r="C108" s="1" t="str">
        <f t="shared" si="3"/>
        <v>Eltorchul Villa (noble villa, A, 1s &amp; 3s)</v>
      </c>
      <c r="F108" s="1" t="s">
        <v>361</v>
      </c>
      <c r="G108" s="1" t="s">
        <v>1723</v>
      </c>
      <c r="H108" s="1" t="s">
        <v>2366</v>
      </c>
      <c r="I108" s="1" t="s">
        <v>2190</v>
      </c>
      <c r="J108" s="1" t="s">
        <v>2191</v>
      </c>
      <c r="K108" s="1" t="s">
        <v>2258</v>
      </c>
    </row>
    <row r="109" spans="1:11" x14ac:dyDescent="0.25">
      <c r="A109" t="s">
        <v>986</v>
      </c>
      <c r="B109" s="1" t="str">
        <f t="shared" si="2"/>
        <v>$23</v>
      </c>
      <c r="C109" s="1" t="str">
        <f t="shared" si="3"/>
        <v>Nesher Villa (noble villa, A, 1s &amp; 2s)</v>
      </c>
      <c r="F109" s="1" t="s">
        <v>535</v>
      </c>
      <c r="G109" s="1" t="s">
        <v>1724</v>
      </c>
      <c r="H109" s="1" t="s">
        <v>2367</v>
      </c>
      <c r="I109" s="1" t="s">
        <v>2190</v>
      </c>
      <c r="J109" s="1" t="s">
        <v>2191</v>
      </c>
      <c r="K109" s="1" t="s">
        <v>2186</v>
      </c>
    </row>
    <row r="110" spans="1:11" x14ac:dyDescent="0.25">
      <c r="A110" t="s">
        <v>987</v>
      </c>
      <c r="B110" s="1" t="str">
        <f t="shared" si="2"/>
        <v>$24</v>
      </c>
      <c r="C110" s="1" t="str">
        <f t="shared" si="3"/>
        <v>Gundwynd Villa (noble villa, A, 2s &amp; 3s)</v>
      </c>
      <c r="F110" s="1" t="s">
        <v>399</v>
      </c>
      <c r="G110" s="1" t="s">
        <v>1725</v>
      </c>
      <c r="H110" s="1" t="s">
        <v>2368</v>
      </c>
      <c r="I110" s="1" t="s">
        <v>2190</v>
      </c>
      <c r="J110" s="1" t="s">
        <v>2191</v>
      </c>
      <c r="K110" s="1" t="s">
        <v>2185</v>
      </c>
    </row>
    <row r="111" spans="1:11" x14ac:dyDescent="0.25">
      <c r="A111" t="s">
        <v>988</v>
      </c>
      <c r="B111" s="1" t="str">
        <f t="shared" si="2"/>
        <v>$25</v>
      </c>
      <c r="C111" s="1" t="str">
        <f t="shared" si="3"/>
        <v>Tessalar's Tower (wizard's domicile, B, 4s)</v>
      </c>
      <c r="F111" s="1" t="s">
        <v>1383</v>
      </c>
      <c r="G111" s="1" t="s">
        <v>1726</v>
      </c>
      <c r="H111" s="1" t="s">
        <v>2369</v>
      </c>
      <c r="I111" s="1" t="s">
        <v>2219</v>
      </c>
      <c r="J111" s="1" t="s">
        <v>2196</v>
      </c>
      <c r="K111" s="1" t="s">
        <v>2242</v>
      </c>
    </row>
    <row r="112" spans="1:11" x14ac:dyDescent="0.25">
      <c r="A112" t="s">
        <v>989</v>
      </c>
      <c r="B112" s="1" t="str">
        <f t="shared" si="2"/>
        <v>$26</v>
      </c>
      <c r="C112" s="1" t="str">
        <f t="shared" si="3"/>
        <v>Artemel Villa (noble villa, A, 2s)</v>
      </c>
      <c r="F112" s="1" t="s">
        <v>277</v>
      </c>
      <c r="G112" s="1" t="s">
        <v>1727</v>
      </c>
      <c r="H112" s="1" t="s">
        <v>2370</v>
      </c>
      <c r="I112" s="1" t="s">
        <v>2190</v>
      </c>
      <c r="J112" s="1" t="s">
        <v>2191</v>
      </c>
      <c r="K112" s="1" t="s">
        <v>2187</v>
      </c>
    </row>
    <row r="113" spans="1:11" x14ac:dyDescent="0.25">
      <c r="A113" t="s">
        <v>990</v>
      </c>
      <c r="B113" s="1" t="str">
        <f t="shared" si="2"/>
        <v>$27</v>
      </c>
      <c r="C113" s="1" t="str">
        <f t="shared" si="3"/>
        <v>Ammakyl Villa (noble villa, A, 1s &amp; 2s)</v>
      </c>
      <c r="F113" s="1" t="s">
        <v>1384</v>
      </c>
      <c r="G113" s="1" t="s">
        <v>1728</v>
      </c>
      <c r="H113" s="1" t="s">
        <v>2371</v>
      </c>
      <c r="I113" s="1" t="s">
        <v>2190</v>
      </c>
      <c r="J113" s="1" t="s">
        <v>2191</v>
      </c>
      <c r="K113" s="1" t="s">
        <v>2186</v>
      </c>
    </row>
    <row r="114" spans="1:11" x14ac:dyDescent="0.25">
      <c r="A114" t="s">
        <v>991</v>
      </c>
      <c r="B114" s="1" t="str">
        <f t="shared" si="2"/>
        <v>$28</v>
      </c>
      <c r="C114" s="1" t="str">
        <f t="shared" si="3"/>
        <v>Silmerhelve Villa (noble villa, A, 3s)</v>
      </c>
      <c r="F114" s="1" t="s">
        <v>1385</v>
      </c>
      <c r="G114" s="1" t="s">
        <v>1729</v>
      </c>
      <c r="H114" s="1" t="s">
        <v>2372</v>
      </c>
      <c r="I114" s="1" t="s">
        <v>2190</v>
      </c>
      <c r="J114" s="1" t="s">
        <v>2191</v>
      </c>
      <c r="K114" s="1" t="s">
        <v>2259</v>
      </c>
    </row>
    <row r="115" spans="1:11" x14ac:dyDescent="0.25">
      <c r="A115" t="s">
        <v>992</v>
      </c>
      <c r="B115" s="1" t="str">
        <f t="shared" si="2"/>
        <v>$29</v>
      </c>
      <c r="C115" s="1" t="str">
        <f t="shared" si="3"/>
        <v>Ruldegost Villa (noble villa, A, 3s &amp; 4s)</v>
      </c>
      <c r="F115" s="1" t="s">
        <v>573</v>
      </c>
      <c r="G115" s="1" t="s">
        <v>1730</v>
      </c>
      <c r="H115" s="1" t="s">
        <v>2373</v>
      </c>
      <c r="I115" s="1" t="s">
        <v>2190</v>
      </c>
      <c r="J115" s="1" t="s">
        <v>2191</v>
      </c>
      <c r="K115" s="1" t="s">
        <v>2189</v>
      </c>
    </row>
    <row r="116" spans="1:11" x14ac:dyDescent="0.25">
      <c r="A116" t="s">
        <v>993</v>
      </c>
      <c r="B116" s="1" t="str">
        <f t="shared" si="2"/>
        <v>$30</v>
      </c>
      <c r="C116" s="1" t="str">
        <f t="shared" si="3"/>
        <v>The Dragon Tower of Maaril (wizard's domicile, A, 4s)</v>
      </c>
      <c r="F116" s="1" t="s">
        <v>1386</v>
      </c>
      <c r="G116" s="1" t="s">
        <v>1731</v>
      </c>
      <c r="H116" s="1" t="s">
        <v>2374</v>
      </c>
      <c r="I116" s="1" t="s">
        <v>2219</v>
      </c>
      <c r="J116" s="1" t="s">
        <v>2191</v>
      </c>
      <c r="K116" s="1">
        <v>4</v>
      </c>
    </row>
    <row r="117" spans="1:11" x14ac:dyDescent="0.25">
      <c r="A117" t="s">
        <v>994</v>
      </c>
      <c r="B117" s="1" t="str">
        <f t="shared" si="2"/>
        <v>$31</v>
      </c>
      <c r="C117" s="1" t="str">
        <f t="shared" si="3"/>
        <v>Husteem Villa (noble villa, A, 3s &amp; 4s)</v>
      </c>
      <c r="F117" s="1" t="s">
        <v>1387</v>
      </c>
      <c r="G117" s="1" t="s">
        <v>1732</v>
      </c>
      <c r="H117" s="1" t="s">
        <v>2375</v>
      </c>
      <c r="I117" s="1" t="s">
        <v>2190</v>
      </c>
      <c r="J117" s="1" t="s">
        <v>2191</v>
      </c>
      <c r="K117" s="1" t="s">
        <v>2189</v>
      </c>
    </row>
    <row r="118" spans="1:11" x14ac:dyDescent="0.25">
      <c r="A118" t="s">
        <v>995</v>
      </c>
      <c r="B118" s="1" t="str">
        <f t="shared" si="2"/>
        <v>$32</v>
      </c>
      <c r="C118" s="1" t="str">
        <f t="shared" si="3"/>
        <v>Zulpair Villa (noble villa, A, 3s)</v>
      </c>
      <c r="F118" s="1" t="s">
        <v>664</v>
      </c>
      <c r="G118" s="1" t="s">
        <v>1733</v>
      </c>
      <c r="H118" s="1" t="s">
        <v>2376</v>
      </c>
      <c r="I118" s="1" t="s">
        <v>2190</v>
      </c>
      <c r="J118" s="1" t="s">
        <v>2191</v>
      </c>
      <c r="K118" s="1" t="s">
        <v>2259</v>
      </c>
    </row>
    <row r="119" spans="1:11" x14ac:dyDescent="0.25">
      <c r="A119" t="s">
        <v>996</v>
      </c>
      <c r="B119" s="1" t="str">
        <f t="shared" si="2"/>
        <v>$33</v>
      </c>
      <c r="C119" s="1" t="str">
        <f t="shared" si="3"/>
        <v>Eirontalar Villa (noble villa, A, 2s)</v>
      </c>
      <c r="F119" s="1" t="s">
        <v>353</v>
      </c>
      <c r="G119" s="1" t="s">
        <v>1734</v>
      </c>
      <c r="H119" s="1" t="s">
        <v>2377</v>
      </c>
      <c r="I119" s="1" t="s">
        <v>2190</v>
      </c>
      <c r="J119" s="1" t="s">
        <v>2191</v>
      </c>
      <c r="K119" s="1" t="s">
        <v>2187</v>
      </c>
    </row>
    <row r="120" spans="1:11" x14ac:dyDescent="0.25">
      <c r="A120" t="s">
        <v>997</v>
      </c>
      <c r="B120" s="1" t="str">
        <f t="shared" si="2"/>
        <v>$34</v>
      </c>
      <c r="C120" s="1" t="str">
        <f t="shared" si="3"/>
        <v>Tesper Villa, "Tespergates" (noble villa, A, 2s &amp; 3s)</v>
      </c>
      <c r="F120" s="1" t="s">
        <v>618</v>
      </c>
      <c r="G120" s="1" t="s">
        <v>1735</v>
      </c>
      <c r="H120" s="1" t="s">
        <v>2378</v>
      </c>
      <c r="I120" s="1" t="s">
        <v>2190</v>
      </c>
      <c r="J120" s="1" t="s">
        <v>2191</v>
      </c>
      <c r="K120" s="1" t="s">
        <v>2185</v>
      </c>
    </row>
    <row r="121" spans="1:11" x14ac:dyDescent="0.25">
      <c r="A121" t="s">
        <v>998</v>
      </c>
      <c r="B121" s="1" t="str">
        <f t="shared" si="2"/>
        <v>$35</v>
      </c>
      <c r="C121" s="1" t="str">
        <f t="shared" si="3"/>
        <v>Irlingstar Villa (noble villa, A, 3s &amp; 4s)</v>
      </c>
      <c r="F121" s="1" t="s">
        <v>1388</v>
      </c>
      <c r="G121" s="1" t="s">
        <v>1736</v>
      </c>
      <c r="H121" s="1" t="s">
        <v>2379</v>
      </c>
      <c r="I121" s="1" t="s">
        <v>2190</v>
      </c>
      <c r="J121" s="1" t="s">
        <v>2191</v>
      </c>
      <c r="K121" s="1" t="s">
        <v>2189</v>
      </c>
    </row>
    <row r="122" spans="1:11" x14ac:dyDescent="0.25">
      <c r="A122" t="s">
        <v>999</v>
      </c>
      <c r="B122" s="1" t="str">
        <f t="shared" si="2"/>
        <v>$36</v>
      </c>
      <c r="C122" s="1" t="str">
        <f t="shared" si="3"/>
        <v>Manthar Villa (noble villa, A, 1s &amp; 3s)</v>
      </c>
      <c r="F122" s="1" t="s">
        <v>502</v>
      </c>
      <c r="G122" s="1" t="s">
        <v>1737</v>
      </c>
      <c r="H122" s="1" t="s">
        <v>2380</v>
      </c>
      <c r="I122" s="1" t="s">
        <v>2190</v>
      </c>
      <c r="J122" s="1" t="s">
        <v>2191</v>
      </c>
      <c r="K122" s="1" t="s">
        <v>2258</v>
      </c>
    </row>
    <row r="123" spans="1:11" x14ac:dyDescent="0.25">
      <c r="A123" t="s">
        <v>1000</v>
      </c>
      <c r="B123" s="1" t="str">
        <f t="shared" si="2"/>
        <v>$37</v>
      </c>
      <c r="C123" s="1" t="str">
        <f t="shared" si="3"/>
        <v>The Fiery Flagon (tavern, B, 1s)</v>
      </c>
      <c r="F123" s="1" t="s">
        <v>1389</v>
      </c>
      <c r="G123" s="1" t="s">
        <v>1738</v>
      </c>
      <c r="H123" s="1" t="s">
        <v>2381</v>
      </c>
      <c r="I123" s="1" t="s">
        <v>2208</v>
      </c>
      <c r="J123" s="1" t="s">
        <v>2196</v>
      </c>
      <c r="K123" s="1" t="s">
        <v>2262</v>
      </c>
    </row>
    <row r="124" spans="1:11" x14ac:dyDescent="0.25">
      <c r="A124" t="s">
        <v>1001</v>
      </c>
      <c r="B124" s="1" t="str">
        <f t="shared" si="2"/>
        <v>$38</v>
      </c>
      <c r="C124" s="1" t="str">
        <f t="shared" si="3"/>
        <v>The House of Inspired Hands (temple, B, 3s)</v>
      </c>
      <c r="F124" s="1" t="s">
        <v>1390</v>
      </c>
      <c r="G124" s="1" t="s">
        <v>1739</v>
      </c>
      <c r="H124" s="1" t="s">
        <v>2382</v>
      </c>
      <c r="I124" s="1" t="s">
        <v>2215</v>
      </c>
      <c r="J124" s="1" t="s">
        <v>2196</v>
      </c>
      <c r="K124" s="1" t="s">
        <v>2259</v>
      </c>
    </row>
    <row r="125" spans="1:11" x14ac:dyDescent="0.25">
      <c r="A125" t="s">
        <v>1002</v>
      </c>
      <c r="B125" s="1" t="str">
        <f t="shared" si="2"/>
        <v>$39</v>
      </c>
      <c r="C125" s="1" t="str">
        <f t="shared" si="3"/>
        <v>Dacer's Inn (inn, B, 3s)</v>
      </c>
      <c r="F125" s="1" t="s">
        <v>1391</v>
      </c>
      <c r="G125" s="1" t="s">
        <v>1740</v>
      </c>
      <c r="H125" s="1" t="s">
        <v>2383</v>
      </c>
      <c r="I125" s="1" t="s">
        <v>2207</v>
      </c>
      <c r="J125" s="1" t="s">
        <v>2196</v>
      </c>
      <c r="K125" s="1" t="s">
        <v>2259</v>
      </c>
    </row>
    <row r="126" spans="1:11" x14ac:dyDescent="0.25">
      <c r="A126" t="s">
        <v>1003</v>
      </c>
      <c r="B126" s="1" t="str">
        <f t="shared" si="2"/>
        <v>$40</v>
      </c>
      <c r="C126" s="1" t="str">
        <f t="shared" si="3"/>
        <v>Ilzimmer (noble villa, A, 1s &amp; 2s)</v>
      </c>
      <c r="F126" s="1" t="s">
        <v>1392</v>
      </c>
      <c r="G126" s="1" t="s">
        <v>1741</v>
      </c>
      <c r="H126" s="1" t="s">
        <v>100</v>
      </c>
      <c r="I126" s="1" t="s">
        <v>2190</v>
      </c>
      <c r="J126" s="1" t="s">
        <v>2191</v>
      </c>
      <c r="K126" s="1" t="s">
        <v>2186</v>
      </c>
    </row>
    <row r="127" spans="1:11" x14ac:dyDescent="0.25">
      <c r="A127" t="s">
        <v>1004</v>
      </c>
      <c r="B127" s="1" t="str">
        <f t="shared" si="2"/>
        <v>$41</v>
      </c>
      <c r="C127" s="1" t="str">
        <f t="shared" si="3"/>
        <v>The Ship's Wheel (tavern, C, 2)</v>
      </c>
      <c r="F127" s="1" t="s">
        <v>1393</v>
      </c>
      <c r="G127" s="1" t="s">
        <v>1742</v>
      </c>
      <c r="H127" s="1" t="s">
        <v>2384</v>
      </c>
      <c r="I127" s="1" t="s">
        <v>2208</v>
      </c>
      <c r="J127" s="1" t="s">
        <v>2184</v>
      </c>
      <c r="K127" s="1">
        <v>2</v>
      </c>
    </row>
    <row r="128" spans="1:11" x14ac:dyDescent="0.25">
      <c r="A128" t="s">
        <v>1005</v>
      </c>
      <c r="B128" s="1" t="str">
        <f t="shared" si="2"/>
        <v>$42</v>
      </c>
      <c r="C128" s="1" t="str">
        <f t="shared" si="3"/>
        <v>The Pilgrim's Rest (inn, B, 3)</v>
      </c>
      <c r="F128" s="1" t="s">
        <v>1394</v>
      </c>
      <c r="G128" s="1" t="s">
        <v>1743</v>
      </c>
      <c r="H128" s="1" t="s">
        <v>2385</v>
      </c>
      <c r="I128" s="1" t="s">
        <v>2207</v>
      </c>
      <c r="J128" s="1" t="s">
        <v>2196</v>
      </c>
      <c r="K128" s="1">
        <v>3</v>
      </c>
    </row>
    <row r="129" spans="1:11" x14ac:dyDescent="0.25">
      <c r="A129" t="s">
        <v>1006</v>
      </c>
      <c r="B129" s="1" t="str">
        <f t="shared" si="2"/>
        <v>$43</v>
      </c>
      <c r="C129" s="1" t="str">
        <f t="shared" si="3"/>
        <v>The Wandering Wemic (inn, B, 3)</v>
      </c>
      <c r="F129" s="1" t="s">
        <v>1395</v>
      </c>
      <c r="G129" s="1" t="s">
        <v>1744</v>
      </c>
      <c r="H129" s="1" t="s">
        <v>2386</v>
      </c>
      <c r="I129" s="1" t="s">
        <v>2207</v>
      </c>
      <c r="J129" s="1" t="s">
        <v>2196</v>
      </c>
      <c r="K129" s="1">
        <v>3</v>
      </c>
    </row>
    <row r="130" spans="1:11" x14ac:dyDescent="0.25">
      <c r="A130" t="s">
        <v>1007</v>
      </c>
      <c r="B130" s="1" t="str">
        <f t="shared" si="2"/>
        <v>$44</v>
      </c>
      <c r="C130" s="1" t="str">
        <f t="shared" si="3"/>
        <v>Tchazzam Villa (noble villa, A, 1s &amp; 2s)</v>
      </c>
      <c r="F130" s="1" t="s">
        <v>613</v>
      </c>
      <c r="G130" s="1" t="s">
        <v>1745</v>
      </c>
      <c r="H130" s="1" t="s">
        <v>2387</v>
      </c>
      <c r="I130" s="1" t="s">
        <v>2190</v>
      </c>
      <c r="J130" s="1" t="s">
        <v>2191</v>
      </c>
      <c r="K130" s="1" t="s">
        <v>2186</v>
      </c>
    </row>
    <row r="131" spans="1:11" x14ac:dyDescent="0.25">
      <c r="A131" t="s">
        <v>1008</v>
      </c>
      <c r="B131" s="1" t="str">
        <f t="shared" si="2"/>
        <v>$45"</v>
      </c>
      <c r="C131" s="1" t="str">
        <f t="shared" si="3"/>
        <v>Maerghoun's Inn (inn, B, 3)</v>
      </c>
      <c r="F131" s="1" t="s">
        <v>1746</v>
      </c>
      <c r="G131" s="1" t="s">
        <v>1747</v>
      </c>
      <c r="H131" s="1" t="s">
        <v>2388</v>
      </c>
      <c r="I131" s="1" t="s">
        <v>2207</v>
      </c>
      <c r="J131" s="1" t="s">
        <v>2196</v>
      </c>
      <c r="K131" s="1">
        <v>3</v>
      </c>
    </row>
    <row r="132" spans="1:11" x14ac:dyDescent="0.25">
      <c r="A132" t="s">
        <v>1009</v>
      </c>
      <c r="B132" s="1" t="str">
        <f t="shared" ref="B132:B195" si="4">LEFT(LEFT(A132,FIND(":",A132)),LEN(LEFT(A132,FIND(":",A132)))-1)</f>
        <v>$46</v>
      </c>
      <c r="C132" s="1" t="str">
        <f t="shared" ref="C132:C195" si="5">RIGHT(A132,LEN(A132)-FIND(":",A132)-1)</f>
        <v>Urmbrusk Villa (noble villa, A, 2s &amp; 3s)</v>
      </c>
      <c r="F132" s="1" t="s">
        <v>649</v>
      </c>
      <c r="G132" s="1" t="s">
        <v>1748</v>
      </c>
      <c r="H132" s="1" t="s">
        <v>2389</v>
      </c>
      <c r="I132" s="1" t="s">
        <v>2190</v>
      </c>
      <c r="J132" s="1" t="s">
        <v>2191</v>
      </c>
      <c r="K132" s="1" t="s">
        <v>2185</v>
      </c>
    </row>
    <row r="133" spans="1:11" x14ac:dyDescent="0.25">
      <c r="A133" t="s">
        <v>1010</v>
      </c>
      <c r="B133" s="1" t="str">
        <f t="shared" si="4"/>
        <v>$47</v>
      </c>
      <c r="C133" s="1" t="str">
        <f t="shared" si="5"/>
        <v>Assumbar Villa (noble villa, A, Is &amp; 3s)</v>
      </c>
      <c r="F133" s="1" t="s">
        <v>284</v>
      </c>
      <c r="G133" s="1" t="s">
        <v>1749</v>
      </c>
      <c r="H133" s="1" t="s">
        <v>2390</v>
      </c>
      <c r="I133" s="1" t="s">
        <v>2190</v>
      </c>
      <c r="J133" s="1" t="s">
        <v>2191</v>
      </c>
      <c r="K133" s="1" t="s">
        <v>2259</v>
      </c>
    </row>
    <row r="134" spans="1:11" x14ac:dyDescent="0.25">
      <c r="A134" t="s">
        <v>1011</v>
      </c>
      <c r="B134" s="1" t="str">
        <f t="shared" si="4"/>
        <v>$48</v>
      </c>
      <c r="C134" s="1" t="str">
        <f t="shared" si="5"/>
        <v>Cassalanter-Villa (noble villa, A, 3s &amp; 4s)</v>
      </c>
      <c r="F134" s="1" t="s">
        <v>1396</v>
      </c>
      <c r="G134" s="1" t="s">
        <v>1750</v>
      </c>
      <c r="H134" s="1" t="s">
        <v>2391</v>
      </c>
      <c r="I134" s="1" t="s">
        <v>2190</v>
      </c>
      <c r="J134" s="1" t="s">
        <v>2191</v>
      </c>
      <c r="K134" s="1" t="s">
        <v>2189</v>
      </c>
    </row>
    <row r="135" spans="1:11" x14ac:dyDescent="0.25">
      <c r="A135" t="s">
        <v>1012</v>
      </c>
      <c r="B135" s="1" t="str">
        <f t="shared" si="4"/>
        <v>$49</v>
      </c>
      <c r="C135" s="1" t="str">
        <f t="shared" si="5"/>
        <v>Thongolir Villa (noble villa, A, 1s &amp; 2s)</v>
      </c>
      <c r="F135" s="1" t="s">
        <v>628</v>
      </c>
      <c r="G135" s="1" t="s">
        <v>1751</v>
      </c>
      <c r="H135" s="1" t="s">
        <v>2392</v>
      </c>
      <c r="I135" s="1" t="s">
        <v>2190</v>
      </c>
      <c r="J135" s="1" t="s">
        <v>2191</v>
      </c>
      <c r="K135" s="1" t="s">
        <v>2186</v>
      </c>
    </row>
    <row r="136" spans="1:11" x14ac:dyDescent="0.25">
      <c r="A136" t="s">
        <v>1013</v>
      </c>
      <c r="B136" s="1" t="str">
        <f t="shared" si="4"/>
        <v>$50</v>
      </c>
      <c r="C136" s="1" t="str">
        <f t="shared" si="5"/>
        <v>Eagleshield Villa (noble villa, A, 2s &amp; 4s)</v>
      </c>
      <c r="F136" s="1" t="s">
        <v>1397</v>
      </c>
      <c r="G136" s="1" t="s">
        <v>1752</v>
      </c>
      <c r="H136" s="1" t="s">
        <v>2393</v>
      </c>
      <c r="I136" s="1" t="s">
        <v>2190</v>
      </c>
      <c r="J136" s="1" t="s">
        <v>2191</v>
      </c>
      <c r="K136" s="7" t="s">
        <v>2188</v>
      </c>
    </row>
    <row r="137" spans="1:11" x14ac:dyDescent="0.25">
      <c r="A137" t="s">
        <v>1014</v>
      </c>
      <c r="B137" s="1" t="str">
        <f t="shared" si="4"/>
        <v>$51</v>
      </c>
      <c r="C137" s="1" t="str">
        <f t="shared" si="5"/>
        <v>Dezlentyr Villa (noble villa, A, 2s &amp; 4s)</v>
      </c>
      <c r="F137" s="1" t="s">
        <v>1398</v>
      </c>
      <c r="G137" s="1" t="s">
        <v>1753</v>
      </c>
      <c r="H137" s="1" t="s">
        <v>2394</v>
      </c>
      <c r="I137" s="1" t="s">
        <v>2190</v>
      </c>
      <c r="J137" s="1" t="s">
        <v>2191</v>
      </c>
      <c r="K137" s="7" t="s">
        <v>2188</v>
      </c>
    </row>
    <row r="138" spans="1:11" x14ac:dyDescent="0.25">
      <c r="A138" t="s">
        <v>1015</v>
      </c>
      <c r="B138" s="1" t="str">
        <f t="shared" si="4"/>
        <v>$52</v>
      </c>
      <c r="C138" s="1" t="str">
        <f t="shared" si="5"/>
        <v>Belabranta Villa (noble villa;, A, 3s &amp; 5s)</v>
      </c>
      <c r="F138" s="1" t="s">
        <v>293</v>
      </c>
      <c r="G138" s="1" t="s">
        <v>1754</v>
      </c>
      <c r="H138" s="1" t="s">
        <v>2395</v>
      </c>
      <c r="I138" s="1" t="s">
        <v>2220</v>
      </c>
      <c r="J138" s="1" t="s">
        <v>2191</v>
      </c>
      <c r="K138" s="1" t="s">
        <v>2259</v>
      </c>
    </row>
    <row r="139" spans="1:11" x14ac:dyDescent="0.25">
      <c r="A139" t="s">
        <v>1016</v>
      </c>
      <c r="B139" s="1" t="str">
        <f t="shared" si="4"/>
        <v>$53</v>
      </c>
      <c r="C139" s="1" t="str">
        <f t="shared" si="5"/>
        <v>Bladesemmer Villa (noble villa, A, 1s &amp; 3s)</v>
      </c>
      <c r="F139" s="1" t="s">
        <v>300</v>
      </c>
      <c r="G139" s="1" t="s">
        <v>1755</v>
      </c>
      <c r="H139" s="1" t="s">
        <v>2396</v>
      </c>
      <c r="I139" s="1" t="s">
        <v>2190</v>
      </c>
      <c r="J139" s="1" t="s">
        <v>2191</v>
      </c>
      <c r="K139" s="1" t="s">
        <v>2258</v>
      </c>
    </row>
    <row r="140" spans="1:11" x14ac:dyDescent="0.25">
      <c r="A140" t="s">
        <v>1017</v>
      </c>
      <c r="B140" s="1" t="str">
        <f t="shared" si="4"/>
        <v>$54</v>
      </c>
      <c r="C140" s="1" t="str">
        <f t="shared" si="5"/>
        <v>The House of Purple Silks (festhall, B, 4)</v>
      </c>
      <c r="F140" s="1" t="s">
        <v>1399</v>
      </c>
      <c r="G140" s="1" t="s">
        <v>1756</v>
      </c>
      <c r="H140" s="1" t="s">
        <v>2397</v>
      </c>
      <c r="I140" s="1" t="s">
        <v>2209</v>
      </c>
      <c r="J140" s="1" t="s">
        <v>2196</v>
      </c>
      <c r="K140" s="1">
        <v>4</v>
      </c>
    </row>
    <row r="141" spans="1:11" x14ac:dyDescent="0.25">
      <c r="A141" t="s">
        <v>1018</v>
      </c>
      <c r="B141" s="1" t="str">
        <f t="shared" si="4"/>
        <v>$55</v>
      </c>
      <c r="C141" s="1" t="str">
        <f t="shared" si="5"/>
        <v>Gounar's Tavern (tavern, B, 2)</v>
      </c>
      <c r="F141" s="1" t="s">
        <v>1400</v>
      </c>
      <c r="G141" s="1" t="s">
        <v>1757</v>
      </c>
      <c r="H141" s="1" t="s">
        <v>2398</v>
      </c>
      <c r="I141" s="1" t="s">
        <v>2208</v>
      </c>
      <c r="J141" s="1" t="s">
        <v>2196</v>
      </c>
      <c r="K141" s="1">
        <v>2</v>
      </c>
    </row>
    <row r="142" spans="1:11" x14ac:dyDescent="0.25">
      <c r="A142" t="s">
        <v>1019</v>
      </c>
      <c r="B142" s="1" t="str">
        <f t="shared" si="4"/>
        <v>$56</v>
      </c>
      <c r="C142" s="1" t="str">
        <f t="shared" si="5"/>
        <v>The House of the Moon (temple, A, 4)</v>
      </c>
      <c r="F142" s="1" t="s">
        <v>1401</v>
      </c>
      <c r="G142" s="1" t="s">
        <v>1758</v>
      </c>
      <c r="H142" s="1" t="s">
        <v>2399</v>
      </c>
      <c r="I142" s="1" t="s">
        <v>2215</v>
      </c>
      <c r="J142" s="1" t="s">
        <v>2191</v>
      </c>
      <c r="K142" s="1">
        <v>4</v>
      </c>
    </row>
    <row r="143" spans="1:11" x14ac:dyDescent="0.25">
      <c r="A143" t="s">
        <v>1020</v>
      </c>
      <c r="B143" s="1" t="str">
        <f t="shared" si="4"/>
        <v>$57</v>
      </c>
      <c r="C143" s="1" t="str">
        <f t="shared" si="5"/>
        <v>Moonstar Villa (noble villa, A, 2s &amp; 4s)</v>
      </c>
      <c r="F143" s="1" t="s">
        <v>1402</v>
      </c>
      <c r="G143" s="1" t="s">
        <v>1759</v>
      </c>
      <c r="H143" s="1" t="s">
        <v>2400</v>
      </c>
      <c r="I143" s="1" t="s">
        <v>2190</v>
      </c>
      <c r="J143" s="1" t="s">
        <v>2191</v>
      </c>
      <c r="K143" s="7" t="s">
        <v>2188</v>
      </c>
    </row>
    <row r="144" spans="1:11" x14ac:dyDescent="0.25">
      <c r="A144" t="s">
        <v>1021</v>
      </c>
      <c r="B144" s="1" t="str">
        <f t="shared" si="4"/>
        <v>$58</v>
      </c>
      <c r="C144" s="1" t="str">
        <f t="shared" si="5"/>
        <v>The House of Heroes (temple, A, 3)</v>
      </c>
      <c r="F144" s="1" t="s">
        <v>1403</v>
      </c>
      <c r="G144" s="1" t="s">
        <v>1760</v>
      </c>
      <c r="H144" s="1" t="s">
        <v>2401</v>
      </c>
      <c r="I144" s="1" t="s">
        <v>2215</v>
      </c>
      <c r="J144" s="1" t="s">
        <v>2191</v>
      </c>
      <c r="K144" s="1">
        <v>3</v>
      </c>
    </row>
    <row r="145" spans="1:11" x14ac:dyDescent="0.25">
      <c r="A145" t="s">
        <v>1022</v>
      </c>
      <c r="B145" s="1" t="str">
        <f t="shared" si="4"/>
        <v>$59</v>
      </c>
      <c r="C145" s="1" t="str">
        <f t="shared" si="5"/>
        <v>The Broken Lance (tavern, C, 1)</v>
      </c>
      <c r="F145" s="1" t="s">
        <v>1404</v>
      </c>
      <c r="G145" s="1" t="s">
        <v>1761</v>
      </c>
      <c r="H145" s="1" t="s">
        <v>2402</v>
      </c>
      <c r="I145" s="1" t="s">
        <v>2208</v>
      </c>
      <c r="J145" s="1" t="s">
        <v>2184</v>
      </c>
      <c r="K145" s="1">
        <v>1</v>
      </c>
    </row>
    <row r="146" spans="1:11" x14ac:dyDescent="0.25">
      <c r="A146" t="s">
        <v>1023</v>
      </c>
      <c r="B146" s="1" t="str">
        <f t="shared" si="4"/>
        <v>$60</v>
      </c>
      <c r="C146" s="1" t="str">
        <f t="shared" si="5"/>
        <v>Halazar's Fine Gems (business, B, 2)</v>
      </c>
      <c r="F146" s="1" t="s">
        <v>1405</v>
      </c>
      <c r="G146" s="1" t="s">
        <v>1762</v>
      </c>
      <c r="H146" s="1" t="s">
        <v>2403</v>
      </c>
      <c r="I146" s="1" t="s">
        <v>2204</v>
      </c>
      <c r="J146" s="1" t="s">
        <v>2196</v>
      </c>
      <c r="K146" s="1">
        <v>2</v>
      </c>
    </row>
    <row r="147" spans="1:11" x14ac:dyDescent="0.25">
      <c r="A147" t="s">
        <v>1024</v>
      </c>
      <c r="B147" s="1" t="str">
        <f t="shared" si="4"/>
        <v>$61</v>
      </c>
      <c r="C147" s="1" t="str">
        <f t="shared" si="5"/>
        <v>The Silken Slyph (tavern/inn, A, 4)</v>
      </c>
      <c r="F147" s="1" t="s">
        <v>1406</v>
      </c>
      <c r="G147" s="1" t="s">
        <v>1763</v>
      </c>
      <c r="H147" s="1" t="s">
        <v>2404</v>
      </c>
      <c r="I147" s="1" t="s">
        <v>2221</v>
      </c>
      <c r="J147" s="1" t="s">
        <v>2191</v>
      </c>
      <c r="K147" s="1">
        <v>4</v>
      </c>
    </row>
    <row r="148" spans="1:11" x14ac:dyDescent="0.25">
      <c r="A148" t="s">
        <v>1025</v>
      </c>
      <c r="B148" s="1" t="str">
        <f t="shared" si="4"/>
        <v>$62</v>
      </c>
      <c r="C148" s="1" t="str">
        <f t="shared" si="5"/>
        <v>Gerin's Breads (business, B, 2)</v>
      </c>
      <c r="F148" s="1" t="s">
        <v>1764</v>
      </c>
      <c r="G148" s="1" t="s">
        <v>1765</v>
      </c>
      <c r="H148" s="1" t="s">
        <v>2405</v>
      </c>
      <c r="I148" s="1" t="s">
        <v>2204</v>
      </c>
      <c r="J148" s="1" t="s">
        <v>2196</v>
      </c>
      <c r="K148" s="1">
        <v>2</v>
      </c>
    </row>
    <row r="149" spans="1:11" x14ac:dyDescent="0.25">
      <c r="A149" t="s">
        <v>1026</v>
      </c>
      <c r="B149" s="1" t="str">
        <f t="shared" si="4"/>
        <v>$63</v>
      </c>
      <c r="C149" s="1" t="str">
        <f t="shared" si="5"/>
        <v>Melvar's Chapbooks and Folios (business, B, 2)</v>
      </c>
      <c r="F149" s="1" t="s">
        <v>1766</v>
      </c>
      <c r="G149" s="1" t="s">
        <v>1767</v>
      </c>
      <c r="H149" s="1" t="s">
        <v>2406</v>
      </c>
      <c r="I149" s="1" t="s">
        <v>2204</v>
      </c>
      <c r="J149" s="1" t="s">
        <v>2196</v>
      </c>
      <c r="K149" s="1">
        <v>2</v>
      </c>
    </row>
    <row r="150" spans="1:11" x14ac:dyDescent="0.25">
      <c r="A150" t="s">
        <v>1027</v>
      </c>
      <c r="B150" s="1" t="str">
        <f t="shared" si="4"/>
        <v>$64</v>
      </c>
      <c r="C150" s="1" t="str">
        <f t="shared" si="5"/>
        <v>Velatha's Delights (business, B, 2)</v>
      </c>
      <c r="F150" s="1" t="s">
        <v>1768</v>
      </c>
      <c r="G150" s="1" t="s">
        <v>1769</v>
      </c>
      <c r="H150" s="1" t="s">
        <v>2407</v>
      </c>
      <c r="I150" s="1" t="s">
        <v>2204</v>
      </c>
      <c r="J150" s="1" t="s">
        <v>2196</v>
      </c>
      <c r="K150" s="1">
        <v>2</v>
      </c>
    </row>
    <row r="151" spans="1:11" x14ac:dyDescent="0.25">
      <c r="A151" t="s">
        <v>1028</v>
      </c>
      <c r="B151" s="1" t="str">
        <f t="shared" si="4"/>
        <v>$65</v>
      </c>
      <c r="C151" s="1" t="str">
        <f t="shared" si="5"/>
        <v>Tammerbund's Glasswares (business, B, 3)</v>
      </c>
      <c r="F151" s="1" t="s">
        <v>1770</v>
      </c>
      <c r="G151" s="1" t="s">
        <v>1771</v>
      </c>
      <c r="H151" s="1" t="s">
        <v>2408</v>
      </c>
      <c r="I151" s="1" t="s">
        <v>2204</v>
      </c>
      <c r="J151" s="1" t="s">
        <v>2196</v>
      </c>
      <c r="K151" s="1">
        <v>3</v>
      </c>
    </row>
    <row r="152" spans="1:11" x14ac:dyDescent="0.25">
      <c r="A152" t="s">
        <v>1029</v>
      </c>
      <c r="B152" s="1" t="str">
        <f t="shared" si="4"/>
        <v>$66</v>
      </c>
      <c r="C152" s="1" t="str">
        <f t="shared" si="5"/>
        <v>Mystra's Arms (asylum, A, 6)</v>
      </c>
      <c r="F152" s="1" t="s">
        <v>1772</v>
      </c>
      <c r="G152" s="1" t="s">
        <v>1773</v>
      </c>
      <c r="H152" s="1" t="s">
        <v>2409</v>
      </c>
      <c r="I152" s="1" t="s">
        <v>2222</v>
      </c>
      <c r="J152" s="1" t="s">
        <v>2191</v>
      </c>
      <c r="K152" s="1">
        <v>6</v>
      </c>
    </row>
    <row r="153" spans="1:11" x14ac:dyDescent="0.25">
      <c r="A153" t="s">
        <v>1030</v>
      </c>
      <c r="B153" s="1" t="str">
        <f t="shared" si="4"/>
        <v>$67</v>
      </c>
      <c r="C153" s="1" t="str">
        <f t="shared" si="5"/>
        <v>Furjur the Flippant's residence (house, A, 3)</v>
      </c>
      <c r="F153" s="1" t="s">
        <v>1774</v>
      </c>
      <c r="G153" s="1" t="s">
        <v>1775</v>
      </c>
      <c r="H153" s="1" t="s">
        <v>2410</v>
      </c>
      <c r="I153" s="1" t="s">
        <v>2223</v>
      </c>
      <c r="J153" s="1" t="s">
        <v>2191</v>
      </c>
      <c r="K153" s="1">
        <v>3</v>
      </c>
    </row>
    <row r="154" spans="1:11" x14ac:dyDescent="0.25">
      <c r="A154" t="s">
        <v>1031</v>
      </c>
      <c r="B154" s="1" t="str">
        <f t="shared" si="4"/>
        <v>$68</v>
      </c>
      <c r="C154" s="1" t="str">
        <f t="shared" si="5"/>
        <v>Hlethvagi Anteos's residence (villa, A, 5)</v>
      </c>
      <c r="F154" s="1" t="s">
        <v>1776</v>
      </c>
      <c r="G154" s="1" t="s">
        <v>1777</v>
      </c>
      <c r="H154" s="1" t="s">
        <v>2411</v>
      </c>
      <c r="I154" s="1" t="s">
        <v>2217</v>
      </c>
      <c r="J154" s="1" t="s">
        <v>2191</v>
      </c>
      <c r="K154" s="1">
        <v>5</v>
      </c>
    </row>
    <row r="155" spans="1:11" x14ac:dyDescent="0.25">
      <c r="A155" t="s">
        <v>1032</v>
      </c>
      <c r="B155" s="1" t="str">
        <f t="shared" si="4"/>
        <v>$69</v>
      </c>
      <c r="C155" s="1" t="str">
        <f t="shared" si="5"/>
        <v>Stagdown Manse (villa, A, 3)</v>
      </c>
      <c r="F155" s="1" t="s">
        <v>1778</v>
      </c>
      <c r="G155" s="1" t="s">
        <v>1779</v>
      </c>
      <c r="H155" s="1" t="s">
        <v>2412</v>
      </c>
      <c r="I155" s="1" t="s">
        <v>2217</v>
      </c>
      <c r="J155" s="1" t="s">
        <v>2191</v>
      </c>
      <c r="K155" s="1">
        <v>3</v>
      </c>
    </row>
    <row r="156" spans="1:11" x14ac:dyDescent="0.25">
      <c r="A156" t="s">
        <v>1033</v>
      </c>
      <c r="B156" s="1" t="str">
        <f t="shared" si="4"/>
        <v>$70</v>
      </c>
      <c r="C156" s="1" t="str">
        <f t="shared" si="5"/>
        <v>Heroes' Garden (city building, n/a)</v>
      </c>
      <c r="F156" s="1" t="s">
        <v>1780</v>
      </c>
      <c r="G156" s="1" t="s">
        <v>1781</v>
      </c>
      <c r="H156" s="1" t="s">
        <v>2413</v>
      </c>
      <c r="I156" s="1" t="s">
        <v>2183</v>
      </c>
      <c r="J156" s="1" t="s">
        <v>2197</v>
      </c>
      <c r="K156" s="1" t="s">
        <v>2197</v>
      </c>
    </row>
    <row r="157" spans="1:11" x14ac:dyDescent="0.25">
      <c r="A157" t="s">
        <v>1034</v>
      </c>
      <c r="B157" s="1" t="str">
        <f t="shared" si="4"/>
        <v>$71</v>
      </c>
      <c r="C157" s="1" t="str">
        <f t="shared" si="5"/>
        <v>Seaseyes Tower (city building, A, 5)</v>
      </c>
      <c r="F157" s="1" t="s">
        <v>1782</v>
      </c>
      <c r="G157" s="1" t="s">
        <v>1783</v>
      </c>
      <c r="H157" s="1" t="s">
        <v>2414</v>
      </c>
      <c r="I157" s="1" t="s">
        <v>2183</v>
      </c>
      <c r="J157" s="1" t="s">
        <v>2191</v>
      </c>
      <c r="K157" s="1">
        <v>5</v>
      </c>
    </row>
    <row r="158" spans="1:11" x14ac:dyDescent="0.25">
      <c r="A158" t="s">
        <v>1035</v>
      </c>
      <c r="B158" s="1" t="str">
        <f t="shared" si="4"/>
        <v>$72</v>
      </c>
      <c r="C158" s="1" t="str">
        <f t="shared" si="5"/>
        <v>West Gate (city building, A, 3)</v>
      </c>
      <c r="F158" s="1" t="s">
        <v>1784</v>
      </c>
      <c r="G158" s="1" t="s">
        <v>1785</v>
      </c>
      <c r="H158" s="1" t="s">
        <v>2415</v>
      </c>
      <c r="I158" s="1" t="s">
        <v>2183</v>
      </c>
      <c r="J158" s="1" t="s">
        <v>2191</v>
      </c>
      <c r="K158" s="1">
        <v>3</v>
      </c>
    </row>
    <row r="159" spans="1:11" x14ac:dyDescent="0.25">
      <c r="A159" t="s">
        <v>1036</v>
      </c>
      <c r="B159" s="1" t="str">
        <f t="shared" si="4"/>
        <v>$73</v>
      </c>
      <c r="C159" s="1" t="str">
        <f t="shared" si="5"/>
        <v>Seawatch Tower (city building, A, 5)</v>
      </c>
      <c r="F159" s="1" t="s">
        <v>1786</v>
      </c>
      <c r="G159" s="1" t="s">
        <v>1787</v>
      </c>
      <c r="H159" s="1" t="s">
        <v>2416</v>
      </c>
      <c r="I159" s="1" t="s">
        <v>2183</v>
      </c>
      <c r="J159" s="1" t="s">
        <v>2191</v>
      </c>
      <c r="K159" s="1">
        <v>5</v>
      </c>
    </row>
    <row r="160" spans="1:11" x14ac:dyDescent="0.25">
      <c r="A160" t="s">
        <v>1037</v>
      </c>
      <c r="B160" s="1" t="str">
        <f t="shared" si="4"/>
        <v>$74</v>
      </c>
      <c r="C160" s="1" t="str">
        <f t="shared" si="5"/>
        <v>North Tower, "The Trolltower" (city building, A, 4)</v>
      </c>
      <c r="F160" s="1" t="s">
        <v>1788</v>
      </c>
      <c r="G160" s="1" t="s">
        <v>1789</v>
      </c>
      <c r="H160" s="1" t="s">
        <v>2417</v>
      </c>
      <c r="I160" s="1" t="s">
        <v>2183</v>
      </c>
      <c r="J160" s="1" t="s">
        <v>2191</v>
      </c>
      <c r="K160" s="1">
        <v>4</v>
      </c>
    </row>
    <row r="161" spans="1:11" x14ac:dyDescent="0.25">
      <c r="A161" t="s">
        <v>1038</v>
      </c>
      <c r="B161" s="1" t="str">
        <f t="shared" si="4"/>
        <v>$75</v>
      </c>
      <c r="C161" s="1" t="str">
        <f t="shared" si="5"/>
        <v>Armory (city building, A, 3)</v>
      </c>
      <c r="F161" s="1" t="s">
        <v>1790</v>
      </c>
      <c r="G161" s="1" t="s">
        <v>1791</v>
      </c>
      <c r="H161" s="1" t="s">
        <v>2418</v>
      </c>
      <c r="I161" s="1" t="s">
        <v>2183</v>
      </c>
      <c r="J161" s="1" t="s">
        <v>2191</v>
      </c>
      <c r="K161" s="1">
        <v>3</v>
      </c>
    </row>
    <row r="162" spans="1:11" x14ac:dyDescent="0.25">
      <c r="A162" t="s">
        <v>1039</v>
      </c>
      <c r="B162" s="1" t="str">
        <f t="shared" si="4"/>
        <v>$76</v>
      </c>
      <c r="C162" s="1" t="str">
        <f t="shared" si="5"/>
        <v>High Flagon Gambling House (business, B, 3)</v>
      </c>
      <c r="F162" s="1" t="s">
        <v>1792</v>
      </c>
      <c r="G162" s="1" t="s">
        <v>1793</v>
      </c>
      <c r="H162" s="1" t="s">
        <v>2419</v>
      </c>
      <c r="I162" s="1" t="s">
        <v>2204</v>
      </c>
      <c r="J162" s="1" t="s">
        <v>2196</v>
      </c>
      <c r="K162" s="1">
        <v>3</v>
      </c>
    </row>
    <row r="163" spans="1:11" x14ac:dyDescent="0.25">
      <c r="A163" t="s">
        <v>1040</v>
      </c>
      <c r="B163" s="1" t="str">
        <f t="shared" si="4"/>
        <v>$77</v>
      </c>
      <c r="C163" s="1" t="str">
        <f t="shared" si="5"/>
        <v>Field of Triumph (city building, A, 5)</v>
      </c>
      <c r="F163" s="1" t="s">
        <v>1794</v>
      </c>
      <c r="G163" s="1" t="s">
        <v>1795</v>
      </c>
      <c r="H163" s="1" t="s">
        <v>2420</v>
      </c>
      <c r="I163" s="1" t="s">
        <v>2183</v>
      </c>
      <c r="J163" s="1" t="s">
        <v>2191</v>
      </c>
      <c r="K163" s="1">
        <v>5</v>
      </c>
    </row>
    <row r="164" spans="1:11" x14ac:dyDescent="0.25">
      <c r="A164" t="s">
        <v>1041</v>
      </c>
      <c r="B164" s="1" t="str">
        <f t="shared" si="4"/>
        <v>$78</v>
      </c>
      <c r="C164" s="1" t="str">
        <f t="shared" si="5"/>
        <v>Myrna Cassalanter's residence (house, A, 2)</v>
      </c>
      <c r="F164" s="1" t="s">
        <v>1796</v>
      </c>
      <c r="G164" s="1" t="s">
        <v>1797</v>
      </c>
      <c r="H164" s="1" t="s">
        <v>2421</v>
      </c>
      <c r="I164" s="1" t="s">
        <v>2223</v>
      </c>
      <c r="J164" s="1" t="s">
        <v>2191</v>
      </c>
      <c r="K164" s="1">
        <v>2</v>
      </c>
    </row>
    <row r="165" spans="1:11" x14ac:dyDescent="0.25">
      <c r="A165" t="s">
        <v>1042</v>
      </c>
      <c r="B165" s="1" t="str">
        <f t="shared" si="4"/>
        <v>$79</v>
      </c>
      <c r="C165" s="1" t="str">
        <f t="shared" si="5"/>
        <v>Trollfort (city building, A, 4)</v>
      </c>
      <c r="F165" s="1" t="s">
        <v>1798</v>
      </c>
      <c r="G165" s="1" t="s">
        <v>1799</v>
      </c>
      <c r="H165" s="1" t="s">
        <v>2422</v>
      </c>
      <c r="I165" s="1" t="s">
        <v>2183</v>
      </c>
      <c r="J165" s="1" t="s">
        <v>2191</v>
      </c>
      <c r="K165" s="1">
        <v>4</v>
      </c>
    </row>
    <row r="166" spans="1:11" x14ac:dyDescent="0.25">
      <c r="A166" t="s">
        <v>1102</v>
      </c>
      <c r="B166" s="1" t="s">
        <v>1102</v>
      </c>
      <c r="C166" s="1"/>
      <c r="F166" s="1" t="s">
        <v>1102</v>
      </c>
      <c r="G166" s="1"/>
      <c r="H166" s="1"/>
      <c r="I166" s="1"/>
      <c r="J166" s="1"/>
      <c r="K166" s="1"/>
    </row>
    <row r="167" spans="1:11" x14ac:dyDescent="0.25">
      <c r="B167" s="5" t="s">
        <v>1595</v>
      </c>
      <c r="C167" s="5" t="s">
        <v>1596</v>
      </c>
      <c r="F167" s="5" t="s">
        <v>1595</v>
      </c>
      <c r="G167" s="5" t="s">
        <v>1596</v>
      </c>
      <c r="H167" s="5" t="s">
        <v>2256</v>
      </c>
      <c r="I167" s="5" t="s">
        <v>2194</v>
      </c>
      <c r="J167" s="5" t="s">
        <v>2193</v>
      </c>
      <c r="K167" s="5" t="s">
        <v>2192</v>
      </c>
    </row>
    <row r="168" spans="1:11" x14ac:dyDescent="0.25">
      <c r="A168" t="s">
        <v>1103</v>
      </c>
      <c r="B168" s="1" t="str">
        <f t="shared" si="4"/>
        <v>C1</v>
      </c>
      <c r="C168" s="1" t="str">
        <f t="shared" si="5"/>
        <v>Spires of the Morning (temple, A, 3)</v>
      </c>
      <c r="F168" s="1" t="s">
        <v>1407</v>
      </c>
      <c r="G168" s="1" t="s">
        <v>1800</v>
      </c>
      <c r="H168" s="1" t="s">
        <v>2423</v>
      </c>
      <c r="I168" s="1" t="s">
        <v>2215</v>
      </c>
      <c r="J168" s="1" t="s">
        <v>2191</v>
      </c>
      <c r="K168" s="1">
        <v>3</v>
      </c>
    </row>
    <row r="169" spans="1:11" x14ac:dyDescent="0.25">
      <c r="A169" t="s">
        <v>1104</v>
      </c>
      <c r="B169" s="1" t="str">
        <f t="shared" si="4"/>
        <v>C2</v>
      </c>
      <c r="C169" s="1" t="str">
        <f t="shared" si="5"/>
        <v>Fair Winds (villa, B, 2)</v>
      </c>
      <c r="F169" s="1" t="s">
        <v>1408</v>
      </c>
      <c r="G169" s="1" t="s">
        <v>1801</v>
      </c>
      <c r="H169" s="1" t="s">
        <v>2424</v>
      </c>
      <c r="I169" s="1" t="s">
        <v>2217</v>
      </c>
      <c r="J169" s="1" t="s">
        <v>2196</v>
      </c>
      <c r="K169" s="1">
        <v>2</v>
      </c>
    </row>
    <row r="170" spans="1:11" x14ac:dyDescent="0.25">
      <c r="A170" t="s">
        <v>1105</v>
      </c>
      <c r="B170" s="1" t="str">
        <f t="shared" si="4"/>
        <v>C3</v>
      </c>
      <c r="C170" s="1" t="str">
        <f t="shared" si="5"/>
        <v>Silavene's (festhall, B, 3)</v>
      </c>
      <c r="F170" s="1" t="s">
        <v>1409</v>
      </c>
      <c r="G170" s="1" t="s">
        <v>1802</v>
      </c>
      <c r="H170" s="1" t="s">
        <v>2425</v>
      </c>
      <c r="I170" s="1" t="s">
        <v>2209</v>
      </c>
      <c r="J170" s="1" t="s">
        <v>2196</v>
      </c>
      <c r="K170" s="1">
        <v>3</v>
      </c>
    </row>
    <row r="171" spans="1:11" x14ac:dyDescent="0.25">
      <c r="A171" t="s">
        <v>1106</v>
      </c>
      <c r="B171" s="1" t="str">
        <f t="shared" si="4"/>
        <v>C4</v>
      </c>
      <c r="C171" s="1" t="str">
        <f t="shared" si="5"/>
        <v>The Font of Knowledge (temple, B, 4)</v>
      </c>
      <c r="F171" s="1" t="s">
        <v>1410</v>
      </c>
      <c r="G171" s="1" t="s">
        <v>1803</v>
      </c>
      <c r="H171" s="1" t="s">
        <v>2426</v>
      </c>
      <c r="I171" s="1" t="s">
        <v>2215</v>
      </c>
      <c r="J171" s="1" t="s">
        <v>2196</v>
      </c>
      <c r="K171" s="1">
        <v>4</v>
      </c>
    </row>
    <row r="172" spans="1:11" x14ac:dyDescent="0.25">
      <c r="A172" t="s">
        <v>1107</v>
      </c>
      <c r="B172" s="1" t="str">
        <f t="shared" si="4"/>
        <v>CS</v>
      </c>
      <c r="C172" s="1" t="str">
        <f t="shared" si="5"/>
        <v>The Halls of Justice (temple, C, 5)</v>
      </c>
      <c r="F172" s="1" t="s">
        <v>1804</v>
      </c>
      <c r="G172" s="1" t="s">
        <v>1805</v>
      </c>
      <c r="H172" s="1" t="s">
        <v>2427</v>
      </c>
      <c r="I172" s="1" t="s">
        <v>2215</v>
      </c>
      <c r="J172" s="1" t="s">
        <v>2184</v>
      </c>
      <c r="K172" s="1">
        <v>5</v>
      </c>
    </row>
    <row r="173" spans="1:11" x14ac:dyDescent="0.25">
      <c r="A173" t="s">
        <v>1108</v>
      </c>
      <c r="B173" s="1" t="str">
        <f t="shared" si="4"/>
        <v>C6</v>
      </c>
      <c r="C173" s="1" t="str">
        <f t="shared" si="5"/>
        <v>Blackstaff Tower (wizard's domicile, B, 4)</v>
      </c>
      <c r="F173" s="1" t="s">
        <v>1411</v>
      </c>
      <c r="G173" s="1" t="s">
        <v>1806</v>
      </c>
      <c r="H173" s="1" t="s">
        <v>2428</v>
      </c>
      <c r="I173" s="1" t="s">
        <v>2219</v>
      </c>
      <c r="J173" s="1" t="s">
        <v>2196</v>
      </c>
      <c r="K173" s="1">
        <v>4</v>
      </c>
    </row>
    <row r="174" spans="1:11" x14ac:dyDescent="0.25">
      <c r="A174" t="s">
        <v>1109</v>
      </c>
      <c r="B174" s="1" t="str">
        <f t="shared" si="4"/>
        <v>C7</v>
      </c>
      <c r="C174" s="1" t="str">
        <f t="shared" si="5"/>
        <v>The Cynosure (city building, A, 2)</v>
      </c>
      <c r="F174" s="1" t="s">
        <v>1412</v>
      </c>
      <c r="G174" s="1" t="s">
        <v>1807</v>
      </c>
      <c r="H174" s="1" t="s">
        <v>2429</v>
      </c>
      <c r="I174" s="1" t="s">
        <v>2183</v>
      </c>
      <c r="J174" s="1" t="s">
        <v>2191</v>
      </c>
      <c r="K174" s="1">
        <v>2</v>
      </c>
    </row>
    <row r="175" spans="1:11" x14ac:dyDescent="0.25">
      <c r="A175" t="s">
        <v>1110</v>
      </c>
      <c r="B175" s="1" t="str">
        <f t="shared" si="4"/>
        <v>C8</v>
      </c>
      <c r="C175" s="1" t="str">
        <f t="shared" si="5"/>
        <v>The Market Hall (guildhall, B, 2)</v>
      </c>
      <c r="F175" s="1" t="s">
        <v>1413</v>
      </c>
      <c r="G175" s="1" t="s">
        <v>1808</v>
      </c>
      <c r="H175" s="1" t="s">
        <v>2430</v>
      </c>
      <c r="I175" s="1" t="s">
        <v>2211</v>
      </c>
      <c r="J175" s="1" t="s">
        <v>2196</v>
      </c>
      <c r="K175" s="1">
        <v>2</v>
      </c>
    </row>
    <row r="176" spans="1:11" x14ac:dyDescent="0.25">
      <c r="A176" t="s">
        <v>1111</v>
      </c>
      <c r="B176" s="1" t="str">
        <f t="shared" si="4"/>
        <v>C9</v>
      </c>
      <c r="C176" s="1" t="str">
        <f t="shared" si="5"/>
        <v>The Singing Sword (tavern, C, 3)</v>
      </c>
      <c r="F176" s="1" t="s">
        <v>1414</v>
      </c>
      <c r="G176" s="1" t="s">
        <v>1809</v>
      </c>
      <c r="H176" s="1" t="s">
        <v>2431</v>
      </c>
      <c r="I176" s="1" t="s">
        <v>2208</v>
      </c>
      <c r="J176" s="1" t="s">
        <v>2184</v>
      </c>
      <c r="K176" s="1">
        <v>3</v>
      </c>
    </row>
    <row r="177" spans="1:11" x14ac:dyDescent="0.25">
      <c r="A177" t="s">
        <v>1112</v>
      </c>
      <c r="B177" s="1" t="str">
        <f t="shared" si="4"/>
        <v>C10</v>
      </c>
      <c r="C177" s="1" t="str">
        <f t="shared" si="5"/>
        <v>The Smiling Siren (festhall, C, 2)</v>
      </c>
      <c r="F177" s="1" t="s">
        <v>1415</v>
      </c>
      <c r="G177" s="1" t="s">
        <v>1810</v>
      </c>
      <c r="H177" s="1" t="s">
        <v>2432</v>
      </c>
      <c r="I177" s="1" t="s">
        <v>2209</v>
      </c>
      <c r="J177" s="1" t="s">
        <v>2184</v>
      </c>
      <c r="K177" s="1">
        <v>2</v>
      </c>
    </row>
    <row r="178" spans="1:11" x14ac:dyDescent="0.25">
      <c r="A178" t="s">
        <v>1113</v>
      </c>
      <c r="B178" s="1" t="str">
        <f t="shared" si="4"/>
        <v>C11</v>
      </c>
      <c r="C178" s="1" t="str">
        <f t="shared" si="5"/>
        <v>The Pampered Traveler (inn, B, 3)</v>
      </c>
      <c r="F178" s="1" t="s">
        <v>1416</v>
      </c>
      <c r="G178" s="1" t="s">
        <v>1811</v>
      </c>
      <c r="H178" s="1" t="s">
        <v>2433</v>
      </c>
      <c r="I178" s="1" t="s">
        <v>2207</v>
      </c>
      <c r="J178" s="1" t="s">
        <v>2196</v>
      </c>
      <c r="K178" s="1">
        <v>3</v>
      </c>
    </row>
    <row r="179" spans="1:11" x14ac:dyDescent="0.25">
      <c r="A179" t="s">
        <v>1114</v>
      </c>
      <c r="B179" s="1" t="str">
        <f t="shared" si="4"/>
        <v>C12</v>
      </c>
      <c r="C179" s="1" t="str">
        <f t="shared" si="5"/>
        <v>Mighty Manticore Tavern (tavern, C, 1)</v>
      </c>
      <c r="F179" s="1" t="s">
        <v>1417</v>
      </c>
      <c r="G179" s="1" t="s">
        <v>1812</v>
      </c>
      <c r="H179" s="1" t="s">
        <v>2434</v>
      </c>
      <c r="I179" s="1" t="s">
        <v>2208</v>
      </c>
      <c r="J179" s="1" t="s">
        <v>2184</v>
      </c>
      <c r="K179" s="1">
        <v>1</v>
      </c>
    </row>
    <row r="180" spans="1:11" x14ac:dyDescent="0.25">
      <c r="A180" t="s">
        <v>1115</v>
      </c>
      <c r="B180" s="1" t="str">
        <f t="shared" si="4"/>
        <v>C13</v>
      </c>
      <c r="C180" s="1" t="str">
        <f t="shared" si="5"/>
        <v>Diloontier's Apothecary (business, C, 1)</v>
      </c>
      <c r="F180" s="1" t="s">
        <v>1418</v>
      </c>
      <c r="G180" s="1" t="s">
        <v>1813</v>
      </c>
      <c r="H180" s="1" t="s">
        <v>2435</v>
      </c>
      <c r="I180" s="1" t="s">
        <v>2204</v>
      </c>
      <c r="J180" s="1" t="s">
        <v>2184</v>
      </c>
      <c r="K180" s="1">
        <v>1</v>
      </c>
    </row>
    <row r="181" spans="1:11" x14ac:dyDescent="0.25">
      <c r="A181" t="s">
        <v>1116</v>
      </c>
      <c r="B181" s="1" t="str">
        <f t="shared" si="4"/>
        <v>C14</v>
      </c>
      <c r="C181" s="1" t="str">
        <f t="shared" si="5"/>
        <v>Balthorr's Rare &amp; Wondrous Treasures (business, C, 1)</v>
      </c>
      <c r="F181" s="1" t="s">
        <v>1419</v>
      </c>
      <c r="G181" s="1" t="s">
        <v>1814</v>
      </c>
      <c r="H181" s="1" t="s">
        <v>2436</v>
      </c>
      <c r="I181" s="1" t="s">
        <v>2204</v>
      </c>
      <c r="J181" s="1" t="s">
        <v>2184</v>
      </c>
      <c r="K181" s="1">
        <v>1</v>
      </c>
    </row>
    <row r="182" spans="1:11" x14ac:dyDescent="0.25">
      <c r="A182" t="s">
        <v>1117</v>
      </c>
      <c r="B182" s="1" t="str">
        <f t="shared" si="4"/>
        <v>C15</v>
      </c>
      <c r="C182" s="1" t="str">
        <f t="shared" si="5"/>
        <v>Tower of the Order (guildhall, B, 4)</v>
      </c>
      <c r="F182" s="1" t="s">
        <v>1420</v>
      </c>
      <c r="G182" s="1" t="s">
        <v>1815</v>
      </c>
      <c r="H182" s="1" t="s">
        <v>2437</v>
      </c>
      <c r="I182" s="1" t="s">
        <v>2211</v>
      </c>
      <c r="J182" s="1" t="s">
        <v>2196</v>
      </c>
      <c r="K182" s="1">
        <v>4</v>
      </c>
    </row>
    <row r="183" spans="1:11" x14ac:dyDescent="0.25">
      <c r="A183" t="s">
        <v>1118</v>
      </c>
      <c r="B183" s="1" t="str">
        <f t="shared" si="4"/>
        <v>C16</v>
      </c>
      <c r="C183" s="1" t="str">
        <f t="shared" si="5"/>
        <v>Palace Paddocks (city building, C, 2)</v>
      </c>
      <c r="F183" s="1" t="s">
        <v>1421</v>
      </c>
      <c r="G183" s="1" t="s">
        <v>1816</v>
      </c>
      <c r="H183" s="1" t="s">
        <v>2438</v>
      </c>
      <c r="I183" s="1" t="s">
        <v>2183</v>
      </c>
      <c r="J183" s="1" t="s">
        <v>2184</v>
      </c>
      <c r="K183" s="1">
        <v>2</v>
      </c>
    </row>
    <row r="184" spans="1:11" x14ac:dyDescent="0.25">
      <c r="A184" t="s">
        <v>1119</v>
      </c>
      <c r="B184" s="1" t="str">
        <f t="shared" si="4"/>
        <v>C17</v>
      </c>
      <c r="C184" s="1" t="str">
        <f t="shared" si="5"/>
        <v>Palace Stables (city building, C, 2)</v>
      </c>
      <c r="F184" s="1" t="s">
        <v>1422</v>
      </c>
      <c r="G184" s="1" t="s">
        <v>1817</v>
      </c>
      <c r="H184" s="1" t="s">
        <v>2439</v>
      </c>
      <c r="I184" s="1" t="s">
        <v>2183</v>
      </c>
      <c r="J184" s="1" t="s">
        <v>2184</v>
      </c>
      <c r="K184" s="1">
        <v>2</v>
      </c>
    </row>
    <row r="185" spans="1:11" x14ac:dyDescent="0.25">
      <c r="A185" t="s">
        <v>1120</v>
      </c>
      <c r="B185" s="1" t="str">
        <f t="shared" si="4"/>
        <v>C18</v>
      </c>
      <c r="C185" s="1" t="str">
        <f t="shared" si="5"/>
        <v>Palace Storage (warehouse, C, 2)</v>
      </c>
      <c r="F185" s="1" t="s">
        <v>1423</v>
      </c>
      <c r="G185" s="1" t="s">
        <v>1818</v>
      </c>
      <c r="H185" s="1" t="s">
        <v>2440</v>
      </c>
      <c r="I185" s="1" t="s">
        <v>2210</v>
      </c>
      <c r="J185" s="1" t="s">
        <v>2184</v>
      </c>
      <c r="K185" s="1">
        <v>2</v>
      </c>
    </row>
    <row r="186" spans="1:11" x14ac:dyDescent="0.25">
      <c r="A186" t="s">
        <v>1121</v>
      </c>
      <c r="B186" s="1" t="str">
        <f t="shared" si="4"/>
        <v>C19</v>
      </c>
      <c r="C186" s="1" t="str">
        <f t="shared" si="5"/>
        <v>Guard Barracks (city building, C, 2)</v>
      </c>
      <c r="F186" s="1" t="s">
        <v>1424</v>
      </c>
      <c r="G186" s="1" t="s">
        <v>1819</v>
      </c>
      <c r="H186" s="1" t="s">
        <v>2264</v>
      </c>
      <c r="I186" s="1" t="s">
        <v>2183</v>
      </c>
      <c r="J186" s="1" t="s">
        <v>2184</v>
      </c>
      <c r="K186" s="1">
        <v>2</v>
      </c>
    </row>
    <row r="187" spans="1:11" x14ac:dyDescent="0.25">
      <c r="A187" t="s">
        <v>1122</v>
      </c>
      <c r="B187" s="1" t="str">
        <f t="shared" si="4"/>
        <v>C20</v>
      </c>
      <c r="C187" s="1" t="str">
        <f t="shared" si="5"/>
        <v>The Crawling Spider (tavern, C, 2)</v>
      </c>
      <c r="F187" s="1" t="s">
        <v>1425</v>
      </c>
      <c r="G187" s="1" t="s">
        <v>1820</v>
      </c>
      <c r="H187" s="1" t="s">
        <v>2441</v>
      </c>
      <c r="I187" s="1" t="s">
        <v>2208</v>
      </c>
      <c r="J187" s="1" t="s">
        <v>2184</v>
      </c>
      <c r="K187" s="1">
        <v>2</v>
      </c>
    </row>
    <row r="188" spans="1:11" x14ac:dyDescent="0.25">
      <c r="A188" t="s">
        <v>1123</v>
      </c>
      <c r="B188" s="1" t="str">
        <f t="shared" si="4"/>
        <v>C21</v>
      </c>
      <c r="C188" s="1" t="str">
        <f t="shared" si="5"/>
        <v>House of the Fine Carvers (guildhall, B, 3)</v>
      </c>
      <c r="F188" s="1" t="s">
        <v>1426</v>
      </c>
      <c r="G188" s="1" t="s">
        <v>1821</v>
      </c>
      <c r="H188" s="1" t="s">
        <v>2442</v>
      </c>
      <c r="I188" s="1" t="s">
        <v>2211</v>
      </c>
      <c r="J188" s="1" t="s">
        <v>2196</v>
      </c>
      <c r="K188" s="1">
        <v>3</v>
      </c>
    </row>
    <row r="189" spans="1:11" x14ac:dyDescent="0.25">
      <c r="A189" t="s">
        <v>1124</v>
      </c>
      <c r="B189" s="1" t="str">
        <f t="shared" si="4"/>
        <v>C22</v>
      </c>
      <c r="C189" s="1" t="str">
        <f t="shared" si="5"/>
        <v>Hilmer Storage (warehouse, C, 2)</v>
      </c>
      <c r="F189" s="1" t="s">
        <v>1427</v>
      </c>
      <c r="G189" s="1" t="s">
        <v>1822</v>
      </c>
      <c r="H189" s="1" t="s">
        <v>2443</v>
      </c>
      <c r="I189" s="1" t="s">
        <v>2210</v>
      </c>
      <c r="J189" s="1" t="s">
        <v>2184</v>
      </c>
      <c r="K189" s="1">
        <v>2</v>
      </c>
    </row>
    <row r="190" spans="1:11" x14ac:dyDescent="0.25">
      <c r="A190" t="s">
        <v>1125</v>
      </c>
      <c r="B190" s="1" t="str">
        <f t="shared" si="4"/>
        <v>C23</v>
      </c>
      <c r="C190" s="1" t="str">
        <f t="shared" si="5"/>
        <v>Halls of Hilmer, Master Armorer (business, C, 1)</v>
      </c>
      <c r="F190" s="1" t="s">
        <v>1428</v>
      </c>
      <c r="G190" s="1" t="s">
        <v>1823</v>
      </c>
      <c r="H190" s="1" t="s">
        <v>2444</v>
      </c>
      <c r="I190" s="1" t="s">
        <v>2204</v>
      </c>
      <c r="J190" s="1" t="s">
        <v>2184</v>
      </c>
      <c r="K190" s="1">
        <v>1</v>
      </c>
    </row>
    <row r="191" spans="1:11" x14ac:dyDescent="0.25">
      <c r="A191" t="s">
        <v>1126</v>
      </c>
      <c r="B191" s="1" t="str">
        <f t="shared" si="4"/>
        <v>C24</v>
      </c>
      <c r="C191" s="1" t="str">
        <f t="shared" si="5"/>
        <v>The Dragon's Head Tavern (tavern, C, 2)</v>
      </c>
      <c r="F191" s="1" t="s">
        <v>1429</v>
      </c>
      <c r="G191" s="1" t="s">
        <v>1824</v>
      </c>
      <c r="H191" s="1" t="s">
        <v>2445</v>
      </c>
      <c r="I191" s="1" t="s">
        <v>2208</v>
      </c>
      <c r="J191" s="1" t="s">
        <v>2184</v>
      </c>
      <c r="K191" s="1">
        <v>2</v>
      </c>
    </row>
    <row r="192" spans="1:11" x14ac:dyDescent="0.25">
      <c r="A192" t="s">
        <v>1127</v>
      </c>
      <c r="B192" s="1" t="str">
        <f t="shared" si="4"/>
        <v>C25</v>
      </c>
      <c r="C192" s="1" t="str">
        <f t="shared" si="5"/>
        <v>Halambar Lutes &amp; Harps (business, B, 2)</v>
      </c>
      <c r="F192" s="1" t="s">
        <v>1430</v>
      </c>
      <c r="G192" s="1" t="s">
        <v>1825</v>
      </c>
      <c r="H192" s="1" t="s">
        <v>2446</v>
      </c>
      <c r="I192" s="1" t="s">
        <v>2204</v>
      </c>
      <c r="J192" s="1" t="s">
        <v>2196</v>
      </c>
      <c r="K192" s="1">
        <v>2</v>
      </c>
    </row>
    <row r="193" spans="1:11" x14ac:dyDescent="0.25">
      <c r="A193" t="s">
        <v>1128</v>
      </c>
      <c r="B193" s="1" t="str">
        <f t="shared" si="4"/>
        <v>C26</v>
      </c>
      <c r="C193" s="1" t="str">
        <f t="shared" si="5"/>
        <v>The Golden Key Locksmiths (business, C, 2)</v>
      </c>
      <c r="F193" s="1" t="s">
        <v>1431</v>
      </c>
      <c r="G193" s="1" t="s">
        <v>1826</v>
      </c>
      <c r="H193" s="1" t="s">
        <v>2447</v>
      </c>
      <c r="I193" s="1" t="s">
        <v>2204</v>
      </c>
      <c r="J193" s="1" t="s">
        <v>2184</v>
      </c>
      <c r="K193" s="1">
        <v>2</v>
      </c>
    </row>
    <row r="194" spans="1:11" x14ac:dyDescent="0.25">
      <c r="A194" t="s">
        <v>1043</v>
      </c>
      <c r="B194" s="1" t="str">
        <f t="shared" si="4"/>
        <v>C27</v>
      </c>
      <c r="C194" s="1" t="str">
        <f t="shared" si="5"/>
        <v>The Master Bakers' Hall (guildhall, B, 2)</v>
      </c>
      <c r="F194" s="1" t="s">
        <v>1432</v>
      </c>
      <c r="G194" s="1" t="s">
        <v>1827</v>
      </c>
      <c r="H194" s="1" t="s">
        <v>2448</v>
      </c>
      <c r="I194" s="1" t="s">
        <v>2211</v>
      </c>
      <c r="J194" s="1" t="s">
        <v>2196</v>
      </c>
      <c r="K194" s="1">
        <v>2</v>
      </c>
    </row>
    <row r="195" spans="1:11" x14ac:dyDescent="0.25">
      <c r="A195" t="s">
        <v>1044</v>
      </c>
      <c r="B195" s="1" t="str">
        <f t="shared" si="4"/>
        <v>C28</v>
      </c>
      <c r="C195" s="1" t="str">
        <f t="shared" si="5"/>
        <v>Velstrode the Venturer's Row house (house, B, 3)</v>
      </c>
      <c r="F195" s="1" t="s">
        <v>1433</v>
      </c>
      <c r="G195" s="1" t="s">
        <v>1828</v>
      </c>
      <c r="H195" s="1" t="s">
        <v>2449</v>
      </c>
      <c r="I195" s="1" t="s">
        <v>2223</v>
      </c>
      <c r="J195" s="1" t="s">
        <v>2196</v>
      </c>
      <c r="K195" s="1">
        <v>3</v>
      </c>
    </row>
    <row r="196" spans="1:11" x14ac:dyDescent="0.25">
      <c r="A196" t="s">
        <v>1045</v>
      </c>
      <c r="B196" s="1" t="str">
        <f t="shared" ref="B196:B259" si="6">LEFT(LEFT(A196,FIND(":",A196)),LEN(LEFT(A196,FIND(":",A196)))-1)</f>
        <v>C29</v>
      </c>
      <c r="C196" s="1" t="str">
        <f t="shared" ref="C196:C259" si="7">RIGHT(A196,LEN(A196)-FIND(":",A196)-1)</f>
        <v>Olmhazan's Jewels (business; B, 1)</v>
      </c>
      <c r="F196" s="1" t="s">
        <v>1434</v>
      </c>
      <c r="G196" s="1" t="s">
        <v>2200</v>
      </c>
      <c r="H196" s="1" t="s">
        <v>2450</v>
      </c>
      <c r="I196" s="1" t="s">
        <v>2204</v>
      </c>
      <c r="J196" s="1" t="s">
        <v>2196</v>
      </c>
      <c r="K196" s="1">
        <v>1</v>
      </c>
    </row>
    <row r="197" spans="1:11" x14ac:dyDescent="0.25">
      <c r="A197" t="s">
        <v>1046</v>
      </c>
      <c r="B197" s="1" t="str">
        <f t="shared" si="6"/>
        <v>C30</v>
      </c>
      <c r="C197" s="1" t="str">
        <f t="shared" si="7"/>
        <v>The Asp's Strike (tavern, C, 2)</v>
      </c>
      <c r="F197" s="1" t="s">
        <v>1435</v>
      </c>
      <c r="G197" s="1" t="s">
        <v>1829</v>
      </c>
      <c r="H197" s="1" t="s">
        <v>2451</v>
      </c>
      <c r="I197" s="1" t="s">
        <v>2208</v>
      </c>
      <c r="J197" s="1" t="s">
        <v>2184</v>
      </c>
      <c r="K197" s="1">
        <v>2</v>
      </c>
    </row>
    <row r="198" spans="1:11" x14ac:dyDescent="0.25">
      <c r="A198" t="s">
        <v>1047</v>
      </c>
      <c r="B198" s="1" t="str">
        <f t="shared" si="6"/>
        <v>C31</v>
      </c>
      <c r="C198" s="1" t="str">
        <f t="shared" si="7"/>
        <v>Rebeleigh's Elegant Headwear (business, C, 1)</v>
      </c>
      <c r="F198" s="1" t="s">
        <v>1436</v>
      </c>
      <c r="G198" s="1" t="s">
        <v>1830</v>
      </c>
      <c r="H198" s="1" t="s">
        <v>2452</v>
      </c>
      <c r="I198" s="1" t="s">
        <v>2204</v>
      </c>
      <c r="J198" s="1" t="s">
        <v>2184</v>
      </c>
      <c r="K198" s="1">
        <v>1</v>
      </c>
    </row>
    <row r="199" spans="1:11" x14ac:dyDescent="0.25">
      <c r="A199" t="s">
        <v>1048</v>
      </c>
      <c r="B199" s="1" t="str">
        <f t="shared" si="6"/>
        <v>C32</v>
      </c>
      <c r="C199" s="1" t="str">
        <f t="shared" si="7"/>
        <v>The Elfstone Tavern (tavern, B, 2)</v>
      </c>
      <c r="F199" s="1" t="s">
        <v>1437</v>
      </c>
      <c r="G199" s="1" t="s">
        <v>1831</v>
      </c>
      <c r="H199" s="1" t="s">
        <v>2453</v>
      </c>
      <c r="I199" s="1" t="s">
        <v>2208</v>
      </c>
      <c r="J199" s="1" t="s">
        <v>2196</v>
      </c>
      <c r="K199" s="1">
        <v>2</v>
      </c>
    </row>
    <row r="200" spans="1:11" x14ac:dyDescent="0.25">
      <c r="A200" t="s">
        <v>1049</v>
      </c>
      <c r="B200" s="1" t="str">
        <f t="shared" si="6"/>
        <v>C33</v>
      </c>
      <c r="C200" s="1" t="str">
        <f t="shared" si="7"/>
        <v>Phalantar's Philtres &amp; Components (business, B, 2)</v>
      </c>
      <c r="F200" s="1" t="s">
        <v>1438</v>
      </c>
      <c r="G200" s="1" t="s">
        <v>1832</v>
      </c>
      <c r="H200" s="1" t="s">
        <v>2454</v>
      </c>
      <c r="I200" s="1" t="s">
        <v>2204</v>
      </c>
      <c r="J200" s="1" t="s">
        <v>2196</v>
      </c>
      <c r="K200" s="1">
        <v>2</v>
      </c>
    </row>
    <row r="201" spans="1:11" x14ac:dyDescent="0.25">
      <c r="A201" t="s">
        <v>1050</v>
      </c>
      <c r="B201" s="1" t="str">
        <f t="shared" si="6"/>
        <v>C34</v>
      </c>
      <c r="C201" s="1" t="str">
        <f t="shared" si="7"/>
        <v>Pewterers' and Casters' Guildhall (guildhall, C, 1)</v>
      </c>
      <c r="F201" s="1" t="s">
        <v>1439</v>
      </c>
      <c r="G201" s="1" t="s">
        <v>1833</v>
      </c>
      <c r="H201" s="1" t="s">
        <v>2455</v>
      </c>
      <c r="I201" s="1" t="s">
        <v>2211</v>
      </c>
      <c r="J201" s="1" t="s">
        <v>2184</v>
      </c>
      <c r="K201" s="1">
        <v>1</v>
      </c>
    </row>
    <row r="202" spans="1:11" x14ac:dyDescent="0.25">
      <c r="A202" t="s">
        <v>1051</v>
      </c>
      <c r="B202" s="1" t="str">
        <f t="shared" si="6"/>
        <v>C35</v>
      </c>
      <c r="C202" s="1" t="str">
        <f t="shared" si="7"/>
        <v>The Blue Jack (tavern, D, 1)</v>
      </c>
      <c r="F202" s="1" t="s">
        <v>1440</v>
      </c>
      <c r="G202" s="1" t="s">
        <v>1834</v>
      </c>
      <c r="H202" s="1" t="s">
        <v>2456</v>
      </c>
      <c r="I202" s="1" t="s">
        <v>2208</v>
      </c>
      <c r="J202" s="1" t="s">
        <v>2198</v>
      </c>
      <c r="K202" s="1">
        <v>1</v>
      </c>
    </row>
    <row r="203" spans="1:11" x14ac:dyDescent="0.25">
      <c r="A203" t="s">
        <v>1052</v>
      </c>
      <c r="B203" s="1" t="str">
        <f t="shared" si="6"/>
        <v>C36</v>
      </c>
      <c r="C203" s="1" t="str">
        <f t="shared" si="7"/>
        <v>Guildhall of the Order (guildhall, B, 1)</v>
      </c>
      <c r="F203" s="1" t="s">
        <v>1441</v>
      </c>
      <c r="G203" s="1" t="s">
        <v>1835</v>
      </c>
      <c r="H203" s="1" t="s">
        <v>2457</v>
      </c>
      <c r="I203" s="1" t="s">
        <v>2211</v>
      </c>
      <c r="J203" s="1" t="s">
        <v>2196</v>
      </c>
      <c r="K203" s="1">
        <v>1</v>
      </c>
    </row>
    <row r="204" spans="1:11" x14ac:dyDescent="0.25">
      <c r="A204" t="s">
        <v>1053</v>
      </c>
      <c r="B204" s="1" t="str">
        <f t="shared" si="6"/>
        <v>C37</v>
      </c>
      <c r="C204" s="1" t="str">
        <f t="shared" si="7"/>
        <v>Aurora's Realms Shop, Waterdeep Way Catalogue Count</v>
      </c>
      <c r="F204" s="1" t="s">
        <v>1442</v>
      </c>
      <c r="G204" s="1" t="s">
        <v>1836</v>
      </c>
      <c r="H204" s="1" t="s">
        <v>2458</v>
      </c>
      <c r="I204" s="1" t="s">
        <v>2204</v>
      </c>
      <c r="J204" s="1"/>
      <c r="K204" s="1"/>
    </row>
    <row r="205" spans="1:11" x14ac:dyDescent="0.25">
      <c r="A205" t="s">
        <v>1054</v>
      </c>
      <c r="B205" s="1" t="str">
        <f t="shared" si="6"/>
        <v>C39</v>
      </c>
      <c r="C205" s="1" t="str">
        <f t="shared" si="7"/>
        <v>Fellowship Hall (guildhall, B, 3)</v>
      </c>
      <c r="F205" s="1" t="s">
        <v>1443</v>
      </c>
      <c r="G205" s="1" t="s">
        <v>1837</v>
      </c>
      <c r="H205" s="1" t="s">
        <v>2459</v>
      </c>
      <c r="I205" s="1" t="s">
        <v>2211</v>
      </c>
      <c r="J205" s="1" t="s">
        <v>2196</v>
      </c>
      <c r="K205" s="1">
        <v>3</v>
      </c>
    </row>
    <row r="206" spans="1:11" x14ac:dyDescent="0.25">
      <c r="A206" t="s">
        <v>1055</v>
      </c>
      <c r="B206" s="1" t="str">
        <f t="shared" si="6"/>
        <v>C40</v>
      </c>
      <c r="C206" s="1" t="str">
        <f t="shared" si="7"/>
        <v>The Map House (guildhall, B, 2)</v>
      </c>
      <c r="F206" s="1" t="s">
        <v>1444</v>
      </c>
      <c r="G206" s="1" t="s">
        <v>1838</v>
      </c>
      <c r="H206" s="1" t="s">
        <v>2460</v>
      </c>
      <c r="I206" s="1" t="s">
        <v>2211</v>
      </c>
      <c r="J206" s="1" t="s">
        <v>2196</v>
      </c>
      <c r="K206" s="1">
        <v>2</v>
      </c>
    </row>
    <row r="207" spans="1:11" x14ac:dyDescent="0.25">
      <c r="A207" t="s">
        <v>1056</v>
      </c>
      <c r="B207" s="1" t="str">
        <f t="shared" si="6"/>
        <v>C41</v>
      </c>
      <c r="C207" s="1" t="str">
        <f t="shared" si="7"/>
        <v>Shyrrhr's House (row house, B, 3)</v>
      </c>
      <c r="F207" s="1" t="s">
        <v>1445</v>
      </c>
      <c r="G207" s="1" t="s">
        <v>1839</v>
      </c>
      <c r="H207" s="1" t="s">
        <v>2461</v>
      </c>
      <c r="I207" s="1" t="s">
        <v>2205</v>
      </c>
      <c r="J207" s="1" t="s">
        <v>2196</v>
      </c>
      <c r="K207" s="1">
        <v>3</v>
      </c>
    </row>
    <row r="208" spans="1:11" x14ac:dyDescent="0.25">
      <c r="A208" t="s">
        <v>1057</v>
      </c>
      <c r="B208" s="1" t="str">
        <f t="shared" si="6"/>
        <v>C42</v>
      </c>
      <c r="C208" s="1" t="str">
        <f t="shared" si="7"/>
        <v>Loene the Fighter's House (row house, A, 3)</v>
      </c>
      <c r="F208" s="1" t="s">
        <v>1446</v>
      </c>
      <c r="G208" s="1" t="s">
        <v>1840</v>
      </c>
      <c r="H208" s="1" t="s">
        <v>2462</v>
      </c>
      <c r="I208" s="1" t="s">
        <v>2205</v>
      </c>
      <c r="J208" s="1" t="s">
        <v>2191</v>
      </c>
      <c r="K208" s="1">
        <v>3</v>
      </c>
    </row>
    <row r="209" spans="1:11" x14ac:dyDescent="0.25">
      <c r="A209" t="s">
        <v>1058</v>
      </c>
      <c r="B209" s="1" t="str">
        <f t="shared" si="6"/>
        <v>C43</v>
      </c>
      <c r="C209" s="1" t="str">
        <f t="shared" si="7"/>
        <v>Mother Tathlom's House of Pleasure (festhall, B, 5)</v>
      </c>
      <c r="F209" s="1" t="s">
        <v>1447</v>
      </c>
      <c r="G209" s="1" t="s">
        <v>1841</v>
      </c>
      <c r="H209" s="1" t="s">
        <v>2463</v>
      </c>
      <c r="I209" s="1" t="s">
        <v>2209</v>
      </c>
      <c r="J209" s="1" t="s">
        <v>2196</v>
      </c>
      <c r="K209" s="1">
        <v>5</v>
      </c>
    </row>
    <row r="210" spans="1:11" x14ac:dyDescent="0.25">
      <c r="A210" t="s">
        <v>1059</v>
      </c>
      <c r="B210" s="1" t="str">
        <f t="shared" si="6"/>
        <v>C44</v>
      </c>
      <c r="C210" s="1" t="str">
        <f t="shared" si="7"/>
        <v>The House of Gems (guildhall, C, 2) 1</v>
      </c>
      <c r="F210" s="1" t="s">
        <v>1448</v>
      </c>
      <c r="G210" s="1" t="s">
        <v>1842</v>
      </c>
      <c r="H210" s="1" t="s">
        <v>2464</v>
      </c>
      <c r="I210" s="1" t="s">
        <v>2211</v>
      </c>
      <c r="J210" s="1" t="s">
        <v>2184</v>
      </c>
      <c r="K210" s="1">
        <v>2</v>
      </c>
    </row>
    <row r="211" spans="1:11" x14ac:dyDescent="0.25">
      <c r="A211" t="s">
        <v>1060</v>
      </c>
      <c r="B211" s="1" t="str">
        <f t="shared" si="6"/>
        <v>C45</v>
      </c>
      <c r="C211" s="1" t="str">
        <f t="shared" si="7"/>
        <v>Lady Naneatha Lhaurilstar's residence (row house, B, 3)</v>
      </c>
      <c r="F211" s="1" t="s">
        <v>1449</v>
      </c>
      <c r="G211" s="1" t="s">
        <v>1843</v>
      </c>
      <c r="H211" s="1" t="s">
        <v>2465</v>
      </c>
      <c r="I211" s="1" t="s">
        <v>2205</v>
      </c>
      <c r="J211" s="1" t="s">
        <v>2196</v>
      </c>
      <c r="K211" s="1">
        <v>3</v>
      </c>
    </row>
    <row r="212" spans="1:11" x14ac:dyDescent="0.25">
      <c r="A212" t="s">
        <v>1061</v>
      </c>
      <c r="B212" s="1" t="str">
        <f t="shared" si="6"/>
        <v>C46</v>
      </c>
      <c r="C212" s="1" t="str">
        <f t="shared" si="7"/>
        <v>Bell Tower (city building, C, 3)</v>
      </c>
      <c r="F212" s="1" t="s">
        <v>1450</v>
      </c>
      <c r="G212" s="1" t="s">
        <v>1844</v>
      </c>
      <c r="H212" s="1" t="s">
        <v>2466</v>
      </c>
      <c r="I212" s="1" t="s">
        <v>2183</v>
      </c>
      <c r="J212" s="1" t="s">
        <v>2184</v>
      </c>
      <c r="K212" s="1">
        <v>3</v>
      </c>
    </row>
    <row r="213" spans="1:11" x14ac:dyDescent="0.25">
      <c r="A213" t="s">
        <v>1062</v>
      </c>
      <c r="B213" s="1" t="str">
        <f t="shared" si="6"/>
        <v>C47</v>
      </c>
      <c r="C213" s="1" t="str">
        <f t="shared" si="7"/>
        <v>Guard Smithy (city building, C, 2)</v>
      </c>
      <c r="F213" s="1" t="s">
        <v>1451</v>
      </c>
      <c r="G213" s="1" t="s">
        <v>1845</v>
      </c>
      <c r="H213" s="1" t="s">
        <v>2467</v>
      </c>
      <c r="I213" s="1" t="s">
        <v>2183</v>
      </c>
      <c r="J213" s="1" t="s">
        <v>2184</v>
      </c>
      <c r="K213" s="1">
        <v>2</v>
      </c>
    </row>
    <row r="214" spans="1:11" x14ac:dyDescent="0.25">
      <c r="A214" t="s">
        <v>1063</v>
      </c>
      <c r="B214" s="1" t="str">
        <f t="shared" si="6"/>
        <v>C48</v>
      </c>
      <c r="C214" s="1" t="str">
        <f t="shared" si="7"/>
        <v>The Yawning Portal (inn, C,.3)</v>
      </c>
      <c r="F214" s="1" t="s">
        <v>1452</v>
      </c>
      <c r="G214" s="1" t="s">
        <v>1846</v>
      </c>
      <c r="H214" s="1" t="s">
        <v>2468</v>
      </c>
      <c r="I214" s="1" t="s">
        <v>2207</v>
      </c>
      <c r="J214" s="1" t="s">
        <v>2184</v>
      </c>
      <c r="K214" s="1">
        <v>3</v>
      </c>
    </row>
    <row r="215" spans="1:11" x14ac:dyDescent="0.25">
      <c r="A215" t="s">
        <v>1064</v>
      </c>
      <c r="B215" s="1" t="str">
        <f t="shared" si="6"/>
        <v>C49</v>
      </c>
      <c r="C215" s="1" t="str">
        <f t="shared" si="7"/>
        <v>The Red-eyed Owl (tavern, D, 2)</v>
      </c>
      <c r="F215" s="1" t="s">
        <v>1453</v>
      </c>
      <c r="G215" s="1" t="s">
        <v>1847</v>
      </c>
      <c r="H215" s="1" t="s">
        <v>2469</v>
      </c>
      <c r="I215" s="1" t="s">
        <v>2208</v>
      </c>
      <c r="J215" s="1" t="s">
        <v>2198</v>
      </c>
      <c r="K215" s="1">
        <v>2</v>
      </c>
    </row>
    <row r="216" spans="1:11" x14ac:dyDescent="0.25">
      <c r="A216" t="s">
        <v>1065</v>
      </c>
      <c r="B216" s="1" t="str">
        <f t="shared" si="6"/>
        <v>C50</v>
      </c>
      <c r="C216" s="1" t="str">
        <f t="shared" si="7"/>
        <v>The Sleepy Slyph (tavern, C, 2)</v>
      </c>
      <c r="F216" s="1" t="s">
        <v>1454</v>
      </c>
      <c r="G216" s="1" t="s">
        <v>1848</v>
      </c>
      <c r="H216" s="1" t="s">
        <v>2470</v>
      </c>
      <c r="I216" s="1" t="s">
        <v>2208</v>
      </c>
      <c r="J216" s="1" t="s">
        <v>2184</v>
      </c>
      <c r="K216" s="1">
        <v>2</v>
      </c>
    </row>
    <row r="217" spans="1:11" x14ac:dyDescent="0.25">
      <c r="A217" t="s">
        <v>1066</v>
      </c>
      <c r="B217" s="1" t="str">
        <f t="shared" si="6"/>
        <v>C51</v>
      </c>
      <c r="C217" s="1" t="str">
        <f t="shared" si="7"/>
        <v>Crommer's Warehouse (warehouse, C, 4)</v>
      </c>
      <c r="F217" s="1" t="s">
        <v>1455</v>
      </c>
      <c r="G217" s="1" t="s">
        <v>1849</v>
      </c>
      <c r="H217" s="1" t="s">
        <v>2471</v>
      </c>
      <c r="I217" s="1" t="s">
        <v>2210</v>
      </c>
      <c r="J217" s="1" t="s">
        <v>2184</v>
      </c>
      <c r="K217" s="1">
        <v>4</v>
      </c>
    </row>
    <row r="218" spans="1:11" x14ac:dyDescent="0.25">
      <c r="A218" t="s">
        <v>1067</v>
      </c>
      <c r="B218" s="1" t="str">
        <f t="shared" si="6"/>
        <v>C52</v>
      </c>
      <c r="C218" s="1" t="str">
        <f t="shared" si="7"/>
        <v>Mirt's Mansion (villa, A, 3)</v>
      </c>
      <c r="F218" s="1" t="s">
        <v>1456</v>
      </c>
      <c r="G218" s="1" t="s">
        <v>1850</v>
      </c>
      <c r="H218" s="1" t="s">
        <v>2472</v>
      </c>
      <c r="I218" s="1" t="s">
        <v>2217</v>
      </c>
      <c r="J218" s="1" t="s">
        <v>2191</v>
      </c>
      <c r="K218" s="1">
        <v>3</v>
      </c>
    </row>
    <row r="219" spans="1:11" x14ac:dyDescent="0.25">
      <c r="A219" t="s">
        <v>1068</v>
      </c>
      <c r="B219" s="1" t="str">
        <f t="shared" si="6"/>
        <v>C53</v>
      </c>
      <c r="C219" s="1" t="str">
        <f t="shared" si="7"/>
        <v>The Quaffing Quaggoth (tavern, C, 1)</v>
      </c>
      <c r="F219" s="1" t="s">
        <v>1457</v>
      </c>
      <c r="G219" s="1" t="s">
        <v>1851</v>
      </c>
      <c r="H219" s="1" t="s">
        <v>2473</v>
      </c>
      <c r="I219" s="1" t="s">
        <v>2208</v>
      </c>
      <c r="J219" s="1" t="s">
        <v>2184</v>
      </c>
      <c r="K219" s="1">
        <v>1</v>
      </c>
    </row>
    <row r="220" spans="1:11" x14ac:dyDescent="0.25">
      <c r="A220" t="s">
        <v>1069</v>
      </c>
      <c r="B220" s="1" t="str">
        <f t="shared" si="6"/>
        <v>C54</v>
      </c>
      <c r="C220" s="1" t="str">
        <f t="shared" si="7"/>
        <v>The Sailor's Own (tavern, D, 1)</v>
      </c>
      <c r="F220" s="1" t="s">
        <v>1458</v>
      </c>
      <c r="G220" s="1" t="s">
        <v>1852</v>
      </c>
      <c r="H220" s="1" t="s">
        <v>2474</v>
      </c>
      <c r="I220" s="1" t="s">
        <v>2208</v>
      </c>
      <c r="J220" s="1" t="s">
        <v>2198</v>
      </c>
      <c r="K220" s="1">
        <v>1</v>
      </c>
    </row>
    <row r="221" spans="1:11" x14ac:dyDescent="0.25">
      <c r="A221" t="s">
        <v>1070</v>
      </c>
      <c r="B221" s="1" t="str">
        <f t="shared" si="6"/>
        <v>C55</v>
      </c>
      <c r="C221" s="1" t="str">
        <f t="shared" si="7"/>
        <v>Eilean's Maztican Delights (business, B, 2)</v>
      </c>
      <c r="F221" s="1" t="s">
        <v>1853</v>
      </c>
      <c r="G221" s="1" t="s">
        <v>1854</v>
      </c>
      <c r="H221" s="1" t="s">
        <v>2475</v>
      </c>
      <c r="I221" s="1" t="s">
        <v>2204</v>
      </c>
      <c r="J221" s="1" t="s">
        <v>2196</v>
      </c>
      <c r="K221" s="1">
        <v>2</v>
      </c>
    </row>
    <row r="222" spans="1:11" x14ac:dyDescent="0.25">
      <c r="A222" t="s">
        <v>1071</v>
      </c>
      <c r="B222" s="1" t="str">
        <f t="shared" si="6"/>
        <v>C56</v>
      </c>
      <c r="C222" s="1" t="str">
        <f t="shared" si="7"/>
        <v>Lightsinger Theater (business, A, 3)</v>
      </c>
      <c r="F222" s="1" t="s">
        <v>1855</v>
      </c>
      <c r="G222" s="1" t="s">
        <v>1856</v>
      </c>
      <c r="H222" s="1" t="s">
        <v>2476</v>
      </c>
      <c r="I222" s="1" t="s">
        <v>2204</v>
      </c>
      <c r="J222" s="1" t="s">
        <v>2191</v>
      </c>
      <c r="K222" s="1">
        <v>3</v>
      </c>
    </row>
    <row r="223" spans="1:11" x14ac:dyDescent="0.25">
      <c r="A223" t="s">
        <v>1072</v>
      </c>
      <c r="B223" s="1" t="str">
        <f t="shared" si="6"/>
        <v>C57</v>
      </c>
      <c r="C223" s="1" t="str">
        <f t="shared" si="7"/>
        <v>Sorynth's Silverware (business, B, 2)</v>
      </c>
      <c r="F223" s="1" t="s">
        <v>1857</v>
      </c>
      <c r="G223" s="1" t="s">
        <v>1858</v>
      </c>
      <c r="H223" s="1" t="s">
        <v>2477</v>
      </c>
      <c r="I223" s="1" t="s">
        <v>2204</v>
      </c>
      <c r="J223" s="1" t="s">
        <v>2196</v>
      </c>
      <c r="K223" s="1">
        <v>2</v>
      </c>
    </row>
    <row r="224" spans="1:11" x14ac:dyDescent="0.25">
      <c r="A224" t="s">
        <v>1073</v>
      </c>
      <c r="B224" s="1" t="str">
        <f t="shared" si="6"/>
        <v>C58</v>
      </c>
      <c r="C224" s="1" t="str">
        <f t="shared" si="7"/>
        <v>Jhural's Dance (festhall, C, 3)</v>
      </c>
      <c r="F224" s="1" t="s">
        <v>1859</v>
      </c>
      <c r="G224" s="1" t="s">
        <v>1860</v>
      </c>
      <c r="H224" s="1" t="s">
        <v>2478</v>
      </c>
      <c r="I224" s="1" t="s">
        <v>2209</v>
      </c>
      <c r="J224" s="1" t="s">
        <v>2184</v>
      </c>
      <c r="K224" s="1">
        <v>3</v>
      </c>
    </row>
    <row r="225" spans="1:11" x14ac:dyDescent="0.25">
      <c r="A225" t="s">
        <v>1074</v>
      </c>
      <c r="B225" s="1" t="str">
        <f t="shared" si="6"/>
        <v>C59</v>
      </c>
      <c r="C225" s="1" t="str">
        <f t="shared" si="7"/>
        <v>Tavern of the Flagon Dragon (tavern, C, 2)</v>
      </c>
      <c r="F225" s="1" t="s">
        <v>1861</v>
      </c>
      <c r="G225" s="1" t="s">
        <v>1862</v>
      </c>
      <c r="H225" s="1" t="s">
        <v>2479</v>
      </c>
      <c r="I225" s="1" t="s">
        <v>2208</v>
      </c>
      <c r="J225" s="1" t="s">
        <v>2184</v>
      </c>
      <c r="K225" s="1">
        <v>2</v>
      </c>
    </row>
    <row r="226" spans="1:11" x14ac:dyDescent="0.25">
      <c r="A226" t="s">
        <v>1075</v>
      </c>
      <c r="B226" s="1" t="str">
        <f t="shared" si="6"/>
        <v>C60</v>
      </c>
      <c r="C226" s="1" t="str">
        <f t="shared" si="7"/>
        <v>Sapphire House (rooming house/inn, B, 5)</v>
      </c>
      <c r="F226" s="1" t="s">
        <v>1863</v>
      </c>
      <c r="G226" s="1" t="s">
        <v>1864</v>
      </c>
      <c r="H226" s="1" t="s">
        <v>2480</v>
      </c>
      <c r="I226" s="1" t="s">
        <v>2224</v>
      </c>
      <c r="J226" s="1" t="s">
        <v>2196</v>
      </c>
      <c r="K226" s="1">
        <v>5</v>
      </c>
    </row>
    <row r="227" spans="1:11" x14ac:dyDescent="0.25">
      <c r="A227" t="s">
        <v>1076</v>
      </c>
      <c r="B227" s="1" t="str">
        <f t="shared" si="6"/>
        <v>C61</v>
      </c>
      <c r="C227" s="1" t="str">
        <f t="shared" si="7"/>
        <v>Delzimmer residence (row house, B, 4)</v>
      </c>
      <c r="F227" s="1" t="s">
        <v>1865</v>
      </c>
      <c r="G227" s="1" t="s">
        <v>1866</v>
      </c>
      <c r="H227" s="1" t="s">
        <v>2481</v>
      </c>
      <c r="I227" s="1" t="s">
        <v>2205</v>
      </c>
      <c r="J227" s="1" t="s">
        <v>2196</v>
      </c>
      <c r="K227" s="1">
        <v>4</v>
      </c>
    </row>
    <row r="228" spans="1:11" x14ac:dyDescent="0.25">
      <c r="A228" t="s">
        <v>1077</v>
      </c>
      <c r="B228" s="1" t="str">
        <f t="shared" si="6"/>
        <v>C62</v>
      </c>
      <c r="C228" s="1" t="str">
        <f t="shared" si="7"/>
        <v>Irlingstar residence, "Sablehearth" (row house, B, 4)</v>
      </c>
      <c r="F228" s="1" t="s">
        <v>1867</v>
      </c>
      <c r="G228" s="1" t="s">
        <v>1868</v>
      </c>
      <c r="H228" s="1" t="s">
        <v>2482</v>
      </c>
      <c r="I228" s="1" t="s">
        <v>2205</v>
      </c>
      <c r="J228" s="1" t="s">
        <v>2196</v>
      </c>
      <c r="K228" s="1">
        <v>4</v>
      </c>
    </row>
    <row r="229" spans="1:11" x14ac:dyDescent="0.25">
      <c r="A229" t="s">
        <v>1078</v>
      </c>
      <c r="B229" s="1" t="str">
        <f t="shared" si="6"/>
        <v>C63</v>
      </c>
      <c r="C229" s="1" t="str">
        <f t="shared" si="7"/>
        <v>Syndra Wands' Tower (wizard's domicile, B, 3)</v>
      </c>
      <c r="F229" s="1" t="s">
        <v>1869</v>
      </c>
      <c r="G229" s="1" t="s">
        <v>1870</v>
      </c>
      <c r="H229" s="1" t="s">
        <v>2483</v>
      </c>
      <c r="I229" s="1" t="s">
        <v>2219</v>
      </c>
      <c r="J229" s="1" t="s">
        <v>2196</v>
      </c>
      <c r="K229" s="1">
        <v>3</v>
      </c>
    </row>
    <row r="230" spans="1:11" x14ac:dyDescent="0.25">
      <c r="A230" t="s">
        <v>1079</v>
      </c>
      <c r="B230" s="1" t="str">
        <f t="shared" si="6"/>
        <v>C64</v>
      </c>
      <c r="C230" s="1" t="str">
        <f t="shared" si="7"/>
        <v>Old Knot Shop (business, B, 2)</v>
      </c>
      <c r="F230" s="1" t="s">
        <v>1871</v>
      </c>
      <c r="G230" s="1" t="s">
        <v>1872</v>
      </c>
      <c r="H230" s="1" t="s">
        <v>2484</v>
      </c>
      <c r="I230" s="1" t="s">
        <v>2204</v>
      </c>
      <c r="J230" s="1" t="s">
        <v>2196</v>
      </c>
      <c r="K230" s="1">
        <v>2</v>
      </c>
    </row>
    <row r="231" spans="1:11" x14ac:dyDescent="0.25">
      <c r="A231" t="s">
        <v>1080</v>
      </c>
      <c r="B231" s="1" t="str">
        <f t="shared" si="6"/>
        <v>C65</v>
      </c>
      <c r="C231" s="1" t="str">
        <f t="shared" si="7"/>
        <v>"Sharkroar" Horth Shalark's Broadsheets (business, C, 1)</v>
      </c>
      <c r="F231" s="1" t="s">
        <v>1873</v>
      </c>
      <c r="G231" s="1" t="s">
        <v>1874</v>
      </c>
      <c r="H231" s="1" t="s">
        <v>2485</v>
      </c>
      <c r="I231" s="1" t="s">
        <v>2204</v>
      </c>
      <c r="J231" s="1" t="s">
        <v>2184</v>
      </c>
      <c r="K231" s="1">
        <v>1</v>
      </c>
    </row>
    <row r="232" spans="1:11" x14ac:dyDescent="0.25">
      <c r="A232" t="s">
        <v>1081</v>
      </c>
      <c r="B232" s="1" t="str">
        <f t="shared" si="6"/>
        <v>C66</v>
      </c>
      <c r="C232" s="1" t="str">
        <f t="shared" si="7"/>
        <v>Pantheon Temple of the Seldarine (temple, A, 4)</v>
      </c>
      <c r="F232" s="1" t="s">
        <v>1875</v>
      </c>
      <c r="G232" s="1" t="s">
        <v>1876</v>
      </c>
      <c r="H232" s="1" t="s">
        <v>2486</v>
      </c>
      <c r="I232" s="1" t="s">
        <v>2215</v>
      </c>
      <c r="J232" s="1" t="s">
        <v>2191</v>
      </c>
      <c r="K232" s="1">
        <v>4</v>
      </c>
    </row>
    <row r="233" spans="1:11" x14ac:dyDescent="0.25">
      <c r="A233" t="s">
        <v>1082</v>
      </c>
      <c r="B233" s="1" t="str">
        <f t="shared" si="6"/>
        <v>C67</v>
      </c>
      <c r="C233" s="1" t="str">
        <f t="shared" si="7"/>
        <v>Peaktop Aerie (city-building, A, S)</v>
      </c>
      <c r="F233" s="1" t="s">
        <v>1877</v>
      </c>
      <c r="G233" s="1" t="s">
        <v>2261</v>
      </c>
      <c r="H233" s="1" t="s">
        <v>2487</v>
      </c>
      <c r="I233" s="1" t="s">
        <v>2225</v>
      </c>
      <c r="J233" s="1" t="s">
        <v>2191</v>
      </c>
      <c r="K233" s="1">
        <v>5</v>
      </c>
    </row>
    <row r="234" spans="1:11" x14ac:dyDescent="0.25">
      <c r="A234" t="s">
        <v>1083</v>
      </c>
      <c r="B234" s="1" t="str">
        <f t="shared" si="6"/>
        <v>C68</v>
      </c>
      <c r="C234" s="1" t="str">
        <f t="shared" si="7"/>
        <v>Watching Tower (city building, A, 6)</v>
      </c>
      <c r="F234" s="1" t="s">
        <v>1878</v>
      </c>
      <c r="G234" s="1" t="s">
        <v>1879</v>
      </c>
      <c r="H234" s="1" t="s">
        <v>2488</v>
      </c>
      <c r="I234" s="1" t="s">
        <v>2183</v>
      </c>
      <c r="J234" s="1" t="s">
        <v>2191</v>
      </c>
      <c r="K234" s="1">
        <v>6</v>
      </c>
    </row>
    <row r="235" spans="1:11" x14ac:dyDescent="0.25">
      <c r="A235" t="s">
        <v>1084</v>
      </c>
      <c r="B235" s="1" t="str">
        <f t="shared" si="6"/>
        <v>C69</v>
      </c>
      <c r="C235" s="1" t="str">
        <f t="shared" si="7"/>
        <v>Watching Tower (city building, A, 6)</v>
      </c>
      <c r="F235" s="1" t="s">
        <v>1880</v>
      </c>
      <c r="G235" s="1" t="s">
        <v>1879</v>
      </c>
      <c r="H235" s="1" t="s">
        <v>2488</v>
      </c>
      <c r="I235" s="1" t="s">
        <v>2183</v>
      </c>
      <c r="J235" s="1" t="s">
        <v>2191</v>
      </c>
      <c r="K235" s="1">
        <v>6</v>
      </c>
    </row>
    <row r="236" spans="1:11" x14ac:dyDescent="0.25">
      <c r="A236" t="s">
        <v>1085</v>
      </c>
      <c r="B236" s="1" t="str">
        <f t="shared" si="6"/>
        <v>C70</v>
      </c>
      <c r="C236" s="1" t="str">
        <f t="shared" si="7"/>
        <v>Thayan Embassy (embassy, A, 4)</v>
      </c>
      <c r="F236" s="1" t="s">
        <v>1881</v>
      </c>
      <c r="G236" s="1" t="s">
        <v>1882</v>
      </c>
      <c r="H236" s="1" t="s">
        <v>2489</v>
      </c>
      <c r="I236" s="1" t="s">
        <v>2226</v>
      </c>
      <c r="J236" s="1" t="s">
        <v>2191</v>
      </c>
      <c r="K236" s="1">
        <v>4</v>
      </c>
    </row>
    <row r="237" spans="1:11" x14ac:dyDescent="0.25">
      <c r="A237" t="s">
        <v>1086</v>
      </c>
      <c r="B237" s="1" t="str">
        <f t="shared" si="6"/>
        <v>C71</v>
      </c>
      <c r="C237" s="1" t="str">
        <f t="shared" si="7"/>
        <v>Caladorn Cassalanter's residence (rowhouse, A, 3)</v>
      </c>
      <c r="F237" s="1" t="s">
        <v>1883</v>
      </c>
      <c r="G237" s="1" t="s">
        <v>1884</v>
      </c>
      <c r="H237" s="1" t="s">
        <v>2490</v>
      </c>
      <c r="I237" s="1" t="s">
        <v>2227</v>
      </c>
      <c r="J237" s="1" t="s">
        <v>2191</v>
      </c>
      <c r="K237" s="1">
        <v>3</v>
      </c>
    </row>
    <row r="238" spans="1:11" x14ac:dyDescent="0.25">
      <c r="A238" t="s">
        <v>1087</v>
      </c>
      <c r="B238" s="1" t="str">
        <f t="shared" si="6"/>
        <v>C72</v>
      </c>
      <c r="C238" s="1" t="str">
        <f t="shared" si="7"/>
        <v>New Olamn (school, A, 4)</v>
      </c>
      <c r="F238" s="1" t="s">
        <v>1885</v>
      </c>
      <c r="G238" s="1" t="s">
        <v>1886</v>
      </c>
      <c r="H238" s="1" t="s">
        <v>2491</v>
      </c>
      <c r="I238" s="1" t="s">
        <v>2228</v>
      </c>
      <c r="J238" s="1" t="s">
        <v>2191</v>
      </c>
      <c r="K238" s="1">
        <v>4</v>
      </c>
    </row>
    <row r="239" spans="1:11" x14ac:dyDescent="0.25">
      <c r="A239" t="s">
        <v>1088</v>
      </c>
      <c r="B239" s="1" t="str">
        <f t="shared" si="6"/>
        <v>C73</v>
      </c>
      <c r="C239" s="1" t="str">
        <f t="shared" si="7"/>
        <v>Azuth's Mug (tavern, B, 1)</v>
      </c>
      <c r="F239" s="1" t="s">
        <v>1887</v>
      </c>
      <c r="G239" s="1" t="s">
        <v>1888</v>
      </c>
      <c r="H239" s="1" t="s">
        <v>2492</v>
      </c>
      <c r="I239" s="1" t="s">
        <v>2208</v>
      </c>
      <c r="J239" s="1" t="s">
        <v>2196</v>
      </c>
      <c r="K239" s="1">
        <v>1</v>
      </c>
    </row>
    <row r="240" spans="1:11" x14ac:dyDescent="0.25">
      <c r="A240" t="s">
        <v>1089</v>
      </c>
      <c r="B240" s="1" t="str">
        <f t="shared" si="6"/>
        <v>C74</v>
      </c>
      <c r="C240" s="1" t="str">
        <f t="shared" si="7"/>
        <v>House of Two Hands (monastery, A, 3),</v>
      </c>
      <c r="F240" s="1" t="s">
        <v>1889</v>
      </c>
      <c r="G240" s="1" t="s">
        <v>1890</v>
      </c>
      <c r="H240" s="1" t="s">
        <v>2493</v>
      </c>
      <c r="I240" s="1" t="s">
        <v>2229</v>
      </c>
      <c r="J240" s="1" t="s">
        <v>2191</v>
      </c>
      <c r="K240" s="1">
        <v>3</v>
      </c>
    </row>
    <row r="241" spans="1:11" x14ac:dyDescent="0.25">
      <c r="A241" t="s">
        <v>1090</v>
      </c>
      <c r="B241" s="1" t="str">
        <f t="shared" si="6"/>
        <v>C75</v>
      </c>
      <c r="C241" s="1" t="str">
        <f t="shared" si="7"/>
        <v>Piergeiron's Palace (city building, A, 7)</v>
      </c>
      <c r="F241" s="1" t="s">
        <v>1891</v>
      </c>
      <c r="G241" s="1" t="s">
        <v>1892</v>
      </c>
      <c r="H241" s="1" t="s">
        <v>2494</v>
      </c>
      <c r="I241" s="1" t="s">
        <v>2183</v>
      </c>
      <c r="J241" s="1" t="s">
        <v>2191</v>
      </c>
      <c r="K241" s="1">
        <v>7</v>
      </c>
    </row>
    <row r="242" spans="1:11" x14ac:dyDescent="0.25">
      <c r="A242" t="s">
        <v>1091</v>
      </c>
      <c r="B242" s="1" t="str">
        <f t="shared" si="6"/>
        <v>C76</v>
      </c>
      <c r="C242" s="1" t="str">
        <f t="shared" si="7"/>
        <v>Castle Waterdeep (city building, A, 10)</v>
      </c>
      <c r="F242" s="1" t="s">
        <v>1893</v>
      </c>
      <c r="G242" s="1" t="s">
        <v>1894</v>
      </c>
      <c r="H242" s="1" t="s">
        <v>2495</v>
      </c>
      <c r="I242" s="1" t="s">
        <v>2183</v>
      </c>
      <c r="J242" s="1" t="s">
        <v>2191</v>
      </c>
      <c r="K242" s="1">
        <v>10</v>
      </c>
    </row>
    <row r="243" spans="1:11" x14ac:dyDescent="0.25">
      <c r="A243" t="s">
        <v>1092</v>
      </c>
      <c r="B243" s="1" t="str">
        <f t="shared" si="6"/>
        <v>C77</v>
      </c>
      <c r="C243" s="1" t="str">
        <f t="shared" si="7"/>
        <v>Larissa Neathal's residence (row house, A, 2)</v>
      </c>
      <c r="F243" s="1" t="s">
        <v>1895</v>
      </c>
      <c r="G243" s="1" t="s">
        <v>1896</v>
      </c>
      <c r="H243" s="1" t="s">
        <v>2496</v>
      </c>
      <c r="I243" s="1" t="s">
        <v>2205</v>
      </c>
      <c r="J243" s="1" t="s">
        <v>2191</v>
      </c>
      <c r="K243" s="1">
        <v>2</v>
      </c>
    </row>
    <row r="244" spans="1:11" x14ac:dyDescent="0.25">
      <c r="A244" t="s">
        <v>1093</v>
      </c>
      <c r="B244" s="1" t="str">
        <f t="shared" si="6"/>
        <v>C78</v>
      </c>
      <c r="C244" s="1" t="str">
        <f t="shared" si="7"/>
        <v>Wyrmbones Inn (inn, A, 3)</v>
      </c>
      <c r="F244" s="1" t="s">
        <v>1897</v>
      </c>
      <c r="G244" s="1" t="s">
        <v>1898</v>
      </c>
      <c r="H244" s="1" t="s">
        <v>2497</v>
      </c>
      <c r="I244" s="1" t="s">
        <v>2207</v>
      </c>
      <c r="J244" s="1" t="s">
        <v>2191</v>
      </c>
      <c r="K244" s="1">
        <v>3</v>
      </c>
    </row>
    <row r="245" spans="1:11" x14ac:dyDescent="0.25">
      <c r="A245" t="s">
        <v>1094</v>
      </c>
      <c r="B245" s="1" t="str">
        <f t="shared" si="6"/>
        <v>C79</v>
      </c>
      <c r="C245" s="1" t="str">
        <f t="shared" si="7"/>
        <v>Ahghairon's Tower (city building, A, 4)</v>
      </c>
      <c r="F245" s="1" t="s">
        <v>1899</v>
      </c>
      <c r="G245" s="1" t="s">
        <v>1900</v>
      </c>
      <c r="H245" s="1" t="s">
        <v>2498</v>
      </c>
      <c r="I245" s="1" t="s">
        <v>2183</v>
      </c>
      <c r="J245" s="1" t="s">
        <v>2191</v>
      </c>
      <c r="K245" s="1">
        <v>4</v>
      </c>
    </row>
    <row r="246" spans="1:11" x14ac:dyDescent="0.25">
      <c r="A246" t="s">
        <v>1095</v>
      </c>
      <c r="B246" s="1" t="str">
        <f t="shared" si="6"/>
        <v>C80</v>
      </c>
      <c r="C246" s="1" t="str">
        <f t="shared" si="7"/>
        <v>Tolgar Anuvien's residence (villa, A, 3)</v>
      </c>
      <c r="F246" s="1" t="s">
        <v>1901</v>
      </c>
      <c r="G246" s="1" t="s">
        <v>1902</v>
      </c>
      <c r="H246" s="1" t="s">
        <v>2499</v>
      </c>
      <c r="I246" s="1" t="s">
        <v>2217</v>
      </c>
      <c r="J246" s="1" t="s">
        <v>2191</v>
      </c>
      <c r="K246" s="1">
        <v>3</v>
      </c>
    </row>
    <row r="247" spans="1:11" x14ac:dyDescent="0.25">
      <c r="A247" t="s">
        <v>1096</v>
      </c>
      <c r="B247" s="1" t="str">
        <f t="shared" si="6"/>
        <v>C81</v>
      </c>
      <c r="C247" s="1" t="str">
        <f t="shared" si="7"/>
        <v>Blushing Nymph (festhall, B, 2)</v>
      </c>
      <c r="F247" s="1" t="s">
        <v>1903</v>
      </c>
      <c r="G247" s="1" t="s">
        <v>1904</v>
      </c>
      <c r="H247" s="1" t="s">
        <v>2500</v>
      </c>
      <c r="I247" s="1" t="s">
        <v>2209</v>
      </c>
      <c r="J247" s="1" t="s">
        <v>2196</v>
      </c>
      <c r="K247" s="1">
        <v>2</v>
      </c>
    </row>
    <row r="248" spans="1:11" x14ac:dyDescent="0.25">
      <c r="A248" t="s">
        <v>1097</v>
      </c>
      <c r="B248" s="1" t="str">
        <f t="shared" si="6"/>
        <v>C82</v>
      </c>
      <c r="C248" s="1" t="str">
        <f t="shared" si="7"/>
        <v>Haerun Mhammaster's residence (rowhouse, C, 3)</v>
      </c>
      <c r="F248" s="1" t="s">
        <v>1905</v>
      </c>
      <c r="G248" s="1" t="s">
        <v>1906</v>
      </c>
      <c r="H248" s="1" t="s">
        <v>2501</v>
      </c>
      <c r="I248" s="1" t="s">
        <v>2227</v>
      </c>
      <c r="J248" s="1" t="s">
        <v>2184</v>
      </c>
      <c r="K248" s="1">
        <v>3</v>
      </c>
    </row>
    <row r="249" spans="1:11" x14ac:dyDescent="0.25">
      <c r="A249" t="s">
        <v>1098</v>
      </c>
      <c r="B249" s="1" t="str">
        <f t="shared" si="6"/>
        <v>C83</v>
      </c>
      <c r="C249" s="1" t="str">
        <f t="shared" si="7"/>
        <v>Ammathair Hawkfeather's residence (house, C, 2)</v>
      </c>
      <c r="F249" s="1" t="s">
        <v>1907</v>
      </c>
      <c r="G249" s="1" t="s">
        <v>1908</v>
      </c>
      <c r="H249" s="1" t="s">
        <v>2502</v>
      </c>
      <c r="I249" s="1" t="s">
        <v>2223</v>
      </c>
      <c r="J249" s="1" t="s">
        <v>2184</v>
      </c>
      <c r="K249" s="1">
        <v>2</v>
      </c>
    </row>
    <row r="250" spans="1:11" x14ac:dyDescent="0.25">
      <c r="A250" t="s">
        <v>1099</v>
      </c>
      <c r="B250" s="1" t="str">
        <f t="shared" si="6"/>
        <v>C84</v>
      </c>
      <c r="C250" s="1" t="str">
        <f t="shared" si="7"/>
        <v>Nurneene's Marvelous Masks (business, C, 4)</v>
      </c>
      <c r="F250" s="1" t="s">
        <v>1909</v>
      </c>
      <c r="G250" s="1" t="s">
        <v>1910</v>
      </c>
      <c r="H250" s="1" t="s">
        <v>2503</v>
      </c>
      <c r="I250" s="1" t="s">
        <v>2204</v>
      </c>
      <c r="J250" s="1" t="s">
        <v>2184</v>
      </c>
      <c r="K250" s="1">
        <v>4</v>
      </c>
    </row>
    <row r="251" spans="1:11" x14ac:dyDescent="0.25">
      <c r="A251" t="s">
        <v>1100</v>
      </c>
      <c r="B251" s="1" t="str">
        <f t="shared" si="6"/>
        <v>CSS</v>
      </c>
      <c r="C251" s="1" t="str">
        <f t="shared" si="7"/>
        <v>The Curious Past (business, B, 2)</v>
      </c>
      <c r="F251" s="1" t="s">
        <v>1911</v>
      </c>
      <c r="G251" s="1" t="s">
        <v>1912</v>
      </c>
      <c r="H251" s="1" t="s">
        <v>2504</v>
      </c>
      <c r="I251" s="1" t="s">
        <v>2204</v>
      </c>
      <c r="J251" s="1" t="s">
        <v>2196</v>
      </c>
      <c r="K251" s="1">
        <v>2</v>
      </c>
    </row>
    <row r="252" spans="1:11" x14ac:dyDescent="0.25">
      <c r="A252" t="s">
        <v>1101</v>
      </c>
      <c r="B252" s="1" t="str">
        <f t="shared" si="6"/>
        <v>C86</v>
      </c>
      <c r="C252" s="1" t="str">
        <f t="shared" si="7"/>
        <v>Paethier's Pipeweed (business, B, 2)</v>
      </c>
      <c r="F252" s="1" t="s">
        <v>1913</v>
      </c>
      <c r="G252" s="1" t="s">
        <v>1914</v>
      </c>
      <c r="H252" s="1" t="s">
        <v>2505</v>
      </c>
      <c r="I252" s="1" t="s">
        <v>2204</v>
      </c>
      <c r="J252" s="1" t="s">
        <v>2196</v>
      </c>
      <c r="K252" s="1">
        <v>2</v>
      </c>
    </row>
    <row r="253" spans="1:11" x14ac:dyDescent="0.25">
      <c r="A253" t="s">
        <v>1129</v>
      </c>
      <c r="B253" s="1" t="s">
        <v>1129</v>
      </c>
      <c r="C253" s="1"/>
      <c r="F253" s="1" t="s">
        <v>1129</v>
      </c>
      <c r="G253" s="1"/>
      <c r="H253" s="1"/>
      <c r="I253" s="1"/>
      <c r="J253" s="1"/>
      <c r="K253" s="1"/>
    </row>
    <row r="254" spans="1:11" x14ac:dyDescent="0.25">
      <c r="B254" s="5" t="s">
        <v>1595</v>
      </c>
      <c r="C254" s="5" t="s">
        <v>1596</v>
      </c>
      <c r="F254" s="5" t="s">
        <v>1595</v>
      </c>
      <c r="G254" s="5" t="s">
        <v>1596</v>
      </c>
      <c r="H254" s="5" t="s">
        <v>2256</v>
      </c>
      <c r="I254" s="5" t="s">
        <v>2194</v>
      </c>
      <c r="J254" s="5" t="s">
        <v>2193</v>
      </c>
      <c r="K254" s="5" t="s">
        <v>2192</v>
      </c>
    </row>
    <row r="255" spans="1:11" x14ac:dyDescent="0.25">
      <c r="A255" t="s">
        <v>1130</v>
      </c>
      <c r="B255" s="1" t="str">
        <f t="shared" si="6"/>
        <v>T1</v>
      </c>
      <c r="C255" s="1" t="str">
        <f t="shared" si="7"/>
        <v>The Underdark (tavern, C, 2)</v>
      </c>
      <c r="F255" s="1" t="s">
        <v>1459</v>
      </c>
      <c r="G255" s="1" t="s">
        <v>1915</v>
      </c>
      <c r="H255" s="1" t="s">
        <v>2506</v>
      </c>
      <c r="I255" s="1" t="s">
        <v>2208</v>
      </c>
      <c r="J255" s="1" t="s">
        <v>2184</v>
      </c>
      <c r="K255" s="1">
        <v>2</v>
      </c>
    </row>
    <row r="256" spans="1:11" x14ac:dyDescent="0.25">
      <c r="A256" t="s">
        <v>1131</v>
      </c>
      <c r="B256" s="1" t="str">
        <f t="shared" si="6"/>
        <v>T2</v>
      </c>
      <c r="C256" s="1" t="str">
        <f t="shared" si="7"/>
        <v>Khammeral's Coins (business, C, 1)</v>
      </c>
      <c r="F256" s="1" t="s">
        <v>1460</v>
      </c>
      <c r="G256" s="1" t="s">
        <v>1916</v>
      </c>
      <c r="H256" s="1" t="s">
        <v>2507</v>
      </c>
      <c r="I256" s="1" t="s">
        <v>2204</v>
      </c>
      <c r="J256" s="1" t="s">
        <v>2184</v>
      </c>
      <c r="K256" s="1">
        <v>1</v>
      </c>
    </row>
    <row r="257" spans="1:11" x14ac:dyDescent="0.25">
      <c r="A257" t="s">
        <v>1132</v>
      </c>
      <c r="B257" s="1" t="str">
        <f t="shared" si="6"/>
        <v>T3</v>
      </c>
      <c r="C257" s="1" t="str">
        <f t="shared" si="7"/>
        <v>Inn of the Dripping Dagger (inn, B, 4)</v>
      </c>
      <c r="F257" s="1" t="s">
        <v>1461</v>
      </c>
      <c r="G257" s="1" t="s">
        <v>1917</v>
      </c>
      <c r="H257" s="1" t="s">
        <v>2508</v>
      </c>
      <c r="I257" s="1" t="s">
        <v>2207</v>
      </c>
      <c r="J257" s="1" t="s">
        <v>2196</v>
      </c>
      <c r="K257" s="1">
        <v>4</v>
      </c>
    </row>
    <row r="258" spans="1:11" x14ac:dyDescent="0.25">
      <c r="A258" t="s">
        <v>1133</v>
      </c>
      <c r="B258" s="1" t="str">
        <f t="shared" si="6"/>
        <v>T4</v>
      </c>
      <c r="C258" s="1" t="str">
        <f t="shared" si="7"/>
        <v>The Riven Shield Shop (business, B, 2)</v>
      </c>
      <c r="F258" s="1" t="s">
        <v>1462</v>
      </c>
      <c r="G258" s="1" t="s">
        <v>1918</v>
      </c>
      <c r="H258" s="1" t="s">
        <v>2509</v>
      </c>
      <c r="I258" s="1" t="s">
        <v>2204</v>
      </c>
      <c r="J258" s="1" t="s">
        <v>2196</v>
      </c>
      <c r="K258" s="1">
        <v>2</v>
      </c>
    </row>
    <row r="259" spans="1:11" x14ac:dyDescent="0.25">
      <c r="A259" t="s">
        <v>1134</v>
      </c>
      <c r="B259" s="1" t="str">
        <f t="shared" si="6"/>
        <v>T5</v>
      </c>
      <c r="C259" s="1" t="str">
        <f t="shared" si="7"/>
        <v>Myrmith Splendors' residence (row house, B, 2}</v>
      </c>
      <c r="F259" s="1" t="s">
        <v>1463</v>
      </c>
      <c r="G259" s="1" t="s">
        <v>1919</v>
      </c>
      <c r="H259" s="1" t="s">
        <v>2510</v>
      </c>
      <c r="I259" s="1" t="s">
        <v>2205</v>
      </c>
      <c r="J259" s="1" t="s">
        <v>2196</v>
      </c>
      <c r="K259" s="1">
        <v>2</v>
      </c>
    </row>
    <row r="260" spans="1:11" x14ac:dyDescent="0.25">
      <c r="A260" t="s">
        <v>1135</v>
      </c>
      <c r="B260" s="1" t="str">
        <f t="shared" ref="B260:B321" si="8">LEFT(LEFT(A260,FIND(":",A260)),LEN(LEFT(A260,FIND(":",A260)))-1)</f>
        <v>T6</v>
      </c>
      <c r="C260" s="1" t="str">
        <f t="shared" ref="C260:C321" si="9">RIGHT(A260,LEN(A260)-FIND(":",A260)-1)</f>
        <v>Mhair's Tower (wizard's domicile, A, 5")</v>
      </c>
      <c r="F260" s="1" t="s">
        <v>1464</v>
      </c>
      <c r="G260" s="1" t="s">
        <v>1920</v>
      </c>
      <c r="H260" s="1" t="s">
        <v>2511</v>
      </c>
      <c r="I260" s="1" t="s">
        <v>2219</v>
      </c>
      <c r="J260" s="1" t="s">
        <v>2191</v>
      </c>
      <c r="K260" s="1">
        <v>5</v>
      </c>
    </row>
    <row r="261" spans="1:11" x14ac:dyDescent="0.25">
      <c r="A261" t="s">
        <v>1136</v>
      </c>
      <c r="B261" s="1" t="str">
        <f t="shared" si="8"/>
        <v>T7</v>
      </c>
      <c r="C261" s="1" t="str">
        <f t="shared" si="9"/>
        <v>Saern's Fine Swords (business, B, 2)</v>
      </c>
      <c r="F261" s="1" t="s">
        <v>1465</v>
      </c>
      <c r="G261" s="1" t="s">
        <v>1921</v>
      </c>
      <c r="H261" s="1" t="s">
        <v>2512</v>
      </c>
      <c r="I261" s="1" t="s">
        <v>2204</v>
      </c>
      <c r="J261" s="1" t="s">
        <v>2196</v>
      </c>
      <c r="K261" s="1">
        <v>2</v>
      </c>
    </row>
    <row r="262" spans="1:11" x14ac:dyDescent="0.25">
      <c r="A262" t="s">
        <v>1137</v>
      </c>
      <c r="B262" s="1" t="str">
        <f t="shared" si="8"/>
        <v>T8</v>
      </c>
      <c r="C262" s="1" t="str">
        <f t="shared" si="9"/>
        <v>Gondalim's (inn, B, 3)</v>
      </c>
      <c r="F262" s="1" t="s">
        <v>1466</v>
      </c>
      <c r="G262" s="1" t="s">
        <v>1922</v>
      </c>
      <c r="H262" s="1" t="s">
        <v>2513</v>
      </c>
      <c r="I262" s="1" t="s">
        <v>2207</v>
      </c>
      <c r="J262" s="1" t="s">
        <v>2196</v>
      </c>
      <c r="K262" s="1">
        <v>3</v>
      </c>
    </row>
    <row r="263" spans="1:11" x14ac:dyDescent="0.25">
      <c r="A263" t="s">
        <v>1138</v>
      </c>
      <c r="B263" s="1" t="str">
        <f t="shared" si="8"/>
        <v>T9</v>
      </c>
      <c r="C263" s="1" t="str">
        <f t="shared" si="9"/>
        <v>Dunblast Roofing Company (business, C, 2)</v>
      </c>
      <c r="F263" s="1" t="s">
        <v>1467</v>
      </c>
      <c r="G263" s="1" t="s">
        <v>1923</v>
      </c>
      <c r="H263" s="1" t="s">
        <v>2514</v>
      </c>
      <c r="I263" s="1" t="s">
        <v>2204</v>
      </c>
      <c r="J263" s="1" t="s">
        <v>2184</v>
      </c>
      <c r="K263" s="1">
        <v>2</v>
      </c>
    </row>
    <row r="264" spans="1:11" x14ac:dyDescent="0.25">
      <c r="A264" t="s">
        <v>1139</v>
      </c>
      <c r="B264" s="1" t="str">
        <f t="shared" si="8"/>
        <v>T10</v>
      </c>
      <c r="C264" s="1" t="str">
        <f t="shared" si="9"/>
        <v>Citadel of the Arrow (guildhall, B, 3)</v>
      </c>
      <c r="F264" s="1" t="s">
        <v>1468</v>
      </c>
      <c r="G264" s="1" t="s">
        <v>1924</v>
      </c>
      <c r="H264" s="1" t="s">
        <v>2515</v>
      </c>
      <c r="I264" s="1" t="s">
        <v>2211</v>
      </c>
      <c r="J264" s="1" t="s">
        <v>2196</v>
      </c>
      <c r="K264" s="1">
        <v>3</v>
      </c>
    </row>
    <row r="265" spans="1:11" x14ac:dyDescent="0.25">
      <c r="A265" t="s">
        <v>1140</v>
      </c>
      <c r="B265" s="1" t="str">
        <f t="shared" si="8"/>
        <v>T11</v>
      </c>
      <c r="C265" s="1" t="str">
        <f t="shared" si="9"/>
        <v>Costumers' Hall (guildhall, B, 2)</v>
      </c>
      <c r="F265" s="1" t="s">
        <v>1469</v>
      </c>
      <c r="G265" s="1" t="s">
        <v>1925</v>
      </c>
      <c r="H265" s="1" t="s">
        <v>2516</v>
      </c>
      <c r="I265" s="1" t="s">
        <v>2211</v>
      </c>
      <c r="J265" s="1" t="s">
        <v>2196</v>
      </c>
      <c r="K265" s="1">
        <v>2</v>
      </c>
    </row>
    <row r="266" spans="1:11" x14ac:dyDescent="0.25">
      <c r="A266" t="s">
        <v>1141</v>
      </c>
      <c r="B266" s="1" t="str">
        <f t="shared" si="8"/>
        <v>T12</v>
      </c>
      <c r="C266" s="1" t="str">
        <f t="shared" si="9"/>
        <v>Thentavva's Boots (business, C, 1)</v>
      </c>
      <c r="F266" s="1" t="s">
        <v>1470</v>
      </c>
      <c r="G266" s="1" t="s">
        <v>1926</v>
      </c>
      <c r="H266" s="1" t="s">
        <v>2517</v>
      </c>
      <c r="I266" s="1" t="s">
        <v>2204</v>
      </c>
      <c r="J266" s="1" t="s">
        <v>2184</v>
      </c>
      <c r="K266" s="1">
        <v>1</v>
      </c>
    </row>
    <row r="267" spans="1:11" x14ac:dyDescent="0.25">
      <c r="A267" t="s">
        <v>1142</v>
      </c>
      <c r="B267" s="1" t="str">
        <f t="shared" si="8"/>
        <v>T13</v>
      </c>
      <c r="C267" s="1" t="str">
        <f t="shared" si="9"/>
        <v>Maelstrom's Notch (inn, B, 2)</v>
      </c>
      <c r="F267" s="1" t="s">
        <v>1471</v>
      </c>
      <c r="G267" s="1" t="s">
        <v>1927</v>
      </c>
      <c r="H267" s="1" t="s">
        <v>2518</v>
      </c>
      <c r="I267" s="1" t="s">
        <v>2207</v>
      </c>
      <c r="J267" s="1" t="s">
        <v>2196</v>
      </c>
      <c r="K267" s="1">
        <v>2</v>
      </c>
    </row>
    <row r="268" spans="1:11" x14ac:dyDescent="0.25">
      <c r="A268" t="s">
        <v>1143</v>
      </c>
      <c r="B268" s="1" t="str">
        <f t="shared" si="8"/>
        <v>T14</v>
      </c>
      <c r="C268" s="1" t="str">
        <f t="shared" si="9"/>
        <v>The League Office (guildhall, C, 1)</v>
      </c>
      <c r="F268" s="1" t="s">
        <v>1472</v>
      </c>
      <c r="G268" s="1" t="s">
        <v>1928</v>
      </c>
      <c r="H268" s="1" t="s">
        <v>2519</v>
      </c>
      <c r="I268" s="1" t="s">
        <v>2211</v>
      </c>
      <c r="J268" s="1" t="s">
        <v>2184</v>
      </c>
      <c r="K268" s="1">
        <v>1</v>
      </c>
    </row>
    <row r="269" spans="1:11" x14ac:dyDescent="0.25">
      <c r="A269" t="s">
        <v>1144</v>
      </c>
      <c r="B269" s="1" t="str">
        <f t="shared" si="8"/>
        <v>T15</v>
      </c>
      <c r="C269" s="1" t="str">
        <f t="shared" si="9"/>
        <v>The Unicorn's Horn (inn, B, 6)</v>
      </c>
      <c r="F269" s="1" t="s">
        <v>1473</v>
      </c>
      <c r="G269" s="1" t="s">
        <v>1929</v>
      </c>
      <c r="H269" s="1" t="s">
        <v>2520</v>
      </c>
      <c r="I269" s="1" t="s">
        <v>2207</v>
      </c>
      <c r="J269" s="1" t="s">
        <v>2196</v>
      </c>
      <c r="K269" s="1">
        <v>6</v>
      </c>
    </row>
    <row r="270" spans="1:11" x14ac:dyDescent="0.25">
      <c r="A270" t="s">
        <v>1145</v>
      </c>
      <c r="B270" s="1" t="str">
        <f t="shared" si="8"/>
        <v>T16</v>
      </c>
      <c r="C270" s="1" t="str">
        <f t="shared" si="9"/>
        <v>Aurora's Realms Shop, Street of Tusks Catalogue Counter (business, B, 4)</v>
      </c>
      <c r="F270" s="1" t="s">
        <v>1474</v>
      </c>
      <c r="G270" s="1" t="s">
        <v>1930</v>
      </c>
      <c r="H270" s="1" t="s">
        <v>2521</v>
      </c>
      <c r="I270" s="1" t="s">
        <v>2204</v>
      </c>
      <c r="J270" s="1" t="s">
        <v>2196</v>
      </c>
      <c r="K270" s="1">
        <v>4</v>
      </c>
    </row>
    <row r="271" spans="1:11" x14ac:dyDescent="0.25">
      <c r="A271" t="s">
        <v>1146</v>
      </c>
      <c r="B271" s="1" t="str">
        <f t="shared" si="8"/>
        <v>T17</v>
      </c>
      <c r="C271" s="1" t="str">
        <f t="shared" si="9"/>
        <v>Orsabbas's Fine Imports (business, C, 3)</v>
      </c>
      <c r="F271" s="1" t="s">
        <v>1475</v>
      </c>
      <c r="G271" s="1" t="s">
        <v>1931</v>
      </c>
      <c r="H271" s="1" t="s">
        <v>2522</v>
      </c>
      <c r="I271" s="1" t="s">
        <v>2204</v>
      </c>
      <c r="J271" s="1" t="s">
        <v>2184</v>
      </c>
      <c r="K271" s="1">
        <v>3</v>
      </c>
    </row>
    <row r="272" spans="1:11" x14ac:dyDescent="0.25">
      <c r="A272" t="s">
        <v>1147</v>
      </c>
      <c r="B272" s="1" t="str">
        <f t="shared" si="8"/>
        <v>T18</v>
      </c>
      <c r="C272" s="1" t="str">
        <f t="shared" si="9"/>
        <v>Riautar's Weaponry (business, C, 2)</v>
      </c>
      <c r="F272" s="1" t="s">
        <v>1476</v>
      </c>
      <c r="G272" s="1" t="s">
        <v>1932</v>
      </c>
      <c r="H272" s="1" t="s">
        <v>2523</v>
      </c>
      <c r="I272" s="1" t="s">
        <v>2204</v>
      </c>
      <c r="J272" s="1" t="s">
        <v>2184</v>
      </c>
      <c r="K272" s="1">
        <v>2</v>
      </c>
    </row>
    <row r="273" spans="1:11" x14ac:dyDescent="0.25">
      <c r="A273" t="s">
        <v>1148</v>
      </c>
      <c r="B273" s="1" t="str">
        <f t="shared" si="8"/>
        <v>T19</v>
      </c>
      <c r="C273" s="1" t="str">
        <f t="shared" si="9"/>
        <v>The House of Song (guildhall, B, 2)</v>
      </c>
      <c r="F273" s="1" t="s">
        <v>1477</v>
      </c>
      <c r="G273" s="1" t="s">
        <v>1933</v>
      </c>
      <c r="H273" s="1" t="s">
        <v>2524</v>
      </c>
      <c r="I273" s="1" t="s">
        <v>2211</v>
      </c>
      <c r="J273" s="1" t="s">
        <v>2196</v>
      </c>
      <c r="K273" s="1">
        <v>2</v>
      </c>
    </row>
    <row r="274" spans="1:11" x14ac:dyDescent="0.25">
      <c r="A274" t="s">
        <v>1149</v>
      </c>
      <c r="B274" s="1" t="str">
        <f t="shared" si="8"/>
        <v>T20</v>
      </c>
      <c r="C274" s="1" t="str">
        <f t="shared" si="9"/>
        <v>Patient Fingers Fine work (business, C, 2)</v>
      </c>
      <c r="F274" s="1" t="s">
        <v>1478</v>
      </c>
      <c r="G274" s="1" t="s">
        <v>1934</v>
      </c>
      <c r="H274" s="1" t="s">
        <v>2525</v>
      </c>
      <c r="I274" s="1" t="s">
        <v>2204</v>
      </c>
      <c r="J274" s="1" t="s">
        <v>2184</v>
      </c>
      <c r="K274" s="1">
        <v>2</v>
      </c>
    </row>
    <row r="275" spans="1:11" x14ac:dyDescent="0.25">
      <c r="A275" t="s">
        <v>1150</v>
      </c>
      <c r="B275" s="1" t="str">
        <f t="shared" si="8"/>
        <v>T21</v>
      </c>
      <c r="C275" s="1" t="str">
        <f t="shared" si="9"/>
        <v>League of Basketmakers &amp; Wickerworkers Storage (warehouse, C)</v>
      </c>
      <c r="F275" s="1" t="s">
        <v>1479</v>
      </c>
      <c r="G275" s="1" t="s">
        <v>1935</v>
      </c>
      <c r="H275" s="1" t="s">
        <v>2526</v>
      </c>
      <c r="I275" s="1" t="s">
        <v>2210</v>
      </c>
      <c r="J275" s="1" t="s">
        <v>2184</v>
      </c>
      <c r="K275" s="1">
        <v>1</v>
      </c>
    </row>
    <row r="276" spans="1:11" x14ac:dyDescent="0.25">
      <c r="A276" t="s">
        <v>1151</v>
      </c>
      <c r="B276" s="1" t="str">
        <f t="shared" si="8"/>
        <v>T22</v>
      </c>
      <c r="C276" s="1" t="str">
        <f t="shared" si="9"/>
        <v>The House of Cleanliness (guildhall, C, 1)</v>
      </c>
      <c r="F276" s="1" t="s">
        <v>1480</v>
      </c>
      <c r="G276" s="1" t="s">
        <v>1936</v>
      </c>
      <c r="H276" s="1" t="s">
        <v>2527</v>
      </c>
      <c r="I276" s="1" t="s">
        <v>2211</v>
      </c>
      <c r="J276" s="1" t="s">
        <v>2184</v>
      </c>
      <c r="K276" s="1">
        <v>1</v>
      </c>
    </row>
    <row r="277" spans="1:11" x14ac:dyDescent="0.25">
      <c r="A277" t="s">
        <v>1152</v>
      </c>
      <c r="B277" s="1" t="str">
        <f t="shared" si="8"/>
        <v>T23</v>
      </c>
      <c r="C277" s="1" t="str">
        <f t="shared" si="9"/>
        <v>Belmonder's Meats (business, C, 1)</v>
      </c>
      <c r="F277" s="1" t="s">
        <v>1481</v>
      </c>
      <c r="G277" s="1" t="s">
        <v>1937</v>
      </c>
      <c r="H277" s="1" t="s">
        <v>2528</v>
      </c>
      <c r="I277" s="1" t="s">
        <v>2204</v>
      </c>
      <c r="J277" s="1" t="s">
        <v>2184</v>
      </c>
      <c r="K277" s="1">
        <v>1</v>
      </c>
    </row>
    <row r="278" spans="1:11" x14ac:dyDescent="0.25">
      <c r="A278" t="s">
        <v>1153</v>
      </c>
      <c r="B278" s="1" t="str">
        <f t="shared" si="8"/>
        <v>T24</v>
      </c>
      <c r="C278" s="1" t="str">
        <f t="shared" si="9"/>
        <v>Thond Glass and Glazing Shop (business, C, 2)</v>
      </c>
      <c r="F278" s="1" t="s">
        <v>1482</v>
      </c>
      <c r="G278" s="1" t="s">
        <v>1938</v>
      </c>
      <c r="H278" s="1" t="s">
        <v>2529</v>
      </c>
      <c r="I278" s="1" t="s">
        <v>2204</v>
      </c>
      <c r="J278" s="1" t="s">
        <v>2184</v>
      </c>
      <c r="K278" s="1">
        <v>2</v>
      </c>
    </row>
    <row r="279" spans="1:11" x14ac:dyDescent="0.25">
      <c r="A279" t="s">
        <v>1154</v>
      </c>
      <c r="B279" s="1" t="str">
        <f t="shared" si="8"/>
        <v>T25</v>
      </c>
      <c r="C279" s="1" t="str">
        <f t="shared" si="9"/>
        <v>The Zoarstar (guildhall, temple, B, 3)</v>
      </c>
      <c r="F279" s="1" t="s">
        <v>1483</v>
      </c>
      <c r="G279" s="1" t="s">
        <v>1939</v>
      </c>
      <c r="H279" s="1" t="s">
        <v>2530</v>
      </c>
      <c r="I279" s="1" t="s">
        <v>2211</v>
      </c>
      <c r="J279" s="1" t="s">
        <v>2196</v>
      </c>
      <c r="K279" s="1">
        <v>3</v>
      </c>
    </row>
    <row r="280" spans="1:11" x14ac:dyDescent="0.25">
      <c r="A280" t="s">
        <v>1155</v>
      </c>
      <c r="B280" s="1" t="str">
        <f t="shared" si="8"/>
        <v>T26</v>
      </c>
      <c r="C280" s="1" t="str">
        <f t="shared" si="9"/>
        <v>The Old Guildhall (guildhall, C, 3)</v>
      </c>
      <c r="F280" s="1" t="s">
        <v>1484</v>
      </c>
      <c r="G280" s="1" t="s">
        <v>1940</v>
      </c>
      <c r="H280" s="1" t="s">
        <v>2531</v>
      </c>
      <c r="I280" s="1" t="s">
        <v>2211</v>
      </c>
      <c r="J280" s="1" t="s">
        <v>2184</v>
      </c>
      <c r="K280" s="1">
        <v>3</v>
      </c>
    </row>
    <row r="281" spans="1:11" x14ac:dyDescent="0.25">
      <c r="A281" t="s">
        <v>1156</v>
      </c>
      <c r="B281" s="1" t="str">
        <f t="shared" si="8"/>
        <v>T27</v>
      </c>
      <c r="C281" s="1" t="str">
        <f t="shared" si="9"/>
        <v>The House of Textiles (guildhall, B, 2)</v>
      </c>
      <c r="F281" s="1" t="s">
        <v>1485</v>
      </c>
      <c r="G281" s="1" t="s">
        <v>1941</v>
      </c>
      <c r="H281" s="1" t="s">
        <v>2532</v>
      </c>
      <c r="I281" s="1" t="s">
        <v>2211</v>
      </c>
      <c r="J281" s="1" t="s">
        <v>2196</v>
      </c>
      <c r="K281" s="1">
        <v>2</v>
      </c>
    </row>
    <row r="282" spans="1:11" x14ac:dyDescent="0.25">
      <c r="A282" t="s">
        <v>1157</v>
      </c>
      <c r="B282" s="1" t="str">
        <f t="shared" si="8"/>
        <v>T28</v>
      </c>
      <c r="C282" s="1" t="str">
        <f t="shared" si="9"/>
        <v>Golden Horn Gambling House (festhall, B, 3)</v>
      </c>
      <c r="F282" s="1" t="s">
        <v>1486</v>
      </c>
      <c r="G282" s="1" t="s">
        <v>1942</v>
      </c>
      <c r="H282" s="1" t="s">
        <v>2533</v>
      </c>
      <c r="I282" s="1" t="s">
        <v>2209</v>
      </c>
      <c r="J282" s="1" t="s">
        <v>2196</v>
      </c>
      <c r="K282" s="1">
        <v>3</v>
      </c>
    </row>
    <row r="283" spans="1:11" x14ac:dyDescent="0.25">
      <c r="A283" t="s">
        <v>1158</v>
      </c>
      <c r="B283" s="1" t="str">
        <f t="shared" si="8"/>
        <v>T29</v>
      </c>
      <c r="C283" s="1" t="str">
        <f t="shared" si="9"/>
        <v>The House of Light (guildhall, B, 3)</v>
      </c>
      <c r="F283" s="1" t="s">
        <v>1487</v>
      </c>
      <c r="G283" s="1" t="s">
        <v>1943</v>
      </c>
      <c r="H283" s="1" t="s">
        <v>2534</v>
      </c>
      <c r="I283" s="1" t="s">
        <v>2211</v>
      </c>
      <c r="J283" s="1" t="s">
        <v>2196</v>
      </c>
      <c r="K283" s="1">
        <v>3</v>
      </c>
    </row>
    <row r="284" spans="1:11" x14ac:dyDescent="0.25">
      <c r="A284" t="s">
        <v>1159</v>
      </c>
      <c r="B284" s="1" t="str">
        <f t="shared" si="8"/>
        <v>T30</v>
      </c>
      <c r="C284" s="1" t="str">
        <f t="shared" si="9"/>
        <v>House of Light Storage (warehouse, C, 2)</v>
      </c>
      <c r="F284" s="1" t="s">
        <v>1488</v>
      </c>
      <c r="G284" s="1" t="s">
        <v>1944</v>
      </c>
      <c r="H284" s="1" t="s">
        <v>2535</v>
      </c>
      <c r="I284" s="1" t="s">
        <v>2210</v>
      </c>
      <c r="J284" s="1" t="s">
        <v>2184</v>
      </c>
      <c r="K284" s="1">
        <v>2</v>
      </c>
    </row>
    <row r="285" spans="1:11" x14ac:dyDescent="0.25">
      <c r="A285" t="s">
        <v>1160</v>
      </c>
      <c r="B285" s="1" t="str">
        <f t="shared" si="8"/>
        <v>T31</v>
      </c>
      <c r="C285" s="1" t="str">
        <f t="shared" si="9"/>
        <v>Stationers'Hall (guildhall, C, 2)</v>
      </c>
      <c r="F285" s="1" t="s">
        <v>1489</v>
      </c>
      <c r="G285" s="1" t="s">
        <v>1945</v>
      </c>
      <c r="H285" s="1" t="s">
        <v>2536</v>
      </c>
      <c r="I285" s="1" t="s">
        <v>2211</v>
      </c>
      <c r="J285" s="1" t="s">
        <v>2184</v>
      </c>
      <c r="K285" s="1">
        <v>2</v>
      </c>
    </row>
    <row r="286" spans="1:11" x14ac:dyDescent="0.25">
      <c r="A286" t="s">
        <v>1161</v>
      </c>
      <c r="B286" s="1" t="str">
        <f t="shared" si="8"/>
        <v>T32</v>
      </c>
      <c r="C286" s="1" t="str">
        <f t="shared" si="9"/>
        <v>The Gentle Rest (inn, B, 5)</v>
      </c>
      <c r="F286" s="1" t="s">
        <v>1490</v>
      </c>
      <c r="G286" s="1" t="s">
        <v>1946</v>
      </c>
      <c r="H286" s="1" t="s">
        <v>2537</v>
      </c>
      <c r="I286" s="1" t="s">
        <v>2207</v>
      </c>
      <c r="J286" s="1" t="s">
        <v>2196</v>
      </c>
      <c r="K286" s="1">
        <v>5</v>
      </c>
    </row>
    <row r="287" spans="1:11" x14ac:dyDescent="0.25">
      <c r="A287" t="s">
        <v>1162</v>
      </c>
      <c r="B287" s="1" t="str">
        <f t="shared" si="8"/>
        <v>T33</v>
      </c>
      <c r="C287" s="1" t="str">
        <f t="shared" si="9"/>
        <v>The Gentle Rest Stables (business, C, 2)</v>
      </c>
      <c r="F287" s="1" t="s">
        <v>1491</v>
      </c>
      <c r="G287" s="1" t="s">
        <v>1947</v>
      </c>
      <c r="H287" s="1" t="s">
        <v>2538</v>
      </c>
      <c r="I287" s="1" t="s">
        <v>2204</v>
      </c>
      <c r="J287" s="1" t="s">
        <v>2184</v>
      </c>
      <c r="K287" s="1">
        <v>2</v>
      </c>
    </row>
    <row r="288" spans="1:11" x14ac:dyDescent="0.25">
      <c r="A288" t="s">
        <v>1163</v>
      </c>
      <c r="B288" s="1" t="str">
        <f t="shared" si="8"/>
        <v>T34</v>
      </c>
      <c r="C288" s="1" t="str">
        <f t="shared" si="9"/>
        <v>The Guild Paddock (guildhall, G, 2)</v>
      </c>
      <c r="F288" s="1" t="s">
        <v>1492</v>
      </c>
      <c r="G288" s="1" t="s">
        <v>1948</v>
      </c>
      <c r="H288" s="1" t="s">
        <v>2539</v>
      </c>
      <c r="I288" s="1" t="s">
        <v>2211</v>
      </c>
      <c r="J288" s="1" t="s">
        <v>2199</v>
      </c>
      <c r="K288" s="1">
        <v>2</v>
      </c>
    </row>
    <row r="289" spans="1:11" x14ac:dyDescent="0.25">
      <c r="A289" t="s">
        <v>1164</v>
      </c>
      <c r="B289" s="1" t="str">
        <f t="shared" si="8"/>
        <v>T35</v>
      </c>
      <c r="C289" s="1" t="str">
        <f t="shared" si="9"/>
        <v>Meiroth's Fine Silks (business, B, 3)</v>
      </c>
      <c r="F289" s="1" t="s">
        <v>1493</v>
      </c>
      <c r="G289" s="1" t="s">
        <v>1949</v>
      </c>
      <c r="H289" s="1" t="s">
        <v>2540</v>
      </c>
      <c r="I289" s="1" t="s">
        <v>2204</v>
      </c>
      <c r="J289" s="1" t="s">
        <v>2196</v>
      </c>
      <c r="K289" s="1">
        <v>3</v>
      </c>
    </row>
    <row r="290" spans="1:11" x14ac:dyDescent="0.25">
      <c r="A290" t="s">
        <v>1165</v>
      </c>
      <c r="B290" s="1" t="str">
        <f t="shared" si="8"/>
        <v>T36</v>
      </c>
      <c r="C290" s="1" t="str">
        <f t="shared" si="9"/>
        <v>The Bowels of the Earth (tavern, C, 2)</v>
      </c>
      <c r="F290" s="1" t="s">
        <v>1494</v>
      </c>
      <c r="G290" s="1" t="s">
        <v>1950</v>
      </c>
      <c r="H290" s="1" t="s">
        <v>2541</v>
      </c>
      <c r="I290" s="1" t="s">
        <v>2208</v>
      </c>
      <c r="J290" s="1" t="s">
        <v>2184</v>
      </c>
      <c r="K290" s="1">
        <v>2</v>
      </c>
    </row>
    <row r="291" spans="1:11" x14ac:dyDescent="0.25">
      <c r="A291" t="s">
        <v>1166</v>
      </c>
      <c r="B291" s="1" t="str">
        <f t="shared" si="8"/>
        <v>T37</v>
      </c>
      <c r="C291" s="1" t="str">
        <f t="shared" si="9"/>
        <v>Cobblers' and Corvisers' House (guildhall, C, 2)</v>
      </c>
      <c r="F291" s="1" t="s">
        <v>1495</v>
      </c>
      <c r="G291" s="1" t="s">
        <v>1951</v>
      </c>
      <c r="H291" s="1" t="s">
        <v>2542</v>
      </c>
      <c r="I291" s="1" t="s">
        <v>2211</v>
      </c>
      <c r="J291" s="1" t="s">
        <v>2184</v>
      </c>
      <c r="K291" s="1">
        <v>2</v>
      </c>
    </row>
    <row r="292" spans="1:11" x14ac:dyDescent="0.25">
      <c r="A292" t="s">
        <v>1167</v>
      </c>
      <c r="B292" s="1" t="str">
        <f t="shared" si="8"/>
        <v>T38</v>
      </c>
      <c r="C292" s="1" t="str">
        <f t="shared" si="9"/>
        <v>The Plinth (city building/temple, A, 6)</v>
      </c>
      <c r="F292" s="1" t="s">
        <v>1496</v>
      </c>
      <c r="G292" s="1" t="s">
        <v>1952</v>
      </c>
      <c r="H292" s="1" t="s">
        <v>2543</v>
      </c>
      <c r="I292" s="1" t="s">
        <v>2230</v>
      </c>
      <c r="J292" s="1" t="s">
        <v>2191</v>
      </c>
      <c r="K292" s="1">
        <v>6</v>
      </c>
    </row>
    <row r="293" spans="1:11" x14ac:dyDescent="0.25">
      <c r="A293" t="s">
        <v>1168</v>
      </c>
      <c r="B293" s="1" t="str">
        <f t="shared" si="8"/>
        <v>T39</v>
      </c>
      <c r="C293" s="1" t="str">
        <f t="shared" si="9"/>
        <v>Felzoun's Folly (tavern, C, 3)</v>
      </c>
      <c r="F293" s="1" t="s">
        <v>1497</v>
      </c>
      <c r="G293" s="1" t="s">
        <v>1953</v>
      </c>
      <c r="H293" s="1" t="s">
        <v>2544</v>
      </c>
      <c r="I293" s="1" t="s">
        <v>2208</v>
      </c>
      <c r="J293" s="1" t="s">
        <v>2184</v>
      </c>
      <c r="K293" s="1">
        <v>3</v>
      </c>
    </row>
    <row r="294" spans="1:11" x14ac:dyDescent="0.25">
      <c r="A294" t="s">
        <v>1169</v>
      </c>
      <c r="B294" s="1" t="str">
        <f t="shared" si="8"/>
        <v>T40</v>
      </c>
      <c r="C294" s="1" t="str">
        <f t="shared" si="9"/>
        <v>Surtlan's Metalwares (business, C, 1)</v>
      </c>
      <c r="F294" s="1" t="s">
        <v>1498</v>
      </c>
      <c r="G294" s="1" t="s">
        <v>1954</v>
      </c>
      <c r="H294" s="1" t="s">
        <v>2545</v>
      </c>
      <c r="I294" s="1" t="s">
        <v>2204</v>
      </c>
      <c r="J294" s="1" t="s">
        <v>2184</v>
      </c>
      <c r="K294" s="1">
        <v>1</v>
      </c>
    </row>
    <row r="295" spans="1:11" x14ac:dyDescent="0.25">
      <c r="A295" t="s">
        <v>1170</v>
      </c>
      <c r="B295" s="1" t="str">
        <f t="shared" si="8"/>
        <v>T41</v>
      </c>
      <c r="C295" s="1" t="str">
        <f t="shared" si="9"/>
        <v>Scirkhel Wands' residence (row house, B, 3)</v>
      </c>
      <c r="F295" s="1" t="s">
        <v>1499</v>
      </c>
      <c r="G295" s="1" t="s">
        <v>1955</v>
      </c>
      <c r="H295" s="1" t="s">
        <v>2546</v>
      </c>
      <c r="I295" s="1" t="s">
        <v>2205</v>
      </c>
      <c r="J295" s="1" t="s">
        <v>2196</v>
      </c>
      <c r="K295" s="1">
        <v>3</v>
      </c>
    </row>
    <row r="296" spans="1:11" x14ac:dyDescent="0.25">
      <c r="A296" t="s">
        <v>1171</v>
      </c>
      <c r="B296" s="1" t="str">
        <f t="shared" si="8"/>
        <v>T42</v>
      </c>
      <c r="C296" s="1" t="str">
        <f t="shared" si="9"/>
        <v>Wheel Hall (guildhall, C, 2)</v>
      </c>
      <c r="F296" s="1" t="s">
        <v>1500</v>
      </c>
      <c r="G296" s="1" t="s">
        <v>1956</v>
      </c>
      <c r="H296" s="1" t="s">
        <v>2547</v>
      </c>
      <c r="I296" s="1" t="s">
        <v>2211</v>
      </c>
      <c r="J296" s="1" t="s">
        <v>2184</v>
      </c>
      <c r="K296" s="1">
        <v>2</v>
      </c>
    </row>
    <row r="297" spans="1:11" x14ac:dyDescent="0.25">
      <c r="A297" t="s">
        <v>1172</v>
      </c>
      <c r="B297" s="1" t="str">
        <f t="shared" si="8"/>
        <v>T43</v>
      </c>
      <c r="C297" s="1" t="str">
        <f t="shared" si="9"/>
        <v>The Gray Serpent (inn, C, 3)</v>
      </c>
      <c r="F297" s="1" t="s">
        <v>1501</v>
      </c>
      <c r="G297" s="1" t="s">
        <v>1957</v>
      </c>
      <c r="H297" s="1" t="s">
        <v>2548</v>
      </c>
      <c r="I297" s="1" t="s">
        <v>2207</v>
      </c>
      <c r="J297" s="1" t="s">
        <v>2184</v>
      </c>
      <c r="K297" s="1">
        <v>3</v>
      </c>
    </row>
    <row r="298" spans="1:11" x14ac:dyDescent="0.25">
      <c r="A298" t="s">
        <v>1173</v>
      </c>
      <c r="B298" s="1" t="str">
        <f t="shared" si="8"/>
        <v>T44</v>
      </c>
      <c r="C298" s="1" t="str">
        <f t="shared" si="9"/>
        <v>Blackstone House (row house, B, 4)</v>
      </c>
      <c r="F298" s="1" t="s">
        <v>1502</v>
      </c>
      <c r="G298" s="1" t="s">
        <v>1958</v>
      </c>
      <c r="H298" s="1" t="s">
        <v>2549</v>
      </c>
      <c r="I298" s="1" t="s">
        <v>2205</v>
      </c>
      <c r="J298" s="1" t="s">
        <v>2196</v>
      </c>
      <c r="K298" s="1">
        <v>4</v>
      </c>
    </row>
    <row r="299" spans="1:11" x14ac:dyDescent="0.25">
      <c r="A299" t="s">
        <v>1174</v>
      </c>
      <c r="B299" s="1" t="str">
        <f t="shared" si="8"/>
        <v>T45</v>
      </c>
      <c r="C299" s="1" t="str">
        <f t="shared" si="9"/>
        <v>Rejviik's Mortuary (business, A, 3)</v>
      </c>
      <c r="F299" s="1" t="s">
        <v>1959</v>
      </c>
      <c r="G299" s="1" t="s">
        <v>1960</v>
      </c>
      <c r="H299" s="1" t="s">
        <v>2550</v>
      </c>
      <c r="I299" s="1" t="s">
        <v>2204</v>
      </c>
      <c r="J299" s="1" t="s">
        <v>2191</v>
      </c>
      <c r="K299" s="1">
        <v>3</v>
      </c>
    </row>
    <row r="300" spans="1:11" x14ac:dyDescent="0.25">
      <c r="A300" t="s">
        <v>1175</v>
      </c>
      <c r="B300" s="1" t="str">
        <f t="shared" si="8"/>
        <v>T46</v>
      </c>
      <c r="C300" s="1" t="str">
        <f t="shared" si="9"/>
        <v>Monastery of the Sun (temple, A, 4)</v>
      </c>
      <c r="F300" s="1" t="s">
        <v>1961</v>
      </c>
      <c r="G300" s="1" t="s">
        <v>1962</v>
      </c>
      <c r="H300" s="1" t="s">
        <v>2551</v>
      </c>
      <c r="I300" s="1" t="s">
        <v>2215</v>
      </c>
      <c r="J300" s="1" t="s">
        <v>2191</v>
      </c>
      <c r="K300" s="1">
        <v>4</v>
      </c>
    </row>
    <row r="301" spans="1:11" x14ac:dyDescent="0.25">
      <c r="A301" t="s">
        <v>1176</v>
      </c>
      <c r="B301" s="1" t="str">
        <f t="shared" si="8"/>
        <v>T47</v>
      </c>
      <c r="C301" s="1" t="str">
        <f t="shared" si="9"/>
        <v>Huulfor Manor (business, A, 3)</v>
      </c>
      <c r="F301" s="1" t="s">
        <v>1963</v>
      </c>
      <c r="G301" s="1" t="s">
        <v>1964</v>
      </c>
      <c r="H301" s="1" t="s">
        <v>2552</v>
      </c>
      <c r="I301" s="1" t="s">
        <v>2204</v>
      </c>
      <c r="J301" s="1" t="s">
        <v>2191</v>
      </c>
      <c r="K301" s="1">
        <v>3</v>
      </c>
    </row>
    <row r="302" spans="1:11" x14ac:dyDescent="0.25">
      <c r="A302" t="s">
        <v>1177</v>
      </c>
      <c r="B302" s="1" t="str">
        <f t="shared" si="8"/>
        <v>T48</v>
      </c>
      <c r="C302" s="1" t="str">
        <f t="shared" si="9"/>
        <v>River Gate (city building, A, 4)</v>
      </c>
      <c r="F302" s="1" t="s">
        <v>1965</v>
      </c>
      <c r="G302" s="1" t="s">
        <v>1966</v>
      </c>
      <c r="H302" s="1" t="s">
        <v>2553</v>
      </c>
      <c r="I302" s="1" t="s">
        <v>2183</v>
      </c>
      <c r="J302" s="1" t="s">
        <v>2191</v>
      </c>
      <c r="K302" s="1">
        <v>4</v>
      </c>
    </row>
    <row r="303" spans="1:11" x14ac:dyDescent="0.25">
      <c r="A303" t="s">
        <v>1178</v>
      </c>
      <c r="B303" s="1" t="str">
        <f t="shared" si="8"/>
        <v>T49</v>
      </c>
      <c r="C303" s="1" t="str">
        <f t="shared" si="9"/>
        <v>The Singed Bolt (tavern, C, 2)</v>
      </c>
      <c r="F303" s="1" t="s">
        <v>1967</v>
      </c>
      <c r="G303" s="1" t="s">
        <v>1968</v>
      </c>
      <c r="H303" s="1" t="s">
        <v>2554</v>
      </c>
      <c r="I303" s="1" t="s">
        <v>2208</v>
      </c>
      <c r="J303" s="1" t="s">
        <v>2184</v>
      </c>
      <c r="K303" s="1">
        <v>2</v>
      </c>
    </row>
    <row r="304" spans="1:11" x14ac:dyDescent="0.25">
      <c r="A304" t="s">
        <v>1179</v>
      </c>
      <c r="B304" s="1" t="str">
        <f t="shared" si="8"/>
        <v>T50</v>
      </c>
      <c r="C304" s="1" t="str">
        <f t="shared" si="9"/>
        <v>Zeltabbar Iliphar's residence (row house, B, 3)</v>
      </c>
      <c r="F304" s="1" t="s">
        <v>1969</v>
      </c>
      <c r="G304" s="1" t="s">
        <v>1970</v>
      </c>
      <c r="H304" s="1" t="s">
        <v>2555</v>
      </c>
      <c r="I304" s="1" t="s">
        <v>2205</v>
      </c>
      <c r="J304" s="1" t="s">
        <v>2196</v>
      </c>
      <c r="K304" s="1">
        <v>3</v>
      </c>
    </row>
    <row r="305" spans="1:11" x14ac:dyDescent="0.25">
      <c r="A305" t="s">
        <v>1180</v>
      </c>
      <c r="B305" s="1" t="str">
        <f t="shared" si="8"/>
        <v>T51</v>
      </c>
      <c r="C305" s="1" t="str">
        <f t="shared" si="9"/>
        <v>Henndever's Coffins and Coffers (business, B, 2)</v>
      </c>
      <c r="F305" s="1" t="s">
        <v>1971</v>
      </c>
      <c r="G305" s="1" t="s">
        <v>1972</v>
      </c>
      <c r="H305" s="1" t="s">
        <v>2556</v>
      </c>
      <c r="I305" s="1" t="s">
        <v>2204</v>
      </c>
      <c r="J305" s="1" t="s">
        <v>2196</v>
      </c>
      <c r="K305" s="1">
        <v>2</v>
      </c>
    </row>
    <row r="306" spans="1:11" x14ac:dyDescent="0.25">
      <c r="A306" t="s">
        <v>1181</v>
      </c>
      <c r="B306" s="1" t="s">
        <v>1181</v>
      </c>
      <c r="C306" s="1"/>
      <c r="F306" s="1" t="s">
        <v>1181</v>
      </c>
      <c r="G306" s="1"/>
      <c r="H306" s="1"/>
      <c r="I306" s="1"/>
      <c r="J306" s="1"/>
      <c r="K306" s="1"/>
    </row>
    <row r="307" spans="1:11" x14ac:dyDescent="0.25">
      <c r="B307" s="5" t="s">
        <v>1595</v>
      </c>
      <c r="C307" s="5" t="s">
        <v>1596</v>
      </c>
      <c r="F307" s="5" t="s">
        <v>1595</v>
      </c>
      <c r="G307" s="5" t="s">
        <v>1596</v>
      </c>
      <c r="H307" s="5" t="s">
        <v>2256</v>
      </c>
      <c r="I307" s="5" t="s">
        <v>2194</v>
      </c>
      <c r="J307" s="5" t="s">
        <v>2193</v>
      </c>
      <c r="K307" s="5" t="s">
        <v>2192</v>
      </c>
    </row>
    <row r="308" spans="1:11" x14ac:dyDescent="0.25">
      <c r="A308" t="s">
        <v>1182</v>
      </c>
      <c r="B308" s="1" t="str">
        <f t="shared" si="8"/>
        <v>CD1</v>
      </c>
      <c r="C308" s="1" t="str">
        <f t="shared" si="9"/>
        <v>Roads' End (vault, C, 1)</v>
      </c>
      <c r="F308" s="1" t="s">
        <v>1973</v>
      </c>
      <c r="G308" s="1" t="s">
        <v>1974</v>
      </c>
      <c r="H308" s="1" t="s">
        <v>2557</v>
      </c>
      <c r="I308" s="1" t="s">
        <v>2231</v>
      </c>
      <c r="J308" s="1" t="s">
        <v>2184</v>
      </c>
      <c r="K308" s="1">
        <v>1</v>
      </c>
    </row>
    <row r="309" spans="1:11" x14ac:dyDescent="0.25">
      <c r="A309" t="s">
        <v>1183</v>
      </c>
      <c r="B309" s="1" t="str">
        <f t="shared" si="8"/>
        <v>CD2</v>
      </c>
      <c r="C309" s="1" t="str">
        <f t="shared" si="9"/>
        <v>The House of the Homeless (tomb, C, 1)</v>
      </c>
      <c r="F309" s="1" t="s">
        <v>1975</v>
      </c>
      <c r="G309" s="1" t="s">
        <v>1976</v>
      </c>
      <c r="H309" s="1" t="s">
        <v>2558</v>
      </c>
      <c r="I309" s="1" t="s">
        <v>2232</v>
      </c>
      <c r="J309" s="1" t="s">
        <v>2184</v>
      </c>
      <c r="K309" s="1">
        <v>1</v>
      </c>
    </row>
    <row r="310" spans="1:11" x14ac:dyDescent="0.25">
      <c r="A310" t="s">
        <v>1184</v>
      </c>
      <c r="B310" s="1" t="str">
        <f t="shared" si="8"/>
        <v>CD3</v>
      </c>
      <c r="C310" s="1" t="str">
        <f t="shared" si="9"/>
        <v>Ahghairon's Statue (tomb, A, 1)</v>
      </c>
      <c r="F310" s="1" t="s">
        <v>1977</v>
      </c>
      <c r="G310" s="1" t="s">
        <v>1978</v>
      </c>
      <c r="H310" s="1" t="s">
        <v>2559</v>
      </c>
      <c r="I310" s="1" t="s">
        <v>2232</v>
      </c>
      <c r="J310" s="1" t="s">
        <v>2191</v>
      </c>
      <c r="K310" s="1">
        <v>1</v>
      </c>
    </row>
    <row r="311" spans="1:11" x14ac:dyDescent="0.25">
      <c r="A311" t="s">
        <v>1185</v>
      </c>
      <c r="B311" s="1" t="str">
        <f t="shared" si="8"/>
        <v>CD4</v>
      </c>
      <c r="C311" s="1" t="str">
        <f t="shared" si="9"/>
        <v>Merchants' Rest (tomb, B, 1)</v>
      </c>
      <c r="F311" s="1" t="s">
        <v>1979</v>
      </c>
      <c r="G311" s="1" t="s">
        <v>1980</v>
      </c>
      <c r="H311" s="1" t="s">
        <v>2560</v>
      </c>
      <c r="I311" s="1" t="s">
        <v>2232</v>
      </c>
      <c r="J311" s="1" t="s">
        <v>2196</v>
      </c>
      <c r="K311" s="1">
        <v>1</v>
      </c>
    </row>
    <row r="312" spans="1:11" x14ac:dyDescent="0.25">
      <c r="A312" t="s">
        <v>1186</v>
      </c>
      <c r="B312" s="1" t="str">
        <f t="shared" si="8"/>
        <v>CD5</v>
      </c>
      <c r="C312" s="1" t="str">
        <f t="shared" si="9"/>
        <v>Warriors' Monument (tomb, B, 1)</v>
      </c>
      <c r="F312" s="1" t="s">
        <v>1981</v>
      </c>
      <c r="G312" s="1" t="s">
        <v>1982</v>
      </c>
      <c r="H312" s="1" t="s">
        <v>2561</v>
      </c>
      <c r="I312" s="1" t="s">
        <v>2232</v>
      </c>
      <c r="J312" s="1" t="s">
        <v>2196</v>
      </c>
      <c r="K312" s="1">
        <v>1</v>
      </c>
    </row>
    <row r="313" spans="1:11" x14ac:dyDescent="0.25">
      <c r="A313" t="s">
        <v>1187</v>
      </c>
      <c r="B313" s="1" t="str">
        <f t="shared" si="8"/>
        <v>CD6</v>
      </c>
      <c r="C313" s="1" t="str">
        <f t="shared" si="9"/>
        <v>Lords' Respite (tomb, A, 1)</v>
      </c>
      <c r="F313" s="1" t="s">
        <v>1983</v>
      </c>
      <c r="G313" s="1" t="s">
        <v>1984</v>
      </c>
      <c r="H313" s="1" t="s">
        <v>2562</v>
      </c>
      <c r="I313" s="1" t="s">
        <v>2232</v>
      </c>
      <c r="J313" s="1" t="s">
        <v>2191</v>
      </c>
      <c r="K313" s="1">
        <v>1</v>
      </c>
    </row>
    <row r="314" spans="1:11" x14ac:dyDescent="0.25">
      <c r="A314" t="s">
        <v>1188</v>
      </c>
      <c r="B314" s="1" t="str">
        <f t="shared" si="8"/>
        <v>CD7</v>
      </c>
      <c r="C314" s="1" t="str">
        <f t="shared" si="9"/>
        <v>The Hall of the Sages (tomb, B, 1)</v>
      </c>
      <c r="F314" s="1" t="s">
        <v>1985</v>
      </c>
      <c r="G314" s="1" t="s">
        <v>1986</v>
      </c>
      <c r="H314" s="1" t="s">
        <v>2563</v>
      </c>
      <c r="I314" s="1" t="s">
        <v>2232</v>
      </c>
      <c r="J314" s="1" t="s">
        <v>2196</v>
      </c>
      <c r="K314" s="1">
        <v>1</v>
      </c>
    </row>
    <row r="315" spans="1:11" x14ac:dyDescent="0.25">
      <c r="A315" t="s">
        <v>1189</v>
      </c>
      <c r="B315" s="1" t="str">
        <f t="shared" si="8"/>
        <v>CD8</v>
      </c>
      <c r="C315" s="1" t="str">
        <f t="shared" si="9"/>
        <v>The Hall of Heroes (tomb, A, 1)</v>
      </c>
      <c r="F315" s="1" t="s">
        <v>1987</v>
      </c>
      <c r="G315" s="1" t="s">
        <v>1988</v>
      </c>
      <c r="H315" s="1" t="s">
        <v>2564</v>
      </c>
      <c r="I315" s="1" t="s">
        <v>2232</v>
      </c>
      <c r="J315" s="1" t="s">
        <v>2191</v>
      </c>
      <c r="K315" s="1">
        <v>1</v>
      </c>
    </row>
    <row r="316" spans="1:11" x14ac:dyDescent="0.25">
      <c r="A316" t="s">
        <v>1190</v>
      </c>
      <c r="B316" s="1" t="str">
        <f t="shared" si="8"/>
        <v>CD9</v>
      </c>
      <c r="C316" s="1" t="str">
        <f t="shared" si="9"/>
        <v>Mariners' Rest (tomb, C, 1)</v>
      </c>
      <c r="F316" s="1" t="s">
        <v>1989</v>
      </c>
      <c r="G316" s="1" t="s">
        <v>1990</v>
      </c>
      <c r="H316" s="1" t="s">
        <v>2565</v>
      </c>
      <c r="I316" s="1" t="s">
        <v>2232</v>
      </c>
      <c r="J316" s="1" t="s">
        <v>2184</v>
      </c>
      <c r="K316" s="1">
        <v>1</v>
      </c>
    </row>
    <row r="317" spans="1:11" x14ac:dyDescent="0.25">
      <c r="A317" t="s">
        <v>1191</v>
      </c>
      <c r="B317" s="1" t="str">
        <f t="shared" si="8"/>
        <v>CD10</v>
      </c>
      <c r="C317" s="1" t="str">
        <f t="shared" si="9"/>
        <v>Deepwinter Vault (tomb, B, 1)</v>
      </c>
      <c r="F317" s="1" t="s">
        <v>1991</v>
      </c>
      <c r="G317" s="1" t="s">
        <v>1992</v>
      </c>
      <c r="H317" s="1" t="s">
        <v>2566</v>
      </c>
      <c r="I317" s="1" t="s">
        <v>2232</v>
      </c>
      <c r="J317" s="1" t="s">
        <v>2196</v>
      </c>
      <c r="K317" s="1">
        <v>1</v>
      </c>
    </row>
    <row r="318" spans="1:11" x14ac:dyDescent="0.25">
      <c r="A318" t="s">
        <v>1192</v>
      </c>
      <c r="B318" s="1" t="str">
        <f t="shared" si="8"/>
        <v>CD11</v>
      </c>
      <c r="C318" s="1" t="str">
        <f t="shared" si="9"/>
        <v>Watchway Tower (city building, A, 4),</v>
      </c>
      <c r="F318" s="1" t="s">
        <v>1993</v>
      </c>
      <c r="G318" s="1" t="s">
        <v>1994</v>
      </c>
      <c r="H318" s="1" t="s">
        <v>2567</v>
      </c>
      <c r="I318" s="1" t="s">
        <v>2183</v>
      </c>
      <c r="J318" s="1" t="s">
        <v>2191</v>
      </c>
      <c r="K318" s="1">
        <v>4</v>
      </c>
    </row>
    <row r="319" spans="1:11" x14ac:dyDescent="0.25">
      <c r="A319" t="s">
        <v>1193</v>
      </c>
      <c r="B319" s="1" t="str">
        <f t="shared" si="8"/>
        <v>CD12</v>
      </c>
      <c r="C319" s="1" t="str">
        <f t="shared" si="9"/>
        <v>Guard Tower (city building, A, 4)</v>
      </c>
      <c r="F319" s="1" t="s">
        <v>1995</v>
      </c>
      <c r="G319" s="1" t="s">
        <v>1996</v>
      </c>
      <c r="H319" s="1" t="s">
        <v>2568</v>
      </c>
      <c r="I319" s="1" t="s">
        <v>2183</v>
      </c>
      <c r="J319" s="1" t="s">
        <v>2191</v>
      </c>
      <c r="K319" s="1">
        <v>4</v>
      </c>
    </row>
    <row r="320" spans="1:11" x14ac:dyDescent="0.25">
      <c r="A320" t="s">
        <v>1194</v>
      </c>
      <c r="B320" s="1" t="str">
        <f t="shared" si="8"/>
        <v>CD13</v>
      </c>
      <c r="C320" s="1" t="str">
        <f t="shared" si="9"/>
        <v>Beacon Tower (city building, A, 7)</v>
      </c>
      <c r="F320" s="1" t="s">
        <v>1997</v>
      </c>
      <c r="G320" s="1" t="s">
        <v>1998</v>
      </c>
      <c r="H320" s="1" t="s">
        <v>2569</v>
      </c>
      <c r="I320" s="1" t="s">
        <v>2183</v>
      </c>
      <c r="J320" s="1" t="s">
        <v>2191</v>
      </c>
      <c r="K320" s="1">
        <v>7</v>
      </c>
    </row>
    <row r="321" spans="1:11" x14ac:dyDescent="0.25">
      <c r="A321" t="s">
        <v>1195</v>
      </c>
      <c r="B321" s="1" t="str">
        <f t="shared" si="8"/>
        <v>CD14</v>
      </c>
      <c r="C321" s="1" t="str">
        <f t="shared" si="9"/>
        <v>Sultlue Vault (tomb, B, 1)</v>
      </c>
      <c r="F321" s="1" t="s">
        <v>1999</v>
      </c>
      <c r="G321" s="1" t="s">
        <v>2000</v>
      </c>
      <c r="H321" s="1" t="s">
        <v>2570</v>
      </c>
      <c r="I321" s="1" t="s">
        <v>2232</v>
      </c>
      <c r="J321" s="1" t="s">
        <v>2196</v>
      </c>
      <c r="K321" s="1">
        <v>1</v>
      </c>
    </row>
    <row r="322" spans="1:11" x14ac:dyDescent="0.25">
      <c r="A322" t="s">
        <v>1196</v>
      </c>
      <c r="B322" s="1" t="s">
        <v>1196</v>
      </c>
      <c r="C322" s="1"/>
      <c r="F322" s="1" t="s">
        <v>1196</v>
      </c>
      <c r="G322" s="1"/>
      <c r="H322" s="1"/>
      <c r="I322" s="1"/>
      <c r="J322" s="1"/>
      <c r="K322" s="1"/>
    </row>
    <row r="323" spans="1:11" x14ac:dyDescent="0.25">
      <c r="B323" s="5" t="s">
        <v>1595</v>
      </c>
      <c r="C323" s="5" t="s">
        <v>1596</v>
      </c>
      <c r="F323" s="5" t="s">
        <v>1595</v>
      </c>
      <c r="G323" s="5" t="s">
        <v>1596</v>
      </c>
      <c r="H323" s="5" t="s">
        <v>2256</v>
      </c>
      <c r="I323" s="5" t="s">
        <v>2194</v>
      </c>
      <c r="J323" s="5" t="s">
        <v>2193</v>
      </c>
      <c r="K323" s="5" t="s">
        <v>2192</v>
      </c>
    </row>
    <row r="324" spans="1:11" x14ac:dyDescent="0.25">
      <c r="A324" t="s">
        <v>1197</v>
      </c>
      <c r="B324" s="1" t="str">
        <f t="shared" ref="B324:B387" si="10">LEFT(LEFT(A324,FIND(":",A324)),LEN(LEFT(A324,FIND(":",A324)))-1)</f>
        <v>D1</v>
      </c>
      <c r="C324" s="1" t="str">
        <f t="shared" ref="C324:C387" si="11">RIGHT(A324,LEN(A324)-FIND(":",A324)-1)</f>
        <v>The Gray Griffon (tavern, C, 3)</v>
      </c>
      <c r="F324" s="1" t="s">
        <v>1530</v>
      </c>
      <c r="G324" s="1" t="s">
        <v>2001</v>
      </c>
      <c r="H324" s="1" t="s">
        <v>2571</v>
      </c>
      <c r="I324" s="1" t="s">
        <v>2208</v>
      </c>
      <c r="J324" s="1" t="s">
        <v>2184</v>
      </c>
      <c r="K324" s="1">
        <v>3</v>
      </c>
    </row>
    <row r="325" spans="1:11" x14ac:dyDescent="0.25">
      <c r="A325" t="s">
        <v>1198</v>
      </c>
      <c r="B325" s="1" t="str">
        <f t="shared" si="10"/>
        <v>D2</v>
      </c>
      <c r="C325" s="1" t="str">
        <f t="shared" si="11"/>
        <v>Turnstone Plumbing and Pipefitting (business, C, 2)</v>
      </c>
      <c r="F325" s="1" t="s">
        <v>1531</v>
      </c>
      <c r="G325" s="1" t="s">
        <v>2002</v>
      </c>
      <c r="H325" s="1" t="s">
        <v>2572</v>
      </c>
      <c r="I325" s="1" t="s">
        <v>2204</v>
      </c>
      <c r="J325" s="1" t="s">
        <v>2184</v>
      </c>
      <c r="K325" s="1">
        <v>2</v>
      </c>
    </row>
    <row r="326" spans="1:11" x14ac:dyDescent="0.25">
      <c r="A326" t="s">
        <v>1199</v>
      </c>
      <c r="B326" s="1" t="str">
        <f t="shared" si="10"/>
        <v>D3</v>
      </c>
      <c r="C326" s="1" t="str">
        <f t="shared" si="11"/>
        <v>The Metal House of Wonders (guildhall, C, 2)</v>
      </c>
      <c r="F326" s="1" t="s">
        <v>1532</v>
      </c>
      <c r="G326" s="1" t="s">
        <v>2003</v>
      </c>
      <c r="H326" s="1" t="s">
        <v>2573</v>
      </c>
      <c r="I326" s="1" t="s">
        <v>2211</v>
      </c>
      <c r="J326" s="1" t="s">
        <v>2184</v>
      </c>
      <c r="K326" s="1">
        <v>2</v>
      </c>
    </row>
    <row r="327" spans="1:11" x14ac:dyDescent="0.25">
      <c r="A327" t="s">
        <v>1200</v>
      </c>
      <c r="B327" s="1" t="str">
        <f t="shared" si="10"/>
        <v>D4</v>
      </c>
      <c r="C327" s="1" t="str">
        <f t="shared" si="11"/>
        <v>Dhaermos Storage (warehouse, D, 5)</v>
      </c>
      <c r="F327" s="1" t="s">
        <v>1533</v>
      </c>
      <c r="G327" s="1" t="s">
        <v>2004</v>
      </c>
      <c r="H327" s="1" t="s">
        <v>2574</v>
      </c>
      <c r="I327" s="1" t="s">
        <v>2210</v>
      </c>
      <c r="J327" s="1" t="s">
        <v>2198</v>
      </c>
      <c r="K327" s="1">
        <v>5</v>
      </c>
    </row>
    <row r="328" spans="1:11" x14ac:dyDescent="0.25">
      <c r="A328" t="s">
        <v>1201</v>
      </c>
      <c r="B328" s="1" t="str">
        <f t="shared" si="10"/>
        <v>D5</v>
      </c>
      <c r="C328" s="1" t="str">
        <f t="shared" si="11"/>
        <v>Whistling Blades (business, D, 1)</v>
      </c>
      <c r="F328" s="1" t="s">
        <v>1534</v>
      </c>
      <c r="G328" s="1" t="s">
        <v>2005</v>
      </c>
      <c r="H328" s="1" t="s">
        <v>2575</v>
      </c>
      <c r="I328" s="1" t="s">
        <v>2204</v>
      </c>
      <c r="J328" s="1" t="s">
        <v>2198</v>
      </c>
      <c r="K328" s="1">
        <v>1</v>
      </c>
    </row>
    <row r="329" spans="1:11" x14ac:dyDescent="0.25">
      <c r="A329" t="s">
        <v>1202</v>
      </c>
      <c r="B329" s="1" t="str">
        <f t="shared" si="10"/>
        <v>D6</v>
      </c>
      <c r="C329" s="1" t="str">
        <f t="shared" si="11"/>
        <v>Selûne's Smile (tavern, C, 2)</v>
      </c>
      <c r="F329" s="1" t="s">
        <v>1535</v>
      </c>
      <c r="G329" s="1" t="s">
        <v>2006</v>
      </c>
      <c r="H329" s="1" t="s">
        <v>2576</v>
      </c>
      <c r="I329" s="1" t="s">
        <v>2208</v>
      </c>
      <c r="J329" s="1" t="s">
        <v>2184</v>
      </c>
      <c r="K329" s="1">
        <v>2</v>
      </c>
    </row>
    <row r="330" spans="1:11" x14ac:dyDescent="0.25">
      <c r="A330" t="s">
        <v>1203</v>
      </c>
      <c r="B330" s="1" t="str">
        <f t="shared" si="10"/>
        <v>D7</v>
      </c>
      <c r="C330" s="1" t="str">
        <f t="shared" si="11"/>
        <v>The Rearing Hippocampus (inn, C, 2)</v>
      </c>
      <c r="F330" s="1" t="s">
        <v>1536</v>
      </c>
      <c r="G330" s="1" t="s">
        <v>2007</v>
      </c>
      <c r="H330" s="1" t="s">
        <v>2577</v>
      </c>
      <c r="I330" s="1" t="s">
        <v>2207</v>
      </c>
      <c r="J330" s="1" t="s">
        <v>2184</v>
      </c>
      <c r="K330" s="1">
        <v>2</v>
      </c>
    </row>
    <row r="331" spans="1:11" x14ac:dyDescent="0.25">
      <c r="A331" t="s">
        <v>1204</v>
      </c>
      <c r="B331" s="1" t="str">
        <f t="shared" si="10"/>
        <v>D8</v>
      </c>
      <c r="C331" s="1" t="str">
        <f t="shared" si="11"/>
        <v>The Splintered Stair (inn, C, 3)</v>
      </c>
      <c r="F331" s="1" t="s">
        <v>1537</v>
      </c>
      <c r="G331" s="1" t="s">
        <v>2008</v>
      </c>
      <c r="H331" s="1" t="s">
        <v>2578</v>
      </c>
      <c r="I331" s="1" t="s">
        <v>2207</v>
      </c>
      <c r="J331" s="1" t="s">
        <v>2184</v>
      </c>
      <c r="K331" s="1">
        <v>3</v>
      </c>
    </row>
    <row r="332" spans="1:11" x14ac:dyDescent="0.25">
      <c r="A332" t="s">
        <v>1205</v>
      </c>
      <c r="B332" s="1" t="str">
        <f t="shared" si="10"/>
        <v>D9</v>
      </c>
      <c r="C332" s="1" t="str">
        <f t="shared" si="11"/>
        <v>The Blackstar Inn (inn, C, 3)</v>
      </c>
      <c r="F332" s="1" t="s">
        <v>1538</v>
      </c>
      <c r="G332" s="1" t="s">
        <v>2009</v>
      </c>
      <c r="H332" s="1" t="s">
        <v>2579</v>
      </c>
      <c r="I332" s="1" t="s">
        <v>2207</v>
      </c>
      <c r="J332" s="1" t="s">
        <v>2184</v>
      </c>
      <c r="K332" s="1">
        <v>3</v>
      </c>
    </row>
    <row r="333" spans="1:11" x14ac:dyDescent="0.25">
      <c r="A333" t="s">
        <v>1206</v>
      </c>
      <c r="B333" s="1" t="str">
        <f t="shared" si="10"/>
        <v>D10</v>
      </c>
      <c r="C333" s="1" t="str">
        <f t="shared" si="11"/>
        <v>Serpentil Books &amp; Folios (business, D, 3)</v>
      </c>
      <c r="F333" s="1" t="s">
        <v>1539</v>
      </c>
      <c r="G333" s="1" t="s">
        <v>2010</v>
      </c>
      <c r="H333" s="1" t="s">
        <v>2580</v>
      </c>
      <c r="I333" s="1" t="s">
        <v>2204</v>
      </c>
      <c r="J333" s="1" t="s">
        <v>2198</v>
      </c>
      <c r="K333" s="1">
        <v>3</v>
      </c>
    </row>
    <row r="334" spans="1:11" x14ac:dyDescent="0.25">
      <c r="A334" t="s">
        <v>1207</v>
      </c>
      <c r="B334" s="1" t="str">
        <f t="shared" si="10"/>
        <v>D11</v>
      </c>
      <c r="C334" s="1" t="str">
        <f t="shared" si="11"/>
        <v>The Ship's Prow (inn, C, 4)</v>
      </c>
      <c r="F334" s="1" t="s">
        <v>1540</v>
      </c>
      <c r="G334" s="1" t="s">
        <v>2011</v>
      </c>
      <c r="H334" s="1" t="s">
        <v>2581</v>
      </c>
      <c r="I334" s="1" t="s">
        <v>2207</v>
      </c>
      <c r="J334" s="1" t="s">
        <v>2184</v>
      </c>
      <c r="K334" s="1">
        <v>4</v>
      </c>
    </row>
    <row r="335" spans="1:11" x14ac:dyDescent="0.25">
      <c r="A335" t="s">
        <v>1208</v>
      </c>
      <c r="B335" s="1" t="str">
        <f t="shared" si="10"/>
        <v>D12</v>
      </c>
      <c r="C335" s="1" t="str">
        <f t="shared" si="11"/>
        <v>The Thirsty Sailor (tavern, D, 3)</v>
      </c>
      <c r="F335" s="1" t="s">
        <v>1541</v>
      </c>
      <c r="G335" s="1" t="s">
        <v>2012</v>
      </c>
      <c r="H335" s="1" t="s">
        <v>2582</v>
      </c>
      <c r="I335" s="1" t="s">
        <v>2208</v>
      </c>
      <c r="J335" s="1" t="s">
        <v>2198</v>
      </c>
      <c r="K335" s="1">
        <v>3</v>
      </c>
    </row>
    <row r="336" spans="1:11" x14ac:dyDescent="0.25">
      <c r="A336" t="s">
        <v>1209</v>
      </c>
      <c r="B336" s="1" t="str">
        <f t="shared" si="10"/>
        <v>D13</v>
      </c>
      <c r="C336" s="1" t="str">
        <f t="shared" si="11"/>
        <v>The Thirsty Throat (tavern, D, 2)</v>
      </c>
      <c r="F336" s="1" t="s">
        <v>1542</v>
      </c>
      <c r="G336" s="1" t="s">
        <v>2013</v>
      </c>
      <c r="H336" s="1" t="s">
        <v>2583</v>
      </c>
      <c r="I336" s="1" t="s">
        <v>2208</v>
      </c>
      <c r="J336" s="1" t="s">
        <v>2198</v>
      </c>
      <c r="K336" s="1">
        <v>2</v>
      </c>
    </row>
    <row r="337" spans="1:11" x14ac:dyDescent="0.25">
      <c r="A337" t="s">
        <v>1210</v>
      </c>
      <c r="B337" s="1" t="str">
        <f t="shared" si="10"/>
        <v>D14</v>
      </c>
      <c r="C337" s="1" t="str">
        <f t="shared" si="11"/>
        <v>Helmstar Warehouse (warehouse, C, 2)</v>
      </c>
      <c r="F337" s="1" t="s">
        <v>1543</v>
      </c>
      <c r="G337" s="1" t="s">
        <v>2014</v>
      </c>
      <c r="H337" s="1" t="s">
        <v>2584</v>
      </c>
      <c r="I337" s="1" t="s">
        <v>2210</v>
      </c>
      <c r="J337" s="1" t="s">
        <v>2184</v>
      </c>
      <c r="K337" s="1">
        <v>2</v>
      </c>
    </row>
    <row r="338" spans="1:11" x14ac:dyDescent="0.25">
      <c r="A338" t="s">
        <v>1211</v>
      </c>
      <c r="B338" s="1" t="str">
        <f t="shared" si="10"/>
        <v>D15</v>
      </c>
      <c r="C338" s="1" t="str">
        <f t="shared" si="11"/>
        <v>Warm Beds (inn, C, 3)</v>
      </c>
      <c r="F338" s="1" t="s">
        <v>1544</v>
      </c>
      <c r="G338" s="1" t="s">
        <v>2015</v>
      </c>
      <c r="H338" s="1" t="s">
        <v>2585</v>
      </c>
      <c r="I338" s="1" t="s">
        <v>2207</v>
      </c>
      <c r="J338" s="1" t="s">
        <v>2184</v>
      </c>
      <c r="K338" s="1">
        <v>3</v>
      </c>
    </row>
    <row r="339" spans="1:11" x14ac:dyDescent="0.25">
      <c r="A339" t="s">
        <v>1212</v>
      </c>
      <c r="B339" s="1" t="str">
        <f t="shared" si="10"/>
        <v>D16</v>
      </c>
      <c r="C339" s="1" t="str">
        <f t="shared" si="11"/>
        <v>Lanternmaker Zorth Ulmaril (business, D, 2)</v>
      </c>
      <c r="F339" s="1" t="s">
        <v>1545</v>
      </c>
      <c r="G339" s="1" t="s">
        <v>2016</v>
      </c>
      <c r="H339" s="1" t="s">
        <v>2586</v>
      </c>
      <c r="I339" s="1" t="s">
        <v>2204</v>
      </c>
      <c r="J339" s="1" t="s">
        <v>2198</v>
      </c>
      <c r="K339" s="1">
        <v>2</v>
      </c>
    </row>
    <row r="340" spans="1:11" x14ac:dyDescent="0.25">
      <c r="A340" t="s">
        <v>1213</v>
      </c>
      <c r="B340" s="1" t="str">
        <f t="shared" si="10"/>
        <v>D17</v>
      </c>
      <c r="C340" s="1" t="str">
        <f t="shared" si="11"/>
        <v>The Bloody Fist (tavern, D, 1)</v>
      </c>
      <c r="F340" s="1" t="s">
        <v>1546</v>
      </c>
      <c r="G340" s="1" t="s">
        <v>2017</v>
      </c>
      <c r="H340" s="1" t="s">
        <v>2587</v>
      </c>
      <c r="I340" s="1" t="s">
        <v>2208</v>
      </c>
      <c r="J340" s="1" t="s">
        <v>2198</v>
      </c>
      <c r="K340" s="1">
        <v>1</v>
      </c>
    </row>
    <row r="341" spans="1:11" x14ac:dyDescent="0.25">
      <c r="A341" t="s">
        <v>1214</v>
      </c>
      <c r="B341" s="1" t="str">
        <f t="shared" si="10"/>
        <v>D18</v>
      </c>
      <c r="C341" s="1" t="str">
        <f t="shared" si="11"/>
        <v>Three Pearls Nightclub (festhall, D, 1)</v>
      </c>
      <c r="F341" s="1" t="s">
        <v>1547</v>
      </c>
      <c r="G341" s="1" t="s">
        <v>2018</v>
      </c>
      <c r="H341" s="1" t="s">
        <v>2588</v>
      </c>
      <c r="I341" s="1" t="s">
        <v>2209</v>
      </c>
      <c r="J341" s="1" t="s">
        <v>2198</v>
      </c>
      <c r="K341" s="1">
        <v>1</v>
      </c>
    </row>
    <row r="342" spans="1:11" x14ac:dyDescent="0.25">
      <c r="A342" t="s">
        <v>1215</v>
      </c>
      <c r="B342" s="1" t="str">
        <f t="shared" si="10"/>
        <v>D19</v>
      </c>
      <c r="C342" s="1" t="str">
        <f t="shared" si="11"/>
        <v>Shipwrights' House (guildhall, B, 2)</v>
      </c>
      <c r="F342" s="1" t="s">
        <v>1548</v>
      </c>
      <c r="G342" s="1" t="s">
        <v>2019</v>
      </c>
      <c r="H342" s="1" t="s">
        <v>2589</v>
      </c>
      <c r="I342" s="1" t="s">
        <v>2211</v>
      </c>
      <c r="J342" s="1" t="s">
        <v>2196</v>
      </c>
      <c r="K342" s="1">
        <v>2</v>
      </c>
    </row>
    <row r="343" spans="1:11" x14ac:dyDescent="0.25">
      <c r="A343" t="s">
        <v>1216</v>
      </c>
      <c r="B343" s="1" t="str">
        <f t="shared" si="10"/>
        <v>D20</v>
      </c>
      <c r="C343" s="1" t="str">
        <f t="shared" si="11"/>
        <v>Red Sails (warehouse, C, 2)</v>
      </c>
      <c r="F343" s="1" t="s">
        <v>1549</v>
      </c>
      <c r="G343" s="1" t="s">
        <v>2020</v>
      </c>
      <c r="H343" s="1" t="s">
        <v>2590</v>
      </c>
      <c r="I343" s="1" t="s">
        <v>2210</v>
      </c>
      <c r="J343" s="1" t="s">
        <v>2184</v>
      </c>
      <c r="K343" s="1">
        <v>2</v>
      </c>
    </row>
    <row r="344" spans="1:11" x14ac:dyDescent="0.25">
      <c r="A344" t="s">
        <v>1217</v>
      </c>
      <c r="B344" s="1" t="str">
        <f t="shared" si="10"/>
        <v>D21</v>
      </c>
      <c r="C344" s="1" t="str">
        <f t="shared" si="11"/>
        <v>Muleskull Tavern (tavern/guild, D, 2)</v>
      </c>
      <c r="F344" s="1" t="s">
        <v>1550</v>
      </c>
      <c r="G344" s="1" t="s">
        <v>2021</v>
      </c>
      <c r="H344" s="1" t="s">
        <v>2591</v>
      </c>
      <c r="I344" s="1" t="s">
        <v>2233</v>
      </c>
      <c r="J344" s="1" t="s">
        <v>2198</v>
      </c>
      <c r="K344" s="1">
        <v>2</v>
      </c>
    </row>
    <row r="345" spans="1:11" x14ac:dyDescent="0.25">
      <c r="A345" t="s">
        <v>1218</v>
      </c>
      <c r="B345" s="1" t="str">
        <f t="shared" si="10"/>
        <v>D22</v>
      </c>
      <c r="C345" s="1" t="str">
        <f t="shared" si="11"/>
        <v>The Hanging Lantern (festhall, C, 6)</v>
      </c>
      <c r="F345" s="1" t="s">
        <v>1551</v>
      </c>
      <c r="G345" s="1" t="s">
        <v>2022</v>
      </c>
      <c r="H345" s="1" t="s">
        <v>2592</v>
      </c>
      <c r="I345" s="1" t="s">
        <v>2209</v>
      </c>
      <c r="J345" s="1" t="s">
        <v>2184</v>
      </c>
      <c r="K345" s="1">
        <v>6</v>
      </c>
    </row>
    <row r="346" spans="1:11" x14ac:dyDescent="0.25">
      <c r="A346" t="s">
        <v>1219</v>
      </c>
      <c r="B346" s="1" t="str">
        <f t="shared" si="10"/>
        <v>D23</v>
      </c>
      <c r="C346" s="1" t="str">
        <f t="shared" si="11"/>
        <v>The Sleeping Wench (tavern, D, 3)</v>
      </c>
      <c r="F346" s="1" t="s">
        <v>1552</v>
      </c>
      <c r="G346" s="1" t="s">
        <v>2023</v>
      </c>
      <c r="H346" s="1" t="s">
        <v>2593</v>
      </c>
      <c r="I346" s="1" t="s">
        <v>2208</v>
      </c>
      <c r="J346" s="1" t="s">
        <v>2198</v>
      </c>
      <c r="K346" s="1">
        <v>3</v>
      </c>
    </row>
    <row r="347" spans="1:11" x14ac:dyDescent="0.25">
      <c r="A347" t="s">
        <v>1220</v>
      </c>
      <c r="B347" s="1" t="str">
        <f t="shared" si="10"/>
        <v>D24</v>
      </c>
      <c r="C347" s="1" t="str">
        <f t="shared" si="11"/>
        <v>Aurora's Realms Shop, Slut Street Catalogue Counter (business, C, 3)</v>
      </c>
      <c r="F347" s="1" t="s">
        <v>1553</v>
      </c>
      <c r="G347" s="1" t="s">
        <v>2024</v>
      </c>
      <c r="H347" s="1" t="s">
        <v>2594</v>
      </c>
      <c r="I347" s="1" t="s">
        <v>2204</v>
      </c>
      <c r="J347" s="1" t="s">
        <v>2184</v>
      </c>
      <c r="K347" s="1">
        <v>3</v>
      </c>
    </row>
    <row r="348" spans="1:11" x14ac:dyDescent="0.25">
      <c r="A348" t="s">
        <v>1221</v>
      </c>
      <c r="B348" s="1" t="str">
        <f t="shared" si="10"/>
        <v>D25</v>
      </c>
      <c r="C348" s="1" t="str">
        <f t="shared" si="11"/>
        <v>The Purple Palace (festhall, C, 4)</v>
      </c>
      <c r="F348" s="1" t="s">
        <v>1554</v>
      </c>
      <c r="G348" s="1" t="s">
        <v>2025</v>
      </c>
      <c r="H348" s="1" t="s">
        <v>2595</v>
      </c>
      <c r="I348" s="1" t="s">
        <v>2209</v>
      </c>
      <c r="J348" s="1" t="s">
        <v>2184</v>
      </c>
      <c r="K348" s="1">
        <v>4</v>
      </c>
    </row>
    <row r="349" spans="1:11" x14ac:dyDescent="0.25">
      <c r="A349" t="s">
        <v>1222</v>
      </c>
      <c r="B349" s="1" t="str">
        <f t="shared" si="10"/>
        <v>D26</v>
      </c>
      <c r="C349" s="1" t="str">
        <f t="shared" si="11"/>
        <v>The Mermaid's Arms (festhall, C, 3)</v>
      </c>
      <c r="F349" s="1" t="s">
        <v>1555</v>
      </c>
      <c r="G349" s="1" t="s">
        <v>2026</v>
      </c>
      <c r="H349" s="1" t="s">
        <v>2596</v>
      </c>
      <c r="I349" s="1" t="s">
        <v>2209</v>
      </c>
      <c r="J349" s="1" t="s">
        <v>2184</v>
      </c>
      <c r="K349" s="1">
        <v>3</v>
      </c>
    </row>
    <row r="350" spans="1:11" x14ac:dyDescent="0.25">
      <c r="A350" t="s">
        <v>1223</v>
      </c>
      <c r="B350" s="1" t="str">
        <f t="shared" si="10"/>
        <v>D27</v>
      </c>
      <c r="C350" s="1" t="str">
        <f t="shared" si="11"/>
        <v>The Blue Mermaid (tavern, D, 2)</v>
      </c>
      <c r="F350" s="1" t="s">
        <v>1556</v>
      </c>
      <c r="G350" s="1" t="s">
        <v>2027</v>
      </c>
      <c r="H350" s="1" t="s">
        <v>2597</v>
      </c>
      <c r="I350" s="1" t="s">
        <v>2208</v>
      </c>
      <c r="J350" s="1" t="s">
        <v>2198</v>
      </c>
      <c r="K350" s="1">
        <v>2</v>
      </c>
    </row>
    <row r="351" spans="1:11" x14ac:dyDescent="0.25">
      <c r="A351" t="s">
        <v>1224</v>
      </c>
      <c r="B351" s="1" t="str">
        <f t="shared" si="10"/>
        <v>D28</v>
      </c>
      <c r="C351" s="1" t="str">
        <f t="shared" si="11"/>
        <v>Shippers' Hall (guildhall, C, 2)</v>
      </c>
      <c r="F351" s="1" t="s">
        <v>1557</v>
      </c>
      <c r="G351" s="1" t="s">
        <v>2028</v>
      </c>
      <c r="H351" s="1" t="s">
        <v>2598</v>
      </c>
      <c r="I351" s="1" t="s">
        <v>2211</v>
      </c>
      <c r="J351" s="1" t="s">
        <v>2184</v>
      </c>
      <c r="K351" s="1">
        <v>2</v>
      </c>
    </row>
    <row r="352" spans="1:11" x14ac:dyDescent="0.25">
      <c r="A352" t="s">
        <v>1225</v>
      </c>
      <c r="B352" s="1" t="str">
        <f t="shared" si="10"/>
        <v>D29</v>
      </c>
      <c r="C352" s="1" t="str">
        <f t="shared" si="11"/>
        <v>Shippers' Storage (warehouse, D, 3)</v>
      </c>
      <c r="F352" s="1" t="s">
        <v>1558</v>
      </c>
      <c r="G352" s="1" t="s">
        <v>2029</v>
      </c>
      <c r="H352" s="1" t="s">
        <v>2599</v>
      </c>
      <c r="I352" s="1" t="s">
        <v>2210</v>
      </c>
      <c r="J352" s="1" t="s">
        <v>2198</v>
      </c>
      <c r="K352" s="1">
        <v>3</v>
      </c>
    </row>
    <row r="353" spans="1:11" x14ac:dyDescent="0.25">
      <c r="A353" t="s">
        <v>1226</v>
      </c>
      <c r="B353" s="1" t="str">
        <f t="shared" si="10"/>
        <v>D30</v>
      </c>
      <c r="C353" s="1" t="str">
        <f t="shared" si="11"/>
        <v>The House of Tarmagus (warehouse, D, 4)</v>
      </c>
      <c r="F353" s="1" t="s">
        <v>1559</v>
      </c>
      <c r="G353" s="1" t="s">
        <v>2030</v>
      </c>
      <c r="H353" s="1" t="s">
        <v>2600</v>
      </c>
      <c r="I353" s="1" t="s">
        <v>2210</v>
      </c>
      <c r="J353" s="1" t="s">
        <v>2198</v>
      </c>
      <c r="K353" s="1">
        <v>4</v>
      </c>
    </row>
    <row r="354" spans="1:11" x14ac:dyDescent="0.25">
      <c r="A354" t="s">
        <v>1227</v>
      </c>
      <c r="B354" s="1" t="str">
        <f t="shared" si="10"/>
        <v>D31</v>
      </c>
      <c r="C354" s="1" t="str">
        <f t="shared" si="11"/>
        <v>Coopers' Rest (guildhall, C, 2)</v>
      </c>
      <c r="F354" s="1" t="s">
        <v>1560</v>
      </c>
      <c r="G354" s="1" t="s">
        <v>2031</v>
      </c>
      <c r="H354" s="1" t="s">
        <v>2601</v>
      </c>
      <c r="I354" s="1" t="s">
        <v>2211</v>
      </c>
      <c r="J354" s="1" t="s">
        <v>2184</v>
      </c>
      <c r="K354" s="1">
        <v>2</v>
      </c>
    </row>
    <row r="355" spans="1:11" x14ac:dyDescent="0.25">
      <c r="A355" t="s">
        <v>1228</v>
      </c>
      <c r="B355" s="1" t="str">
        <f t="shared" si="10"/>
        <v>D32</v>
      </c>
      <c r="C355" s="1" t="str">
        <f t="shared" si="11"/>
        <v>The Hanged Man (tavern, D, 1)</v>
      </c>
      <c r="F355" s="1" t="s">
        <v>1561</v>
      </c>
      <c r="G355" s="1" t="s">
        <v>2032</v>
      </c>
      <c r="H355" s="1" t="s">
        <v>2602</v>
      </c>
      <c r="I355" s="1" t="s">
        <v>2208</v>
      </c>
      <c r="J355" s="1" t="s">
        <v>2198</v>
      </c>
      <c r="K355" s="1">
        <v>1</v>
      </c>
    </row>
    <row r="356" spans="1:11" x14ac:dyDescent="0.25">
      <c r="A356" t="s">
        <v>1229</v>
      </c>
      <c r="B356" s="1" t="str">
        <f t="shared" si="10"/>
        <v>D33</v>
      </c>
      <c r="C356" s="1" t="str">
        <f t="shared" si="11"/>
        <v>House of Pride Perfumes (business, C, 1)</v>
      </c>
      <c r="F356" s="1" t="s">
        <v>1562</v>
      </c>
      <c r="G356" s="1" t="s">
        <v>2033</v>
      </c>
      <c r="H356" s="1" t="s">
        <v>2603</v>
      </c>
      <c r="I356" s="1" t="s">
        <v>2204</v>
      </c>
      <c r="J356" s="1" t="s">
        <v>2184</v>
      </c>
      <c r="K356" s="1">
        <v>1</v>
      </c>
    </row>
    <row r="357" spans="1:11" x14ac:dyDescent="0.25">
      <c r="A357" t="s">
        <v>1230</v>
      </c>
      <c r="B357" s="1" t="str">
        <f t="shared" si="10"/>
        <v>D34</v>
      </c>
      <c r="C357" s="1" t="str">
        <f t="shared" si="11"/>
        <v>Arnagu's the Shipwright's residence (row house, B, 3)</v>
      </c>
      <c r="F357" s="1" t="s">
        <v>1563</v>
      </c>
      <c r="G357" s="1" t="s">
        <v>2034</v>
      </c>
      <c r="H357" s="1" t="s">
        <v>2604</v>
      </c>
      <c r="I357" s="1" t="s">
        <v>2205</v>
      </c>
      <c r="J357" s="1" t="s">
        <v>2196</v>
      </c>
      <c r="K357" s="1">
        <v>3</v>
      </c>
    </row>
    <row r="358" spans="1:11" x14ac:dyDescent="0.25">
      <c r="A358" t="s">
        <v>1231</v>
      </c>
      <c r="B358" s="1" t="str">
        <f t="shared" si="10"/>
        <v>D35</v>
      </c>
      <c r="C358" s="1" t="str">
        <f t="shared" si="11"/>
        <v>Full Sails (tavern/guildhall, C, 3)</v>
      </c>
      <c r="F358" s="1" t="s">
        <v>1564</v>
      </c>
      <c r="G358" s="1" t="s">
        <v>2035</v>
      </c>
      <c r="H358" s="1" t="s">
        <v>2605</v>
      </c>
      <c r="I358" s="1" t="s">
        <v>2234</v>
      </c>
      <c r="J358" s="1" t="s">
        <v>2184</v>
      </c>
      <c r="K358" s="1">
        <v>3</v>
      </c>
    </row>
    <row r="359" spans="1:11" x14ac:dyDescent="0.25">
      <c r="A359" t="s">
        <v>1232</v>
      </c>
      <c r="B359" s="1" t="str">
        <f t="shared" si="10"/>
        <v>D36</v>
      </c>
      <c r="C359" s="1" t="str">
        <f t="shared" si="11"/>
        <v>The Blushing Mermaid (festhall, C, 2s &amp; 3s)</v>
      </c>
      <c r="F359" s="1" t="s">
        <v>1565</v>
      </c>
      <c r="G359" s="1" t="s">
        <v>2036</v>
      </c>
      <c r="H359" s="1" t="s">
        <v>2606</v>
      </c>
      <c r="I359" s="1" t="s">
        <v>2209</v>
      </c>
      <c r="J359" s="1" t="s">
        <v>2184</v>
      </c>
      <c r="K359" s="1" t="s">
        <v>2185</v>
      </c>
    </row>
    <row r="360" spans="1:11" x14ac:dyDescent="0.25">
      <c r="A360" t="s">
        <v>1233</v>
      </c>
      <c r="B360" s="1" t="str">
        <f t="shared" si="10"/>
        <v>D37</v>
      </c>
      <c r="C360" s="1" t="str">
        <f t="shared" si="11"/>
        <v>Felhaur's Fine Fish (business, D, 1)</v>
      </c>
      <c r="F360" s="1" t="s">
        <v>1566</v>
      </c>
      <c r="G360" s="1" t="s">
        <v>2037</v>
      </c>
      <c r="H360" s="1" t="s">
        <v>2607</v>
      </c>
      <c r="I360" s="1" t="s">
        <v>2204</v>
      </c>
      <c r="J360" s="1" t="s">
        <v>2198</v>
      </c>
      <c r="K360" s="1">
        <v>1</v>
      </c>
    </row>
    <row r="361" spans="1:11" x14ac:dyDescent="0.25">
      <c r="A361" t="s">
        <v>1234</v>
      </c>
      <c r="B361" s="1" t="str">
        <f t="shared" si="10"/>
        <v>D38</v>
      </c>
      <c r="C361" s="1" t="str">
        <f t="shared" si="11"/>
        <v>Khostal Hannass, Fine Nuts (business, D, 1)</v>
      </c>
      <c r="F361" s="1" t="s">
        <v>1567</v>
      </c>
      <c r="G361" s="1" t="s">
        <v>2038</v>
      </c>
      <c r="H361" s="1" t="s">
        <v>2608</v>
      </c>
      <c r="I361" s="1" t="s">
        <v>2204</v>
      </c>
      <c r="J361" s="1" t="s">
        <v>2198</v>
      </c>
      <c r="K361" s="1">
        <v>1</v>
      </c>
    </row>
    <row r="362" spans="1:11" x14ac:dyDescent="0.25">
      <c r="A362" t="s">
        <v>1235</v>
      </c>
      <c r="B362" s="1" t="str">
        <f t="shared" si="10"/>
        <v>D39</v>
      </c>
      <c r="C362" s="1" t="str">
        <f t="shared" si="11"/>
        <v>Seaswealth Hall (guildhall, C, 2)</v>
      </c>
      <c r="F362" s="1" t="s">
        <v>1568</v>
      </c>
      <c r="G362" s="1" t="s">
        <v>2039</v>
      </c>
      <c r="H362" s="1" t="s">
        <v>2609</v>
      </c>
      <c r="I362" s="1" t="s">
        <v>2211</v>
      </c>
      <c r="J362" s="1" t="s">
        <v>2184</v>
      </c>
      <c r="K362" s="1">
        <v>2</v>
      </c>
    </row>
    <row r="363" spans="1:11" x14ac:dyDescent="0.25">
      <c r="A363" t="s">
        <v>1236</v>
      </c>
      <c r="B363" s="1" t="str">
        <f t="shared" si="10"/>
        <v>D40</v>
      </c>
      <c r="C363" s="1" t="str">
        <f t="shared" si="11"/>
        <v>Nestaur the Ropemaker (business, C, 2)</v>
      </c>
      <c r="F363" s="1" t="s">
        <v>1569</v>
      </c>
      <c r="G363" s="1" t="s">
        <v>2040</v>
      </c>
      <c r="H363" s="1" t="s">
        <v>2610</v>
      </c>
      <c r="I363" s="1" t="s">
        <v>2204</v>
      </c>
      <c r="J363" s="1" t="s">
        <v>2184</v>
      </c>
      <c r="K363" s="1">
        <v>2</v>
      </c>
    </row>
    <row r="364" spans="1:11" x14ac:dyDescent="0.25">
      <c r="A364" t="s">
        <v>1237</v>
      </c>
      <c r="B364" s="1" t="str">
        <f t="shared" si="10"/>
        <v>D41</v>
      </c>
      <c r="C364" s="1" t="str">
        <f t="shared" si="11"/>
        <v>The Sleeping Snake (tavern, D, 1)</v>
      </c>
      <c r="F364" s="1" t="s">
        <v>1570</v>
      </c>
      <c r="G364" s="1" t="s">
        <v>2041</v>
      </c>
      <c r="H364" s="1" t="s">
        <v>2611</v>
      </c>
      <c r="I364" s="1" t="s">
        <v>2208</v>
      </c>
      <c r="J364" s="1" t="s">
        <v>2198</v>
      </c>
      <c r="K364" s="1">
        <v>1</v>
      </c>
    </row>
    <row r="365" spans="1:11" x14ac:dyDescent="0.25">
      <c r="A365" t="s">
        <v>1238</v>
      </c>
      <c r="B365" s="1" t="str">
        <f t="shared" si="10"/>
        <v>D42</v>
      </c>
      <c r="C365" s="1" t="str">
        <f t="shared" si="11"/>
        <v>Shipmasters' Hall (inn, C, 3)</v>
      </c>
      <c r="F365" s="1" t="s">
        <v>1571</v>
      </c>
      <c r="G365" s="1" t="s">
        <v>2042</v>
      </c>
      <c r="H365" s="1" t="s">
        <v>2612</v>
      </c>
      <c r="I365" s="1" t="s">
        <v>2207</v>
      </c>
      <c r="J365" s="1" t="s">
        <v>2184</v>
      </c>
      <c r="K365" s="1">
        <v>3</v>
      </c>
    </row>
    <row r="366" spans="1:11" x14ac:dyDescent="0.25">
      <c r="A366" t="s">
        <v>1239</v>
      </c>
      <c r="B366" s="1" t="str">
        <f t="shared" si="10"/>
        <v>D43</v>
      </c>
      <c r="C366" s="1" t="str">
        <f t="shared" si="11"/>
        <v>Watermens' Hall (guildhall, C, 3)</v>
      </c>
      <c r="F366" s="1" t="s">
        <v>1572</v>
      </c>
      <c r="G366" s="1" t="s">
        <v>2043</v>
      </c>
      <c r="H366" s="1" t="s">
        <v>2613</v>
      </c>
      <c r="I366" s="1" t="s">
        <v>2211</v>
      </c>
      <c r="J366" s="1" t="s">
        <v>2184</v>
      </c>
      <c r="K366" s="1">
        <v>3</v>
      </c>
    </row>
    <row r="367" spans="1:11" x14ac:dyDescent="0.25">
      <c r="A367" t="s">
        <v>1240</v>
      </c>
      <c r="B367" s="1" t="str">
        <f t="shared" si="10"/>
        <v>D44</v>
      </c>
      <c r="C367" s="1" t="str">
        <f t="shared" si="11"/>
        <v>Mariners' Hall (guildhall, B, 3)</v>
      </c>
      <c r="F367" s="1" t="s">
        <v>1573</v>
      </c>
      <c r="G367" s="1" t="s">
        <v>2044</v>
      </c>
      <c r="H367" s="1" t="s">
        <v>2614</v>
      </c>
      <c r="I367" s="1" t="s">
        <v>2211</v>
      </c>
      <c r="J367" s="1" t="s">
        <v>2196</v>
      </c>
      <c r="K367" s="1">
        <v>3</v>
      </c>
    </row>
    <row r="368" spans="1:11" x14ac:dyDescent="0.25">
      <c r="A368" t="s">
        <v>1241</v>
      </c>
      <c r="B368" s="1" t="str">
        <f t="shared" si="10"/>
        <v>D45</v>
      </c>
      <c r="C368" s="1" t="str">
        <f t="shared" si="11"/>
        <v>Torpus the Tanner (business, C, 2)</v>
      </c>
      <c r="F368" s="1" t="s">
        <v>1574</v>
      </c>
      <c r="G368" s="1" t="s">
        <v>2045</v>
      </c>
      <c r="H368" s="1" t="s">
        <v>2615</v>
      </c>
      <c r="I368" s="1" t="s">
        <v>2204</v>
      </c>
      <c r="J368" s="1" t="s">
        <v>2184</v>
      </c>
      <c r="K368" s="1">
        <v>2</v>
      </c>
    </row>
    <row r="369" spans="1:11" x14ac:dyDescent="0.25">
      <c r="A369" t="s">
        <v>1242</v>
      </c>
      <c r="B369" s="1" t="str">
        <f t="shared" si="10"/>
        <v>D46</v>
      </c>
      <c r="C369" s="1" t="str">
        <f t="shared" si="11"/>
        <v>League Hall (guildhall, C, 2)</v>
      </c>
      <c r="F369" s="1" t="s">
        <v>1575</v>
      </c>
      <c r="G369" s="1" t="s">
        <v>2046</v>
      </c>
      <c r="H369" s="1" t="s">
        <v>2616</v>
      </c>
      <c r="I369" s="1" t="s">
        <v>2211</v>
      </c>
      <c r="J369" s="1" t="s">
        <v>2184</v>
      </c>
      <c r="K369" s="1">
        <v>2</v>
      </c>
    </row>
    <row r="370" spans="1:11" x14ac:dyDescent="0.25">
      <c r="A370" t="s">
        <v>1243</v>
      </c>
      <c r="B370" s="1" t="str">
        <f t="shared" si="10"/>
        <v>D47</v>
      </c>
      <c r="C370" s="1" t="str">
        <f t="shared" si="11"/>
        <v>The Butchers' Guildhall (guildhall, C, 2)</v>
      </c>
      <c r="F370" s="1" t="s">
        <v>1576</v>
      </c>
      <c r="G370" s="1" t="s">
        <v>2047</v>
      </c>
      <c r="H370" s="1" t="s">
        <v>2617</v>
      </c>
      <c r="I370" s="1" t="s">
        <v>2211</v>
      </c>
      <c r="J370" s="1" t="s">
        <v>2184</v>
      </c>
      <c r="K370" s="1">
        <v>2</v>
      </c>
    </row>
    <row r="371" spans="1:11" x14ac:dyDescent="0.25">
      <c r="A371" t="s">
        <v>1244</v>
      </c>
      <c r="B371" s="1" t="str">
        <f t="shared" si="10"/>
        <v>D48</v>
      </c>
      <c r="C371" s="1" t="str">
        <f t="shared" si="11"/>
        <v>Melgard's Fine Leathers (business, C, 1)</v>
      </c>
      <c r="F371" s="1" t="s">
        <v>1577</v>
      </c>
      <c r="G371" s="1" t="s">
        <v>2048</v>
      </c>
      <c r="H371" s="1" t="s">
        <v>2618</v>
      </c>
      <c r="I371" s="1" t="s">
        <v>2204</v>
      </c>
      <c r="J371" s="1" t="s">
        <v>2184</v>
      </c>
      <c r="K371" s="1">
        <v>1</v>
      </c>
    </row>
    <row r="372" spans="1:11" x14ac:dyDescent="0.25">
      <c r="A372" t="s">
        <v>1245</v>
      </c>
      <c r="B372" s="1" t="str">
        <f t="shared" si="10"/>
        <v>D49</v>
      </c>
      <c r="C372" s="1" t="str">
        <f t="shared" si="11"/>
        <v>Thomm Storage (warehouse, C, 4)</v>
      </c>
      <c r="F372" s="1" t="s">
        <v>1578</v>
      </c>
      <c r="G372" s="1" t="s">
        <v>2049</v>
      </c>
      <c r="H372" s="1" t="s">
        <v>2619</v>
      </c>
      <c r="I372" s="1" t="s">
        <v>2210</v>
      </c>
      <c r="J372" s="1" t="s">
        <v>2184</v>
      </c>
      <c r="K372" s="1">
        <v>4</v>
      </c>
    </row>
    <row r="373" spans="1:11" x14ac:dyDescent="0.25">
      <c r="A373" t="s">
        <v>1246</v>
      </c>
      <c r="B373" s="1" t="str">
        <f t="shared" si="10"/>
        <v>D50</v>
      </c>
      <c r="C373" s="1" t="str">
        <f t="shared" si="11"/>
        <v>Telethar Leatherworks (business, D, 2)</v>
      </c>
      <c r="F373" s="1" t="s">
        <v>1579</v>
      </c>
      <c r="G373" s="1" t="s">
        <v>2050</v>
      </c>
      <c r="H373" s="1" t="s">
        <v>2620</v>
      </c>
      <c r="I373" s="1" t="s">
        <v>2204</v>
      </c>
      <c r="J373" s="1" t="s">
        <v>2198</v>
      </c>
      <c r="K373" s="1">
        <v>2</v>
      </c>
    </row>
    <row r="374" spans="1:11" x14ac:dyDescent="0.25">
      <c r="A374" t="s">
        <v>1247</v>
      </c>
      <c r="B374" s="1" t="str">
        <f t="shared" si="10"/>
        <v>D51</v>
      </c>
      <c r="C374" s="1" t="str">
        <f t="shared" si="11"/>
        <v>Fellowship Storage (warehouse, C, 4)</v>
      </c>
      <c r="F374" s="1" t="s">
        <v>1580</v>
      </c>
      <c r="G374" s="1" t="s">
        <v>2051</v>
      </c>
      <c r="H374" s="1" t="s">
        <v>2621</v>
      </c>
      <c r="I374" s="1" t="s">
        <v>2210</v>
      </c>
      <c r="J374" s="1" t="s">
        <v>2184</v>
      </c>
      <c r="K374" s="1">
        <v>4</v>
      </c>
    </row>
    <row r="375" spans="1:11" x14ac:dyDescent="0.25">
      <c r="A375" t="s">
        <v>1248</v>
      </c>
      <c r="B375" s="1" t="str">
        <f t="shared" si="10"/>
        <v>D52</v>
      </c>
      <c r="C375" s="1" t="str">
        <f t="shared" si="11"/>
        <v>Smokehouse (business, D, 2)</v>
      </c>
      <c r="F375" s="1" t="s">
        <v>1581</v>
      </c>
      <c r="G375" s="1" t="s">
        <v>2052</v>
      </c>
      <c r="H375" s="1" t="s">
        <v>2622</v>
      </c>
      <c r="I375" s="1" t="s">
        <v>2204</v>
      </c>
      <c r="J375" s="1" t="s">
        <v>2198</v>
      </c>
      <c r="K375" s="1">
        <v>2</v>
      </c>
    </row>
    <row r="376" spans="1:11" x14ac:dyDescent="0.25">
      <c r="A376" t="s">
        <v>1249</v>
      </c>
      <c r="B376" s="1" t="str">
        <f t="shared" si="10"/>
        <v>D53</v>
      </c>
      <c r="C376" s="1" t="str">
        <f t="shared" si="11"/>
        <v>Jemuril the DwarPs residence (rowhouse, C, 2)</v>
      </c>
      <c r="F376" s="1" t="s">
        <v>1582</v>
      </c>
      <c r="G376" s="1" t="s">
        <v>2053</v>
      </c>
      <c r="H376" s="1" t="s">
        <v>2623</v>
      </c>
      <c r="I376" s="1" t="s">
        <v>2227</v>
      </c>
      <c r="J376" s="1" t="s">
        <v>2184</v>
      </c>
      <c r="K376" s="1">
        <v>2</v>
      </c>
    </row>
    <row r="377" spans="1:11" x14ac:dyDescent="0.25">
      <c r="A377" t="s">
        <v>1250</v>
      </c>
      <c r="B377" s="1" t="str">
        <f t="shared" si="10"/>
        <v>D54</v>
      </c>
      <c r="C377" s="1" t="str">
        <f t="shared" si="11"/>
        <v>The Copper Cup (festhall, C, 4s &amp; 5s)</v>
      </c>
      <c r="F377" s="1" t="s">
        <v>1583</v>
      </c>
      <c r="G377" s="1" t="s">
        <v>2054</v>
      </c>
      <c r="H377" s="1" t="s">
        <v>2624</v>
      </c>
      <c r="I377" s="1" t="s">
        <v>2209</v>
      </c>
      <c r="J377" s="1" t="s">
        <v>2184</v>
      </c>
      <c r="K377" s="1" t="s">
        <v>2241</v>
      </c>
    </row>
    <row r="378" spans="1:11" x14ac:dyDescent="0.25">
      <c r="A378" t="s">
        <v>1251</v>
      </c>
      <c r="B378" s="1" t="str">
        <f t="shared" si="10"/>
        <v>D55</v>
      </c>
      <c r="C378" s="1" t="str">
        <f t="shared" si="11"/>
        <v>Gelfuril the Trader (business, C, 1)</v>
      </c>
      <c r="F378" s="1" t="s">
        <v>1584</v>
      </c>
      <c r="G378" s="1" t="s">
        <v>2055</v>
      </c>
      <c r="H378" s="1" t="s">
        <v>2625</v>
      </c>
      <c r="I378" s="1" t="s">
        <v>2204</v>
      </c>
      <c r="J378" s="1" t="s">
        <v>2184</v>
      </c>
      <c r="K378" s="1">
        <v>1</v>
      </c>
    </row>
    <row r="379" spans="1:11" x14ac:dyDescent="0.25">
      <c r="A379" t="s">
        <v>1252</v>
      </c>
      <c r="B379" s="1" t="str">
        <f t="shared" si="10"/>
        <v>D56</v>
      </c>
      <c r="C379" s="1" t="str">
        <f t="shared" si="11"/>
        <v>Guard Barracks (city building, C, 3)</v>
      </c>
      <c r="F379" s="1" t="s">
        <v>1585</v>
      </c>
      <c r="G379" s="1" t="s">
        <v>1599</v>
      </c>
      <c r="H379" s="1" t="s">
        <v>2264</v>
      </c>
      <c r="I379" s="1" t="s">
        <v>2183</v>
      </c>
      <c r="J379" s="1" t="s">
        <v>2184</v>
      </c>
      <c r="K379" s="1">
        <v>3</v>
      </c>
    </row>
    <row r="380" spans="1:11" x14ac:dyDescent="0.25">
      <c r="A380" t="s">
        <v>1253</v>
      </c>
      <c r="B380" s="1" t="str">
        <f t="shared" si="10"/>
        <v>D57</v>
      </c>
      <c r="C380" s="1" t="str">
        <f t="shared" si="11"/>
        <v>Cookhouse Hall (city building, C, 2)</v>
      </c>
      <c r="F380" s="1" t="s">
        <v>1586</v>
      </c>
      <c r="G380" s="1" t="s">
        <v>2056</v>
      </c>
      <c r="H380" s="1" t="s">
        <v>2626</v>
      </c>
      <c r="I380" s="1" t="s">
        <v>2183</v>
      </c>
      <c r="J380" s="1" t="s">
        <v>2184</v>
      </c>
      <c r="K380" s="1">
        <v>2</v>
      </c>
    </row>
    <row r="381" spans="1:11" x14ac:dyDescent="0.25">
      <c r="A381" t="s">
        <v>1254</v>
      </c>
      <c r="B381" s="1" t="str">
        <f t="shared" si="10"/>
        <v>D58</v>
      </c>
      <c r="C381" s="1" t="str">
        <f t="shared" si="11"/>
        <v>The Pickled Fisherman (tavern, D, 2)</v>
      </c>
      <c r="F381" s="1" t="s">
        <v>2057</v>
      </c>
      <c r="G381" s="1" t="s">
        <v>2058</v>
      </c>
      <c r="H381" s="1" t="s">
        <v>2627</v>
      </c>
      <c r="I381" s="1" t="s">
        <v>2208</v>
      </c>
      <c r="J381" s="1" t="s">
        <v>2198</v>
      </c>
      <c r="K381" s="1">
        <v>2</v>
      </c>
    </row>
    <row r="382" spans="1:11" x14ac:dyDescent="0.25">
      <c r="A382" t="s">
        <v>1255</v>
      </c>
      <c r="B382" s="1" t="str">
        <f t="shared" si="10"/>
        <v>D59</v>
      </c>
      <c r="C382" s="1" t="str">
        <f t="shared" si="11"/>
        <v>The Soaring Pegasus (tavern, C, 2)</v>
      </c>
      <c r="F382" s="1" t="s">
        <v>2059</v>
      </c>
      <c r="G382" s="1" t="s">
        <v>2060</v>
      </c>
      <c r="H382" s="1" t="s">
        <v>2628</v>
      </c>
      <c r="I382" s="1" t="s">
        <v>2208</v>
      </c>
      <c r="J382" s="1" t="s">
        <v>2184</v>
      </c>
      <c r="K382" s="1">
        <v>2</v>
      </c>
    </row>
    <row r="383" spans="1:11" x14ac:dyDescent="0.25">
      <c r="A383" t="s">
        <v>1256</v>
      </c>
      <c r="B383" s="1" t="str">
        <f t="shared" si="10"/>
        <v>D60</v>
      </c>
      <c r="C383" s="1" t="str">
        <f t="shared" si="11"/>
        <v>The Fishscale Smithy (business, C, 2)</v>
      </c>
      <c r="F383" s="1" t="s">
        <v>2061</v>
      </c>
      <c r="G383" s="1" t="s">
        <v>2062</v>
      </c>
      <c r="H383" s="1" t="s">
        <v>2629</v>
      </c>
      <c r="I383" s="1" t="s">
        <v>2204</v>
      </c>
      <c r="J383" s="1" t="s">
        <v>2184</v>
      </c>
      <c r="K383" s="1">
        <v>2</v>
      </c>
    </row>
    <row r="384" spans="1:11" x14ac:dyDescent="0.25">
      <c r="A384" t="s">
        <v>1257</v>
      </c>
      <c r="B384" s="1" t="str">
        <f t="shared" si="10"/>
        <v>D61</v>
      </c>
      <c r="C384" s="1" t="str">
        <f t="shared" si="11"/>
        <v>Jester's Clubhouse (guildhall, D, 1)</v>
      </c>
      <c r="F384" s="1" t="s">
        <v>2063</v>
      </c>
      <c r="G384" s="1" t="s">
        <v>2064</v>
      </c>
      <c r="H384" s="1" t="s">
        <v>2630</v>
      </c>
      <c r="I384" s="1" t="s">
        <v>2211</v>
      </c>
      <c r="J384" s="1" t="s">
        <v>2198</v>
      </c>
      <c r="K384" s="1">
        <v>1</v>
      </c>
    </row>
    <row r="385" spans="1:11" x14ac:dyDescent="0.25">
      <c r="A385" t="s">
        <v>1258</v>
      </c>
      <c r="B385" s="1" t="str">
        <f t="shared" si="10"/>
        <v>D62</v>
      </c>
      <c r="C385" s="1" t="str">
        <f t="shared" si="11"/>
        <v>Horizon's Sails (business, B, 2)</v>
      </c>
      <c r="F385" s="1" t="s">
        <v>2065</v>
      </c>
      <c r="G385" s="1" t="s">
        <v>2066</v>
      </c>
      <c r="H385" s="1" t="s">
        <v>2631</v>
      </c>
      <c r="I385" s="1" t="s">
        <v>2204</v>
      </c>
      <c r="J385" s="1" t="s">
        <v>2196</v>
      </c>
      <c r="K385" s="1">
        <v>2</v>
      </c>
    </row>
    <row r="386" spans="1:11" x14ac:dyDescent="0.25">
      <c r="A386" t="s">
        <v>1259</v>
      </c>
      <c r="B386" s="1" t="str">
        <f t="shared" si="10"/>
        <v>D63</v>
      </c>
      <c r="C386" s="1" t="str">
        <f t="shared" si="11"/>
        <v>Mother Jatha's (business, D, 1)</v>
      </c>
      <c r="F386" s="1" t="s">
        <v>2067</v>
      </c>
      <c r="G386" s="1" t="s">
        <v>2068</v>
      </c>
      <c r="H386" s="1" t="s">
        <v>2632</v>
      </c>
      <c r="I386" s="1" t="s">
        <v>2204</v>
      </c>
      <c r="J386" s="1" t="s">
        <v>2198</v>
      </c>
      <c r="K386" s="1">
        <v>1</v>
      </c>
    </row>
    <row r="387" spans="1:11" x14ac:dyDescent="0.25">
      <c r="A387" t="s">
        <v>1260</v>
      </c>
      <c r="B387" s="1" t="str">
        <f t="shared" si="10"/>
        <v>D64</v>
      </c>
      <c r="C387" s="1" t="str">
        <f t="shared" si="11"/>
        <v>Talnu's Ropeworks (business, D, 2)</v>
      </c>
      <c r="F387" s="1" t="s">
        <v>2069</v>
      </c>
      <c r="G387" s="1" t="s">
        <v>2070</v>
      </c>
      <c r="H387" s="1" t="s">
        <v>2633</v>
      </c>
      <c r="I387" s="1" t="s">
        <v>2204</v>
      </c>
      <c r="J387" s="1" t="s">
        <v>2198</v>
      </c>
      <c r="K387" s="1">
        <v>2</v>
      </c>
    </row>
    <row r="388" spans="1:11" x14ac:dyDescent="0.25">
      <c r="A388" t="s">
        <v>1261</v>
      </c>
      <c r="B388" s="1" t="str">
        <f t="shared" ref="B388:B451" si="12">LEFT(LEFT(A388,FIND(":",A388)),LEN(LEFT(A388,FIND(":",A388)))-1)</f>
        <v>D65</v>
      </c>
      <c r="C388" s="1" t="str">
        <f t="shared" ref="C388:C451" si="13">RIGHT(A388,LEN(A388)-FIND(":",A388)-1)</f>
        <v>Merlook Nets &amp; Knotware (business, D, 1)</v>
      </c>
      <c r="F388" s="1" t="s">
        <v>2071</v>
      </c>
      <c r="G388" s="1" t="s">
        <v>2072</v>
      </c>
      <c r="H388" s="1" t="s">
        <v>2634</v>
      </c>
      <c r="I388" s="1" t="s">
        <v>2204</v>
      </c>
      <c r="J388" s="1" t="s">
        <v>2198</v>
      </c>
      <c r="K388" s="1">
        <v>1</v>
      </c>
    </row>
    <row r="389" spans="1:11" x14ac:dyDescent="0.25">
      <c r="A389" t="s">
        <v>1262</v>
      </c>
      <c r="B389" s="1" t="str">
        <f t="shared" si="12"/>
        <v>D66</v>
      </c>
      <c r="C389" s="1" t="str">
        <f t="shared" si="13"/>
        <v>Ralagut's Wheelhouse (business, D, 1)</v>
      </c>
      <c r="F389" s="1" t="s">
        <v>2073</v>
      </c>
      <c r="G389" s="1" t="s">
        <v>2074</v>
      </c>
      <c r="H389" s="1" t="s">
        <v>2635</v>
      </c>
      <c r="I389" s="1" t="s">
        <v>2204</v>
      </c>
      <c r="J389" s="1" t="s">
        <v>2198</v>
      </c>
      <c r="K389" s="1">
        <v>1</v>
      </c>
    </row>
    <row r="390" spans="1:11" x14ac:dyDescent="0.25">
      <c r="A390" t="s">
        <v>1263</v>
      </c>
      <c r="B390" s="1" t="str">
        <f t="shared" si="12"/>
        <v>D67</v>
      </c>
      <c r="C390" s="1" t="str">
        <f t="shared" si="13"/>
        <v>The Angry Coxswain (tavern, D, 1)</v>
      </c>
      <c r="F390" s="1" t="s">
        <v>2075</v>
      </c>
      <c r="G390" s="1" t="s">
        <v>2076</v>
      </c>
      <c r="H390" s="1" t="s">
        <v>2636</v>
      </c>
      <c r="I390" s="1" t="s">
        <v>2208</v>
      </c>
      <c r="J390" s="1" t="s">
        <v>2198</v>
      </c>
      <c r="K390" s="1">
        <v>1</v>
      </c>
    </row>
    <row r="391" spans="1:11" x14ac:dyDescent="0.25">
      <c r="A391" t="s">
        <v>1264</v>
      </c>
      <c r="B391" s="1" t="str">
        <f t="shared" si="12"/>
        <v>D68</v>
      </c>
      <c r="C391" s="1" t="str">
        <f t="shared" si="13"/>
        <v>Gathgaer Milomynt's residence (row house, D, 2)</v>
      </c>
      <c r="F391" s="1" t="s">
        <v>2077</v>
      </c>
      <c r="G391" s="1" t="s">
        <v>2078</v>
      </c>
      <c r="H391" s="1" t="s">
        <v>2637</v>
      </c>
      <c r="I391" s="1" t="s">
        <v>2205</v>
      </c>
      <c r="J391" s="1" t="s">
        <v>2198</v>
      </c>
      <c r="K391" s="1">
        <v>2</v>
      </c>
    </row>
    <row r="392" spans="1:11" x14ac:dyDescent="0.25">
      <c r="A392" t="s">
        <v>1265</v>
      </c>
      <c r="B392" s="1" t="str">
        <f t="shared" si="12"/>
        <v>D69</v>
      </c>
      <c r="C392" s="1" t="str">
        <f t="shared" si="13"/>
        <v>Maernath Storage (warehouse, D, 2)</v>
      </c>
      <c r="F392" s="1" t="s">
        <v>2079</v>
      </c>
      <c r="G392" s="1" t="s">
        <v>2080</v>
      </c>
      <c r="H392" s="1" t="s">
        <v>2638</v>
      </c>
      <c r="I392" s="1" t="s">
        <v>2210</v>
      </c>
      <c r="J392" s="1" t="s">
        <v>2198</v>
      </c>
      <c r="K392" s="1">
        <v>2</v>
      </c>
    </row>
    <row r="393" spans="1:11" x14ac:dyDescent="0.25">
      <c r="A393" t="s">
        <v>1266</v>
      </c>
      <c r="B393" s="1" t="str">
        <f t="shared" si="12"/>
        <v>D70</v>
      </c>
      <c r="C393" s="1" t="str">
        <f t="shared" si="13"/>
        <v>Alex Lenter's Storage (warehouse, D, 2)</v>
      </c>
      <c r="F393" s="1" t="s">
        <v>2081</v>
      </c>
      <c r="G393" s="1" t="s">
        <v>2082</v>
      </c>
      <c r="H393" s="1" t="s">
        <v>2639</v>
      </c>
      <c r="I393" s="1" t="s">
        <v>2210</v>
      </c>
      <c r="J393" s="1" t="s">
        <v>2198</v>
      </c>
      <c r="K393" s="1">
        <v>2</v>
      </c>
    </row>
    <row r="394" spans="1:11" x14ac:dyDescent="0.25">
      <c r="A394" t="s">
        <v>1267</v>
      </c>
      <c r="B394" s="1" t="str">
        <f t="shared" si="12"/>
        <v>D71</v>
      </c>
      <c r="C394" s="1" t="str">
        <f t="shared" si="13"/>
        <v>Old Xoblob Shop (business, B, 3)</v>
      </c>
      <c r="F394" s="1" t="s">
        <v>2083</v>
      </c>
      <c r="G394" s="1" t="s">
        <v>2084</v>
      </c>
      <c r="H394" s="1" t="s">
        <v>2640</v>
      </c>
      <c r="I394" s="1" t="s">
        <v>2204</v>
      </c>
      <c r="J394" s="1" t="s">
        <v>2196</v>
      </c>
      <c r="K394" s="1">
        <v>3</v>
      </c>
    </row>
    <row r="395" spans="1:11" x14ac:dyDescent="0.25">
      <c r="A395" t="s">
        <v>1268</v>
      </c>
      <c r="B395" s="1" t="str">
        <f t="shared" si="12"/>
        <v>D72</v>
      </c>
      <c r="C395" s="1" t="str">
        <f t="shared" si="13"/>
        <v>The Pavilion of Paving Stones (guildhall, C, 3)</v>
      </c>
      <c r="F395" s="1" t="s">
        <v>2085</v>
      </c>
      <c r="G395" s="1" t="s">
        <v>2086</v>
      </c>
      <c r="H395" s="1" t="s">
        <v>2641</v>
      </c>
      <c r="I395" s="1" t="s">
        <v>2211</v>
      </c>
      <c r="J395" s="1" t="s">
        <v>2184</v>
      </c>
      <c r="K395" s="1">
        <v>3</v>
      </c>
    </row>
    <row r="396" spans="1:11" x14ac:dyDescent="0.25">
      <c r="A396" t="s">
        <v>1269</v>
      </c>
      <c r="B396" s="1" t="str">
        <f t="shared" si="12"/>
        <v>D73</v>
      </c>
      <c r="C396" s="1" t="str">
        <f t="shared" si="13"/>
        <v>Sailor's Corner (inn, D, 2)</v>
      </c>
      <c r="F396" s="1" t="s">
        <v>2087</v>
      </c>
      <c r="G396" s="1" t="s">
        <v>2088</v>
      </c>
      <c r="H396" s="1" t="s">
        <v>2642</v>
      </c>
      <c r="I396" s="1" t="s">
        <v>2207</v>
      </c>
      <c r="J396" s="1" t="s">
        <v>2198</v>
      </c>
      <c r="K396" s="1">
        <v>2</v>
      </c>
    </row>
    <row r="397" spans="1:11" x14ac:dyDescent="0.25">
      <c r="A397" t="s">
        <v>1270</v>
      </c>
      <c r="B397" s="1" t="str">
        <f t="shared" si="12"/>
        <v>D74</v>
      </c>
      <c r="C397" s="1" t="str">
        <f t="shared" si="13"/>
        <v>Darth's Dolphyntyde (tavern, D, 1)</v>
      </c>
      <c r="F397" s="1" t="s">
        <v>2089</v>
      </c>
      <c r="G397" s="1" t="s">
        <v>2090</v>
      </c>
      <c r="H397" s="1" t="s">
        <v>2643</v>
      </c>
      <c r="I397" s="1" t="s">
        <v>2208</v>
      </c>
      <c r="J397" s="1" t="s">
        <v>2198</v>
      </c>
      <c r="K397" s="1">
        <v>1</v>
      </c>
    </row>
    <row r="398" spans="1:11" x14ac:dyDescent="0.25">
      <c r="A398" t="s">
        <v>1271</v>
      </c>
      <c r="B398" s="1" t="s">
        <v>1271</v>
      </c>
      <c r="C398" s="1"/>
      <c r="F398" s="1" t="s">
        <v>1271</v>
      </c>
      <c r="G398" s="1"/>
      <c r="H398" s="1"/>
      <c r="I398" s="1"/>
      <c r="J398" s="1"/>
      <c r="K398" s="1"/>
    </row>
    <row r="399" spans="1:11" x14ac:dyDescent="0.25">
      <c r="B399" s="5" t="s">
        <v>1595</v>
      </c>
      <c r="C399" s="5" t="s">
        <v>1596</v>
      </c>
      <c r="F399" s="5" t="s">
        <v>1595</v>
      </c>
      <c r="G399" s="5" t="s">
        <v>1596</v>
      </c>
      <c r="H399" s="5" t="s">
        <v>2256</v>
      </c>
      <c r="I399" s="5" t="s">
        <v>2194</v>
      </c>
      <c r="J399" s="5" t="s">
        <v>2193</v>
      </c>
      <c r="K399" s="5" t="s">
        <v>2192</v>
      </c>
    </row>
    <row r="400" spans="1:11" x14ac:dyDescent="0.25">
      <c r="A400" t="s">
        <v>1272</v>
      </c>
      <c r="B400" s="1" t="str">
        <f t="shared" si="12"/>
        <v>S1</v>
      </c>
      <c r="C400" s="1" t="str">
        <f t="shared" si="13"/>
        <v>The Swords' Rest (tavern, C, 1)</v>
      </c>
      <c r="F400" s="1" t="s">
        <v>1503</v>
      </c>
      <c r="G400" s="1" t="s">
        <v>2091</v>
      </c>
      <c r="H400" s="1" t="s">
        <v>2644</v>
      </c>
      <c r="I400" s="1" t="s">
        <v>2208</v>
      </c>
      <c r="J400" s="1" t="s">
        <v>2184</v>
      </c>
      <c r="K400" s="1">
        <v>1</v>
      </c>
    </row>
    <row r="401" spans="1:11" x14ac:dyDescent="0.25">
      <c r="A401" t="s">
        <v>1273</v>
      </c>
      <c r="B401" s="1" t="str">
        <f t="shared" si="12"/>
        <v>S2</v>
      </c>
      <c r="C401" s="1" t="str">
        <f t="shared" si="13"/>
        <v>The Stone House (guildhall, D, 1)</v>
      </c>
      <c r="F401" s="1" t="s">
        <v>1504</v>
      </c>
      <c r="G401" s="1" t="s">
        <v>2092</v>
      </c>
      <c r="H401" s="1" t="s">
        <v>2645</v>
      </c>
      <c r="I401" s="1" t="s">
        <v>2211</v>
      </c>
      <c r="J401" s="1" t="s">
        <v>2198</v>
      </c>
      <c r="K401" s="1">
        <v>1</v>
      </c>
    </row>
    <row r="402" spans="1:11" x14ac:dyDescent="0.25">
      <c r="A402" t="s">
        <v>1274</v>
      </c>
      <c r="B402" s="1" t="str">
        <f t="shared" si="12"/>
        <v>S3</v>
      </c>
      <c r="C402" s="1" t="str">
        <f t="shared" si="13"/>
        <v>The House of Good Spirits (guildhall, B, 3)</v>
      </c>
      <c r="F402" s="1" t="s">
        <v>1505</v>
      </c>
      <c r="G402" s="1" t="s">
        <v>2093</v>
      </c>
      <c r="H402" s="1" t="s">
        <v>2646</v>
      </c>
      <c r="I402" s="1" t="s">
        <v>2211</v>
      </c>
      <c r="J402" s="1" t="s">
        <v>2196</v>
      </c>
      <c r="K402" s="1">
        <v>3</v>
      </c>
    </row>
    <row r="403" spans="1:11" x14ac:dyDescent="0.25">
      <c r="A403" t="s">
        <v>1275</v>
      </c>
      <c r="B403" s="1" t="str">
        <f t="shared" si="12"/>
        <v>S4</v>
      </c>
      <c r="C403" s="1" t="str">
        <f t="shared" si="13"/>
        <v>The Redbridle Stables (business, C, 2)</v>
      </c>
      <c r="F403" s="1" t="s">
        <v>1506</v>
      </c>
      <c r="G403" s="1" t="s">
        <v>2094</v>
      </c>
      <c r="H403" s="1" t="s">
        <v>2647</v>
      </c>
      <c r="I403" s="1" t="s">
        <v>2204</v>
      </c>
      <c r="J403" s="1" t="s">
        <v>2184</v>
      </c>
      <c r="K403" s="1">
        <v>2</v>
      </c>
    </row>
    <row r="404" spans="1:11" x14ac:dyDescent="0.25">
      <c r="A404" t="s">
        <v>1276</v>
      </c>
      <c r="B404" s="1" t="str">
        <f t="shared" si="12"/>
        <v>S5</v>
      </c>
      <c r="C404" s="1" t="str">
        <f t="shared" si="13"/>
        <v>The Coach and Wagon Hall (guildhall, B, 3)</v>
      </c>
      <c r="F404" s="1" t="s">
        <v>1507</v>
      </c>
      <c r="G404" s="1" t="s">
        <v>2095</v>
      </c>
      <c r="H404" s="1" t="s">
        <v>2648</v>
      </c>
      <c r="I404" s="1" t="s">
        <v>2211</v>
      </c>
      <c r="J404" s="1" t="s">
        <v>2196</v>
      </c>
      <c r="K404" s="1">
        <v>3</v>
      </c>
    </row>
    <row r="405" spans="1:11" x14ac:dyDescent="0.25">
      <c r="A405" t="s">
        <v>1277</v>
      </c>
      <c r="B405" s="1" t="str">
        <f t="shared" si="12"/>
        <v>S6</v>
      </c>
      <c r="C405" s="1" t="str">
        <f t="shared" si="13"/>
        <v>Saddlers' &amp; Harness-Makers' Hall (guildhall, B, 2)</v>
      </c>
      <c r="F405" s="1" t="s">
        <v>1508</v>
      </c>
      <c r="G405" s="1" t="s">
        <v>2096</v>
      </c>
      <c r="H405" s="1" t="s">
        <v>2649</v>
      </c>
      <c r="I405" s="1" t="s">
        <v>2211</v>
      </c>
      <c r="J405" s="1" t="s">
        <v>2196</v>
      </c>
      <c r="K405" s="1">
        <v>2</v>
      </c>
    </row>
    <row r="406" spans="1:11" x14ac:dyDescent="0.25">
      <c r="A406" t="s">
        <v>1278</v>
      </c>
      <c r="B406" s="1" t="str">
        <f t="shared" si="12"/>
        <v>S7</v>
      </c>
      <c r="C406" s="1" t="str">
        <f t="shared" si="13"/>
        <v>Brian the Swordmaster's Smithy (business, C, 2)</v>
      </c>
      <c r="F406" s="1" t="s">
        <v>1509</v>
      </c>
      <c r="G406" s="1" t="s">
        <v>2097</v>
      </c>
      <c r="H406" s="1" t="s">
        <v>2650</v>
      </c>
      <c r="I406" s="1" t="s">
        <v>2204</v>
      </c>
      <c r="J406" s="1" t="s">
        <v>2184</v>
      </c>
      <c r="K406" s="1">
        <v>2</v>
      </c>
    </row>
    <row r="407" spans="1:11" x14ac:dyDescent="0.25">
      <c r="A407" t="s">
        <v>1279</v>
      </c>
      <c r="B407" s="1" t="str">
        <f t="shared" si="12"/>
        <v>S8</v>
      </c>
      <c r="C407" s="1" t="str">
        <f t="shared" si="13"/>
        <v>The Old Monster Shop (business, D, 4)</v>
      </c>
      <c r="F407" s="1" t="s">
        <v>1510</v>
      </c>
      <c r="G407" s="1" t="s">
        <v>2098</v>
      </c>
      <c r="H407" s="1" t="s">
        <v>2651</v>
      </c>
      <c r="I407" s="1" t="s">
        <v>2204</v>
      </c>
      <c r="J407" s="1" t="s">
        <v>2198</v>
      </c>
      <c r="K407" s="1">
        <v>4</v>
      </c>
    </row>
    <row r="408" spans="1:11" x14ac:dyDescent="0.25">
      <c r="A408" t="s">
        <v>1280</v>
      </c>
      <c r="B408" s="1" t="str">
        <f t="shared" si="12"/>
        <v>S9</v>
      </c>
      <c r="C408" s="1" t="str">
        <f t="shared" si="13"/>
        <v>Midnight Sun (tavern, D, 1)</v>
      </c>
      <c r="F408" s="1" t="s">
        <v>1511</v>
      </c>
      <c r="G408" s="1" t="s">
        <v>2099</v>
      </c>
      <c r="H408" s="1" t="s">
        <v>2652</v>
      </c>
      <c r="I408" s="1" t="s">
        <v>2208</v>
      </c>
      <c r="J408" s="1" t="s">
        <v>2198</v>
      </c>
      <c r="K408" s="1">
        <v>1</v>
      </c>
    </row>
    <row r="409" spans="1:11" x14ac:dyDescent="0.25">
      <c r="A409" t="s">
        <v>1281</v>
      </c>
      <c r="B409" s="1" t="str">
        <f t="shared" si="12"/>
        <v>S10</v>
      </c>
      <c r="C409" s="1" t="str">
        <f t="shared" si="13"/>
        <v>Flurmastyr residence (row house, C, 2)</v>
      </c>
      <c r="F409" s="1" t="s">
        <v>1512</v>
      </c>
      <c r="G409" s="1" t="s">
        <v>2100</v>
      </c>
      <c r="H409" s="1" t="s">
        <v>2653</v>
      </c>
      <c r="I409" s="1" t="s">
        <v>2205</v>
      </c>
      <c r="J409" s="1" t="s">
        <v>2184</v>
      </c>
      <c r="K409" s="1">
        <v>2</v>
      </c>
    </row>
    <row r="410" spans="1:11" x14ac:dyDescent="0.25">
      <c r="A410" t="s">
        <v>1282</v>
      </c>
      <c r="B410" s="1" t="str">
        <f t="shared" si="12"/>
        <v>S11</v>
      </c>
      <c r="C410" s="1" t="str">
        <f t="shared" si="13"/>
        <v>Builders' Hall (guildhall, B, 2)</v>
      </c>
      <c r="F410" s="1" t="s">
        <v>1513</v>
      </c>
      <c r="G410" s="1" t="s">
        <v>2101</v>
      </c>
      <c r="H410" s="1" t="s">
        <v>2654</v>
      </c>
      <c r="I410" s="1" t="s">
        <v>2211</v>
      </c>
      <c r="J410" s="1" t="s">
        <v>2196</v>
      </c>
      <c r="K410" s="1">
        <v>2</v>
      </c>
    </row>
    <row r="411" spans="1:11" x14ac:dyDescent="0.25">
      <c r="A411" t="s">
        <v>1283</v>
      </c>
      <c r="B411" s="1" t="str">
        <f t="shared" si="12"/>
        <v>S12</v>
      </c>
      <c r="C411" s="1" t="str">
        <f t="shared" si="13"/>
        <v>Nelkaush the Weaver (business, C, 1)</v>
      </c>
      <c r="F411" s="1" t="s">
        <v>1514</v>
      </c>
      <c r="G411" s="1" t="s">
        <v>2102</v>
      </c>
      <c r="H411" s="1" t="s">
        <v>2655</v>
      </c>
      <c r="I411" s="1" t="s">
        <v>2204</v>
      </c>
      <c r="J411" s="1" t="s">
        <v>2184</v>
      </c>
      <c r="K411" s="1">
        <v>1</v>
      </c>
    </row>
    <row r="412" spans="1:11" x14ac:dyDescent="0.25">
      <c r="A412" t="s">
        <v>1284</v>
      </c>
      <c r="B412" s="1" t="str">
        <f t="shared" si="12"/>
        <v>S13</v>
      </c>
      <c r="C412" s="1" t="str">
        <f t="shared" si="13"/>
        <v>The Road House (guild house, B, 2)</v>
      </c>
      <c r="F412" s="1" t="s">
        <v>1515</v>
      </c>
      <c r="G412" s="1" t="s">
        <v>2103</v>
      </c>
      <c r="H412" s="1" t="s">
        <v>2656</v>
      </c>
      <c r="I412" s="1" t="s">
        <v>2235</v>
      </c>
      <c r="J412" s="1" t="s">
        <v>2196</v>
      </c>
      <c r="K412" s="1">
        <v>2</v>
      </c>
    </row>
    <row r="413" spans="1:11" x14ac:dyDescent="0.25">
      <c r="A413" t="s">
        <v>1285</v>
      </c>
      <c r="B413" s="1" t="str">
        <f t="shared" si="12"/>
        <v>S14</v>
      </c>
      <c r="C413" s="1" t="str">
        <f t="shared" si="13"/>
        <v>The Full Cup (tavern, D, 1)</v>
      </c>
      <c r="F413" s="1" t="s">
        <v>1516</v>
      </c>
      <c r="G413" s="1" t="s">
        <v>2104</v>
      </c>
      <c r="H413" s="1" t="s">
        <v>2657</v>
      </c>
      <c r="I413" s="1" t="s">
        <v>2208</v>
      </c>
      <c r="J413" s="1" t="s">
        <v>2198</v>
      </c>
      <c r="K413" s="1">
        <v>1</v>
      </c>
    </row>
    <row r="414" spans="1:11" x14ac:dyDescent="0.25">
      <c r="A414" t="s">
        <v>1286</v>
      </c>
      <c r="B414" s="1" t="str">
        <f t="shared" si="12"/>
        <v>S15</v>
      </c>
      <c r="C414" s="1" t="str">
        <f t="shared" si="13"/>
        <v>The Jade Dancer (festhall, B, 3)</v>
      </c>
      <c r="F414" s="1" t="s">
        <v>1517</v>
      </c>
      <c r="G414" s="1" t="s">
        <v>2105</v>
      </c>
      <c r="H414" s="1" t="s">
        <v>2658</v>
      </c>
      <c r="I414" s="1" t="s">
        <v>2209</v>
      </c>
      <c r="J414" s="1" t="s">
        <v>2196</v>
      </c>
      <c r="K414" s="1">
        <v>3</v>
      </c>
    </row>
    <row r="415" spans="1:11" x14ac:dyDescent="0.25">
      <c r="A415" t="s">
        <v>1287</v>
      </c>
      <c r="B415" s="1" t="str">
        <f t="shared" si="12"/>
        <v>S16</v>
      </c>
      <c r="C415" s="1" t="str">
        <f t="shared" si="13"/>
        <v>Tehmak's Coaches (business, B, 3)</v>
      </c>
      <c r="F415" s="1" t="s">
        <v>1518</v>
      </c>
      <c r="G415" s="1" t="s">
        <v>2106</v>
      </c>
      <c r="H415" s="1" t="s">
        <v>2659</v>
      </c>
      <c r="I415" s="1" t="s">
        <v>2204</v>
      </c>
      <c r="J415" s="1" t="s">
        <v>2196</v>
      </c>
      <c r="K415" s="1">
        <v>3</v>
      </c>
    </row>
    <row r="416" spans="1:11" x14ac:dyDescent="0.25">
      <c r="A416" t="s">
        <v>1288</v>
      </c>
      <c r="B416" s="1" t="str">
        <f t="shared" si="12"/>
        <v>S17</v>
      </c>
      <c r="C416" s="1" t="str">
        <f t="shared" si="13"/>
        <v>Hlakken Stables (business, C, 2)</v>
      </c>
      <c r="F416" s="1" t="s">
        <v>1519</v>
      </c>
      <c r="G416" s="1" t="s">
        <v>2107</v>
      </c>
      <c r="H416" s="1" t="s">
        <v>2660</v>
      </c>
      <c r="I416" s="1" t="s">
        <v>2204</v>
      </c>
      <c r="J416" s="1" t="s">
        <v>2184</v>
      </c>
      <c r="K416" s="1">
        <v>2</v>
      </c>
    </row>
    <row r="417" spans="1:11" x14ac:dyDescent="0.25">
      <c r="A417" t="s">
        <v>1289</v>
      </c>
      <c r="B417" s="1" t="str">
        <f t="shared" si="12"/>
        <v>S18</v>
      </c>
      <c r="C417" s="1" t="str">
        <f t="shared" si="13"/>
        <v>The Spouting Fish (tavern, C, 4)</v>
      </c>
      <c r="F417" s="1" t="s">
        <v>1520</v>
      </c>
      <c r="G417" s="1" t="s">
        <v>2108</v>
      </c>
      <c r="H417" s="1" t="s">
        <v>2661</v>
      </c>
      <c r="I417" s="1" t="s">
        <v>2208</v>
      </c>
      <c r="J417" s="1" t="s">
        <v>2184</v>
      </c>
      <c r="K417" s="1">
        <v>4</v>
      </c>
    </row>
    <row r="418" spans="1:11" x14ac:dyDescent="0.25">
      <c r="A418" t="s">
        <v>1290</v>
      </c>
      <c r="B418" s="1" t="str">
        <f t="shared" si="12"/>
        <v>S19</v>
      </c>
      <c r="C418" s="1" t="str">
        <f t="shared" si="13"/>
        <v>Nueth's Fine Nets (business, C, 1)</v>
      </c>
      <c r="F418" s="1" t="s">
        <v>1521</v>
      </c>
      <c r="G418" s="1" t="s">
        <v>2109</v>
      </c>
      <c r="H418" s="1" t="s">
        <v>2662</v>
      </c>
      <c r="I418" s="1" t="s">
        <v>2204</v>
      </c>
      <c r="J418" s="1" t="s">
        <v>2184</v>
      </c>
      <c r="K418" s="1">
        <v>1</v>
      </c>
    </row>
    <row r="419" spans="1:11" x14ac:dyDescent="0.25">
      <c r="A419" t="s">
        <v>1291</v>
      </c>
      <c r="B419" s="1" t="str">
        <f t="shared" si="12"/>
        <v>S20</v>
      </c>
      <c r="C419" s="1" t="str">
        <f t="shared" si="13"/>
        <v>Metalmasters' Hall (guildhall, B, 3)</v>
      </c>
      <c r="F419" s="1" t="s">
        <v>1522</v>
      </c>
      <c r="G419" s="1" t="s">
        <v>2110</v>
      </c>
      <c r="H419" s="1" t="s">
        <v>2663</v>
      </c>
      <c r="I419" s="1" t="s">
        <v>2211</v>
      </c>
      <c r="J419" s="1" t="s">
        <v>2196</v>
      </c>
      <c r="K419" s="1">
        <v>3</v>
      </c>
    </row>
    <row r="420" spans="1:11" x14ac:dyDescent="0.25">
      <c r="A420" t="s">
        <v>1292</v>
      </c>
      <c r="B420" s="1" t="str">
        <f t="shared" si="12"/>
        <v>S21</v>
      </c>
      <c r="C420" s="1" t="str">
        <f t="shared" si="13"/>
        <v>Aurora's Realms Shop, South High Road Catalogue Counter (business, C, 4)</v>
      </c>
      <c r="F420" s="1" t="s">
        <v>1523</v>
      </c>
      <c r="G420" s="1" t="s">
        <v>2111</v>
      </c>
      <c r="H420" s="1" t="s">
        <v>2664</v>
      </c>
      <c r="I420" s="1" t="s">
        <v>2204</v>
      </c>
      <c r="J420" s="1" t="s">
        <v>2184</v>
      </c>
      <c r="K420" s="1">
        <v>4</v>
      </c>
    </row>
    <row r="421" spans="1:11" x14ac:dyDescent="0.25">
      <c r="A421" t="s">
        <v>1293</v>
      </c>
      <c r="B421" s="1" t="str">
        <f t="shared" si="12"/>
        <v>S22</v>
      </c>
      <c r="C421" s="1" t="str">
        <f t="shared" si="13"/>
        <v>The Red Gauntlet (tavern, D, 2)</v>
      </c>
      <c r="F421" s="1" t="s">
        <v>1524</v>
      </c>
      <c r="G421" s="1" t="s">
        <v>2112</v>
      </c>
      <c r="H421" s="1" t="s">
        <v>2665</v>
      </c>
      <c r="I421" s="1" t="s">
        <v>2208</v>
      </c>
      <c r="J421" s="1" t="s">
        <v>2198</v>
      </c>
      <c r="K421" s="1">
        <v>2</v>
      </c>
    </row>
    <row r="422" spans="1:11" x14ac:dyDescent="0.25">
      <c r="A422" t="s">
        <v>1294</v>
      </c>
      <c r="B422" s="1" t="str">
        <f t="shared" si="12"/>
        <v>S23</v>
      </c>
      <c r="C422" s="1" t="str">
        <f t="shared" si="13"/>
        <v>Pelauvir's Counter (business, C, 5)</v>
      </c>
      <c r="F422" s="1" t="s">
        <v>1525</v>
      </c>
      <c r="G422" s="1" t="s">
        <v>2113</v>
      </c>
      <c r="H422" s="1" t="s">
        <v>2666</v>
      </c>
      <c r="I422" s="1" t="s">
        <v>2204</v>
      </c>
      <c r="J422" s="1" t="s">
        <v>2184</v>
      </c>
      <c r="K422" s="1">
        <v>5</v>
      </c>
    </row>
    <row r="423" spans="1:11" x14ac:dyDescent="0.25">
      <c r="A423" t="s">
        <v>1295</v>
      </c>
      <c r="B423" s="1" t="str">
        <f t="shared" si="12"/>
        <v>S24</v>
      </c>
      <c r="C423" s="1" t="str">
        <f t="shared" si="13"/>
        <v>Bellister's Hand (business, C, 2)</v>
      </c>
      <c r="F423" s="1" t="s">
        <v>1526</v>
      </c>
      <c r="G423" s="1" t="s">
        <v>2114</v>
      </c>
      <c r="H423" s="1" t="s">
        <v>2667</v>
      </c>
      <c r="I423" s="1" t="s">
        <v>2204</v>
      </c>
      <c r="J423" s="1" t="s">
        <v>2184</v>
      </c>
      <c r="K423" s="1">
        <v>2</v>
      </c>
    </row>
    <row r="424" spans="1:11" x14ac:dyDescent="0.25">
      <c r="A424" t="s">
        <v>1296</v>
      </c>
      <c r="B424" s="1" t="str">
        <f t="shared" si="12"/>
        <v>S25</v>
      </c>
      <c r="C424" s="1" t="str">
        <f t="shared" si="13"/>
        <v>Bellister's House (warehouse, C, 3)</v>
      </c>
      <c r="F424" s="1" t="s">
        <v>1527</v>
      </c>
      <c r="G424" s="1" t="s">
        <v>2115</v>
      </c>
      <c r="H424" s="1" t="s">
        <v>2668</v>
      </c>
      <c r="I424" s="1" t="s">
        <v>2210</v>
      </c>
      <c r="J424" s="1" t="s">
        <v>2184</v>
      </c>
      <c r="K424" s="1">
        <v>3</v>
      </c>
    </row>
    <row r="425" spans="1:11" x14ac:dyDescent="0.25">
      <c r="A425" t="s">
        <v>1297</v>
      </c>
      <c r="B425" s="1" t="str">
        <f t="shared" si="12"/>
        <v>S26</v>
      </c>
      <c r="C425" s="1" t="str">
        <f t="shared" si="13"/>
        <v>Orm's Highbench (business, D, 4)</v>
      </c>
      <c r="F425" s="1" t="s">
        <v>1528</v>
      </c>
      <c r="G425" s="1" t="s">
        <v>2116</v>
      </c>
      <c r="H425" s="1" t="s">
        <v>2669</v>
      </c>
      <c r="I425" s="1" t="s">
        <v>2204</v>
      </c>
      <c r="J425" s="1" t="s">
        <v>2198</v>
      </c>
      <c r="K425" s="1">
        <v>4</v>
      </c>
    </row>
    <row r="426" spans="1:11" x14ac:dyDescent="0.25">
      <c r="A426" t="s">
        <v>1298</v>
      </c>
      <c r="B426" s="1" t="str">
        <f t="shared" si="12"/>
        <v>S27</v>
      </c>
      <c r="C426" s="1" t="str">
        <f t="shared" si="13"/>
        <v>Athal's Stables (business, D, 2)</v>
      </c>
      <c r="F426" s="1" t="s">
        <v>1529</v>
      </c>
      <c r="G426" s="1" t="s">
        <v>2117</v>
      </c>
      <c r="H426" s="1" t="s">
        <v>2670</v>
      </c>
      <c r="I426" s="1" t="s">
        <v>2204</v>
      </c>
      <c r="J426" s="1" t="s">
        <v>2198</v>
      </c>
      <c r="K426" s="1">
        <v>2</v>
      </c>
    </row>
    <row r="427" spans="1:11" x14ac:dyDescent="0.25">
      <c r="A427" t="s">
        <v>1299</v>
      </c>
      <c r="B427" s="1" t="str">
        <f t="shared" si="12"/>
        <v>S28</v>
      </c>
      <c r="C427" s="1" t="str">
        <f t="shared" si="13"/>
        <v>Essimuth's Equipment (business, C, 2)</v>
      </c>
      <c r="F427" s="1" t="s">
        <v>2118</v>
      </c>
      <c r="G427" s="1" t="s">
        <v>2119</v>
      </c>
      <c r="H427" s="1" t="s">
        <v>2671</v>
      </c>
      <c r="I427" s="1" t="s">
        <v>2204</v>
      </c>
      <c r="J427" s="1" t="s">
        <v>2184</v>
      </c>
      <c r="K427" s="1">
        <v>2</v>
      </c>
    </row>
    <row r="428" spans="1:11" x14ac:dyDescent="0.25">
      <c r="A428" t="s">
        <v>1300</v>
      </c>
      <c r="B428" s="1" t="str">
        <f t="shared" si="12"/>
        <v>S29</v>
      </c>
      <c r="C428" s="1" t="str">
        <f t="shared" si="13"/>
        <v>Temple of Good Cheer (row house, C, 3)</v>
      </c>
      <c r="F428" s="1" t="s">
        <v>2120</v>
      </c>
      <c r="G428" s="1" t="s">
        <v>2121</v>
      </c>
      <c r="H428" s="1" t="s">
        <v>2672</v>
      </c>
      <c r="I428" s="1" t="s">
        <v>2205</v>
      </c>
      <c r="J428" s="1" t="s">
        <v>2184</v>
      </c>
      <c r="K428" s="1">
        <v>3</v>
      </c>
    </row>
    <row r="429" spans="1:11" x14ac:dyDescent="0.25">
      <c r="A429" t="s">
        <v>1301</v>
      </c>
      <c r="B429" s="1" t="str">
        <f t="shared" si="12"/>
        <v>S30</v>
      </c>
      <c r="C429" s="1" t="str">
        <f t="shared" si="13"/>
        <v>Madame Garah's Boarding House (row house, B, 2)</v>
      </c>
      <c r="F429" s="1" t="s">
        <v>2122</v>
      </c>
      <c r="G429" s="1" t="s">
        <v>2123</v>
      </c>
      <c r="H429" s="1" t="s">
        <v>2673</v>
      </c>
      <c r="I429" s="1" t="s">
        <v>2205</v>
      </c>
      <c r="J429" s="1" t="s">
        <v>2196</v>
      </c>
      <c r="K429" s="1">
        <v>2</v>
      </c>
    </row>
    <row r="430" spans="1:11" x14ac:dyDescent="0.25">
      <c r="A430" t="s">
        <v>1302</v>
      </c>
      <c r="B430" s="1" t="str">
        <f t="shared" si="12"/>
        <v>S31</v>
      </c>
      <c r="C430" s="1" t="str">
        <f t="shared" si="13"/>
        <v>Amrani's Laundry (business, C, 1)</v>
      </c>
      <c r="F430" s="1" t="s">
        <v>2124</v>
      </c>
      <c r="G430" s="1" t="s">
        <v>2125</v>
      </c>
      <c r="H430" s="1" t="s">
        <v>2674</v>
      </c>
      <c r="I430" s="1" t="s">
        <v>2204</v>
      </c>
      <c r="J430" s="1" t="s">
        <v>2184</v>
      </c>
      <c r="K430" s="1">
        <v>1</v>
      </c>
    </row>
    <row r="431" spans="1:11" x14ac:dyDescent="0.25">
      <c r="A431" t="s">
        <v>1303</v>
      </c>
      <c r="B431" s="1" t="str">
        <f t="shared" si="12"/>
        <v>S32</v>
      </c>
      <c r="C431" s="1" t="str">
        <f t="shared" si="13"/>
        <v>Piatran's Clothiers (business, C, 1)</v>
      </c>
      <c r="F431" s="1" t="s">
        <v>2126</v>
      </c>
      <c r="G431" s="1" t="s">
        <v>2127</v>
      </c>
      <c r="H431" s="1" t="s">
        <v>2675</v>
      </c>
      <c r="I431" s="1" t="s">
        <v>2204</v>
      </c>
      <c r="J431" s="1" t="s">
        <v>2184</v>
      </c>
      <c r="K431" s="1">
        <v>1</v>
      </c>
    </row>
    <row r="432" spans="1:11" x14ac:dyDescent="0.25">
      <c r="A432" t="s">
        <v>1304</v>
      </c>
      <c r="B432" s="1" t="str">
        <f t="shared" si="12"/>
        <v>S33</v>
      </c>
      <c r="C432" s="1" t="str">
        <f t="shared" si="13"/>
        <v>Rokkek Ingerr's residence (row house, B, 2)</v>
      </c>
      <c r="F432" s="1" t="s">
        <v>2128</v>
      </c>
      <c r="G432" s="1" t="s">
        <v>2129</v>
      </c>
      <c r="H432" s="1" t="s">
        <v>2676</v>
      </c>
      <c r="I432" s="1" t="s">
        <v>2205</v>
      </c>
      <c r="J432" s="1" t="s">
        <v>2196</v>
      </c>
      <c r="K432" s="1">
        <v>2</v>
      </c>
    </row>
    <row r="433" spans="1:11" x14ac:dyDescent="0.25">
      <c r="A433" t="s">
        <v>1305</v>
      </c>
      <c r="B433" s="1" t="str">
        <f t="shared" si="12"/>
        <v>S34</v>
      </c>
      <c r="C433" s="1" t="str">
        <f t="shared" si="13"/>
        <v>Hemmerem's Stables (business, B, Is &amp; 2s)</v>
      </c>
      <c r="F433" s="1" t="s">
        <v>2130</v>
      </c>
      <c r="G433" s="1" t="s">
        <v>2131</v>
      </c>
      <c r="H433" s="1" t="s">
        <v>2677</v>
      </c>
      <c r="I433" s="1" t="s">
        <v>2204</v>
      </c>
      <c r="J433" s="1" t="s">
        <v>2196</v>
      </c>
      <c r="K433" s="1" t="s">
        <v>2187</v>
      </c>
    </row>
    <row r="434" spans="1:11" x14ac:dyDescent="0.25">
      <c r="A434" t="s">
        <v>1306</v>
      </c>
      <c r="B434" s="1" t="str">
        <f t="shared" si="12"/>
        <v>S35</v>
      </c>
      <c r="C434" s="1" t="str">
        <f t="shared" si="13"/>
        <v>Kolat's Towers (wizards' domiciles, B, 4s)</v>
      </c>
      <c r="F434" s="1" t="s">
        <v>2132</v>
      </c>
      <c r="G434" s="1" t="s">
        <v>2133</v>
      </c>
      <c r="H434" s="1" t="s">
        <v>2678</v>
      </c>
      <c r="I434" s="1" t="s">
        <v>2236</v>
      </c>
      <c r="J434" s="1" t="s">
        <v>2196</v>
      </c>
      <c r="K434" s="1" t="s">
        <v>2242</v>
      </c>
    </row>
    <row r="435" spans="1:11" x14ac:dyDescent="0.25">
      <c r="A435" t="s">
        <v>1307</v>
      </c>
      <c r="B435" s="1" t="str">
        <f t="shared" si="12"/>
        <v>S36</v>
      </c>
      <c r="C435" s="1" t="str">
        <f t="shared" si="13"/>
        <v>Watch Guardpost (city building, B, 2)</v>
      </c>
      <c r="F435" s="1" t="s">
        <v>2134</v>
      </c>
      <c r="G435" s="1" t="s">
        <v>2135</v>
      </c>
      <c r="H435" s="1" t="s">
        <v>2679</v>
      </c>
      <c r="I435" s="1" t="s">
        <v>2183</v>
      </c>
      <c r="J435" s="1" t="s">
        <v>2196</v>
      </c>
      <c r="K435" s="1">
        <v>2</v>
      </c>
    </row>
    <row r="436" spans="1:11" x14ac:dyDescent="0.25">
      <c r="A436" t="s">
        <v>1308</v>
      </c>
      <c r="B436" s="1" t="str">
        <f t="shared" si="12"/>
        <v>S37</v>
      </c>
      <c r="C436" s="1" t="str">
        <f t="shared" si="13"/>
        <v>The Garrulous Grocer (home/business, B &amp; C, 1, 2, &amp; 3)</v>
      </c>
      <c r="F436" s="1" t="s">
        <v>2136</v>
      </c>
      <c r="G436" s="1" t="s">
        <v>2137</v>
      </c>
      <c r="H436" s="1" t="s">
        <v>2680</v>
      </c>
      <c r="I436" s="1" t="s">
        <v>2237</v>
      </c>
      <c r="J436" s="1" t="s">
        <v>2201</v>
      </c>
      <c r="K436" s="1">
        <v>3</v>
      </c>
    </row>
    <row r="437" spans="1:11" x14ac:dyDescent="0.25">
      <c r="A437" t="s">
        <v>1309</v>
      </c>
      <c r="B437" s="1" t="str">
        <f t="shared" si="12"/>
        <v>S38</v>
      </c>
      <c r="C437" s="1" t="str">
        <f t="shared" si="13"/>
        <v>Krabbellor Silversmiths (business, C, 2)</v>
      </c>
      <c r="F437" s="1" t="s">
        <v>2138</v>
      </c>
      <c r="G437" s="1" t="s">
        <v>2139</v>
      </c>
      <c r="H437" s="1" t="s">
        <v>2681</v>
      </c>
      <c r="I437" s="1" t="s">
        <v>2204</v>
      </c>
      <c r="J437" s="1" t="s">
        <v>2184</v>
      </c>
      <c r="K437" s="1">
        <v>2</v>
      </c>
    </row>
    <row r="438" spans="1:11" x14ac:dyDescent="0.25">
      <c r="A438" t="s">
        <v>1310</v>
      </c>
      <c r="B438" s="1" t="str">
        <f t="shared" si="12"/>
        <v>S39</v>
      </c>
      <c r="C438" s="1" t="str">
        <f t="shared" si="13"/>
        <v>Laran's Cartographers (business^ B, 2)</v>
      </c>
      <c r="F438" s="1" t="s">
        <v>2140</v>
      </c>
      <c r="G438" s="1" t="s">
        <v>2202</v>
      </c>
      <c r="H438" s="1" t="s">
        <v>2682</v>
      </c>
      <c r="I438" s="1" t="s">
        <v>2204</v>
      </c>
      <c r="J438" s="1" t="s">
        <v>2196</v>
      </c>
      <c r="K438" s="1">
        <v>2</v>
      </c>
    </row>
    <row r="439" spans="1:11" x14ac:dyDescent="0.25">
      <c r="A439" t="s">
        <v>1311</v>
      </c>
      <c r="B439" s="1" t="str">
        <f t="shared" si="12"/>
        <v>S40</v>
      </c>
      <c r="C439" s="1" t="str">
        <f t="shared" si="13"/>
        <v>Waukeen's Wares (business, D, 2)</v>
      </c>
      <c r="F439" s="1" t="s">
        <v>2141</v>
      </c>
      <c r="G439" s="1" t="s">
        <v>2142</v>
      </c>
      <c r="H439" s="1" t="s">
        <v>2683</v>
      </c>
      <c r="I439" s="1" t="s">
        <v>2204</v>
      </c>
      <c r="J439" s="1" t="s">
        <v>2198</v>
      </c>
      <c r="K439" s="1">
        <v>2</v>
      </c>
    </row>
    <row r="440" spans="1:11" x14ac:dyDescent="0.25">
      <c r="A440" t="s">
        <v>1312</v>
      </c>
      <c r="B440" s="1" t="str">
        <f t="shared" si="12"/>
        <v>S41</v>
      </c>
      <c r="C440" s="1" t="str">
        <f t="shared" si="13"/>
        <v>The Safehaven Inn (inn, B, 3)</v>
      </c>
      <c r="F440" s="1" t="s">
        <v>2143</v>
      </c>
      <c r="G440" s="1" t="s">
        <v>2144</v>
      </c>
      <c r="H440" s="1" t="s">
        <v>2684</v>
      </c>
      <c r="I440" s="1" t="s">
        <v>2207</v>
      </c>
      <c r="J440" s="1" t="s">
        <v>2196</v>
      </c>
      <c r="K440" s="1">
        <v>3</v>
      </c>
    </row>
    <row r="441" spans="1:11" x14ac:dyDescent="0.25">
      <c r="A441" t="s">
        <v>1313</v>
      </c>
      <c r="B441" s="1" t="str">
        <f t="shared" si="12"/>
        <v>S42</v>
      </c>
      <c r="C441" s="1" t="str">
        <f t="shared" si="13"/>
        <v>Ingerr &amp; Ingerr Warehouses (warehouse, C, 2)</v>
      </c>
      <c r="F441" s="1" t="s">
        <v>2145</v>
      </c>
      <c r="G441" s="1" t="s">
        <v>2146</v>
      </c>
      <c r="H441" s="1" t="s">
        <v>2685</v>
      </c>
      <c r="I441" s="1" t="s">
        <v>2210</v>
      </c>
      <c r="J441" s="1" t="s">
        <v>2184</v>
      </c>
      <c r="K441" s="1">
        <v>2</v>
      </c>
    </row>
    <row r="442" spans="1:11" x14ac:dyDescent="0.25">
      <c r="A442" t="s">
        <v>1314</v>
      </c>
      <c r="B442" s="1" t="str">
        <f t="shared" si="12"/>
        <v>S43</v>
      </c>
      <c r="C442" s="1" t="str">
        <f t="shared" si="13"/>
        <v>The Beer Golem (tavern, C, 2)</v>
      </c>
      <c r="F442" s="1" t="s">
        <v>2147</v>
      </c>
      <c r="G442" s="1" t="s">
        <v>2148</v>
      </c>
      <c r="H442" s="1" t="s">
        <v>2686</v>
      </c>
      <c r="I442" s="1" t="s">
        <v>2208</v>
      </c>
      <c r="J442" s="1" t="s">
        <v>2184</v>
      </c>
      <c r="K442" s="1">
        <v>2</v>
      </c>
    </row>
    <row r="443" spans="1:11" x14ac:dyDescent="0.25">
      <c r="A443" t="s">
        <v>1315</v>
      </c>
      <c r="B443" s="1" t="str">
        <f t="shared" si="12"/>
        <v>S44</v>
      </c>
      <c r="C443" s="1" t="str">
        <f t="shared" si="13"/>
        <v>Phaulkonmere (noble villa, A, 2s &amp; 3s)</v>
      </c>
      <c r="F443" s="1" t="s">
        <v>2149</v>
      </c>
      <c r="G443" s="1" t="s">
        <v>2150</v>
      </c>
      <c r="H443" s="1" t="s">
        <v>2687</v>
      </c>
      <c r="I443" s="1" t="s">
        <v>2190</v>
      </c>
      <c r="J443" s="1" t="s">
        <v>2191</v>
      </c>
      <c r="K443" s="1" t="s">
        <v>2185</v>
      </c>
    </row>
    <row r="444" spans="1:11" x14ac:dyDescent="0.25">
      <c r="A444" t="s">
        <v>1316</v>
      </c>
      <c r="B444" s="1" t="str">
        <f t="shared" si="12"/>
        <v>S45</v>
      </c>
      <c r="C444" s="1" t="str">
        <f t="shared" si="13"/>
        <v>The Daily Trumpet (business, C, 3)</v>
      </c>
      <c r="F444" s="1" t="s">
        <v>2151</v>
      </c>
      <c r="G444" s="1" t="s">
        <v>2152</v>
      </c>
      <c r="H444" s="1" t="s">
        <v>2688</v>
      </c>
      <c r="I444" s="1" t="s">
        <v>2204</v>
      </c>
      <c r="J444" s="1" t="s">
        <v>2184</v>
      </c>
      <c r="K444" s="1">
        <v>3</v>
      </c>
    </row>
    <row r="445" spans="1:11" x14ac:dyDescent="0.25">
      <c r="A445" t="s">
        <v>1317</v>
      </c>
      <c r="B445" s="1" t="str">
        <f t="shared" si="12"/>
        <v>S46</v>
      </c>
      <c r="C445" s="1" t="str">
        <f t="shared" si="13"/>
        <v>Helm's Hall (temple/house, C3</v>
      </c>
      <c r="F445" s="1" t="s">
        <v>2153</v>
      </c>
      <c r="G445" s="1" t="s">
        <v>2260</v>
      </c>
      <c r="H445" s="1" t="s">
        <v>2689</v>
      </c>
      <c r="I445" s="1" t="s">
        <v>2238</v>
      </c>
      <c r="J445" s="1" t="s">
        <v>2184</v>
      </c>
      <c r="K445" s="1">
        <v>3</v>
      </c>
    </row>
    <row r="446" spans="1:11" x14ac:dyDescent="0.25">
      <c r="A446" t="s">
        <v>1318</v>
      </c>
      <c r="B446" s="1" t="str">
        <f t="shared" si="12"/>
        <v>S47</v>
      </c>
      <c r="C446" s="1" t="str">
        <f t="shared" si="13"/>
        <v>Tymora's Blessing (tavern, D, 1)</v>
      </c>
      <c r="F446" s="1" t="s">
        <v>2154</v>
      </c>
      <c r="G446" s="1" t="s">
        <v>2155</v>
      </c>
      <c r="H446" s="1" t="s">
        <v>2690</v>
      </c>
      <c r="I446" s="1" t="s">
        <v>2208</v>
      </c>
      <c r="J446" s="1" t="s">
        <v>2198</v>
      </c>
      <c r="K446" s="1">
        <v>1</v>
      </c>
    </row>
    <row r="447" spans="1:11" x14ac:dyDescent="0.25">
      <c r="A447" t="s">
        <v>1319</v>
      </c>
      <c r="B447" s="1" t="str">
        <f t="shared" si="12"/>
        <v>S48</v>
      </c>
      <c r="C447" s="1" t="str">
        <f t="shared" si="13"/>
        <v>The Medusa's Glare (business, B, 2)</v>
      </c>
      <c r="F447" s="1" t="s">
        <v>2156</v>
      </c>
      <c r="G447" s="1" t="s">
        <v>2157</v>
      </c>
      <c r="H447" s="1" t="s">
        <v>2691</v>
      </c>
      <c r="I447" s="1" t="s">
        <v>2204</v>
      </c>
      <c r="J447" s="1" t="s">
        <v>2196</v>
      </c>
      <c r="K447" s="1">
        <v>2</v>
      </c>
    </row>
    <row r="448" spans="1:11" x14ac:dyDescent="0.25">
      <c r="A448" t="s">
        <v>1320</v>
      </c>
      <c r="B448" s="1" t="str">
        <f t="shared" si="12"/>
        <v>S49</v>
      </c>
      <c r="C448" s="1" t="str">
        <f t="shared" si="13"/>
        <v>Flame of Hope (business, C, 2)</v>
      </c>
      <c r="F448" s="1" t="s">
        <v>2158</v>
      </c>
      <c r="G448" s="1" t="s">
        <v>2159</v>
      </c>
      <c r="H448" s="1" t="s">
        <v>2692</v>
      </c>
      <c r="I448" s="1" t="s">
        <v>2204</v>
      </c>
      <c r="J448" s="1" t="s">
        <v>2184</v>
      </c>
      <c r="K448" s="1">
        <v>2</v>
      </c>
    </row>
    <row r="449" spans="1:11" x14ac:dyDescent="0.25">
      <c r="A449" t="s">
        <v>1321</v>
      </c>
      <c r="B449" s="1" t="str">
        <f t="shared" si="12"/>
        <v>S50</v>
      </c>
      <c r="C449" s="1" t="str">
        <f t="shared" si="13"/>
        <v>Berendarr's World of Words (business, D, 1)</v>
      </c>
      <c r="F449" s="1" t="s">
        <v>2160</v>
      </c>
      <c r="G449" s="1" t="s">
        <v>2161</v>
      </c>
      <c r="H449" s="1" t="s">
        <v>2693</v>
      </c>
      <c r="I449" s="1" t="s">
        <v>2204</v>
      </c>
      <c r="J449" s="1" t="s">
        <v>2198</v>
      </c>
      <c r="K449" s="1">
        <v>1</v>
      </c>
    </row>
    <row r="450" spans="1:11" x14ac:dyDescent="0.25">
      <c r="A450" t="s">
        <v>1322</v>
      </c>
      <c r="B450" s="1" t="str">
        <f t="shared" si="12"/>
        <v>S55</v>
      </c>
      <c r="C450" s="1" t="str">
        <f t="shared" si="13"/>
        <v>Hlethvagi's Coins (business, B, 2)</v>
      </c>
      <c r="F450" s="1" t="s">
        <v>2162</v>
      </c>
      <c r="G450" s="1" t="s">
        <v>2163</v>
      </c>
      <c r="H450" s="1" t="s">
        <v>2694</v>
      </c>
      <c r="I450" s="1" t="s">
        <v>2204</v>
      </c>
      <c r="J450" s="1" t="s">
        <v>2196</v>
      </c>
      <c r="K450" s="1">
        <v>2</v>
      </c>
    </row>
    <row r="451" spans="1:11" x14ac:dyDescent="0.25">
      <c r="A451" t="s">
        <v>1323</v>
      </c>
      <c r="B451" s="1" t="str">
        <f t="shared" si="12"/>
        <v>S52</v>
      </c>
      <c r="C451" s="1" t="str">
        <f t="shared" si="13"/>
        <v>The South Gate (city building, A, 4)</v>
      </c>
      <c r="F451" s="1" t="s">
        <v>2164</v>
      </c>
      <c r="G451" s="1" t="s">
        <v>2165</v>
      </c>
      <c r="H451" s="1" t="s">
        <v>2695</v>
      </c>
      <c r="I451" s="1" t="s">
        <v>2183</v>
      </c>
      <c r="J451" s="1" t="s">
        <v>2191</v>
      </c>
      <c r="K451" s="1">
        <v>4</v>
      </c>
    </row>
    <row r="452" spans="1:11" x14ac:dyDescent="0.25">
      <c r="A452" t="s">
        <v>1324</v>
      </c>
      <c r="B452" s="1" t="str">
        <f t="shared" ref="B452:B462" si="14">LEFT(LEFT(A452,FIND(":",A452)),LEN(LEFT(A452,FIND(":",A452)))-1)</f>
        <v>S53</v>
      </c>
      <c r="C452" s="1" t="str">
        <f t="shared" ref="C452:C462" si="15">RIGHT(A452,LEN(A452)-FIND(":",A452)-1)</f>
        <v>East Torch Tower (city building, A, 5)</v>
      </c>
      <c r="F452" s="1" t="s">
        <v>2166</v>
      </c>
      <c r="G452" s="1" t="s">
        <v>2167</v>
      </c>
      <c r="H452" s="1" t="s">
        <v>2696</v>
      </c>
      <c r="I452" s="1" t="s">
        <v>2183</v>
      </c>
      <c r="J452" s="1" t="s">
        <v>2191</v>
      </c>
      <c r="K452" s="1">
        <v>5</v>
      </c>
    </row>
    <row r="453" spans="1:11" x14ac:dyDescent="0.25">
      <c r="A453" t="s">
        <v>1325</v>
      </c>
      <c r="B453" s="1" t="str">
        <f t="shared" si="14"/>
        <v>S54</v>
      </c>
      <c r="C453" s="1" t="str">
        <f t="shared" si="15"/>
        <v>Formerly Prestar's Furniture (ruined building, D, 1)</v>
      </c>
      <c r="F453" s="1" t="s">
        <v>2168</v>
      </c>
      <c r="G453" s="1" t="s">
        <v>2169</v>
      </c>
      <c r="H453" s="1" t="s">
        <v>2697</v>
      </c>
      <c r="I453" s="1" t="s">
        <v>2239</v>
      </c>
      <c r="J453" s="1" t="s">
        <v>2198</v>
      </c>
      <c r="K453" s="1">
        <v>1</v>
      </c>
    </row>
    <row r="454" spans="1:11" x14ac:dyDescent="0.25">
      <c r="A454" t="s">
        <v>1326</v>
      </c>
      <c r="B454" s="1" t="s">
        <v>1326</v>
      </c>
      <c r="C454" s="1"/>
      <c r="F454" s="1" t="s">
        <v>1326</v>
      </c>
      <c r="G454" s="1"/>
      <c r="H454" s="1"/>
      <c r="I454" s="1"/>
      <c r="J454" s="1"/>
      <c r="K454" s="1"/>
    </row>
    <row r="455" spans="1:11" x14ac:dyDescent="0.25">
      <c r="B455" s="5" t="s">
        <v>1595</v>
      </c>
      <c r="C455" s="5" t="s">
        <v>1596</v>
      </c>
      <c r="F455" s="5" t="s">
        <v>1595</v>
      </c>
      <c r="G455" s="5" t="s">
        <v>1596</v>
      </c>
      <c r="H455" s="5" t="s">
        <v>2256</v>
      </c>
      <c r="I455" s="5" t="s">
        <v>2194</v>
      </c>
      <c r="J455" s="5" t="s">
        <v>2193</v>
      </c>
      <c r="K455" s="5" t="s">
        <v>2192</v>
      </c>
    </row>
    <row r="456" spans="1:11" x14ac:dyDescent="0.25">
      <c r="A456" t="s">
        <v>1327</v>
      </c>
      <c r="B456" s="1" t="str">
        <f t="shared" si="14"/>
        <v>H1</v>
      </c>
      <c r="C456" s="1" t="str">
        <f t="shared" si="15"/>
        <v>Harborwatch Tower (city building, A, 4)</v>
      </c>
      <c r="F456" s="1" t="s">
        <v>2170</v>
      </c>
      <c r="G456" s="1" t="s">
        <v>2171</v>
      </c>
      <c r="H456" s="1" t="s">
        <v>2698</v>
      </c>
      <c r="I456" s="1" t="s">
        <v>2183</v>
      </c>
      <c r="J456" s="1" t="s">
        <v>2191</v>
      </c>
      <c r="K456" s="1">
        <v>4</v>
      </c>
    </row>
    <row r="457" spans="1:11" x14ac:dyDescent="0.25">
      <c r="A457" t="s">
        <v>1328</v>
      </c>
      <c r="B457" s="1" t="str">
        <f t="shared" si="14"/>
        <v>H2</v>
      </c>
      <c r="C457" s="1" t="str">
        <f t="shared" si="15"/>
        <v>Smugglers' Bane Tower (city building, A, 4)</v>
      </c>
      <c r="F457" s="1" t="s">
        <v>2172</v>
      </c>
      <c r="G457" s="1" t="s">
        <v>2173</v>
      </c>
      <c r="H457" s="1" t="s">
        <v>2699</v>
      </c>
      <c r="I457" s="1" t="s">
        <v>2183</v>
      </c>
      <c r="J457" s="1" t="s">
        <v>2191</v>
      </c>
      <c r="K457" s="1">
        <v>4</v>
      </c>
    </row>
    <row r="458" spans="1:11" x14ac:dyDescent="0.25">
      <c r="A458" t="s">
        <v>1329</v>
      </c>
      <c r="B458" s="1" t="str">
        <f t="shared" si="14"/>
        <v>H3</v>
      </c>
      <c r="C458" s="1" t="str">
        <f t="shared" si="15"/>
        <v>Outer Fort (city building A, 3)</v>
      </c>
      <c r="F458" s="1" t="s">
        <v>2174</v>
      </c>
      <c r="G458" s="1" t="s">
        <v>2195</v>
      </c>
      <c r="H458" s="1" t="s">
        <v>2700</v>
      </c>
      <c r="I458" s="1" t="s">
        <v>2183</v>
      </c>
      <c r="J458" s="1" t="s">
        <v>2191</v>
      </c>
      <c r="K458" s="1">
        <v>3</v>
      </c>
    </row>
    <row r="459" spans="1:11" x14ac:dyDescent="0.25">
      <c r="A459" t="s">
        <v>1330</v>
      </c>
      <c r="B459" s="1" t="str">
        <f t="shared" si="14"/>
        <v>H4</v>
      </c>
      <c r="C459" s="1" t="str">
        <f t="shared" si="15"/>
        <v>Inner Fort (city building, A, 3)</v>
      </c>
      <c r="F459" s="1" t="s">
        <v>2175</v>
      </c>
      <c r="G459" s="1" t="s">
        <v>2176</v>
      </c>
      <c r="H459" s="1" t="s">
        <v>2701</v>
      </c>
      <c r="I459" s="1" t="s">
        <v>2183</v>
      </c>
      <c r="J459" s="1" t="s">
        <v>2191</v>
      </c>
      <c r="K459" s="1">
        <v>3</v>
      </c>
    </row>
    <row r="460" spans="1:11" x14ac:dyDescent="0.25">
      <c r="A460" t="s">
        <v>1331</v>
      </c>
      <c r="B460" s="1" t="str">
        <f t="shared" si="14"/>
        <v>H5</v>
      </c>
      <c r="C460" s="1" t="str">
        <f t="shared" si="15"/>
        <v>The Queenspire (temple, A, 6)</v>
      </c>
      <c r="F460" s="1" t="s">
        <v>2177</v>
      </c>
      <c r="G460" s="1" t="s">
        <v>2178</v>
      </c>
      <c r="H460" s="1" t="s">
        <v>2702</v>
      </c>
      <c r="I460" s="1" t="s">
        <v>2215</v>
      </c>
      <c r="J460" s="1" t="s">
        <v>2191</v>
      </c>
      <c r="K460" s="1">
        <v>6</v>
      </c>
    </row>
    <row r="461" spans="1:11" x14ac:dyDescent="0.25">
      <c r="A461" t="s">
        <v>1332</v>
      </c>
      <c r="B461" s="1" t="str">
        <f t="shared" si="14"/>
        <v>H6</v>
      </c>
      <c r="C461" s="1" t="str">
        <f t="shared" si="15"/>
        <v>Sea Elf Trading Outpost (business, D, 1)</v>
      </c>
      <c r="F461" s="1" t="s">
        <v>2179</v>
      </c>
      <c r="G461" s="1" t="s">
        <v>2180</v>
      </c>
      <c r="H461" s="1" t="s">
        <v>2703</v>
      </c>
      <c r="I461" s="1" t="s">
        <v>2204</v>
      </c>
      <c r="J461" s="1" t="s">
        <v>2198</v>
      </c>
      <c r="K461" s="1">
        <v>1</v>
      </c>
    </row>
    <row r="462" spans="1:11" x14ac:dyDescent="0.25">
      <c r="A462" t="s">
        <v>1333</v>
      </c>
      <c r="B462" s="1" t="str">
        <f t="shared" si="14"/>
        <v>H7</v>
      </c>
      <c r="C462" s="1" t="str">
        <f t="shared" si="15"/>
        <v>Deepwater Beacon (city building, A, 3)</v>
      </c>
      <c r="F462" s="1" t="s">
        <v>2181</v>
      </c>
      <c r="G462" s="1" t="s">
        <v>2182</v>
      </c>
      <c r="H462" s="1" t="s">
        <v>2704</v>
      </c>
      <c r="I462" s="1" t="s">
        <v>2183</v>
      </c>
      <c r="J462" s="1" t="s">
        <v>2191</v>
      </c>
      <c r="K462" s="1">
        <v>3</v>
      </c>
    </row>
  </sheetData>
  <autoFilter ref="F2:K462" xr:uid="{B995A65F-CEFF-4A94-B434-ECE7BB22E538}"/>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1F980-F5C9-42D9-8406-FB4FD077D3C9}">
  <dimension ref="A1:N76"/>
  <sheetViews>
    <sheetView workbookViewId="0">
      <selection activeCell="B2" sqref="B2"/>
    </sheetView>
  </sheetViews>
  <sheetFormatPr defaultRowHeight="15" x14ac:dyDescent="0.25"/>
  <cols>
    <col min="1" max="1" width="12.42578125" bestFit="1" customWidth="1"/>
    <col min="2" max="2" width="73.7109375" bestFit="1" customWidth="1"/>
    <col min="3" max="3" width="20.28515625" bestFit="1" customWidth="1"/>
    <col min="4" max="4" width="21.7109375" bestFit="1" customWidth="1"/>
    <col min="5" max="5" width="18.85546875" bestFit="1" customWidth="1"/>
    <col min="6" max="6" width="16.5703125" bestFit="1" customWidth="1"/>
  </cols>
  <sheetData>
    <row r="1" spans="1:14" x14ac:dyDescent="0.25">
      <c r="A1" s="24" t="s">
        <v>224</v>
      </c>
      <c r="B1" s="24" t="s">
        <v>225</v>
      </c>
      <c r="C1" s="25" t="s">
        <v>226</v>
      </c>
      <c r="D1" s="24" t="s">
        <v>700</v>
      </c>
      <c r="E1" s="24" t="s">
        <v>227</v>
      </c>
      <c r="F1" s="24" t="s">
        <v>228</v>
      </c>
      <c r="G1" s="24" t="s">
        <v>229</v>
      </c>
      <c r="H1" s="24" t="s">
        <v>230</v>
      </c>
      <c r="I1" s="24" t="s">
        <v>231</v>
      </c>
      <c r="J1" s="24" t="s">
        <v>9</v>
      </c>
      <c r="K1" s="24" t="s">
        <v>10</v>
      </c>
      <c r="L1" s="24" t="s">
        <v>232</v>
      </c>
      <c r="M1" s="24" t="s">
        <v>233</v>
      </c>
      <c r="N1" s="24" t="s">
        <v>234</v>
      </c>
    </row>
    <row r="2" spans="1:14" x14ac:dyDescent="0.25">
      <c r="A2" s="2" t="s">
        <v>12</v>
      </c>
      <c r="B2" s="2" t="s">
        <v>13</v>
      </c>
      <c r="C2" s="3">
        <v>15000</v>
      </c>
      <c r="D2" s="2" t="s">
        <v>235</v>
      </c>
      <c r="E2" s="2" t="s">
        <v>236</v>
      </c>
      <c r="F2" s="2" t="s">
        <v>237</v>
      </c>
      <c r="G2" s="2">
        <v>22</v>
      </c>
      <c r="H2" s="2" t="s">
        <v>238</v>
      </c>
      <c r="I2" s="2" t="s">
        <v>239</v>
      </c>
      <c r="J2" s="2" t="s">
        <v>240</v>
      </c>
      <c r="K2" s="2" t="s">
        <v>241</v>
      </c>
      <c r="L2" s="2" t="s">
        <v>242</v>
      </c>
      <c r="M2" s="2">
        <f>C2/(G2*365)</f>
        <v>1.8679950186799501</v>
      </c>
      <c r="N2" s="2" t="s">
        <v>243</v>
      </c>
    </row>
    <row r="3" spans="1:14" x14ac:dyDescent="0.25">
      <c r="A3" s="2" t="s">
        <v>16</v>
      </c>
      <c r="B3" s="2" t="s">
        <v>17</v>
      </c>
      <c r="C3" s="3">
        <v>25000</v>
      </c>
      <c r="D3" s="2" t="s">
        <v>244</v>
      </c>
      <c r="E3" s="2"/>
      <c r="F3" s="2"/>
      <c r="G3" s="2">
        <v>29</v>
      </c>
      <c r="H3" s="2" t="s">
        <v>245</v>
      </c>
      <c r="I3" s="2" t="s">
        <v>246</v>
      </c>
      <c r="J3" s="2" t="s">
        <v>247</v>
      </c>
      <c r="K3" s="2" t="s">
        <v>248</v>
      </c>
      <c r="L3" s="2" t="s">
        <v>249</v>
      </c>
      <c r="M3" s="2">
        <f t="shared" ref="M3:M66" si="0">C3/(G3*365)</f>
        <v>2.3618327822390173</v>
      </c>
      <c r="N3" s="2" t="s">
        <v>250</v>
      </c>
    </row>
    <row r="4" spans="1:14" x14ac:dyDescent="0.25">
      <c r="A4" s="2" t="s">
        <v>19</v>
      </c>
      <c r="B4" s="2" t="s">
        <v>20</v>
      </c>
      <c r="C4" s="3">
        <v>35000</v>
      </c>
      <c r="D4" s="2" t="s">
        <v>251</v>
      </c>
      <c r="E4" s="2" t="s">
        <v>236</v>
      </c>
      <c r="F4" s="2" t="s">
        <v>252</v>
      </c>
      <c r="G4" s="2">
        <v>17</v>
      </c>
      <c r="H4" s="2" t="s">
        <v>253</v>
      </c>
      <c r="I4" s="2" t="s">
        <v>254</v>
      </c>
      <c r="J4" s="2" t="s">
        <v>247</v>
      </c>
      <c r="K4" s="2" t="s">
        <v>255</v>
      </c>
      <c r="L4" s="2" t="s">
        <v>256</v>
      </c>
      <c r="M4" s="2">
        <f t="shared" si="0"/>
        <v>5.6406124093473009</v>
      </c>
      <c r="N4" s="2" t="s">
        <v>257</v>
      </c>
    </row>
    <row r="5" spans="1:14" x14ac:dyDescent="0.25">
      <c r="A5" s="2" t="s">
        <v>22</v>
      </c>
      <c r="B5" s="2" t="s">
        <v>23</v>
      </c>
      <c r="C5" s="3">
        <v>30000</v>
      </c>
      <c r="D5" s="2" t="s">
        <v>258</v>
      </c>
      <c r="E5" s="2" t="s">
        <v>259</v>
      </c>
      <c r="F5" s="2" t="s">
        <v>260</v>
      </c>
      <c r="G5" s="2">
        <v>45</v>
      </c>
      <c r="H5" s="2" t="s">
        <v>261</v>
      </c>
      <c r="I5" s="2" t="s">
        <v>262</v>
      </c>
      <c r="J5" s="2" t="s">
        <v>240</v>
      </c>
      <c r="K5" s="2" t="s">
        <v>263</v>
      </c>
      <c r="L5" s="2" t="s">
        <v>264</v>
      </c>
      <c r="M5" s="2">
        <f t="shared" si="0"/>
        <v>1.8264840182648401</v>
      </c>
      <c r="N5" s="2" t="s">
        <v>243</v>
      </c>
    </row>
    <row r="6" spans="1:14" x14ac:dyDescent="0.25">
      <c r="A6" s="2" t="s">
        <v>24</v>
      </c>
      <c r="B6" s="2" t="s">
        <v>25</v>
      </c>
      <c r="C6" s="3">
        <v>21000</v>
      </c>
      <c r="D6" s="2" t="s">
        <v>265</v>
      </c>
      <c r="E6" s="2" t="s">
        <v>266</v>
      </c>
      <c r="F6" s="2" t="s">
        <v>701</v>
      </c>
      <c r="G6" s="2">
        <v>28</v>
      </c>
      <c r="H6" s="2" t="s">
        <v>267</v>
      </c>
      <c r="I6" s="2" t="s">
        <v>268</v>
      </c>
      <c r="J6" s="2" t="s">
        <v>247</v>
      </c>
      <c r="K6" s="2" t="s">
        <v>263</v>
      </c>
      <c r="L6" s="2" t="s">
        <v>269</v>
      </c>
      <c r="M6" s="2">
        <f t="shared" si="0"/>
        <v>2.0547945205479454</v>
      </c>
      <c r="N6" s="2" t="s">
        <v>250</v>
      </c>
    </row>
    <row r="7" spans="1:14" x14ac:dyDescent="0.25">
      <c r="A7" s="2" t="s">
        <v>27</v>
      </c>
      <c r="B7" s="2" t="s">
        <v>28</v>
      </c>
      <c r="C7" s="3">
        <v>22000</v>
      </c>
      <c r="D7" s="2" t="s">
        <v>270</v>
      </c>
      <c r="E7" s="2" t="s">
        <v>271</v>
      </c>
      <c r="F7" s="2" t="s">
        <v>272</v>
      </c>
      <c r="G7" s="2">
        <v>31</v>
      </c>
      <c r="H7" s="2" t="s">
        <v>273</v>
      </c>
      <c r="I7" s="2" t="s">
        <v>274</v>
      </c>
      <c r="J7" s="2" t="s">
        <v>275</v>
      </c>
      <c r="K7" s="2" t="s">
        <v>276</v>
      </c>
      <c r="L7" s="4">
        <v>26</v>
      </c>
      <c r="M7" s="2">
        <f t="shared" si="0"/>
        <v>1.9443216968625718</v>
      </c>
      <c r="N7" s="2" t="s">
        <v>250</v>
      </c>
    </row>
    <row r="8" spans="1:14" x14ac:dyDescent="0.25">
      <c r="A8" s="2" t="s">
        <v>29</v>
      </c>
      <c r="B8" s="2" t="s">
        <v>30</v>
      </c>
      <c r="C8" s="3">
        <v>27000</v>
      </c>
      <c r="D8" s="2" t="s">
        <v>278</v>
      </c>
      <c r="E8" s="2" t="s">
        <v>279</v>
      </c>
      <c r="F8" s="2" t="s">
        <v>280</v>
      </c>
      <c r="G8" s="2">
        <v>19</v>
      </c>
      <c r="H8" s="2" t="s">
        <v>281</v>
      </c>
      <c r="I8" s="2" t="s">
        <v>282</v>
      </c>
      <c r="J8" s="2" t="s">
        <v>247</v>
      </c>
      <c r="K8" s="2" t="s">
        <v>283</v>
      </c>
      <c r="L8" s="4">
        <v>47</v>
      </c>
      <c r="M8" s="2">
        <f t="shared" si="0"/>
        <v>3.8932948810382118</v>
      </c>
      <c r="N8" s="2" t="s">
        <v>257</v>
      </c>
    </row>
    <row r="9" spans="1:14" x14ac:dyDescent="0.25">
      <c r="A9" s="2" t="s">
        <v>285</v>
      </c>
      <c r="B9" s="2" t="s">
        <v>286</v>
      </c>
      <c r="C9" s="3">
        <v>29000</v>
      </c>
      <c r="D9" s="2" t="s">
        <v>287</v>
      </c>
      <c r="E9" s="2" t="s">
        <v>288</v>
      </c>
      <c r="F9" s="2" t="s">
        <v>289</v>
      </c>
      <c r="G9" s="2">
        <v>21</v>
      </c>
      <c r="H9" s="2" t="s">
        <v>290</v>
      </c>
      <c r="I9" s="2" t="s">
        <v>291</v>
      </c>
      <c r="J9" s="2" t="s">
        <v>247</v>
      </c>
      <c r="K9" s="2" t="s">
        <v>292</v>
      </c>
      <c r="L9" s="4">
        <v>52</v>
      </c>
      <c r="M9" s="2">
        <f t="shared" si="0"/>
        <v>3.7834311806914545</v>
      </c>
      <c r="N9" s="2" t="s">
        <v>257</v>
      </c>
    </row>
    <row r="10" spans="1:14" x14ac:dyDescent="0.25">
      <c r="A10" s="2" t="s">
        <v>33</v>
      </c>
      <c r="B10" s="2" t="s">
        <v>34</v>
      </c>
      <c r="C10" s="3">
        <v>23000</v>
      </c>
      <c r="D10" s="2" t="s">
        <v>294</v>
      </c>
      <c r="E10" s="2" t="s">
        <v>295</v>
      </c>
      <c r="F10" s="2" t="s">
        <v>296</v>
      </c>
      <c r="G10" s="2">
        <v>22</v>
      </c>
      <c r="H10" s="2" t="s">
        <v>297</v>
      </c>
      <c r="I10" s="2" t="s">
        <v>298</v>
      </c>
      <c r="J10" s="2" t="s">
        <v>275</v>
      </c>
      <c r="K10" s="2" t="s">
        <v>299</v>
      </c>
      <c r="L10" s="4">
        <v>53</v>
      </c>
      <c r="M10" s="2">
        <f t="shared" si="0"/>
        <v>2.8642590286425902</v>
      </c>
      <c r="N10" s="2" t="s">
        <v>250</v>
      </c>
    </row>
    <row r="11" spans="1:14" x14ac:dyDescent="0.25">
      <c r="A11" s="2" t="s">
        <v>36</v>
      </c>
      <c r="B11" s="2" t="s">
        <v>37</v>
      </c>
      <c r="C11" s="3">
        <v>22000</v>
      </c>
      <c r="D11" s="2" t="s">
        <v>301</v>
      </c>
      <c r="E11" s="2" t="s">
        <v>236</v>
      </c>
      <c r="F11" s="2" t="s">
        <v>302</v>
      </c>
      <c r="G11" s="2">
        <v>17</v>
      </c>
      <c r="H11" s="2" t="s">
        <v>303</v>
      </c>
      <c r="I11" s="2"/>
      <c r="J11" s="2" t="s">
        <v>247</v>
      </c>
      <c r="K11" s="2" t="s">
        <v>263</v>
      </c>
      <c r="L11" s="4">
        <v>11</v>
      </c>
      <c r="M11" s="2">
        <f t="shared" si="0"/>
        <v>3.5455278001611603</v>
      </c>
      <c r="N11" s="2" t="s">
        <v>250</v>
      </c>
    </row>
    <row r="12" spans="1:14" x14ac:dyDescent="0.25">
      <c r="A12" s="2" t="s">
        <v>38</v>
      </c>
      <c r="B12" s="2" t="s">
        <v>39</v>
      </c>
      <c r="C12" s="3">
        <v>24000</v>
      </c>
      <c r="D12" s="2" t="s">
        <v>305</v>
      </c>
      <c r="E12" s="2" t="s">
        <v>306</v>
      </c>
      <c r="F12" s="2" t="s">
        <v>307</v>
      </c>
      <c r="G12" s="2">
        <v>29</v>
      </c>
      <c r="H12" s="2" t="s">
        <v>308</v>
      </c>
      <c r="I12" s="2" t="s">
        <v>309</v>
      </c>
      <c r="J12" s="2" t="s">
        <v>275</v>
      </c>
      <c r="K12" s="2" t="s">
        <v>310</v>
      </c>
      <c r="L12" s="2" t="s">
        <v>311</v>
      </c>
      <c r="M12" s="2">
        <f t="shared" si="0"/>
        <v>2.2673594709494567</v>
      </c>
      <c r="N12" s="2" t="s">
        <v>250</v>
      </c>
    </row>
    <row r="13" spans="1:14" x14ac:dyDescent="0.25">
      <c r="A13" s="2" t="s">
        <v>41</v>
      </c>
      <c r="B13" s="2" t="s">
        <v>42</v>
      </c>
      <c r="C13" s="3">
        <v>36000</v>
      </c>
      <c r="D13" s="2" t="s">
        <v>312</v>
      </c>
      <c r="E13" s="2" t="s">
        <v>313</v>
      </c>
      <c r="F13" s="2" t="s">
        <v>314</v>
      </c>
      <c r="G13" s="2">
        <v>34</v>
      </c>
      <c r="H13" s="2" t="s">
        <v>315</v>
      </c>
      <c r="I13" s="2" t="s">
        <v>316</v>
      </c>
      <c r="J13" s="2" t="s">
        <v>247</v>
      </c>
      <c r="K13" s="2" t="s">
        <v>263</v>
      </c>
      <c r="L13" s="2" t="s">
        <v>317</v>
      </c>
      <c r="M13" s="2">
        <f t="shared" si="0"/>
        <v>2.9008863819500403</v>
      </c>
      <c r="N13" s="2" t="s">
        <v>250</v>
      </c>
    </row>
    <row r="14" spans="1:14" x14ac:dyDescent="0.25">
      <c r="A14" s="2" t="s">
        <v>45</v>
      </c>
      <c r="B14" s="2" t="s">
        <v>46</v>
      </c>
      <c r="C14" s="3">
        <v>62000</v>
      </c>
      <c r="D14" s="2" t="s">
        <v>318</v>
      </c>
      <c r="E14" s="2" t="s">
        <v>319</v>
      </c>
      <c r="F14" s="2" t="s">
        <v>320</v>
      </c>
      <c r="G14" s="2">
        <v>34</v>
      </c>
      <c r="H14" s="2" t="s">
        <v>321</v>
      </c>
      <c r="I14" s="2" t="s">
        <v>254</v>
      </c>
      <c r="J14" s="2" t="s">
        <v>275</v>
      </c>
      <c r="K14" s="2" t="s">
        <v>263</v>
      </c>
      <c r="L14" s="2" t="s">
        <v>322</v>
      </c>
      <c r="M14" s="2">
        <f t="shared" si="0"/>
        <v>4.9959709911361809</v>
      </c>
      <c r="N14" s="2" t="s">
        <v>257</v>
      </c>
    </row>
    <row r="15" spans="1:14" x14ac:dyDescent="0.25">
      <c r="A15" s="2" t="s">
        <v>47</v>
      </c>
      <c r="B15" s="2" t="s">
        <v>48</v>
      </c>
      <c r="C15" s="3">
        <v>21000</v>
      </c>
      <c r="D15" s="2" t="s">
        <v>323</v>
      </c>
      <c r="E15" s="2" t="s">
        <v>324</v>
      </c>
      <c r="F15" s="2" t="s">
        <v>325</v>
      </c>
      <c r="G15" s="2">
        <v>19</v>
      </c>
      <c r="H15" s="2" t="s">
        <v>326</v>
      </c>
      <c r="I15" s="2" t="s">
        <v>327</v>
      </c>
      <c r="J15" s="2" t="s">
        <v>240</v>
      </c>
      <c r="K15" s="2" t="s">
        <v>328</v>
      </c>
      <c r="L15" s="2" t="s">
        <v>329</v>
      </c>
      <c r="M15" s="2">
        <f t="shared" si="0"/>
        <v>3.028118240807498</v>
      </c>
      <c r="N15" s="2" t="s">
        <v>250</v>
      </c>
    </row>
    <row r="16" spans="1:14" x14ac:dyDescent="0.25">
      <c r="A16" s="2" t="s">
        <v>50</v>
      </c>
      <c r="B16" s="2" t="s">
        <v>51</v>
      </c>
      <c r="C16" s="3">
        <v>38000</v>
      </c>
      <c r="D16" s="2" t="s">
        <v>330</v>
      </c>
      <c r="E16" s="2" t="s">
        <v>331</v>
      </c>
      <c r="F16" s="2" t="s">
        <v>332</v>
      </c>
      <c r="G16" s="2">
        <v>22</v>
      </c>
      <c r="H16" s="2" t="s">
        <v>333</v>
      </c>
      <c r="I16" s="2" t="s">
        <v>334</v>
      </c>
      <c r="J16" s="2" t="s">
        <v>247</v>
      </c>
      <c r="K16" s="2" t="s">
        <v>335</v>
      </c>
      <c r="L16" s="2" t="s">
        <v>336</v>
      </c>
      <c r="M16" s="2">
        <f t="shared" si="0"/>
        <v>4.7322540473225407</v>
      </c>
      <c r="N16" s="2" t="s">
        <v>257</v>
      </c>
    </row>
    <row r="17" spans="1:14" x14ac:dyDescent="0.25">
      <c r="A17" s="2" t="s">
        <v>52</v>
      </c>
      <c r="B17" s="2" t="s">
        <v>53</v>
      </c>
      <c r="C17" s="3">
        <v>19000</v>
      </c>
      <c r="D17" s="2" t="s">
        <v>337</v>
      </c>
      <c r="E17" s="2" t="s">
        <v>338</v>
      </c>
      <c r="F17" s="2" t="s">
        <v>339</v>
      </c>
      <c r="G17" s="2">
        <v>32</v>
      </c>
      <c r="H17" s="2" t="s">
        <v>340</v>
      </c>
      <c r="I17" s="2" t="s">
        <v>298</v>
      </c>
      <c r="J17" s="2" t="s">
        <v>275</v>
      </c>
      <c r="K17" s="2" t="s">
        <v>263</v>
      </c>
      <c r="L17" s="2" t="s">
        <v>341</v>
      </c>
      <c r="M17" s="2">
        <f t="shared" si="0"/>
        <v>1.6267123287671232</v>
      </c>
      <c r="N17" s="2" t="s">
        <v>243</v>
      </c>
    </row>
    <row r="18" spans="1:14" x14ac:dyDescent="0.25">
      <c r="A18" s="2" t="s">
        <v>54</v>
      </c>
      <c r="B18" s="2" t="s">
        <v>55</v>
      </c>
      <c r="C18" s="3">
        <v>26000</v>
      </c>
      <c r="D18" s="2" t="s">
        <v>342</v>
      </c>
      <c r="E18" s="2" t="s">
        <v>343</v>
      </c>
      <c r="F18" s="2" t="s">
        <v>344</v>
      </c>
      <c r="G18" s="2">
        <v>24</v>
      </c>
      <c r="H18" s="2" t="s">
        <v>345</v>
      </c>
      <c r="I18" s="2" t="s">
        <v>298</v>
      </c>
      <c r="J18" s="2" t="s">
        <v>247</v>
      </c>
      <c r="K18" s="2" t="s">
        <v>263</v>
      </c>
      <c r="L18" s="2" t="s">
        <v>346</v>
      </c>
      <c r="M18" s="2">
        <f t="shared" si="0"/>
        <v>2.9680365296803655</v>
      </c>
      <c r="N18" s="2" t="s">
        <v>250</v>
      </c>
    </row>
    <row r="19" spans="1:14" x14ac:dyDescent="0.25">
      <c r="A19" s="2" t="s">
        <v>57</v>
      </c>
      <c r="B19" s="2" t="s">
        <v>58</v>
      </c>
      <c r="C19" s="3">
        <v>22000</v>
      </c>
      <c r="D19" s="2" t="s">
        <v>347</v>
      </c>
      <c r="E19" s="2" t="s">
        <v>348</v>
      </c>
      <c r="F19" s="2" t="s">
        <v>349</v>
      </c>
      <c r="G19" s="2">
        <v>18</v>
      </c>
      <c r="H19" s="2" t="s">
        <v>350</v>
      </c>
      <c r="I19" s="2" t="s">
        <v>351</v>
      </c>
      <c r="J19" s="2" t="s">
        <v>275</v>
      </c>
      <c r="K19" s="2" t="s">
        <v>352</v>
      </c>
      <c r="L19" s="4">
        <v>33</v>
      </c>
      <c r="M19" s="2">
        <f t="shared" si="0"/>
        <v>3.3485540334855401</v>
      </c>
      <c r="N19" s="2" t="s">
        <v>250</v>
      </c>
    </row>
    <row r="20" spans="1:14" x14ac:dyDescent="0.25">
      <c r="A20" s="2" t="s">
        <v>59</v>
      </c>
      <c r="B20" s="2" t="s">
        <v>354</v>
      </c>
      <c r="C20" s="3">
        <v>15000</v>
      </c>
      <c r="D20" s="2" t="s">
        <v>355</v>
      </c>
      <c r="E20" s="2" t="s">
        <v>356</v>
      </c>
      <c r="F20" s="2" t="s">
        <v>357</v>
      </c>
      <c r="G20" s="2">
        <v>21</v>
      </c>
      <c r="H20" s="2" t="s">
        <v>358</v>
      </c>
      <c r="I20" s="2" t="s">
        <v>359</v>
      </c>
      <c r="J20" s="2" t="s">
        <v>247</v>
      </c>
      <c r="K20" s="2" t="s">
        <v>360</v>
      </c>
      <c r="L20" s="4">
        <v>22</v>
      </c>
      <c r="M20" s="2">
        <f t="shared" si="0"/>
        <v>1.9569471624266144</v>
      </c>
      <c r="N20" s="2" t="s">
        <v>243</v>
      </c>
    </row>
    <row r="21" spans="1:14" x14ac:dyDescent="0.25">
      <c r="A21" s="2" t="s">
        <v>60</v>
      </c>
      <c r="B21" s="2" t="s">
        <v>61</v>
      </c>
      <c r="C21" s="3">
        <v>21000</v>
      </c>
      <c r="D21" s="2" t="s">
        <v>362</v>
      </c>
      <c r="E21" s="2" t="s">
        <v>363</v>
      </c>
      <c r="F21" s="2" t="s">
        <v>364</v>
      </c>
      <c r="G21" s="2">
        <v>15</v>
      </c>
      <c r="H21" s="2" t="s">
        <v>365</v>
      </c>
      <c r="I21" s="2" t="s">
        <v>366</v>
      </c>
      <c r="J21" s="2" t="s">
        <v>247</v>
      </c>
      <c r="K21" s="2" t="s">
        <v>367</v>
      </c>
      <c r="L21" s="4">
        <v>6</v>
      </c>
      <c r="M21" s="2">
        <f t="shared" si="0"/>
        <v>3.8356164383561642</v>
      </c>
      <c r="N21" s="2" t="s">
        <v>250</v>
      </c>
    </row>
    <row r="22" spans="1:14" x14ac:dyDescent="0.25">
      <c r="A22" s="2" t="s">
        <v>62</v>
      </c>
      <c r="B22" s="2" t="s">
        <v>63</v>
      </c>
      <c r="C22" s="3">
        <v>28000</v>
      </c>
      <c r="D22" s="2" t="s">
        <v>369</v>
      </c>
      <c r="E22" s="2" t="s">
        <v>370</v>
      </c>
      <c r="F22" s="2" t="s">
        <v>371</v>
      </c>
      <c r="G22" s="2">
        <v>27</v>
      </c>
      <c r="H22" s="2" t="s">
        <v>290</v>
      </c>
      <c r="I22" s="2" t="s">
        <v>372</v>
      </c>
      <c r="J22" s="2" t="s">
        <v>247</v>
      </c>
      <c r="K22" s="2" t="s">
        <v>373</v>
      </c>
      <c r="L22" s="2" t="s">
        <v>374</v>
      </c>
      <c r="M22" s="2">
        <f t="shared" si="0"/>
        <v>2.8411973617453068</v>
      </c>
      <c r="N22" s="2" t="s">
        <v>250</v>
      </c>
    </row>
    <row r="23" spans="1:14" x14ac:dyDescent="0.25">
      <c r="A23" s="2" t="s">
        <v>65</v>
      </c>
      <c r="B23" s="2" t="s">
        <v>66</v>
      </c>
      <c r="C23" s="3">
        <v>34000</v>
      </c>
      <c r="D23" s="2" t="s">
        <v>375</v>
      </c>
      <c r="E23" s="2" t="s">
        <v>376</v>
      </c>
      <c r="F23" s="2" t="s">
        <v>377</v>
      </c>
      <c r="G23" s="2">
        <v>29</v>
      </c>
      <c r="H23" s="2" t="s">
        <v>267</v>
      </c>
      <c r="I23" s="2" t="s">
        <v>298</v>
      </c>
      <c r="J23" s="2" t="s">
        <v>275</v>
      </c>
      <c r="K23" s="2" t="s">
        <v>378</v>
      </c>
      <c r="L23" s="4">
        <v>9</v>
      </c>
      <c r="M23" s="2">
        <f t="shared" si="0"/>
        <v>3.2120925838450636</v>
      </c>
      <c r="N23" s="2" t="s">
        <v>250</v>
      </c>
    </row>
    <row r="24" spans="1:14" x14ac:dyDescent="0.25">
      <c r="A24" s="2" t="s">
        <v>67</v>
      </c>
      <c r="B24" s="2" t="s">
        <v>68</v>
      </c>
      <c r="C24" s="3">
        <v>27000</v>
      </c>
      <c r="D24" s="2" t="s">
        <v>380</v>
      </c>
      <c r="E24" s="2" t="s">
        <v>236</v>
      </c>
      <c r="F24" s="2" t="s">
        <v>381</v>
      </c>
      <c r="G24" s="2">
        <v>17</v>
      </c>
      <c r="H24" s="2" t="s">
        <v>382</v>
      </c>
      <c r="I24" s="2" t="s">
        <v>327</v>
      </c>
      <c r="J24" s="2" t="s">
        <v>275</v>
      </c>
      <c r="K24" s="2" t="s">
        <v>383</v>
      </c>
      <c r="L24" s="2" t="s">
        <v>384</v>
      </c>
      <c r="M24" s="2">
        <f t="shared" si="0"/>
        <v>4.3513295729250601</v>
      </c>
      <c r="N24" s="2" t="s">
        <v>257</v>
      </c>
    </row>
    <row r="25" spans="1:14" x14ac:dyDescent="0.25">
      <c r="A25" s="2" t="s">
        <v>70</v>
      </c>
      <c r="B25" s="2" t="s">
        <v>71</v>
      </c>
      <c r="C25" s="3">
        <v>39000</v>
      </c>
      <c r="D25" s="2" t="s">
        <v>385</v>
      </c>
      <c r="E25" s="2" t="s">
        <v>386</v>
      </c>
      <c r="F25" s="2" t="s">
        <v>387</v>
      </c>
      <c r="G25" s="2">
        <v>26</v>
      </c>
      <c r="H25" s="2" t="s">
        <v>267</v>
      </c>
      <c r="I25" s="2" t="s">
        <v>388</v>
      </c>
      <c r="J25" s="2" t="s">
        <v>247</v>
      </c>
      <c r="K25" s="2" t="s">
        <v>389</v>
      </c>
      <c r="L25" s="2" t="s">
        <v>390</v>
      </c>
      <c r="M25" s="2">
        <f t="shared" si="0"/>
        <v>4.1095890410958908</v>
      </c>
      <c r="N25" s="2" t="s">
        <v>257</v>
      </c>
    </row>
    <row r="26" spans="1:14" x14ac:dyDescent="0.25">
      <c r="A26" s="2" t="s">
        <v>391</v>
      </c>
      <c r="B26" s="2" t="s">
        <v>392</v>
      </c>
      <c r="C26" s="3">
        <v>15000</v>
      </c>
      <c r="D26" s="2" t="s">
        <v>393</v>
      </c>
      <c r="E26" s="2" t="s">
        <v>394</v>
      </c>
      <c r="F26" s="2" t="s">
        <v>395</v>
      </c>
      <c r="G26" s="2">
        <v>35</v>
      </c>
      <c r="H26" s="2" t="s">
        <v>396</v>
      </c>
      <c r="I26" s="2" t="s">
        <v>397</v>
      </c>
      <c r="J26" s="2" t="s">
        <v>275</v>
      </c>
      <c r="K26" s="2" t="s">
        <v>398</v>
      </c>
      <c r="L26" s="4">
        <v>24</v>
      </c>
      <c r="M26" s="2">
        <f t="shared" si="0"/>
        <v>1.1741682974559686</v>
      </c>
      <c r="N26" s="2" t="s">
        <v>243</v>
      </c>
    </row>
    <row r="27" spans="1:14" x14ac:dyDescent="0.25">
      <c r="A27" s="2" t="s">
        <v>80</v>
      </c>
      <c r="B27" s="2" t="s">
        <v>107</v>
      </c>
      <c r="C27" s="3">
        <v>35000</v>
      </c>
      <c r="D27" s="2" t="s">
        <v>400</v>
      </c>
      <c r="E27" s="2" t="s">
        <v>401</v>
      </c>
      <c r="F27" s="2" t="s">
        <v>402</v>
      </c>
      <c r="G27" s="2">
        <v>41</v>
      </c>
      <c r="H27" s="2" t="s">
        <v>403</v>
      </c>
      <c r="I27" s="2" t="s">
        <v>404</v>
      </c>
      <c r="J27" s="2" t="s">
        <v>247</v>
      </c>
      <c r="K27" s="2" t="s">
        <v>398</v>
      </c>
      <c r="L27" s="2" t="s">
        <v>405</v>
      </c>
      <c r="M27" s="2">
        <f t="shared" si="0"/>
        <v>2.3387905111927831</v>
      </c>
      <c r="N27" s="2" t="s">
        <v>250</v>
      </c>
    </row>
    <row r="28" spans="1:14" x14ac:dyDescent="0.25">
      <c r="A28" s="2" t="s">
        <v>84</v>
      </c>
      <c r="B28" s="2" t="s">
        <v>85</v>
      </c>
      <c r="C28" s="3">
        <v>34000</v>
      </c>
      <c r="D28" s="2" t="s">
        <v>406</v>
      </c>
      <c r="E28" s="2" t="s">
        <v>407</v>
      </c>
      <c r="F28" s="2" t="s">
        <v>408</v>
      </c>
      <c r="G28" s="2">
        <v>32</v>
      </c>
      <c r="H28" s="2" t="s">
        <v>297</v>
      </c>
      <c r="I28" s="2" t="s">
        <v>334</v>
      </c>
      <c r="J28" s="2" t="s">
        <v>275</v>
      </c>
      <c r="K28" s="2" t="s">
        <v>409</v>
      </c>
      <c r="L28" s="2" t="s">
        <v>410</v>
      </c>
      <c r="M28" s="2">
        <f t="shared" si="0"/>
        <v>2.9109589041095889</v>
      </c>
      <c r="N28" s="2" t="s">
        <v>250</v>
      </c>
    </row>
    <row r="29" spans="1:14" x14ac:dyDescent="0.25">
      <c r="A29" s="2" t="s">
        <v>87</v>
      </c>
      <c r="B29" s="2" t="s">
        <v>88</v>
      </c>
      <c r="C29" s="3">
        <v>28000</v>
      </c>
      <c r="D29" s="2" t="s">
        <v>411</v>
      </c>
      <c r="E29" s="2" t="s">
        <v>412</v>
      </c>
      <c r="F29" s="2" t="s">
        <v>413</v>
      </c>
      <c r="G29" s="2">
        <v>21</v>
      </c>
      <c r="H29" s="2" t="s">
        <v>414</v>
      </c>
      <c r="I29" s="2" t="s">
        <v>415</v>
      </c>
      <c r="J29" s="2" t="s">
        <v>275</v>
      </c>
      <c r="K29" s="2" t="s">
        <v>263</v>
      </c>
      <c r="L29" s="2" t="s">
        <v>416</v>
      </c>
      <c r="M29" s="2">
        <f t="shared" si="0"/>
        <v>3.6529680365296802</v>
      </c>
      <c r="N29" s="2" t="s">
        <v>250</v>
      </c>
    </row>
    <row r="30" spans="1:14" x14ac:dyDescent="0.25">
      <c r="A30" s="2" t="s">
        <v>89</v>
      </c>
      <c r="B30" s="2" t="s">
        <v>90</v>
      </c>
      <c r="C30" s="3">
        <v>27000</v>
      </c>
      <c r="D30" s="2" t="s">
        <v>417</v>
      </c>
      <c r="E30" s="2" t="s">
        <v>418</v>
      </c>
      <c r="F30" s="2" t="s">
        <v>419</v>
      </c>
      <c r="G30" s="2">
        <v>17</v>
      </c>
      <c r="H30" s="2" t="s">
        <v>321</v>
      </c>
      <c r="I30" s="2" t="s">
        <v>420</v>
      </c>
      <c r="J30" s="2" t="s">
        <v>247</v>
      </c>
      <c r="K30" s="2" t="s">
        <v>263</v>
      </c>
      <c r="L30" s="2" t="s">
        <v>421</v>
      </c>
      <c r="M30" s="2">
        <f t="shared" si="0"/>
        <v>4.3513295729250601</v>
      </c>
      <c r="N30" s="2" t="s">
        <v>257</v>
      </c>
    </row>
    <row r="31" spans="1:14" x14ac:dyDescent="0.25">
      <c r="A31" s="2" t="s">
        <v>91</v>
      </c>
      <c r="B31" s="2" t="s">
        <v>92</v>
      </c>
      <c r="C31" s="3">
        <v>29000</v>
      </c>
      <c r="D31" s="2" t="s">
        <v>422</v>
      </c>
      <c r="E31" s="2" t="s">
        <v>423</v>
      </c>
      <c r="F31" s="2" t="s">
        <v>424</v>
      </c>
      <c r="G31" s="2">
        <v>37</v>
      </c>
      <c r="H31" s="2" t="s">
        <v>425</v>
      </c>
      <c r="I31" s="2" t="s">
        <v>366</v>
      </c>
      <c r="J31" s="2" t="s">
        <v>247</v>
      </c>
      <c r="K31" s="2" t="s">
        <v>426</v>
      </c>
      <c r="L31" s="2" t="s">
        <v>427</v>
      </c>
      <c r="M31" s="2">
        <f t="shared" si="0"/>
        <v>2.1473528322843389</v>
      </c>
      <c r="N31" s="2" t="s">
        <v>250</v>
      </c>
    </row>
    <row r="32" spans="1:14" x14ac:dyDescent="0.25">
      <c r="A32" s="2" t="s">
        <v>94</v>
      </c>
      <c r="B32" s="2" t="s">
        <v>95</v>
      </c>
      <c r="C32" s="3">
        <v>28000</v>
      </c>
      <c r="D32" s="2" t="s">
        <v>428</v>
      </c>
      <c r="E32" s="2" t="s">
        <v>429</v>
      </c>
      <c r="F32" s="2" t="s">
        <v>430</v>
      </c>
      <c r="G32" s="2">
        <v>19</v>
      </c>
      <c r="H32" s="2" t="s">
        <v>431</v>
      </c>
      <c r="I32" s="2" t="s">
        <v>268</v>
      </c>
      <c r="J32" s="2" t="s">
        <v>240</v>
      </c>
      <c r="K32" s="2" t="s">
        <v>263</v>
      </c>
      <c r="L32" s="2" t="s">
        <v>432</v>
      </c>
      <c r="M32" s="2">
        <f t="shared" si="0"/>
        <v>4.0374909877433307</v>
      </c>
      <c r="N32" s="2" t="s">
        <v>257</v>
      </c>
    </row>
    <row r="33" spans="1:14" x14ac:dyDescent="0.25">
      <c r="A33" s="2" t="s">
        <v>96</v>
      </c>
      <c r="B33" s="2" t="s">
        <v>97</v>
      </c>
      <c r="C33" s="3">
        <v>16000</v>
      </c>
      <c r="D33" s="2" t="s">
        <v>393</v>
      </c>
      <c r="E33" s="2" t="s">
        <v>433</v>
      </c>
      <c r="F33" s="2" t="s">
        <v>434</v>
      </c>
      <c r="G33" s="2">
        <v>34</v>
      </c>
      <c r="H33" s="2" t="s">
        <v>435</v>
      </c>
      <c r="I33" s="2" t="s">
        <v>298</v>
      </c>
      <c r="J33" s="2" t="s">
        <v>240</v>
      </c>
      <c r="K33" s="2" t="s">
        <v>263</v>
      </c>
      <c r="L33" s="4">
        <v>17</v>
      </c>
      <c r="M33" s="2">
        <f t="shared" si="0"/>
        <v>1.2892828364222402</v>
      </c>
      <c r="N33" s="2" t="s">
        <v>243</v>
      </c>
    </row>
    <row r="34" spans="1:14" x14ac:dyDescent="0.25">
      <c r="A34" s="2" t="s">
        <v>98</v>
      </c>
      <c r="B34" s="2" t="s">
        <v>99</v>
      </c>
      <c r="C34" s="3">
        <v>35000</v>
      </c>
      <c r="D34" s="2" t="s">
        <v>437</v>
      </c>
      <c r="E34" s="2" t="s">
        <v>438</v>
      </c>
      <c r="F34" s="2" t="s">
        <v>439</v>
      </c>
      <c r="G34" s="2">
        <v>23</v>
      </c>
      <c r="H34" s="2" t="s">
        <v>414</v>
      </c>
      <c r="I34" s="2" t="s">
        <v>254</v>
      </c>
      <c r="J34" s="2" t="s">
        <v>247</v>
      </c>
      <c r="K34" s="2" t="s">
        <v>263</v>
      </c>
      <c r="L34" s="2" t="s">
        <v>440</v>
      </c>
      <c r="M34" s="2">
        <f t="shared" si="0"/>
        <v>4.1691483025610481</v>
      </c>
      <c r="N34" s="2" t="s">
        <v>257</v>
      </c>
    </row>
    <row r="35" spans="1:14" x14ac:dyDescent="0.25">
      <c r="A35" s="2" t="s">
        <v>100</v>
      </c>
      <c r="B35" s="2" t="s">
        <v>101</v>
      </c>
      <c r="C35" s="3">
        <v>32000</v>
      </c>
      <c r="D35" s="2" t="s">
        <v>441</v>
      </c>
      <c r="E35" s="2" t="s">
        <v>442</v>
      </c>
      <c r="F35" s="2" t="s">
        <v>443</v>
      </c>
      <c r="G35" s="2">
        <v>42</v>
      </c>
      <c r="H35" s="2" t="s">
        <v>444</v>
      </c>
      <c r="I35" s="2" t="s">
        <v>445</v>
      </c>
      <c r="J35" s="2" t="s">
        <v>240</v>
      </c>
      <c r="K35" s="2" t="s">
        <v>263</v>
      </c>
      <c r="L35" s="2" t="s">
        <v>446</v>
      </c>
      <c r="M35" s="2">
        <f t="shared" si="0"/>
        <v>2.0874103065883887</v>
      </c>
      <c r="N35" s="2" t="s">
        <v>250</v>
      </c>
    </row>
    <row r="36" spans="1:14" x14ac:dyDescent="0.25">
      <c r="A36" s="2" t="s">
        <v>103</v>
      </c>
      <c r="B36" s="2" t="s">
        <v>447</v>
      </c>
      <c r="C36" s="3">
        <v>24000</v>
      </c>
      <c r="D36" s="2" t="s">
        <v>448</v>
      </c>
      <c r="E36" s="2" t="s">
        <v>449</v>
      </c>
      <c r="F36" s="2" t="s">
        <v>450</v>
      </c>
      <c r="G36" s="2">
        <v>17</v>
      </c>
      <c r="H36" s="2" t="s">
        <v>451</v>
      </c>
      <c r="I36" s="2" t="s">
        <v>334</v>
      </c>
      <c r="J36" s="2" t="s">
        <v>275</v>
      </c>
      <c r="K36" s="2" t="s">
        <v>263</v>
      </c>
      <c r="L36" s="2" t="s">
        <v>452</v>
      </c>
      <c r="M36" s="2">
        <f t="shared" si="0"/>
        <v>3.8678485092667203</v>
      </c>
      <c r="N36" s="2" t="s">
        <v>250</v>
      </c>
    </row>
    <row r="37" spans="1:14" x14ac:dyDescent="0.25">
      <c r="A37" s="2" t="s">
        <v>106</v>
      </c>
      <c r="B37" s="2" t="s">
        <v>107</v>
      </c>
      <c r="C37" s="3">
        <v>23000</v>
      </c>
      <c r="D37" s="2" t="s">
        <v>453</v>
      </c>
      <c r="E37" s="2" t="s">
        <v>454</v>
      </c>
      <c r="F37" s="2" t="s">
        <v>455</v>
      </c>
      <c r="G37" s="2">
        <v>41</v>
      </c>
      <c r="H37" s="2" t="s">
        <v>456</v>
      </c>
      <c r="I37" s="2" t="s">
        <v>404</v>
      </c>
      <c r="J37" s="2" t="s">
        <v>240</v>
      </c>
      <c r="K37" s="2" t="s">
        <v>263</v>
      </c>
      <c r="L37" s="2" t="s">
        <v>457</v>
      </c>
      <c r="M37" s="2">
        <f t="shared" si="0"/>
        <v>1.536919478783829</v>
      </c>
      <c r="N37" s="2" t="s">
        <v>243</v>
      </c>
    </row>
    <row r="38" spans="1:14" x14ac:dyDescent="0.25">
      <c r="A38" s="2" t="s">
        <v>108</v>
      </c>
      <c r="B38" s="2" t="s">
        <v>109</v>
      </c>
      <c r="C38" s="3">
        <v>22000</v>
      </c>
      <c r="D38" s="2" t="s">
        <v>458</v>
      </c>
      <c r="E38" s="2" t="s">
        <v>459</v>
      </c>
      <c r="F38" s="2" t="s">
        <v>460</v>
      </c>
      <c r="G38" s="2">
        <v>29</v>
      </c>
      <c r="H38" s="2" t="s">
        <v>461</v>
      </c>
      <c r="I38" s="2" t="s">
        <v>298</v>
      </c>
      <c r="J38" s="2" t="s">
        <v>247</v>
      </c>
      <c r="K38" s="2" t="s">
        <v>263</v>
      </c>
      <c r="L38" s="2" t="s">
        <v>462</v>
      </c>
      <c r="M38" s="2">
        <f t="shared" si="0"/>
        <v>2.0784128483703355</v>
      </c>
      <c r="N38" s="2" t="s">
        <v>250</v>
      </c>
    </row>
    <row r="39" spans="1:14" x14ac:dyDescent="0.25">
      <c r="A39" s="2" t="s">
        <v>112</v>
      </c>
      <c r="B39" s="2" t="s">
        <v>113</v>
      </c>
      <c r="C39" s="3">
        <v>17000</v>
      </c>
      <c r="D39" s="2" t="s">
        <v>463</v>
      </c>
      <c r="E39" s="2" t="s">
        <v>394</v>
      </c>
      <c r="F39" s="2" t="s">
        <v>458</v>
      </c>
      <c r="G39" s="2">
        <v>14</v>
      </c>
      <c r="H39" s="2" t="s">
        <v>464</v>
      </c>
      <c r="I39" s="2" t="s">
        <v>465</v>
      </c>
      <c r="J39" s="2" t="s">
        <v>275</v>
      </c>
      <c r="K39" s="2" t="s">
        <v>466</v>
      </c>
      <c r="L39" s="2" t="s">
        <v>467</v>
      </c>
      <c r="M39" s="2">
        <f t="shared" si="0"/>
        <v>3.3268101761252447</v>
      </c>
      <c r="N39" s="2" t="s">
        <v>250</v>
      </c>
    </row>
    <row r="40" spans="1:14" x14ac:dyDescent="0.25">
      <c r="A40" s="2" t="s">
        <v>114</v>
      </c>
      <c r="B40" s="2" t="s">
        <v>115</v>
      </c>
      <c r="C40" s="3">
        <v>21000</v>
      </c>
      <c r="D40" s="2" t="s">
        <v>468</v>
      </c>
      <c r="E40" s="2" t="s">
        <v>469</v>
      </c>
      <c r="F40" s="2" t="s">
        <v>470</v>
      </c>
      <c r="G40" s="2">
        <v>27</v>
      </c>
      <c r="H40" s="2" t="s">
        <v>267</v>
      </c>
      <c r="I40" s="2" t="s">
        <v>262</v>
      </c>
      <c r="J40" s="2" t="s">
        <v>275</v>
      </c>
      <c r="K40" s="2" t="s">
        <v>263</v>
      </c>
      <c r="L40" s="2" t="s">
        <v>471</v>
      </c>
      <c r="M40" s="2">
        <f t="shared" si="0"/>
        <v>2.1308980213089801</v>
      </c>
      <c r="N40" s="2" t="s">
        <v>250</v>
      </c>
    </row>
    <row r="41" spans="1:14" x14ac:dyDescent="0.25">
      <c r="A41" s="2" t="s">
        <v>117</v>
      </c>
      <c r="B41" s="2" t="s">
        <v>118</v>
      </c>
      <c r="C41" s="3">
        <v>52000</v>
      </c>
      <c r="D41" s="2" t="s">
        <v>472</v>
      </c>
      <c r="E41" s="2" t="s">
        <v>473</v>
      </c>
      <c r="F41" s="2" t="s">
        <v>474</v>
      </c>
      <c r="G41" s="2">
        <v>12</v>
      </c>
      <c r="H41" s="2" t="s">
        <v>414</v>
      </c>
      <c r="I41" s="2" t="s">
        <v>366</v>
      </c>
      <c r="J41" s="2" t="s">
        <v>475</v>
      </c>
      <c r="K41" s="2" t="s">
        <v>476</v>
      </c>
      <c r="L41" s="2" t="s">
        <v>477</v>
      </c>
      <c r="M41" s="2">
        <f t="shared" si="0"/>
        <v>11.872146118721462</v>
      </c>
      <c r="N41" s="2" t="s">
        <v>478</v>
      </c>
    </row>
    <row r="42" spans="1:14" x14ac:dyDescent="0.25">
      <c r="A42" s="2" t="s">
        <v>119</v>
      </c>
      <c r="B42" s="2" t="s">
        <v>120</v>
      </c>
      <c r="C42" s="3">
        <v>41000</v>
      </c>
      <c r="D42" s="2" t="s">
        <v>479</v>
      </c>
      <c r="E42" s="2" t="s">
        <v>480</v>
      </c>
      <c r="F42" s="2" t="s">
        <v>481</v>
      </c>
      <c r="G42" s="2">
        <v>25</v>
      </c>
      <c r="H42" s="2" t="s">
        <v>482</v>
      </c>
      <c r="I42" s="2" t="s">
        <v>366</v>
      </c>
      <c r="J42" s="2" t="s">
        <v>275</v>
      </c>
      <c r="K42" s="2" t="s">
        <v>263</v>
      </c>
      <c r="L42" s="2" t="s">
        <v>483</v>
      </c>
      <c r="M42" s="2">
        <f t="shared" si="0"/>
        <v>4.493150684931507</v>
      </c>
      <c r="N42" s="2" t="s">
        <v>257</v>
      </c>
    </row>
    <row r="43" spans="1:14" x14ac:dyDescent="0.25">
      <c r="A43" s="2" t="s">
        <v>121</v>
      </c>
      <c r="B43" s="2" t="s">
        <v>122</v>
      </c>
      <c r="C43" s="3">
        <v>32000</v>
      </c>
      <c r="D43" s="2" t="s">
        <v>484</v>
      </c>
      <c r="E43" s="2" t="s">
        <v>485</v>
      </c>
      <c r="F43" s="2" t="s">
        <v>486</v>
      </c>
      <c r="G43" s="2">
        <v>36</v>
      </c>
      <c r="H43" s="2" t="s">
        <v>487</v>
      </c>
      <c r="I43" s="2" t="s">
        <v>488</v>
      </c>
      <c r="J43" s="2" t="s">
        <v>275</v>
      </c>
      <c r="K43" s="2" t="s">
        <v>489</v>
      </c>
      <c r="L43" s="2" t="s">
        <v>490</v>
      </c>
      <c r="M43" s="2">
        <f t="shared" si="0"/>
        <v>2.4353120243531201</v>
      </c>
      <c r="N43" s="2" t="s">
        <v>250</v>
      </c>
    </row>
    <row r="44" spans="1:14" x14ac:dyDescent="0.25">
      <c r="A44" s="2" t="s">
        <v>123</v>
      </c>
      <c r="B44" s="2" t="s">
        <v>124</v>
      </c>
      <c r="C44" s="3">
        <v>41000</v>
      </c>
      <c r="D44" s="2" t="s">
        <v>491</v>
      </c>
      <c r="E44" s="2" t="s">
        <v>492</v>
      </c>
      <c r="F44" s="2" t="s">
        <v>493</v>
      </c>
      <c r="G44" s="2">
        <v>17</v>
      </c>
      <c r="H44" s="2" t="s">
        <v>494</v>
      </c>
      <c r="I44" s="2" t="s">
        <v>495</v>
      </c>
      <c r="J44" s="2" t="s">
        <v>247</v>
      </c>
      <c r="K44" s="2" t="s">
        <v>263</v>
      </c>
      <c r="L44" s="2" t="s">
        <v>496</v>
      </c>
      <c r="M44" s="2">
        <f t="shared" si="0"/>
        <v>6.6075745366639804</v>
      </c>
      <c r="N44" s="2" t="s">
        <v>257</v>
      </c>
    </row>
    <row r="45" spans="1:14" x14ac:dyDescent="0.25">
      <c r="A45" s="2" t="s">
        <v>127</v>
      </c>
      <c r="B45" s="2" t="s">
        <v>497</v>
      </c>
      <c r="C45" s="3">
        <v>39000</v>
      </c>
      <c r="D45" s="2" t="s">
        <v>498</v>
      </c>
      <c r="E45" s="2" t="s">
        <v>499</v>
      </c>
      <c r="F45" s="2" t="s">
        <v>500</v>
      </c>
      <c r="G45" s="2">
        <v>41</v>
      </c>
      <c r="H45" s="2" t="s">
        <v>365</v>
      </c>
      <c r="I45" s="2"/>
      <c r="J45" s="2" t="s">
        <v>275</v>
      </c>
      <c r="K45" s="2" t="s">
        <v>501</v>
      </c>
      <c r="L45" s="4">
        <v>36</v>
      </c>
      <c r="M45" s="2">
        <f t="shared" si="0"/>
        <v>2.6060808553291013</v>
      </c>
      <c r="N45" s="2" t="s">
        <v>250</v>
      </c>
    </row>
    <row r="46" spans="1:14" x14ac:dyDescent="0.25">
      <c r="A46" s="2" t="s">
        <v>131</v>
      </c>
      <c r="B46" s="2" t="s">
        <v>503</v>
      </c>
      <c r="C46" s="3">
        <v>22000</v>
      </c>
      <c r="D46" s="2" t="s">
        <v>504</v>
      </c>
      <c r="E46" s="2" t="s">
        <v>505</v>
      </c>
      <c r="F46" s="2" t="s">
        <v>506</v>
      </c>
      <c r="G46" s="2">
        <v>26</v>
      </c>
      <c r="H46" s="2" t="s">
        <v>345</v>
      </c>
      <c r="I46" s="2" t="s">
        <v>334</v>
      </c>
      <c r="J46" s="2" t="s">
        <v>275</v>
      </c>
      <c r="K46" s="2" t="s">
        <v>263</v>
      </c>
      <c r="L46" s="2" t="s">
        <v>507</v>
      </c>
      <c r="M46" s="2">
        <f t="shared" si="0"/>
        <v>2.3182297154899896</v>
      </c>
      <c r="N46" s="2" t="s">
        <v>250</v>
      </c>
    </row>
    <row r="47" spans="1:14" x14ac:dyDescent="0.25">
      <c r="A47" s="2" t="s">
        <v>137</v>
      </c>
      <c r="B47" s="2" t="s">
        <v>138</v>
      </c>
      <c r="C47" s="3">
        <v>49000</v>
      </c>
      <c r="D47" s="2" t="s">
        <v>508</v>
      </c>
      <c r="E47" s="2" t="s">
        <v>394</v>
      </c>
      <c r="F47" s="2" t="s">
        <v>509</v>
      </c>
      <c r="G47" s="2">
        <v>52</v>
      </c>
      <c r="H47" s="2" t="s">
        <v>510</v>
      </c>
      <c r="I47" s="2" t="s">
        <v>366</v>
      </c>
      <c r="J47" s="2" t="s">
        <v>240</v>
      </c>
      <c r="K47" s="2" t="s">
        <v>263</v>
      </c>
      <c r="L47" s="2" t="s">
        <v>511</v>
      </c>
      <c r="M47" s="2">
        <f t="shared" si="0"/>
        <v>2.5816649104320337</v>
      </c>
      <c r="N47" s="2" t="s">
        <v>250</v>
      </c>
    </row>
    <row r="48" spans="1:14" x14ac:dyDescent="0.25">
      <c r="A48" s="2" t="s">
        <v>139</v>
      </c>
      <c r="B48" s="2" t="s">
        <v>140</v>
      </c>
      <c r="C48" s="3">
        <v>35000</v>
      </c>
      <c r="D48" s="2" t="s">
        <v>512</v>
      </c>
      <c r="E48" s="2" t="s">
        <v>394</v>
      </c>
      <c r="F48" s="2" t="s">
        <v>513</v>
      </c>
      <c r="G48" s="2">
        <v>24</v>
      </c>
      <c r="H48" s="2" t="s">
        <v>514</v>
      </c>
      <c r="I48" s="2" t="s">
        <v>372</v>
      </c>
      <c r="J48" s="2" t="s">
        <v>247</v>
      </c>
      <c r="K48" s="2" t="s">
        <v>515</v>
      </c>
      <c r="L48" s="4">
        <v>16</v>
      </c>
      <c r="M48" s="2">
        <f t="shared" si="0"/>
        <v>3.9954337899543377</v>
      </c>
      <c r="N48" s="2" t="s">
        <v>250</v>
      </c>
    </row>
    <row r="49" spans="1:14" x14ac:dyDescent="0.25">
      <c r="A49" s="2" t="s">
        <v>141</v>
      </c>
      <c r="B49" s="2" t="s">
        <v>142</v>
      </c>
      <c r="C49" s="3">
        <v>32000</v>
      </c>
      <c r="D49" s="2" t="s">
        <v>517</v>
      </c>
      <c r="E49" s="2" t="s">
        <v>518</v>
      </c>
      <c r="F49" s="2" t="s">
        <v>519</v>
      </c>
      <c r="G49" s="2">
        <v>33</v>
      </c>
      <c r="H49" s="2" t="s">
        <v>520</v>
      </c>
      <c r="I49" s="2" t="s">
        <v>521</v>
      </c>
      <c r="J49" s="2" t="s">
        <v>247</v>
      </c>
      <c r="K49" s="2" t="s">
        <v>522</v>
      </c>
      <c r="L49" s="2" t="s">
        <v>523</v>
      </c>
      <c r="M49" s="2">
        <f t="shared" si="0"/>
        <v>2.6567040265670401</v>
      </c>
      <c r="N49" s="2" t="s">
        <v>250</v>
      </c>
    </row>
    <row r="50" spans="1:14" x14ac:dyDescent="0.25">
      <c r="A50" s="2" t="s">
        <v>143</v>
      </c>
      <c r="B50" s="2" t="s">
        <v>144</v>
      </c>
      <c r="C50" s="3">
        <v>19000</v>
      </c>
      <c r="D50" s="2" t="s">
        <v>524</v>
      </c>
      <c r="E50" s="2" t="s">
        <v>394</v>
      </c>
      <c r="F50" s="2" t="s">
        <v>525</v>
      </c>
      <c r="G50" s="2">
        <v>27</v>
      </c>
      <c r="H50" s="2" t="s">
        <v>526</v>
      </c>
      <c r="I50" s="2" t="s">
        <v>527</v>
      </c>
      <c r="J50" s="2" t="s">
        <v>275</v>
      </c>
      <c r="K50" s="2" t="s">
        <v>528</v>
      </c>
      <c r="L50" s="2" t="s">
        <v>529</v>
      </c>
      <c r="M50" s="2">
        <f t="shared" si="0"/>
        <v>1.9279553526128868</v>
      </c>
      <c r="N50" s="2" t="s">
        <v>243</v>
      </c>
    </row>
    <row r="51" spans="1:14" x14ac:dyDescent="0.25">
      <c r="A51" s="2" t="s">
        <v>148</v>
      </c>
      <c r="B51" s="2" t="s">
        <v>530</v>
      </c>
      <c r="C51" s="3">
        <v>22000</v>
      </c>
      <c r="D51" s="2" t="s">
        <v>531</v>
      </c>
      <c r="E51" s="2" t="s">
        <v>532</v>
      </c>
      <c r="F51" s="2" t="s">
        <v>533</v>
      </c>
      <c r="G51" s="2">
        <v>31</v>
      </c>
      <c r="H51" s="2" t="s">
        <v>451</v>
      </c>
      <c r="I51" s="2" t="s">
        <v>291</v>
      </c>
      <c r="J51" s="2" t="s">
        <v>240</v>
      </c>
      <c r="K51" s="2" t="s">
        <v>534</v>
      </c>
      <c r="L51" s="4">
        <v>23</v>
      </c>
      <c r="M51" s="2">
        <f t="shared" si="0"/>
        <v>1.9443216968625718</v>
      </c>
      <c r="N51" s="2" t="s">
        <v>243</v>
      </c>
    </row>
    <row r="52" spans="1:14" x14ac:dyDescent="0.25">
      <c r="A52" s="2" t="s">
        <v>151</v>
      </c>
      <c r="B52" s="2" t="s">
        <v>536</v>
      </c>
      <c r="C52" s="3">
        <v>17000</v>
      </c>
      <c r="D52" s="2" t="s">
        <v>537</v>
      </c>
      <c r="E52" s="2" t="s">
        <v>538</v>
      </c>
      <c r="F52" s="2" t="s">
        <v>539</v>
      </c>
      <c r="G52" s="2">
        <v>37</v>
      </c>
      <c r="H52" s="2" t="s">
        <v>321</v>
      </c>
      <c r="I52" s="2" t="s">
        <v>334</v>
      </c>
      <c r="J52" s="2" t="s">
        <v>275</v>
      </c>
      <c r="K52" s="2" t="s">
        <v>540</v>
      </c>
      <c r="L52" s="2" t="s">
        <v>541</v>
      </c>
      <c r="M52" s="2">
        <f t="shared" si="0"/>
        <v>1.2587930396149574</v>
      </c>
      <c r="N52" s="2" t="s">
        <v>243</v>
      </c>
    </row>
    <row r="53" spans="1:14" x14ac:dyDescent="0.25">
      <c r="A53" s="2" t="s">
        <v>152</v>
      </c>
      <c r="B53" s="2" t="s">
        <v>153</v>
      </c>
      <c r="C53" s="3">
        <v>33000</v>
      </c>
      <c r="D53" s="2" t="s">
        <v>542</v>
      </c>
      <c r="E53" s="2" t="s">
        <v>543</v>
      </c>
      <c r="F53" s="2" t="s">
        <v>542</v>
      </c>
      <c r="G53" s="2">
        <v>14</v>
      </c>
      <c r="H53" s="2" t="s">
        <v>544</v>
      </c>
      <c r="I53" s="2" t="s">
        <v>404</v>
      </c>
      <c r="J53" s="2" t="s">
        <v>247</v>
      </c>
      <c r="K53" s="2" t="s">
        <v>545</v>
      </c>
      <c r="L53" s="2" t="s">
        <v>546</v>
      </c>
      <c r="M53" s="2">
        <f t="shared" si="0"/>
        <v>6.4579256360078281</v>
      </c>
      <c r="N53" s="2" t="s">
        <v>257</v>
      </c>
    </row>
    <row r="54" spans="1:14" x14ac:dyDescent="0.25">
      <c r="A54" s="2" t="s">
        <v>155</v>
      </c>
      <c r="B54" s="2" t="s">
        <v>156</v>
      </c>
      <c r="C54" s="3">
        <v>19000</v>
      </c>
      <c r="D54" s="2" t="s">
        <v>547</v>
      </c>
      <c r="E54" s="2" t="s">
        <v>548</v>
      </c>
      <c r="F54" s="2" t="s">
        <v>549</v>
      </c>
      <c r="G54" s="2">
        <v>17</v>
      </c>
      <c r="H54" s="2" t="s">
        <v>461</v>
      </c>
      <c r="I54" s="2" t="s">
        <v>316</v>
      </c>
      <c r="J54" s="2" t="s">
        <v>247</v>
      </c>
      <c r="K54" s="2" t="s">
        <v>550</v>
      </c>
      <c r="L54" s="2" t="s">
        <v>551</v>
      </c>
      <c r="M54" s="2">
        <f t="shared" si="0"/>
        <v>3.0620467365028201</v>
      </c>
      <c r="N54" s="2" t="s">
        <v>250</v>
      </c>
    </row>
    <row r="55" spans="1:14" x14ac:dyDescent="0.25">
      <c r="A55" s="2" t="s">
        <v>159</v>
      </c>
      <c r="B55" s="2" t="s">
        <v>160</v>
      </c>
      <c r="C55" s="3">
        <v>25000</v>
      </c>
      <c r="D55" s="2" t="s">
        <v>552</v>
      </c>
      <c r="E55" s="2" t="s">
        <v>553</v>
      </c>
      <c r="F55" s="2" t="s">
        <v>554</v>
      </c>
      <c r="G55" s="2">
        <v>24</v>
      </c>
      <c r="H55" s="2" t="s">
        <v>555</v>
      </c>
      <c r="I55" s="2" t="s">
        <v>334</v>
      </c>
      <c r="J55" s="2" t="s">
        <v>247</v>
      </c>
      <c r="K55" s="2" t="s">
        <v>263</v>
      </c>
      <c r="L55" s="2" t="s">
        <v>556</v>
      </c>
      <c r="M55" s="2">
        <f t="shared" si="0"/>
        <v>2.8538812785388128</v>
      </c>
      <c r="N55" s="2" t="s">
        <v>250</v>
      </c>
    </row>
    <row r="56" spans="1:14" x14ac:dyDescent="0.25">
      <c r="A56" s="2" t="s">
        <v>161</v>
      </c>
      <c r="B56" s="2" t="s">
        <v>162</v>
      </c>
      <c r="C56" s="3">
        <v>29000</v>
      </c>
      <c r="D56" s="2" t="s">
        <v>557</v>
      </c>
      <c r="E56" s="2" t="s">
        <v>394</v>
      </c>
      <c r="F56" s="2" t="s">
        <v>558</v>
      </c>
      <c r="G56" s="2">
        <v>82</v>
      </c>
      <c r="H56" s="2" t="s">
        <v>559</v>
      </c>
      <c r="I56" s="2" t="s">
        <v>254</v>
      </c>
      <c r="J56" s="2" t="s">
        <v>240</v>
      </c>
      <c r="K56" s="2" t="s">
        <v>560</v>
      </c>
      <c r="L56" s="2" t="s">
        <v>561</v>
      </c>
      <c r="M56" s="2">
        <f t="shared" si="0"/>
        <v>0.96892749749415308</v>
      </c>
      <c r="N56" s="2" t="s">
        <v>562</v>
      </c>
    </row>
    <row r="57" spans="1:14" x14ac:dyDescent="0.25">
      <c r="A57" s="2" t="s">
        <v>166</v>
      </c>
      <c r="B57" s="2" t="s">
        <v>167</v>
      </c>
      <c r="C57" s="3">
        <v>23000</v>
      </c>
      <c r="D57" s="2" t="s">
        <v>563</v>
      </c>
      <c r="E57" s="2" t="s">
        <v>564</v>
      </c>
      <c r="F57" s="2" t="s">
        <v>565</v>
      </c>
      <c r="G57" s="2">
        <v>15</v>
      </c>
      <c r="H57" s="2" t="s">
        <v>566</v>
      </c>
      <c r="I57" s="2" t="s">
        <v>445</v>
      </c>
      <c r="J57" s="2" t="s">
        <v>247</v>
      </c>
      <c r="K57" s="2" t="s">
        <v>567</v>
      </c>
      <c r="L57" s="2" t="s">
        <v>568</v>
      </c>
      <c r="M57" s="2">
        <f t="shared" si="0"/>
        <v>4.2009132420091326</v>
      </c>
      <c r="N57" s="2" t="s">
        <v>257</v>
      </c>
    </row>
    <row r="58" spans="1:14" x14ac:dyDescent="0.25">
      <c r="A58" s="2" t="s">
        <v>169</v>
      </c>
      <c r="B58" s="2" t="s">
        <v>170</v>
      </c>
      <c r="C58" s="3">
        <v>38000</v>
      </c>
      <c r="D58" s="2" t="s">
        <v>569</v>
      </c>
      <c r="E58" s="2" t="s">
        <v>236</v>
      </c>
      <c r="F58" s="2" t="s">
        <v>570</v>
      </c>
      <c r="G58" s="2">
        <v>19</v>
      </c>
      <c r="H58" s="2" t="s">
        <v>365</v>
      </c>
      <c r="I58" s="2" t="s">
        <v>571</v>
      </c>
      <c r="J58" s="2" t="s">
        <v>275</v>
      </c>
      <c r="K58" s="2" t="s">
        <v>572</v>
      </c>
      <c r="L58" s="4">
        <v>29</v>
      </c>
      <c r="M58" s="2">
        <f t="shared" si="0"/>
        <v>5.4794520547945202</v>
      </c>
      <c r="N58" s="2" t="s">
        <v>257</v>
      </c>
    </row>
    <row r="59" spans="1:14" x14ac:dyDescent="0.25">
      <c r="A59" s="2" t="s">
        <v>173</v>
      </c>
      <c r="B59" s="2" t="s">
        <v>174</v>
      </c>
      <c r="C59" s="3">
        <v>31000</v>
      </c>
      <c r="D59" s="2" t="s">
        <v>574</v>
      </c>
      <c r="E59" s="2" t="s">
        <v>575</v>
      </c>
      <c r="F59" s="2" t="s">
        <v>576</v>
      </c>
      <c r="G59" s="2">
        <v>34</v>
      </c>
      <c r="H59" s="2" t="s">
        <v>464</v>
      </c>
      <c r="I59" s="2" t="s">
        <v>404</v>
      </c>
      <c r="J59" s="2" t="s">
        <v>275</v>
      </c>
      <c r="K59" s="2" t="s">
        <v>577</v>
      </c>
      <c r="L59" s="2" t="s">
        <v>578</v>
      </c>
      <c r="M59" s="2">
        <f t="shared" si="0"/>
        <v>2.4979854955680905</v>
      </c>
      <c r="N59" s="2" t="s">
        <v>250</v>
      </c>
    </row>
    <row r="60" spans="1:14" x14ac:dyDescent="0.25">
      <c r="A60" s="2" t="s">
        <v>176</v>
      </c>
      <c r="B60" s="2" t="s">
        <v>177</v>
      </c>
      <c r="C60" s="3">
        <v>24000</v>
      </c>
      <c r="D60" s="2" t="s">
        <v>579</v>
      </c>
      <c r="E60" s="2" t="s">
        <v>236</v>
      </c>
      <c r="F60" s="2" t="s">
        <v>580</v>
      </c>
      <c r="G60" s="2">
        <v>62</v>
      </c>
      <c r="H60" s="2" t="s">
        <v>581</v>
      </c>
      <c r="I60" s="2" t="s">
        <v>582</v>
      </c>
      <c r="J60" s="2" t="s">
        <v>275</v>
      </c>
      <c r="K60" s="2" t="s">
        <v>283</v>
      </c>
      <c r="L60" s="2" t="s">
        <v>583</v>
      </c>
      <c r="M60" s="2">
        <f t="shared" si="0"/>
        <v>1.0605391073795847</v>
      </c>
      <c r="N60" s="2" t="s">
        <v>243</v>
      </c>
    </row>
    <row r="61" spans="1:14" x14ac:dyDescent="0.25">
      <c r="A61" s="2" t="s">
        <v>178</v>
      </c>
      <c r="B61" s="2" t="s">
        <v>179</v>
      </c>
      <c r="C61" s="3">
        <v>17000</v>
      </c>
      <c r="D61" s="2" t="s">
        <v>584</v>
      </c>
      <c r="E61" s="2" t="s">
        <v>394</v>
      </c>
      <c r="F61" s="2" t="s">
        <v>585</v>
      </c>
      <c r="G61" s="2">
        <v>28</v>
      </c>
      <c r="H61" s="2" t="s">
        <v>586</v>
      </c>
      <c r="I61" s="2" t="s">
        <v>587</v>
      </c>
      <c r="J61" s="2" t="s">
        <v>275</v>
      </c>
      <c r="K61" s="2" t="s">
        <v>398</v>
      </c>
      <c r="L61" s="2" t="s">
        <v>588</v>
      </c>
      <c r="M61" s="2">
        <f t="shared" si="0"/>
        <v>1.6634050880626223</v>
      </c>
      <c r="N61" s="2" t="s">
        <v>243</v>
      </c>
    </row>
    <row r="62" spans="1:14" x14ac:dyDescent="0.25">
      <c r="A62" s="2" t="s">
        <v>180</v>
      </c>
      <c r="B62" s="2" t="s">
        <v>181</v>
      </c>
      <c r="C62" s="3">
        <v>29000</v>
      </c>
      <c r="D62" s="2" t="s">
        <v>589</v>
      </c>
      <c r="E62" s="2" t="s">
        <v>590</v>
      </c>
      <c r="F62" s="2" t="s">
        <v>591</v>
      </c>
      <c r="G62" s="2">
        <v>17</v>
      </c>
      <c r="H62" s="2" t="s">
        <v>592</v>
      </c>
      <c r="I62" s="2" t="s">
        <v>593</v>
      </c>
      <c r="J62" s="2" t="s">
        <v>594</v>
      </c>
      <c r="K62" s="2" t="s">
        <v>595</v>
      </c>
      <c r="L62" s="2" t="s">
        <v>596</v>
      </c>
      <c r="M62" s="2">
        <f t="shared" si="0"/>
        <v>4.6736502820306205</v>
      </c>
      <c r="N62" s="2" t="s">
        <v>257</v>
      </c>
    </row>
    <row r="63" spans="1:14" x14ac:dyDescent="0.25">
      <c r="A63" s="2" t="s">
        <v>184</v>
      </c>
      <c r="B63" s="2" t="s">
        <v>597</v>
      </c>
      <c r="C63" s="3">
        <v>48000</v>
      </c>
      <c r="D63" s="2" t="s">
        <v>598</v>
      </c>
      <c r="E63" s="2" t="s">
        <v>394</v>
      </c>
      <c r="F63" s="2" t="s">
        <v>599</v>
      </c>
      <c r="G63" s="2">
        <v>23</v>
      </c>
      <c r="H63" s="2" t="s">
        <v>600</v>
      </c>
      <c r="I63" s="2" t="s">
        <v>601</v>
      </c>
      <c r="J63" s="2" t="s">
        <v>240</v>
      </c>
      <c r="K63" s="2" t="s">
        <v>602</v>
      </c>
      <c r="L63" s="2" t="s">
        <v>603</v>
      </c>
      <c r="M63" s="2">
        <f t="shared" si="0"/>
        <v>5.7176891006551518</v>
      </c>
      <c r="N63" s="2" t="s">
        <v>257</v>
      </c>
    </row>
    <row r="64" spans="1:14" x14ac:dyDescent="0.25">
      <c r="A64" s="2" t="s">
        <v>187</v>
      </c>
      <c r="B64" s="2" t="s">
        <v>188</v>
      </c>
      <c r="C64" s="3">
        <v>27000</v>
      </c>
      <c r="D64" s="2" t="s">
        <v>604</v>
      </c>
      <c r="E64" s="2" t="s">
        <v>605</v>
      </c>
      <c r="F64" s="2" t="s">
        <v>606</v>
      </c>
      <c r="G64" s="2">
        <v>45</v>
      </c>
      <c r="H64" s="2" t="s">
        <v>607</v>
      </c>
      <c r="I64" s="2" t="s">
        <v>291</v>
      </c>
      <c r="J64" s="2" t="s">
        <v>247</v>
      </c>
      <c r="K64" s="2" t="s">
        <v>608</v>
      </c>
      <c r="L64" s="2" t="s">
        <v>609</v>
      </c>
      <c r="M64" s="2">
        <f t="shared" si="0"/>
        <v>1.6438356164383561</v>
      </c>
      <c r="N64" s="2" t="s">
        <v>243</v>
      </c>
    </row>
    <row r="65" spans="1:14" x14ac:dyDescent="0.25">
      <c r="A65" s="2" t="s">
        <v>189</v>
      </c>
      <c r="B65" s="2" t="s">
        <v>190</v>
      </c>
      <c r="C65" s="3">
        <v>24000</v>
      </c>
      <c r="D65" s="2" t="s">
        <v>610</v>
      </c>
      <c r="E65" s="2" t="s">
        <v>611</v>
      </c>
      <c r="F65" s="2" t="s">
        <v>538</v>
      </c>
      <c r="G65" s="2">
        <v>22</v>
      </c>
      <c r="H65" s="2" t="s">
        <v>382</v>
      </c>
      <c r="I65" s="2" t="s">
        <v>291</v>
      </c>
      <c r="J65" s="2" t="s">
        <v>247</v>
      </c>
      <c r="K65" s="2" t="s">
        <v>612</v>
      </c>
      <c r="L65" s="4">
        <v>44</v>
      </c>
      <c r="M65" s="2">
        <f t="shared" si="0"/>
        <v>2.9887920298879203</v>
      </c>
      <c r="N65" s="2" t="s">
        <v>250</v>
      </c>
    </row>
    <row r="66" spans="1:14" x14ac:dyDescent="0.25">
      <c r="A66" s="2" t="s">
        <v>191</v>
      </c>
      <c r="B66" s="2" t="s">
        <v>192</v>
      </c>
      <c r="C66" s="3">
        <v>24000</v>
      </c>
      <c r="D66" s="2" t="s">
        <v>614</v>
      </c>
      <c r="E66" s="2" t="s">
        <v>615</v>
      </c>
      <c r="F66" s="2" t="s">
        <v>616</v>
      </c>
      <c r="G66" s="2">
        <v>19</v>
      </c>
      <c r="H66" s="2" t="s">
        <v>253</v>
      </c>
      <c r="I66" s="2"/>
      <c r="J66" s="2" t="s">
        <v>275</v>
      </c>
      <c r="K66" s="2" t="s">
        <v>617</v>
      </c>
      <c r="L66" s="4">
        <v>34</v>
      </c>
      <c r="M66" s="2">
        <f t="shared" si="0"/>
        <v>3.4607065609228549</v>
      </c>
      <c r="N66" s="2" t="s">
        <v>250</v>
      </c>
    </row>
    <row r="67" spans="1:14" x14ac:dyDescent="0.25">
      <c r="A67" s="2" t="s">
        <v>194</v>
      </c>
      <c r="B67" s="2" t="s">
        <v>195</v>
      </c>
      <c r="C67" s="3">
        <v>37000</v>
      </c>
      <c r="D67" s="2" t="s">
        <v>619</v>
      </c>
      <c r="E67" s="2" t="s">
        <v>620</v>
      </c>
      <c r="F67" s="2" t="s">
        <v>621</v>
      </c>
      <c r="G67" s="2">
        <v>25</v>
      </c>
      <c r="H67" s="2" t="s">
        <v>622</v>
      </c>
      <c r="I67" s="2"/>
      <c r="J67" s="2" t="s">
        <v>247</v>
      </c>
      <c r="K67" s="2" t="s">
        <v>263</v>
      </c>
      <c r="L67" s="2" t="s">
        <v>623</v>
      </c>
      <c r="M67" s="2">
        <f t="shared" ref="M67:M76" si="1">C67/(G67*365)</f>
        <v>4.0547945205479454</v>
      </c>
      <c r="N67" s="2" t="s">
        <v>257</v>
      </c>
    </row>
    <row r="68" spans="1:14" x14ac:dyDescent="0.25">
      <c r="A68" s="2" t="s">
        <v>197</v>
      </c>
      <c r="B68" s="2" t="s">
        <v>198</v>
      </c>
      <c r="C68" s="3">
        <v>26000</v>
      </c>
      <c r="D68" s="2" t="s">
        <v>624</v>
      </c>
      <c r="E68" s="2" t="s">
        <v>625</v>
      </c>
      <c r="F68" s="2" t="s">
        <v>626</v>
      </c>
      <c r="G68" s="2">
        <v>37</v>
      </c>
      <c r="H68" s="2" t="s">
        <v>261</v>
      </c>
      <c r="I68" s="2" t="s">
        <v>627</v>
      </c>
      <c r="J68" s="2" t="s">
        <v>240</v>
      </c>
      <c r="K68" s="2" t="s">
        <v>263</v>
      </c>
      <c r="L68" s="4">
        <v>49</v>
      </c>
      <c r="M68" s="2">
        <f t="shared" si="1"/>
        <v>1.9252128841169938</v>
      </c>
      <c r="N68" s="2" t="s">
        <v>243</v>
      </c>
    </row>
    <row r="69" spans="1:14" x14ac:dyDescent="0.25">
      <c r="A69" s="2" t="s">
        <v>199</v>
      </c>
      <c r="B69" s="2" t="s">
        <v>200</v>
      </c>
      <c r="C69" s="3">
        <v>19000</v>
      </c>
      <c r="D69" s="2" t="s">
        <v>629</v>
      </c>
      <c r="E69" s="2" t="s">
        <v>394</v>
      </c>
      <c r="F69" s="2" t="s">
        <v>630</v>
      </c>
      <c r="G69" s="2">
        <v>4</v>
      </c>
      <c r="H69" s="2" t="s">
        <v>365</v>
      </c>
      <c r="I69" s="2" t="s">
        <v>298</v>
      </c>
      <c r="J69" s="2" t="s">
        <v>240</v>
      </c>
      <c r="K69" s="2" t="s">
        <v>631</v>
      </c>
      <c r="L69" s="2" t="s">
        <v>632</v>
      </c>
      <c r="M69" s="2">
        <f t="shared" si="1"/>
        <v>13.013698630136986</v>
      </c>
      <c r="N69" s="2" t="s">
        <v>478</v>
      </c>
    </row>
    <row r="70" spans="1:14" x14ac:dyDescent="0.25">
      <c r="A70" s="2" t="s">
        <v>201</v>
      </c>
      <c r="B70" s="2" t="s">
        <v>202</v>
      </c>
      <c r="C70" s="3">
        <v>36000</v>
      </c>
      <c r="D70" s="2" t="s">
        <v>633</v>
      </c>
      <c r="E70" s="2" t="s">
        <v>634</v>
      </c>
      <c r="F70" s="2" t="s">
        <v>635</v>
      </c>
      <c r="G70" s="2">
        <v>34</v>
      </c>
      <c r="H70" s="2" t="s">
        <v>581</v>
      </c>
      <c r="I70" s="2" t="s">
        <v>359</v>
      </c>
      <c r="J70" s="2" t="s">
        <v>247</v>
      </c>
      <c r="K70" s="2" t="s">
        <v>636</v>
      </c>
      <c r="L70" s="2" t="s">
        <v>637</v>
      </c>
      <c r="M70" s="2">
        <f t="shared" si="1"/>
        <v>2.9008863819500403</v>
      </c>
      <c r="N70" s="2" t="s">
        <v>250</v>
      </c>
    </row>
    <row r="71" spans="1:14" x14ac:dyDescent="0.25">
      <c r="A71" s="2" t="s">
        <v>204</v>
      </c>
      <c r="B71" s="2" t="s">
        <v>85</v>
      </c>
      <c r="C71" s="3">
        <v>27000</v>
      </c>
      <c r="D71" s="2" t="s">
        <v>638</v>
      </c>
      <c r="E71" s="2" t="s">
        <v>639</v>
      </c>
      <c r="F71" s="2" t="s">
        <v>640</v>
      </c>
      <c r="G71" s="2">
        <v>28</v>
      </c>
      <c r="H71" s="2" t="s">
        <v>482</v>
      </c>
      <c r="I71" s="2" t="s">
        <v>316</v>
      </c>
      <c r="J71" s="2" t="s">
        <v>247</v>
      </c>
      <c r="K71" s="2" t="s">
        <v>641</v>
      </c>
      <c r="L71" s="2" t="s">
        <v>642</v>
      </c>
      <c r="M71" s="2">
        <f t="shared" si="1"/>
        <v>2.6418786692759295</v>
      </c>
      <c r="N71" s="2" t="s">
        <v>250</v>
      </c>
    </row>
    <row r="72" spans="1:14" x14ac:dyDescent="0.25">
      <c r="A72" s="2" t="s">
        <v>206</v>
      </c>
      <c r="B72" s="2" t="s">
        <v>46</v>
      </c>
      <c r="C72" s="3">
        <v>33000</v>
      </c>
      <c r="D72" s="2" t="s">
        <v>643</v>
      </c>
      <c r="E72" s="2" t="s">
        <v>644</v>
      </c>
      <c r="F72" s="2" t="s">
        <v>645</v>
      </c>
      <c r="G72" s="2">
        <v>72</v>
      </c>
      <c r="H72" s="2" t="s">
        <v>646</v>
      </c>
      <c r="I72" s="2" t="s">
        <v>647</v>
      </c>
      <c r="J72" s="2" t="s">
        <v>275</v>
      </c>
      <c r="K72" s="2" t="s">
        <v>648</v>
      </c>
      <c r="L72" s="4">
        <v>46</v>
      </c>
      <c r="M72" s="2">
        <f t="shared" si="1"/>
        <v>1.2557077625570776</v>
      </c>
      <c r="N72" s="2" t="s">
        <v>243</v>
      </c>
    </row>
    <row r="73" spans="1:14" x14ac:dyDescent="0.25">
      <c r="A73" s="2" t="s">
        <v>209</v>
      </c>
      <c r="B73" s="2" t="s">
        <v>210</v>
      </c>
      <c r="C73" s="3">
        <v>50000</v>
      </c>
      <c r="D73" s="2" t="s">
        <v>650</v>
      </c>
      <c r="E73" s="2" t="s">
        <v>651</v>
      </c>
      <c r="F73" s="2" t="s">
        <v>652</v>
      </c>
      <c r="G73" s="2">
        <v>22</v>
      </c>
      <c r="H73" s="2" t="s">
        <v>653</v>
      </c>
      <c r="I73" s="2"/>
      <c r="J73" s="2" t="s">
        <v>247</v>
      </c>
      <c r="K73" s="2" t="s">
        <v>654</v>
      </c>
      <c r="L73" s="2" t="s">
        <v>655</v>
      </c>
      <c r="M73" s="2">
        <f t="shared" si="1"/>
        <v>6.2266500622665006</v>
      </c>
      <c r="N73" s="2" t="s">
        <v>257</v>
      </c>
    </row>
    <row r="74" spans="1:14" x14ac:dyDescent="0.25">
      <c r="A74" s="2" t="s">
        <v>211</v>
      </c>
      <c r="B74" s="2" t="s">
        <v>212</v>
      </c>
      <c r="C74" s="3">
        <v>22000</v>
      </c>
      <c r="D74" s="2" t="s">
        <v>656</v>
      </c>
      <c r="E74" s="2" t="s">
        <v>657</v>
      </c>
      <c r="F74" s="2" t="s">
        <v>658</v>
      </c>
      <c r="G74" s="2">
        <v>18</v>
      </c>
      <c r="H74" s="2" t="s">
        <v>297</v>
      </c>
      <c r="I74" s="2" t="s">
        <v>334</v>
      </c>
      <c r="J74" s="2" t="s">
        <v>240</v>
      </c>
      <c r="K74" s="2" t="s">
        <v>398</v>
      </c>
      <c r="L74" s="4">
        <v>20</v>
      </c>
      <c r="M74" s="2">
        <f t="shared" si="1"/>
        <v>3.3485540334855401</v>
      </c>
      <c r="N74" s="2" t="s">
        <v>250</v>
      </c>
    </row>
    <row r="75" spans="1:14" x14ac:dyDescent="0.25">
      <c r="A75" s="2" t="s">
        <v>214</v>
      </c>
      <c r="B75" s="2" t="s">
        <v>212</v>
      </c>
      <c r="C75" s="3">
        <v>20000</v>
      </c>
      <c r="D75" s="2" t="s">
        <v>660</v>
      </c>
      <c r="E75" s="2" t="s">
        <v>661</v>
      </c>
      <c r="F75" s="2" t="s">
        <v>662</v>
      </c>
      <c r="G75" s="2">
        <v>27</v>
      </c>
      <c r="H75" s="2" t="s">
        <v>526</v>
      </c>
      <c r="I75" s="2" t="s">
        <v>663</v>
      </c>
      <c r="J75" s="2" t="s">
        <v>247</v>
      </c>
      <c r="K75" s="2" t="s">
        <v>540</v>
      </c>
      <c r="L75" s="4">
        <v>32</v>
      </c>
      <c r="M75" s="2">
        <f t="shared" si="1"/>
        <v>2.0294266869609334</v>
      </c>
      <c r="N75" s="2" t="s">
        <v>250</v>
      </c>
    </row>
    <row r="76" spans="1:14" x14ac:dyDescent="0.25">
      <c r="A76" s="2" t="s">
        <v>216</v>
      </c>
      <c r="B76" s="2" t="s">
        <v>217</v>
      </c>
      <c r="C76" s="3">
        <v>25000</v>
      </c>
      <c r="D76" s="2" t="s">
        <v>665</v>
      </c>
      <c r="E76" s="2" t="s">
        <v>666</v>
      </c>
      <c r="F76" s="2" t="s">
        <v>667</v>
      </c>
      <c r="G76" s="2">
        <v>31</v>
      </c>
      <c r="H76" s="2" t="s">
        <v>668</v>
      </c>
      <c r="I76" s="2" t="s">
        <v>298</v>
      </c>
      <c r="J76" s="2" t="s">
        <v>247</v>
      </c>
      <c r="K76" s="2" t="s">
        <v>669</v>
      </c>
      <c r="L76" s="2" t="s">
        <v>670</v>
      </c>
      <c r="M76" s="2">
        <f t="shared" si="1"/>
        <v>2.2094564737074678</v>
      </c>
      <c r="N76" s="2" t="s">
        <v>250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AF6A8-754D-4E5F-8C0E-4F63A146DF01}">
  <dimension ref="A1:E8"/>
  <sheetViews>
    <sheetView workbookViewId="0">
      <selection activeCell="F23" sqref="F23"/>
    </sheetView>
  </sheetViews>
  <sheetFormatPr defaultRowHeight="15" x14ac:dyDescent="0.25"/>
  <cols>
    <col min="5" max="5" width="8.7109375" customWidth="1"/>
  </cols>
  <sheetData>
    <row r="1" spans="1:5" x14ac:dyDescent="0.25">
      <c r="A1" s="5" t="s">
        <v>702</v>
      </c>
      <c r="B1" s="5" t="s">
        <v>703</v>
      </c>
      <c r="C1" s="5" t="s">
        <v>704</v>
      </c>
      <c r="D1" s="5" t="s">
        <v>705</v>
      </c>
      <c r="E1" s="5"/>
    </row>
    <row r="2" spans="1:5" x14ac:dyDescent="0.25">
      <c r="A2" s="1" t="s">
        <v>706</v>
      </c>
      <c r="B2" s="1">
        <v>0</v>
      </c>
      <c r="C2" s="1" t="s">
        <v>394</v>
      </c>
      <c r="D2" s="1">
        <v>0</v>
      </c>
      <c r="E2" s="1">
        <v>0</v>
      </c>
    </row>
    <row r="3" spans="1:5" x14ac:dyDescent="0.25">
      <c r="A3" s="1" t="s">
        <v>707</v>
      </c>
      <c r="B3" s="1">
        <v>1</v>
      </c>
      <c r="C3" s="1" t="s">
        <v>708</v>
      </c>
      <c r="D3" s="1">
        <f>365*B3/10</f>
        <v>36.5</v>
      </c>
      <c r="E3" s="1">
        <v>0.1</v>
      </c>
    </row>
    <row r="4" spans="1:5" x14ac:dyDescent="0.25">
      <c r="A4" s="1" t="s">
        <v>562</v>
      </c>
      <c r="B4" s="1">
        <v>2</v>
      </c>
      <c r="C4" s="1" t="s">
        <v>708</v>
      </c>
      <c r="D4" s="1">
        <f>365*B4/10</f>
        <v>73</v>
      </c>
      <c r="E4" s="1">
        <v>0.2</v>
      </c>
    </row>
    <row r="5" spans="1:5" x14ac:dyDescent="0.25">
      <c r="A5" s="1" t="s">
        <v>243</v>
      </c>
      <c r="B5" s="1">
        <v>1</v>
      </c>
      <c r="C5" s="1" t="s">
        <v>709</v>
      </c>
      <c r="D5" s="1">
        <f>365*B5</f>
        <v>365</v>
      </c>
      <c r="E5" s="1">
        <v>1</v>
      </c>
    </row>
    <row r="6" spans="1:5" x14ac:dyDescent="0.25">
      <c r="A6" s="1" t="s">
        <v>250</v>
      </c>
      <c r="B6" s="1">
        <v>2</v>
      </c>
      <c r="C6" s="1" t="s">
        <v>709</v>
      </c>
      <c r="D6" s="1">
        <f>365*B6</f>
        <v>730</v>
      </c>
      <c r="E6" s="1">
        <v>2</v>
      </c>
    </row>
    <row r="7" spans="1:5" x14ac:dyDescent="0.25">
      <c r="A7" s="1" t="s">
        <v>257</v>
      </c>
      <c r="B7" s="1">
        <v>4</v>
      </c>
      <c r="C7" s="1" t="s">
        <v>709</v>
      </c>
      <c r="D7" s="1">
        <f>365*B7</f>
        <v>1460</v>
      </c>
      <c r="E7" s="1">
        <v>4</v>
      </c>
    </row>
    <row r="8" spans="1:5" x14ac:dyDescent="0.25">
      <c r="A8" s="1" t="s">
        <v>478</v>
      </c>
      <c r="B8" s="1">
        <v>10</v>
      </c>
      <c r="C8" s="1" t="s">
        <v>709</v>
      </c>
      <c r="D8" s="1">
        <f>365*B8</f>
        <v>3650</v>
      </c>
      <c r="E8" s="1">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D174-2DCC-46F5-9004-B887DADD9574}">
  <dimension ref="A1:C62"/>
  <sheetViews>
    <sheetView topLeftCell="A27" zoomScale="130" zoomScaleNormal="130" workbookViewId="0">
      <selection activeCell="D1" sqref="D1:E40"/>
    </sheetView>
  </sheetViews>
  <sheetFormatPr defaultRowHeight="15" x14ac:dyDescent="0.25"/>
  <sheetData>
    <row r="1" spans="1:3" x14ac:dyDescent="0.25">
      <c r="A1" s="26" t="s">
        <v>711</v>
      </c>
      <c r="B1" s="26"/>
      <c r="C1" s="26"/>
    </row>
    <row r="2" spans="1:3" x14ac:dyDescent="0.25">
      <c r="A2">
        <v>1</v>
      </c>
      <c r="B2" t="s">
        <v>719</v>
      </c>
      <c r="C2" t="s">
        <v>718</v>
      </c>
    </row>
    <row r="3" spans="1:3" x14ac:dyDescent="0.25">
      <c r="A3" s="26" t="s">
        <v>712</v>
      </c>
      <c r="B3" s="26"/>
      <c r="C3" s="26"/>
    </row>
    <row r="4" spans="1:3" x14ac:dyDescent="0.25">
      <c r="A4">
        <v>2</v>
      </c>
      <c r="B4" t="s">
        <v>720</v>
      </c>
      <c r="C4" t="s">
        <v>2864</v>
      </c>
    </row>
    <row r="5" spans="1:3" x14ac:dyDescent="0.25">
      <c r="A5">
        <v>3</v>
      </c>
      <c r="B5" t="s">
        <v>721</v>
      </c>
      <c r="C5" t="s">
        <v>2865</v>
      </c>
    </row>
    <row r="6" spans="1:3" x14ac:dyDescent="0.25">
      <c r="A6">
        <v>4</v>
      </c>
      <c r="B6" t="s">
        <v>722</v>
      </c>
      <c r="C6" t="s">
        <v>2866</v>
      </c>
    </row>
    <row r="7" spans="1:3" x14ac:dyDescent="0.25">
      <c r="A7">
        <v>5</v>
      </c>
      <c r="B7" t="s">
        <v>772</v>
      </c>
      <c r="C7" t="s">
        <v>2867</v>
      </c>
    </row>
    <row r="8" spans="1:3" x14ac:dyDescent="0.25">
      <c r="A8">
        <v>6</v>
      </c>
      <c r="B8" t="s">
        <v>723</v>
      </c>
      <c r="C8" t="s">
        <v>2868</v>
      </c>
    </row>
    <row r="9" spans="1:3" x14ac:dyDescent="0.25">
      <c r="A9">
        <v>7</v>
      </c>
      <c r="B9" t="s">
        <v>724</v>
      </c>
      <c r="C9" t="s">
        <v>2869</v>
      </c>
    </row>
    <row r="10" spans="1:3" x14ac:dyDescent="0.25">
      <c r="A10">
        <v>8</v>
      </c>
      <c r="B10" t="s">
        <v>725</v>
      </c>
      <c r="C10" t="s">
        <v>2870</v>
      </c>
    </row>
    <row r="11" spans="1:3" x14ac:dyDescent="0.25">
      <c r="A11">
        <v>9</v>
      </c>
      <c r="B11" t="s">
        <v>726</v>
      </c>
      <c r="C11" t="s">
        <v>2871</v>
      </c>
    </row>
    <row r="12" spans="1:3" x14ac:dyDescent="0.25">
      <c r="A12">
        <v>10</v>
      </c>
      <c r="B12" t="s">
        <v>727</v>
      </c>
      <c r="C12" t="s">
        <v>2872</v>
      </c>
    </row>
    <row r="13" spans="1:3" x14ac:dyDescent="0.25">
      <c r="A13">
        <v>11</v>
      </c>
      <c r="B13" t="s">
        <v>728</v>
      </c>
      <c r="C13" t="s">
        <v>2873</v>
      </c>
    </row>
    <row r="14" spans="1:3" x14ac:dyDescent="0.25">
      <c r="A14">
        <v>12</v>
      </c>
      <c r="B14" t="s">
        <v>729</v>
      </c>
      <c r="C14" t="s">
        <v>2874</v>
      </c>
    </row>
    <row r="15" spans="1:3" x14ac:dyDescent="0.25">
      <c r="A15">
        <v>13</v>
      </c>
      <c r="B15" t="s">
        <v>730</v>
      </c>
      <c r="C15" t="s">
        <v>2875</v>
      </c>
    </row>
    <row r="16" spans="1:3" x14ac:dyDescent="0.25">
      <c r="A16">
        <v>14</v>
      </c>
      <c r="B16" t="s">
        <v>773</v>
      </c>
      <c r="C16" t="s">
        <v>2876</v>
      </c>
    </row>
    <row r="17" spans="1:3" x14ac:dyDescent="0.25">
      <c r="A17">
        <v>15</v>
      </c>
      <c r="B17" t="s">
        <v>731</v>
      </c>
      <c r="C17" t="s">
        <v>2877</v>
      </c>
    </row>
    <row r="18" spans="1:3" x14ac:dyDescent="0.25">
      <c r="A18" s="26" t="s">
        <v>762</v>
      </c>
      <c r="B18" s="26"/>
      <c r="C18" s="26" t="e">
        <v>#VALUE!</v>
      </c>
    </row>
    <row r="19" spans="1:3" x14ac:dyDescent="0.25">
      <c r="A19">
        <v>16</v>
      </c>
      <c r="B19" t="s">
        <v>732</v>
      </c>
      <c r="C19" t="s">
        <v>2878</v>
      </c>
    </row>
    <row r="20" spans="1:3" x14ac:dyDescent="0.25">
      <c r="A20" s="26" t="s">
        <v>713</v>
      </c>
      <c r="B20" s="26"/>
      <c r="C20" s="26" t="e">
        <v>#VALUE!</v>
      </c>
    </row>
    <row r="21" spans="1:3" x14ac:dyDescent="0.25">
      <c r="A21">
        <v>17</v>
      </c>
      <c r="B21" t="s">
        <v>733</v>
      </c>
      <c r="C21" t="s">
        <v>2879</v>
      </c>
    </row>
    <row r="22" spans="1:3" x14ac:dyDescent="0.25">
      <c r="A22">
        <v>18</v>
      </c>
      <c r="B22" t="s">
        <v>734</v>
      </c>
      <c r="C22" t="s">
        <v>2880</v>
      </c>
    </row>
    <row r="23" spans="1:3" x14ac:dyDescent="0.25">
      <c r="A23">
        <v>19</v>
      </c>
      <c r="B23" t="s">
        <v>735</v>
      </c>
      <c r="C23" t="s">
        <v>2881</v>
      </c>
    </row>
    <row r="24" spans="1:3" x14ac:dyDescent="0.25">
      <c r="A24">
        <v>20</v>
      </c>
      <c r="B24" t="s">
        <v>736</v>
      </c>
      <c r="C24" t="s">
        <v>2882</v>
      </c>
    </row>
    <row r="25" spans="1:3" x14ac:dyDescent="0.25">
      <c r="A25">
        <v>21</v>
      </c>
      <c r="B25" t="s">
        <v>737</v>
      </c>
      <c r="C25" t="s">
        <v>2883</v>
      </c>
    </row>
    <row r="26" spans="1:3" x14ac:dyDescent="0.25">
      <c r="A26" s="26" t="s">
        <v>763</v>
      </c>
      <c r="B26" s="26"/>
      <c r="C26" s="26" t="e">
        <v>#VALUE!</v>
      </c>
    </row>
    <row r="27" spans="1:3" x14ac:dyDescent="0.25">
      <c r="A27">
        <v>22</v>
      </c>
      <c r="B27" t="s">
        <v>741</v>
      </c>
      <c r="C27" t="s">
        <v>2884</v>
      </c>
    </row>
    <row r="28" spans="1:3" x14ac:dyDescent="0.25">
      <c r="A28" s="26" t="s">
        <v>764</v>
      </c>
      <c r="B28" s="26"/>
      <c r="C28" s="26" t="e">
        <v>#VALUE!</v>
      </c>
    </row>
    <row r="29" spans="1:3" x14ac:dyDescent="0.25">
      <c r="A29">
        <v>23</v>
      </c>
      <c r="B29" t="s">
        <v>738</v>
      </c>
      <c r="C29" t="s">
        <v>2885</v>
      </c>
    </row>
    <row r="30" spans="1:3" x14ac:dyDescent="0.25">
      <c r="A30">
        <v>24</v>
      </c>
      <c r="B30" t="s">
        <v>739</v>
      </c>
      <c r="C30" t="s">
        <v>2886</v>
      </c>
    </row>
    <row r="31" spans="1:3" x14ac:dyDescent="0.25">
      <c r="A31">
        <v>25</v>
      </c>
      <c r="B31" t="s">
        <v>740</v>
      </c>
      <c r="C31" t="s">
        <v>2887</v>
      </c>
    </row>
    <row r="32" spans="1:3" x14ac:dyDescent="0.25">
      <c r="A32" s="26" t="s">
        <v>765</v>
      </c>
      <c r="B32" s="26"/>
      <c r="C32" s="26" t="e">
        <v>#VALUE!</v>
      </c>
    </row>
    <row r="33" spans="1:3" x14ac:dyDescent="0.25">
      <c r="A33">
        <v>26</v>
      </c>
      <c r="B33" t="s">
        <v>742</v>
      </c>
      <c r="C33" t="s">
        <v>2888</v>
      </c>
    </row>
    <row r="34" spans="1:3" x14ac:dyDescent="0.25">
      <c r="A34">
        <v>27</v>
      </c>
      <c r="B34" t="s">
        <v>743</v>
      </c>
      <c r="C34" t="s">
        <v>2889</v>
      </c>
    </row>
    <row r="35" spans="1:3" x14ac:dyDescent="0.25">
      <c r="A35">
        <v>28</v>
      </c>
      <c r="B35" t="s">
        <v>744</v>
      </c>
      <c r="C35" t="s">
        <v>2890</v>
      </c>
    </row>
    <row r="36" spans="1:3" x14ac:dyDescent="0.25">
      <c r="A36">
        <v>29</v>
      </c>
      <c r="B36" t="s">
        <v>745</v>
      </c>
      <c r="C36" t="s">
        <v>2891</v>
      </c>
    </row>
    <row r="37" spans="1:3" x14ac:dyDescent="0.25">
      <c r="A37">
        <v>30</v>
      </c>
      <c r="B37" t="s">
        <v>746</v>
      </c>
      <c r="C37" t="s">
        <v>2892</v>
      </c>
    </row>
    <row r="38" spans="1:3" x14ac:dyDescent="0.25">
      <c r="A38">
        <v>31</v>
      </c>
      <c r="B38" t="s">
        <v>747</v>
      </c>
      <c r="C38" t="s">
        <v>2893</v>
      </c>
    </row>
    <row r="39" spans="1:3" x14ac:dyDescent="0.25">
      <c r="A39">
        <v>32</v>
      </c>
      <c r="B39" t="s">
        <v>748</v>
      </c>
      <c r="C39" t="s">
        <v>2894</v>
      </c>
    </row>
    <row r="40" spans="1:3" x14ac:dyDescent="0.25">
      <c r="A40">
        <v>33</v>
      </c>
      <c r="B40" t="s">
        <v>749</v>
      </c>
      <c r="C40" t="s">
        <v>2895</v>
      </c>
    </row>
    <row r="41" spans="1:3" x14ac:dyDescent="0.25">
      <c r="A41">
        <v>34</v>
      </c>
      <c r="B41" t="s">
        <v>750</v>
      </c>
      <c r="C41" t="s">
        <v>2896</v>
      </c>
    </row>
    <row r="42" spans="1:3" x14ac:dyDescent="0.25">
      <c r="A42">
        <v>35</v>
      </c>
      <c r="B42" t="s">
        <v>751</v>
      </c>
      <c r="C42" t="s">
        <v>2897</v>
      </c>
    </row>
    <row r="43" spans="1:3" x14ac:dyDescent="0.25">
      <c r="A43">
        <v>36</v>
      </c>
      <c r="B43" t="s">
        <v>752</v>
      </c>
      <c r="C43" t="s">
        <v>2898</v>
      </c>
    </row>
    <row r="44" spans="1:3" x14ac:dyDescent="0.25">
      <c r="A44">
        <v>37</v>
      </c>
      <c r="B44" t="s">
        <v>753</v>
      </c>
      <c r="C44" t="s">
        <v>2899</v>
      </c>
    </row>
    <row r="45" spans="1:3" x14ac:dyDescent="0.25">
      <c r="A45">
        <v>38</v>
      </c>
      <c r="B45" t="s">
        <v>754</v>
      </c>
      <c r="C45" t="s">
        <v>2900</v>
      </c>
    </row>
    <row r="46" spans="1:3" x14ac:dyDescent="0.25">
      <c r="A46">
        <v>39</v>
      </c>
      <c r="B46" t="s">
        <v>755</v>
      </c>
      <c r="C46" t="s">
        <v>2901</v>
      </c>
    </row>
    <row r="47" spans="1:3" x14ac:dyDescent="0.25">
      <c r="A47">
        <v>40</v>
      </c>
      <c r="B47" t="s">
        <v>756</v>
      </c>
      <c r="C47" t="s">
        <v>2902</v>
      </c>
    </row>
    <row r="48" spans="1:3" x14ac:dyDescent="0.25">
      <c r="A48">
        <v>41</v>
      </c>
      <c r="B48" t="s">
        <v>757</v>
      </c>
      <c r="C48" t="s">
        <v>2903</v>
      </c>
    </row>
    <row r="49" spans="1:3" x14ac:dyDescent="0.25">
      <c r="A49">
        <v>42</v>
      </c>
      <c r="B49" t="s">
        <v>758</v>
      </c>
      <c r="C49" t="s">
        <v>2904</v>
      </c>
    </row>
    <row r="50" spans="1:3" x14ac:dyDescent="0.25">
      <c r="A50">
        <v>43</v>
      </c>
      <c r="B50" t="s">
        <v>766</v>
      </c>
      <c r="C50" t="s">
        <v>2905</v>
      </c>
    </row>
    <row r="51" spans="1:3" x14ac:dyDescent="0.25">
      <c r="A51">
        <v>44</v>
      </c>
      <c r="B51" t="s">
        <v>759</v>
      </c>
      <c r="C51" t="s">
        <v>2906</v>
      </c>
    </row>
    <row r="52" spans="1:3" x14ac:dyDescent="0.25">
      <c r="A52" s="26" t="s">
        <v>768</v>
      </c>
      <c r="B52" s="26"/>
      <c r="C52" s="26"/>
    </row>
    <row r="53" spans="1:3" x14ac:dyDescent="0.25">
      <c r="A53">
        <v>45</v>
      </c>
      <c r="B53" t="s">
        <v>760</v>
      </c>
      <c r="C53" t="s">
        <v>2907</v>
      </c>
    </row>
    <row r="54" spans="1:3" x14ac:dyDescent="0.25">
      <c r="A54" s="26" t="s">
        <v>769</v>
      </c>
      <c r="B54" s="26"/>
      <c r="C54" s="26"/>
    </row>
    <row r="55" spans="1:3" x14ac:dyDescent="0.25">
      <c r="A55">
        <v>46</v>
      </c>
      <c r="B55" t="s">
        <v>761</v>
      </c>
      <c r="C55" t="s">
        <v>2908</v>
      </c>
    </row>
    <row r="56" spans="1:3" x14ac:dyDescent="0.25">
      <c r="A56" s="26" t="s">
        <v>767</v>
      </c>
      <c r="B56" s="26"/>
      <c r="C56" s="26"/>
    </row>
    <row r="57" spans="1:3" x14ac:dyDescent="0.25">
      <c r="A57">
        <v>47</v>
      </c>
      <c r="B57" t="s">
        <v>714</v>
      </c>
      <c r="C57" t="s">
        <v>2909</v>
      </c>
    </row>
    <row r="58" spans="1:3" x14ac:dyDescent="0.25">
      <c r="A58" s="26" t="s">
        <v>770</v>
      </c>
      <c r="B58" s="26"/>
      <c r="C58" s="26"/>
    </row>
    <row r="59" spans="1:3" x14ac:dyDescent="0.25">
      <c r="A59">
        <v>48</v>
      </c>
      <c r="B59" t="s">
        <v>715</v>
      </c>
      <c r="C59" t="s">
        <v>2910</v>
      </c>
    </row>
    <row r="60" spans="1:3" x14ac:dyDescent="0.25">
      <c r="A60">
        <v>49</v>
      </c>
      <c r="B60" t="s">
        <v>716</v>
      </c>
      <c r="C60" t="s">
        <v>2911</v>
      </c>
    </row>
    <row r="61" spans="1:3" x14ac:dyDescent="0.25">
      <c r="A61" s="26" t="s">
        <v>771</v>
      </c>
      <c r="B61" s="26"/>
      <c r="C61" s="26"/>
    </row>
    <row r="62" spans="1:3" x14ac:dyDescent="0.25">
      <c r="A62">
        <v>50</v>
      </c>
      <c r="B62" t="s">
        <v>717</v>
      </c>
      <c r="C62" t="s">
        <v>2912</v>
      </c>
    </row>
  </sheetData>
  <mergeCells count="12">
    <mergeCell ref="A32:C32"/>
    <mergeCell ref="A52:C52"/>
    <mergeCell ref="A54:C54"/>
    <mergeCell ref="A56:C56"/>
    <mergeCell ref="A58:C58"/>
    <mergeCell ref="A61:C61"/>
    <mergeCell ref="A1:C1"/>
    <mergeCell ref="A3:C3"/>
    <mergeCell ref="A20:C20"/>
    <mergeCell ref="A18:C18"/>
    <mergeCell ref="A26:C26"/>
    <mergeCell ref="A28:C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2F03-5B80-4301-B4D8-617F66040DDE}">
  <dimension ref="A1:I26"/>
  <sheetViews>
    <sheetView workbookViewId="0">
      <selection activeCell="G15" sqref="G15:I15"/>
    </sheetView>
  </sheetViews>
  <sheetFormatPr defaultRowHeight="15" x14ac:dyDescent="0.25"/>
  <sheetData>
    <row r="1" spans="1:9" x14ac:dyDescent="0.25">
      <c r="A1" t="s">
        <v>2705</v>
      </c>
    </row>
    <row r="3" spans="1:9" ht="15.75" x14ac:dyDescent="0.25">
      <c r="A3" t="s">
        <v>3168</v>
      </c>
      <c r="F3" s="23" t="s">
        <v>4133</v>
      </c>
    </row>
    <row r="4" spans="1:9" x14ac:dyDescent="0.25">
      <c r="A4" t="s">
        <v>3169</v>
      </c>
    </row>
    <row r="5" spans="1:9" x14ac:dyDescent="0.25">
      <c r="A5" t="s">
        <v>3170</v>
      </c>
      <c r="F5">
        <v>1600</v>
      </c>
      <c r="G5" s="1"/>
      <c r="H5" s="1"/>
      <c r="I5" s="1"/>
    </row>
    <row r="6" spans="1:9" x14ac:dyDescent="0.25">
      <c r="A6" t="s">
        <v>3171</v>
      </c>
      <c r="G6" s="1" t="s">
        <v>4134</v>
      </c>
      <c r="H6" s="1">
        <v>1020</v>
      </c>
      <c r="I6" s="1">
        <f>H6/$F$5</f>
        <v>0.63749999999999996</v>
      </c>
    </row>
    <row r="7" spans="1:9" x14ac:dyDescent="0.25">
      <c r="A7" t="s">
        <v>3172</v>
      </c>
      <c r="G7" s="1" t="s">
        <v>4135</v>
      </c>
      <c r="H7" s="1">
        <v>160</v>
      </c>
      <c r="I7" s="1">
        <f t="shared" ref="I7:I13" si="0">H7/$F$5</f>
        <v>0.1</v>
      </c>
    </row>
    <row r="8" spans="1:9" x14ac:dyDescent="0.25">
      <c r="A8" t="s">
        <v>3173</v>
      </c>
      <c r="G8" s="1" t="s">
        <v>4136</v>
      </c>
      <c r="H8" s="1">
        <v>130</v>
      </c>
      <c r="I8" s="1">
        <f t="shared" si="0"/>
        <v>8.1250000000000003E-2</v>
      </c>
    </row>
    <row r="9" spans="1:9" x14ac:dyDescent="0.25">
      <c r="A9" t="s">
        <v>3174</v>
      </c>
      <c r="G9" s="1" t="s">
        <v>4137</v>
      </c>
      <c r="H9" s="1">
        <v>110</v>
      </c>
      <c r="I9" s="1">
        <f t="shared" si="0"/>
        <v>6.8750000000000006E-2</v>
      </c>
    </row>
    <row r="10" spans="1:9" x14ac:dyDescent="0.25">
      <c r="A10" t="s">
        <v>3175</v>
      </c>
      <c r="G10" s="1" t="s">
        <v>4138</v>
      </c>
      <c r="H10" s="1">
        <v>80</v>
      </c>
      <c r="I10" s="1">
        <f t="shared" si="0"/>
        <v>0.05</v>
      </c>
    </row>
    <row r="11" spans="1:9" x14ac:dyDescent="0.25">
      <c r="A11" t="s">
        <v>3176</v>
      </c>
      <c r="G11" s="1" t="s">
        <v>4139</v>
      </c>
      <c r="H11" s="1">
        <v>55</v>
      </c>
      <c r="I11" s="1">
        <f t="shared" si="0"/>
        <v>3.4375000000000003E-2</v>
      </c>
    </row>
    <row r="12" spans="1:9" x14ac:dyDescent="0.25">
      <c r="A12" t="s">
        <v>3177</v>
      </c>
      <c r="G12" s="1" t="s">
        <v>4140</v>
      </c>
      <c r="H12" s="1">
        <v>35</v>
      </c>
      <c r="I12" s="1">
        <f t="shared" si="0"/>
        <v>2.1874999999999999E-2</v>
      </c>
    </row>
    <row r="13" spans="1:9" x14ac:dyDescent="0.25">
      <c r="A13" t="s">
        <v>4144</v>
      </c>
      <c r="G13" s="1" t="s">
        <v>4141</v>
      </c>
      <c r="H13" s="1">
        <v>10</v>
      </c>
      <c r="I13" s="1">
        <f t="shared" si="0"/>
        <v>6.2500000000000003E-3</v>
      </c>
    </row>
    <row r="14" spans="1:9" x14ac:dyDescent="0.25">
      <c r="A14" t="s">
        <v>3178</v>
      </c>
      <c r="G14" s="1"/>
      <c r="H14" s="1">
        <f>SUM(H6:H13)</f>
        <v>1600</v>
      </c>
      <c r="I14" s="1"/>
    </row>
    <row r="15" spans="1:9" x14ac:dyDescent="0.25">
      <c r="A15" t="s">
        <v>3179</v>
      </c>
      <c r="G15" s="1" t="s">
        <v>4142</v>
      </c>
      <c r="H15" s="1" t="s">
        <v>4143</v>
      </c>
      <c r="I15" s="1">
        <f>5*H14</f>
        <v>8000</v>
      </c>
    </row>
    <row r="16" spans="1:9" x14ac:dyDescent="0.25">
      <c r="A16" t="s">
        <v>3180</v>
      </c>
    </row>
    <row r="17" spans="1:1" x14ac:dyDescent="0.25">
      <c r="A17" t="s">
        <v>3181</v>
      </c>
    </row>
    <row r="18" spans="1:1" x14ac:dyDescent="0.25">
      <c r="A18" t="s">
        <v>3182</v>
      </c>
    </row>
    <row r="19" spans="1:1" x14ac:dyDescent="0.25">
      <c r="A19" t="s">
        <v>3183</v>
      </c>
    </row>
    <row r="20" spans="1:1" x14ac:dyDescent="0.25">
      <c r="A20" t="s">
        <v>3184</v>
      </c>
    </row>
    <row r="21" spans="1:1" x14ac:dyDescent="0.25">
      <c r="A21" t="s">
        <v>3185</v>
      </c>
    </row>
    <row r="22" spans="1:1" x14ac:dyDescent="0.25">
      <c r="A22" t="s">
        <v>3186</v>
      </c>
    </row>
    <row r="23" spans="1:1" x14ac:dyDescent="0.25">
      <c r="A23" t="s">
        <v>3187</v>
      </c>
    </row>
    <row r="24" spans="1:1" x14ac:dyDescent="0.25">
      <c r="A24" t="s">
        <v>3188</v>
      </c>
    </row>
    <row r="25" spans="1:1" x14ac:dyDescent="0.25">
      <c r="A25" t="s">
        <v>3189</v>
      </c>
    </row>
    <row r="26" spans="1:1" x14ac:dyDescent="0.25">
      <c r="A26" t="s">
        <v>3190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83538-09EC-4A50-B222-37B2C4A0D841}">
  <dimension ref="A2:H20"/>
  <sheetViews>
    <sheetView workbookViewId="0">
      <selection activeCell="H7" sqref="H7"/>
    </sheetView>
  </sheetViews>
  <sheetFormatPr defaultRowHeight="15" x14ac:dyDescent="0.25"/>
  <sheetData>
    <row r="2" spans="1:8" x14ac:dyDescent="0.25">
      <c r="A2" s="21" t="s">
        <v>3139</v>
      </c>
      <c r="E2" t="s">
        <v>3140</v>
      </c>
    </row>
    <row r="3" spans="1:8" x14ac:dyDescent="0.25">
      <c r="A3" s="21"/>
      <c r="E3" t="s">
        <v>3141</v>
      </c>
    </row>
    <row r="4" spans="1:8" x14ac:dyDescent="0.25">
      <c r="A4" s="1" t="s">
        <v>4134</v>
      </c>
      <c r="B4">
        <v>770</v>
      </c>
      <c r="C4">
        <f>B4/$B$12</f>
        <v>0.63900414937759331</v>
      </c>
      <c r="E4" t="s">
        <v>3142</v>
      </c>
    </row>
    <row r="5" spans="1:8" x14ac:dyDescent="0.25">
      <c r="A5" s="1" t="s">
        <v>4135</v>
      </c>
      <c r="B5">
        <v>130</v>
      </c>
      <c r="C5">
        <f>B5/$B$12</f>
        <v>0.1078838174273859</v>
      </c>
      <c r="E5" t="s">
        <v>3143</v>
      </c>
    </row>
    <row r="6" spans="1:8" x14ac:dyDescent="0.25">
      <c r="A6" s="1" t="s">
        <v>4136</v>
      </c>
      <c r="B6">
        <v>70</v>
      </c>
      <c r="C6">
        <f>B6/$B$12</f>
        <v>5.8091286307053944E-2</v>
      </c>
      <c r="E6" t="s">
        <v>3144</v>
      </c>
      <c r="F6" t="s">
        <v>3144</v>
      </c>
    </row>
    <row r="7" spans="1:8" x14ac:dyDescent="0.25">
      <c r="A7" s="1" t="s">
        <v>4137</v>
      </c>
      <c r="B7">
        <v>55</v>
      </c>
      <c r="C7">
        <f>B7/$B$12</f>
        <v>4.5643153526970952E-2</v>
      </c>
      <c r="E7" t="s">
        <v>3145</v>
      </c>
    </row>
    <row r="8" spans="1:8" x14ac:dyDescent="0.25">
      <c r="A8" s="1" t="s">
        <v>4138</v>
      </c>
      <c r="B8">
        <v>110</v>
      </c>
      <c r="C8">
        <f>B8/$B$12</f>
        <v>9.1286307053941904E-2</v>
      </c>
      <c r="E8" t="s">
        <v>3146</v>
      </c>
    </row>
    <row r="9" spans="1:8" x14ac:dyDescent="0.25">
      <c r="A9" s="1" t="s">
        <v>4139</v>
      </c>
      <c r="B9">
        <v>25</v>
      </c>
      <c r="C9">
        <f>B9/$B$12</f>
        <v>2.0746887966804978E-2</v>
      </c>
    </row>
    <row r="10" spans="1:8" x14ac:dyDescent="0.25">
      <c r="A10" s="1" t="s">
        <v>4140</v>
      </c>
      <c r="B10">
        <v>35</v>
      </c>
      <c r="C10">
        <f>B10/$B$12</f>
        <v>2.9045643153526972E-2</v>
      </c>
      <c r="E10" t="s">
        <v>3147</v>
      </c>
      <c r="F10" t="s">
        <v>3148</v>
      </c>
      <c r="H10" t="s">
        <v>3165</v>
      </c>
    </row>
    <row r="11" spans="1:8" x14ac:dyDescent="0.25">
      <c r="A11" s="1" t="s">
        <v>4141</v>
      </c>
      <c r="B11">
        <v>10</v>
      </c>
      <c r="C11">
        <f>B11/$B$12</f>
        <v>8.2987551867219917E-3</v>
      </c>
      <c r="E11" t="s">
        <v>3140</v>
      </c>
      <c r="F11" t="s">
        <v>3149</v>
      </c>
      <c r="H11" t="s">
        <v>3166</v>
      </c>
    </row>
    <row r="12" spans="1:8" x14ac:dyDescent="0.25">
      <c r="B12">
        <f>SUM(B4:B11)</f>
        <v>1205</v>
      </c>
      <c r="E12" t="s">
        <v>3150</v>
      </c>
      <c r="F12" t="s">
        <v>3151</v>
      </c>
      <c r="H12" t="s">
        <v>3167</v>
      </c>
    </row>
    <row r="13" spans="1:8" x14ac:dyDescent="0.25">
      <c r="A13" s="1" t="s">
        <v>4142</v>
      </c>
      <c r="B13" s="1" t="s">
        <v>4145</v>
      </c>
      <c r="C13" s="1">
        <f>6*B12</f>
        <v>7230</v>
      </c>
      <c r="E13" t="s">
        <v>3152</v>
      </c>
      <c r="F13" t="s">
        <v>3153</v>
      </c>
    </row>
    <row r="14" spans="1:8" x14ac:dyDescent="0.25">
      <c r="E14" t="s">
        <v>3154</v>
      </c>
      <c r="F14" t="s">
        <v>3155</v>
      </c>
    </row>
    <row r="15" spans="1:8" x14ac:dyDescent="0.25">
      <c r="E15" t="s">
        <v>3156</v>
      </c>
      <c r="F15" t="s">
        <v>3157</v>
      </c>
    </row>
    <row r="16" spans="1:8" x14ac:dyDescent="0.25">
      <c r="E16" t="s">
        <v>3158</v>
      </c>
      <c r="F16" t="s">
        <v>3159</v>
      </c>
    </row>
    <row r="17" spans="5:6" x14ac:dyDescent="0.25">
      <c r="E17" t="s">
        <v>3160</v>
      </c>
      <c r="F17" t="s">
        <v>3161</v>
      </c>
    </row>
    <row r="18" spans="5:6" x14ac:dyDescent="0.25">
      <c r="E18" t="s">
        <v>3162</v>
      </c>
      <c r="F18" t="s">
        <v>3163</v>
      </c>
    </row>
    <row r="19" spans="5:6" x14ac:dyDescent="0.25">
      <c r="F19" t="s">
        <v>3164</v>
      </c>
    </row>
    <row r="20" spans="5:6" x14ac:dyDescent="0.25">
      <c r="E20" t="s">
        <v>3041</v>
      </c>
      <c r="F20" t="s">
        <v>3145</v>
      </c>
    </row>
  </sheetData>
  <conditionalFormatting sqref="B13:C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B309-BCA4-41B1-A5A0-61290F4B53BA}">
  <dimension ref="A1:S59"/>
  <sheetViews>
    <sheetView topLeftCell="B1" workbookViewId="0">
      <selection activeCell="O2" sqref="O2:S23"/>
    </sheetView>
  </sheetViews>
  <sheetFormatPr defaultRowHeight="15" x14ac:dyDescent="0.25"/>
  <cols>
    <col min="1" max="1" width="27.5703125" style="11" bestFit="1" customWidth="1"/>
    <col min="2" max="2" width="44" style="11" bestFit="1" customWidth="1"/>
    <col min="3" max="5" width="9.140625" style="11"/>
    <col min="6" max="6" width="13.85546875" style="11" bestFit="1" customWidth="1"/>
    <col min="7" max="7" width="12.42578125" style="11" bestFit="1" customWidth="1"/>
    <col min="8" max="16384" width="9.140625" style="11"/>
  </cols>
  <sheetData>
    <row r="1" spans="1:19" x14ac:dyDescent="0.25">
      <c r="A1" s="20" t="s">
        <v>2756</v>
      </c>
      <c r="B1" s="20"/>
    </row>
    <row r="2" spans="1:19" ht="18" x14ac:dyDescent="0.25">
      <c r="A2" s="46" t="s">
        <v>2757</v>
      </c>
      <c r="B2" s="46" t="s">
        <v>2758</v>
      </c>
      <c r="D2" s="54" t="s">
        <v>2913</v>
      </c>
      <c r="E2" s="54"/>
      <c r="F2" s="54"/>
      <c r="G2" s="54"/>
      <c r="H2" s="54"/>
      <c r="J2" s="54" t="s">
        <v>4157</v>
      </c>
      <c r="K2" s="54"/>
      <c r="L2" s="54"/>
      <c r="M2" s="54"/>
      <c r="O2" s="54" t="s">
        <v>2998</v>
      </c>
      <c r="P2" s="54"/>
      <c r="Q2" s="54"/>
      <c r="R2" s="54"/>
      <c r="S2" s="54"/>
    </row>
    <row r="3" spans="1:19" ht="18" x14ac:dyDescent="0.25">
      <c r="A3" s="8" t="s">
        <v>2759</v>
      </c>
      <c r="B3" s="8" t="s">
        <v>2760</v>
      </c>
      <c r="D3" s="49"/>
      <c r="E3" s="50" t="s">
        <v>2914</v>
      </c>
      <c r="F3" s="50" t="s">
        <v>2915</v>
      </c>
      <c r="G3" s="50" t="s">
        <v>2916</v>
      </c>
      <c r="H3" s="50" t="s">
        <v>2917</v>
      </c>
      <c r="J3" s="55" t="s">
        <v>3053</v>
      </c>
      <c r="K3" s="55" t="s">
        <v>3054</v>
      </c>
      <c r="L3" s="55" t="s">
        <v>3055</v>
      </c>
      <c r="M3" s="55" t="s">
        <v>3056</v>
      </c>
      <c r="O3" s="53"/>
      <c r="P3" s="56" t="s">
        <v>2999</v>
      </c>
      <c r="Q3" s="56" t="s">
        <v>3000</v>
      </c>
      <c r="R3" s="56" t="s">
        <v>3001</v>
      </c>
      <c r="S3" s="56" t="s">
        <v>3002</v>
      </c>
    </row>
    <row r="4" spans="1:19" ht="18" x14ac:dyDescent="0.25">
      <c r="A4" s="8" t="s">
        <v>2761</v>
      </c>
      <c r="B4" s="8" t="s">
        <v>2762</v>
      </c>
      <c r="D4" s="51">
        <v>1</v>
      </c>
      <c r="E4" s="52" t="s">
        <v>2918</v>
      </c>
      <c r="F4" s="52" t="s">
        <v>2919</v>
      </c>
      <c r="G4" s="52" t="s">
        <v>2920</v>
      </c>
      <c r="H4" s="52" t="s">
        <v>2921</v>
      </c>
      <c r="J4" s="52" t="s">
        <v>3057</v>
      </c>
      <c r="K4" s="52" t="s">
        <v>3058</v>
      </c>
      <c r="L4" s="52" t="s">
        <v>3059</v>
      </c>
      <c r="M4" s="52" t="s">
        <v>3060</v>
      </c>
      <c r="O4" s="51">
        <v>1</v>
      </c>
      <c r="P4" s="52" t="s">
        <v>3003</v>
      </c>
      <c r="Q4" s="52" t="s">
        <v>3004</v>
      </c>
      <c r="R4" s="52" t="s">
        <v>3005</v>
      </c>
      <c r="S4" s="52" t="s">
        <v>3006</v>
      </c>
    </row>
    <row r="5" spans="1:19" ht="18" x14ac:dyDescent="0.25">
      <c r="A5" s="8" t="s">
        <v>2763</v>
      </c>
      <c r="B5" s="8" t="s">
        <v>2764</v>
      </c>
      <c r="D5" s="51">
        <v>2</v>
      </c>
      <c r="E5" s="52" t="s">
        <v>2922</v>
      </c>
      <c r="F5" s="52" t="s">
        <v>2923</v>
      </c>
      <c r="G5" s="52" t="s">
        <v>2924</v>
      </c>
      <c r="H5" s="52" t="s">
        <v>2925</v>
      </c>
      <c r="J5" s="52" t="s">
        <v>3061</v>
      </c>
      <c r="K5" s="52" t="s">
        <v>3062</v>
      </c>
      <c r="L5" s="52" t="s">
        <v>3063</v>
      </c>
      <c r="M5" s="52" t="s">
        <v>3064</v>
      </c>
      <c r="O5" s="51">
        <v>2</v>
      </c>
      <c r="P5" s="52" t="s">
        <v>3007</v>
      </c>
      <c r="Q5" s="52" t="s">
        <v>3008</v>
      </c>
      <c r="R5" s="52" t="s">
        <v>3009</v>
      </c>
      <c r="S5" s="52" t="s">
        <v>3010</v>
      </c>
    </row>
    <row r="6" spans="1:19" ht="18" x14ac:dyDescent="0.25">
      <c r="A6" s="8" t="s">
        <v>2765</v>
      </c>
      <c r="B6" s="8" t="s">
        <v>2766</v>
      </c>
      <c r="D6" s="51">
        <v>3</v>
      </c>
      <c r="E6" s="52" t="s">
        <v>2926</v>
      </c>
      <c r="F6" s="52" t="s">
        <v>2927</v>
      </c>
      <c r="G6" s="52" t="s">
        <v>2928</v>
      </c>
      <c r="H6" s="52" t="s">
        <v>2929</v>
      </c>
      <c r="J6" s="52" t="s">
        <v>3065</v>
      </c>
      <c r="K6" s="52" t="s">
        <v>3066</v>
      </c>
      <c r="L6" s="52" t="s">
        <v>3067</v>
      </c>
      <c r="M6" s="52" t="s">
        <v>3068</v>
      </c>
      <c r="O6" s="51">
        <v>3</v>
      </c>
      <c r="P6" s="52" t="s">
        <v>3011</v>
      </c>
      <c r="Q6" s="52" t="s">
        <v>3012</v>
      </c>
      <c r="R6" s="52" t="s">
        <v>3013</v>
      </c>
      <c r="S6" s="52" t="s">
        <v>3010</v>
      </c>
    </row>
    <row r="7" spans="1:19" ht="18" x14ac:dyDescent="0.25">
      <c r="A7" s="8" t="s">
        <v>2767</v>
      </c>
      <c r="B7" s="8" t="s">
        <v>2768</v>
      </c>
      <c r="D7" s="51">
        <v>4</v>
      </c>
      <c r="E7" s="52" t="s">
        <v>2930</v>
      </c>
      <c r="F7" s="52" t="s">
        <v>2931</v>
      </c>
      <c r="G7" s="52" t="s">
        <v>2932</v>
      </c>
      <c r="H7" s="52" t="s">
        <v>2933</v>
      </c>
      <c r="J7" s="52" t="s">
        <v>3069</v>
      </c>
      <c r="K7" s="52" t="s">
        <v>3070</v>
      </c>
      <c r="L7" s="52" t="s">
        <v>3071</v>
      </c>
      <c r="M7" s="52" t="s">
        <v>3072</v>
      </c>
      <c r="O7" s="51">
        <v>4</v>
      </c>
      <c r="P7" s="52" t="s">
        <v>3014</v>
      </c>
      <c r="Q7" s="52" t="s">
        <v>3015</v>
      </c>
      <c r="R7" s="52" t="s">
        <v>3016</v>
      </c>
      <c r="S7" s="52" t="s">
        <v>3017</v>
      </c>
    </row>
    <row r="8" spans="1:19" ht="18" x14ac:dyDescent="0.25">
      <c r="A8" s="8" t="s">
        <v>2769</v>
      </c>
      <c r="B8" s="8" t="s">
        <v>2770</v>
      </c>
      <c r="D8" s="51">
        <v>5</v>
      </c>
      <c r="E8" s="52" t="s">
        <v>2934</v>
      </c>
      <c r="F8" s="52" t="s">
        <v>2935</v>
      </c>
      <c r="G8" s="52" t="s">
        <v>2936</v>
      </c>
      <c r="H8" s="52" t="s">
        <v>2937</v>
      </c>
      <c r="J8" s="52" t="s">
        <v>3073</v>
      </c>
      <c r="K8" s="52" t="s">
        <v>3074</v>
      </c>
      <c r="L8" s="52" t="s">
        <v>3075</v>
      </c>
      <c r="M8" s="52" t="s">
        <v>3076</v>
      </c>
      <c r="O8" s="51">
        <v>5</v>
      </c>
      <c r="P8" s="52" t="s">
        <v>3018</v>
      </c>
      <c r="Q8" s="52" t="s">
        <v>3019</v>
      </c>
      <c r="R8" s="52" t="s">
        <v>3020</v>
      </c>
      <c r="S8" s="52" t="s">
        <v>3017</v>
      </c>
    </row>
    <row r="9" spans="1:19" ht="18" x14ac:dyDescent="0.25">
      <c r="A9" s="8" t="s">
        <v>2771</v>
      </c>
      <c r="B9" s="8" t="s">
        <v>2772</v>
      </c>
      <c r="D9" s="51">
        <v>6</v>
      </c>
      <c r="E9" s="52" t="s">
        <v>2938</v>
      </c>
      <c r="F9" s="52" t="s">
        <v>2939</v>
      </c>
      <c r="G9" s="52" t="s">
        <v>2940</v>
      </c>
      <c r="H9" s="52" t="s">
        <v>2941</v>
      </c>
      <c r="J9" s="52" t="s">
        <v>3077</v>
      </c>
      <c r="K9" s="52" t="s">
        <v>3078</v>
      </c>
      <c r="L9" s="52" t="s">
        <v>3079</v>
      </c>
      <c r="M9" s="52" t="s">
        <v>3080</v>
      </c>
      <c r="O9" s="51">
        <v>6</v>
      </c>
      <c r="P9" s="52" t="s">
        <v>4153</v>
      </c>
      <c r="Q9" s="52" t="s">
        <v>4154</v>
      </c>
      <c r="R9" s="52" t="s">
        <v>4155</v>
      </c>
      <c r="S9" s="52" t="s">
        <v>3017</v>
      </c>
    </row>
    <row r="10" spans="1:19" ht="18" x14ac:dyDescent="0.25">
      <c r="A10" s="8" t="s">
        <v>2773</v>
      </c>
      <c r="B10" s="8" t="s">
        <v>2774</v>
      </c>
      <c r="D10" s="51">
        <v>7</v>
      </c>
      <c r="E10" s="52" t="s">
        <v>2942</v>
      </c>
      <c r="F10" s="52" t="s">
        <v>2943</v>
      </c>
      <c r="G10" s="52" t="s">
        <v>2944</v>
      </c>
      <c r="H10" s="52" t="s">
        <v>2945</v>
      </c>
      <c r="J10" s="52" t="s">
        <v>3081</v>
      </c>
      <c r="K10" s="52" t="s">
        <v>3082</v>
      </c>
      <c r="L10" s="52" t="s">
        <v>3083</v>
      </c>
      <c r="M10" s="52" t="s">
        <v>3084</v>
      </c>
      <c r="O10" s="51">
        <v>7</v>
      </c>
      <c r="P10" s="52" t="s">
        <v>3021</v>
      </c>
      <c r="Q10" s="52" t="s">
        <v>3022</v>
      </c>
      <c r="R10" s="52" t="s">
        <v>4156</v>
      </c>
      <c r="S10" s="52" t="s">
        <v>3023</v>
      </c>
    </row>
    <row r="11" spans="1:19" ht="18" x14ac:dyDescent="0.25">
      <c r="A11" s="8" t="s">
        <v>2775</v>
      </c>
      <c r="B11" s="8" t="s">
        <v>2776</v>
      </c>
      <c r="D11" s="51">
        <v>8</v>
      </c>
      <c r="E11" s="52" t="s">
        <v>2946</v>
      </c>
      <c r="F11" s="52" t="s">
        <v>2947</v>
      </c>
      <c r="G11" s="52" t="s">
        <v>2948</v>
      </c>
      <c r="H11" s="52" t="s">
        <v>2949</v>
      </c>
      <c r="J11" s="52" t="s">
        <v>3085</v>
      </c>
      <c r="K11" s="52" t="s">
        <v>3086</v>
      </c>
      <c r="L11" s="52" t="s">
        <v>3087</v>
      </c>
      <c r="M11" s="52" t="s">
        <v>3088</v>
      </c>
      <c r="O11" s="51">
        <v>8</v>
      </c>
      <c r="P11" s="52" t="s">
        <v>3024</v>
      </c>
      <c r="Q11" s="52" t="s">
        <v>3025</v>
      </c>
      <c r="R11" s="52" t="s">
        <v>3026</v>
      </c>
      <c r="S11" s="52" t="s">
        <v>3018</v>
      </c>
    </row>
    <row r="12" spans="1:19" ht="18" x14ac:dyDescent="0.25">
      <c r="A12" s="8" t="s">
        <v>2777</v>
      </c>
      <c r="B12" s="8" t="s">
        <v>2778</v>
      </c>
      <c r="D12" s="51">
        <v>9</v>
      </c>
      <c r="E12" s="52" t="s">
        <v>2950</v>
      </c>
      <c r="F12" s="52" t="s">
        <v>2951</v>
      </c>
      <c r="G12" s="52" t="s">
        <v>2952</v>
      </c>
      <c r="H12" s="52" t="s">
        <v>2953</v>
      </c>
      <c r="J12" s="52" t="s">
        <v>3089</v>
      </c>
      <c r="K12" s="52" t="s">
        <v>3090</v>
      </c>
      <c r="L12" s="52" t="s">
        <v>3091</v>
      </c>
      <c r="M12" s="52" t="s">
        <v>3092</v>
      </c>
      <c r="O12" s="51">
        <v>9</v>
      </c>
      <c r="P12" s="52" t="s">
        <v>3027</v>
      </c>
      <c r="Q12" s="52" t="s">
        <v>3028</v>
      </c>
      <c r="R12" s="52" t="s">
        <v>3029</v>
      </c>
      <c r="S12" s="52" t="s">
        <v>3018</v>
      </c>
    </row>
    <row r="13" spans="1:19" ht="18" x14ac:dyDescent="0.25">
      <c r="A13" s="8" t="s">
        <v>2779</v>
      </c>
      <c r="B13" s="8" t="s">
        <v>2780</v>
      </c>
      <c r="D13" s="51">
        <v>10</v>
      </c>
      <c r="E13" s="52" t="s">
        <v>2954</v>
      </c>
      <c r="F13" s="52" t="s">
        <v>2955</v>
      </c>
      <c r="G13" s="52" t="s">
        <v>2956</v>
      </c>
      <c r="H13" s="52" t="s">
        <v>2957</v>
      </c>
      <c r="J13" s="52" t="s">
        <v>3093</v>
      </c>
      <c r="K13" s="52" t="s">
        <v>3094</v>
      </c>
      <c r="L13" s="52" t="s">
        <v>3095</v>
      </c>
      <c r="M13" s="52" t="s">
        <v>3096</v>
      </c>
      <c r="O13" s="51">
        <v>10</v>
      </c>
      <c r="P13" s="52" t="s">
        <v>3030</v>
      </c>
      <c r="Q13" s="52" t="s">
        <v>3031</v>
      </c>
      <c r="R13" s="52" t="s">
        <v>3032</v>
      </c>
      <c r="S13" s="52" t="s">
        <v>3018</v>
      </c>
    </row>
    <row r="14" spans="1:19" ht="18" x14ac:dyDescent="0.25">
      <c r="A14" s="8" t="s">
        <v>2781</v>
      </c>
      <c r="B14" s="8" t="s">
        <v>2782</v>
      </c>
      <c r="D14" s="51">
        <v>11</v>
      </c>
      <c r="E14" s="52" t="s">
        <v>2958</v>
      </c>
      <c r="F14" s="52" t="s">
        <v>2959</v>
      </c>
      <c r="G14" s="52" t="s">
        <v>2960</v>
      </c>
      <c r="H14" s="52" t="s">
        <v>2961</v>
      </c>
      <c r="O14" s="51">
        <v>11</v>
      </c>
      <c r="P14" s="52" t="s">
        <v>4148</v>
      </c>
      <c r="Q14" s="51" t="s">
        <v>3033</v>
      </c>
      <c r="R14" s="52" t="s">
        <v>4146</v>
      </c>
      <c r="S14" s="52" t="s">
        <v>4147</v>
      </c>
    </row>
    <row r="15" spans="1:19" ht="18" x14ac:dyDescent="0.25">
      <c r="A15" s="8" t="s">
        <v>2783</v>
      </c>
      <c r="B15" s="8" t="s">
        <v>2784</v>
      </c>
      <c r="D15" s="51">
        <v>12</v>
      </c>
      <c r="E15" s="52" t="s">
        <v>2962</v>
      </c>
      <c r="F15" s="52" t="s">
        <v>2963</v>
      </c>
      <c r="G15" s="52" t="s">
        <v>2964</v>
      </c>
      <c r="H15" s="52" t="s">
        <v>2965</v>
      </c>
      <c r="O15" s="51">
        <v>12</v>
      </c>
      <c r="P15" s="52" t="s">
        <v>3035</v>
      </c>
      <c r="Q15" s="52" t="s">
        <v>3036</v>
      </c>
      <c r="R15" s="52" t="s">
        <v>3037</v>
      </c>
      <c r="S15" s="52" t="s">
        <v>4147</v>
      </c>
    </row>
    <row r="16" spans="1:19" ht="18" x14ac:dyDescent="0.25">
      <c r="A16" s="8" t="s">
        <v>2785</v>
      </c>
      <c r="B16" s="8" t="s">
        <v>2786</v>
      </c>
      <c r="D16" s="51">
        <v>13</v>
      </c>
      <c r="E16" s="52" t="s">
        <v>2966</v>
      </c>
      <c r="F16" s="52" t="s">
        <v>2967</v>
      </c>
      <c r="G16" s="52" t="s">
        <v>2968</v>
      </c>
      <c r="H16" s="52" t="s">
        <v>2969</v>
      </c>
      <c r="O16" s="51">
        <v>13</v>
      </c>
      <c r="P16" s="52" t="s">
        <v>3038</v>
      </c>
      <c r="Q16" s="52" t="s">
        <v>3039</v>
      </c>
      <c r="R16" s="52" t="s">
        <v>3040</v>
      </c>
      <c r="S16" s="52" t="s">
        <v>4149</v>
      </c>
    </row>
    <row r="17" spans="1:19" ht="18" x14ac:dyDescent="0.25">
      <c r="A17" s="8" t="s">
        <v>2787</v>
      </c>
      <c r="B17" s="8" t="s">
        <v>2788</v>
      </c>
      <c r="D17" s="51">
        <v>14</v>
      </c>
      <c r="E17" s="52" t="s">
        <v>2970</v>
      </c>
      <c r="F17" s="52" t="s">
        <v>2971</v>
      </c>
      <c r="G17" s="52" t="s">
        <v>2972</v>
      </c>
      <c r="H17" s="52" t="s">
        <v>2973</v>
      </c>
      <c r="O17" s="51">
        <v>14</v>
      </c>
      <c r="P17" s="52" t="s">
        <v>3042</v>
      </c>
      <c r="Q17" s="52" t="s">
        <v>3043</v>
      </c>
      <c r="R17" s="52" t="s">
        <v>4150</v>
      </c>
      <c r="S17" s="52" t="s">
        <v>3024</v>
      </c>
    </row>
    <row r="18" spans="1:19" ht="18" x14ac:dyDescent="0.25">
      <c r="A18" s="8" t="s">
        <v>2789</v>
      </c>
      <c r="B18" s="8" t="s">
        <v>2790</v>
      </c>
      <c r="D18" s="51">
        <v>15</v>
      </c>
      <c r="E18" s="52" t="s">
        <v>2974</v>
      </c>
      <c r="F18" s="52" t="s">
        <v>2975</v>
      </c>
      <c r="G18" s="52" t="s">
        <v>2976</v>
      </c>
      <c r="H18" s="52" t="s">
        <v>2977</v>
      </c>
      <c r="O18" s="51">
        <v>15</v>
      </c>
      <c r="P18" s="52" t="s">
        <v>3039</v>
      </c>
      <c r="Q18" s="52" t="s">
        <v>3044</v>
      </c>
      <c r="R18" s="52" t="s">
        <v>3045</v>
      </c>
      <c r="S18" s="52" t="s">
        <v>3024</v>
      </c>
    </row>
    <row r="19" spans="1:19" ht="18" x14ac:dyDescent="0.25">
      <c r="A19" s="8" t="s">
        <v>2791</v>
      </c>
      <c r="B19" s="8" t="s">
        <v>2792</v>
      </c>
      <c r="D19" s="51">
        <v>16</v>
      </c>
      <c r="E19" s="52" t="s">
        <v>2978</v>
      </c>
      <c r="F19" s="52" t="s">
        <v>2979</v>
      </c>
      <c r="G19" s="52" t="s">
        <v>2980</v>
      </c>
      <c r="H19" s="52" t="s">
        <v>2981</v>
      </c>
      <c r="O19" s="51">
        <v>16</v>
      </c>
      <c r="P19" s="52" t="s">
        <v>3046</v>
      </c>
      <c r="Q19" s="52" t="s">
        <v>4151</v>
      </c>
      <c r="R19" s="52" t="s">
        <v>3047</v>
      </c>
      <c r="S19" s="52" t="s">
        <v>3046</v>
      </c>
    </row>
    <row r="20" spans="1:19" ht="18" x14ac:dyDescent="0.25">
      <c r="A20" s="8" t="s">
        <v>2793</v>
      </c>
      <c r="B20" s="8" t="s">
        <v>2768</v>
      </c>
      <c r="D20" s="51">
        <v>17</v>
      </c>
      <c r="E20" s="52" t="s">
        <v>2982</v>
      </c>
      <c r="F20" s="52" t="s">
        <v>2983</v>
      </c>
      <c r="G20" s="52" t="s">
        <v>2984</v>
      </c>
      <c r="H20" s="52" t="s">
        <v>2985</v>
      </c>
      <c r="O20" s="51">
        <v>17</v>
      </c>
      <c r="P20" s="52" t="s">
        <v>3048</v>
      </c>
      <c r="Q20" s="52" t="s">
        <v>3049</v>
      </c>
      <c r="R20" s="52" t="s">
        <v>3047</v>
      </c>
      <c r="S20" s="52" t="s">
        <v>3046</v>
      </c>
    </row>
    <row r="21" spans="1:19" ht="18" x14ac:dyDescent="0.25">
      <c r="A21" s="8" t="s">
        <v>2794</v>
      </c>
      <c r="B21" s="8" t="s">
        <v>2795</v>
      </c>
      <c r="D21" s="51">
        <v>18</v>
      </c>
      <c r="E21" s="52" t="s">
        <v>2986</v>
      </c>
      <c r="F21" s="52" t="s">
        <v>2987</v>
      </c>
      <c r="G21" s="52" t="s">
        <v>2988</v>
      </c>
      <c r="H21" s="52" t="s">
        <v>2989</v>
      </c>
      <c r="O21" s="51">
        <v>18</v>
      </c>
      <c r="P21" s="52" t="s">
        <v>4152</v>
      </c>
      <c r="Q21" s="52" t="s">
        <v>3047</v>
      </c>
      <c r="R21" s="52" t="s">
        <v>3047</v>
      </c>
      <c r="S21" s="52" t="s">
        <v>3046</v>
      </c>
    </row>
    <row r="22" spans="1:19" ht="18" x14ac:dyDescent="0.25">
      <c r="A22" s="8" t="s">
        <v>2796</v>
      </c>
      <c r="B22" s="8" t="s">
        <v>2797</v>
      </c>
      <c r="D22" s="51">
        <v>19</v>
      </c>
      <c r="E22" s="52" t="s">
        <v>2990</v>
      </c>
      <c r="F22" s="52" t="s">
        <v>2991</v>
      </c>
      <c r="G22" s="52" t="s">
        <v>2992</v>
      </c>
      <c r="H22" s="52" t="s">
        <v>2993</v>
      </c>
      <c r="O22" s="51">
        <v>19</v>
      </c>
      <c r="P22" s="52" t="s">
        <v>3047</v>
      </c>
      <c r="Q22" s="52" t="s">
        <v>3047</v>
      </c>
      <c r="R22" s="52" t="s">
        <v>3050</v>
      </c>
      <c r="S22" s="52" t="s">
        <v>3051</v>
      </c>
    </row>
    <row r="23" spans="1:19" ht="18" x14ac:dyDescent="0.25">
      <c r="A23" s="8" t="s">
        <v>2798</v>
      </c>
      <c r="B23" s="8" t="s">
        <v>2768</v>
      </c>
      <c r="D23" s="51">
        <v>20</v>
      </c>
      <c r="E23" s="52" t="s">
        <v>2994</v>
      </c>
      <c r="F23" s="52" t="s">
        <v>2995</v>
      </c>
      <c r="G23" s="52" t="s">
        <v>2996</v>
      </c>
      <c r="H23" s="52" t="s">
        <v>2997</v>
      </c>
      <c r="O23" s="51">
        <v>20</v>
      </c>
      <c r="P23" s="52" t="s">
        <v>3052</v>
      </c>
      <c r="Q23" s="52" t="s">
        <v>3050</v>
      </c>
      <c r="R23" s="52" t="s">
        <v>3052</v>
      </c>
      <c r="S23" s="52" t="s">
        <v>3051</v>
      </c>
    </row>
    <row r="24" spans="1:19" ht="17.25" x14ac:dyDescent="0.25">
      <c r="A24" s="8" t="s">
        <v>2799</v>
      </c>
      <c r="B24" s="8" t="s">
        <v>2800</v>
      </c>
      <c r="D24" s="48"/>
      <c r="E24" s="47"/>
      <c r="F24" s="47"/>
      <c r="G24" s="47"/>
      <c r="H24" s="47"/>
    </row>
    <row r="25" spans="1:19" ht="15.75" x14ac:dyDescent="0.25">
      <c r="A25" s="8" t="s">
        <v>2801</v>
      </c>
      <c r="B25" s="8" t="s">
        <v>2802</v>
      </c>
      <c r="D25" s="47"/>
      <c r="E25" s="47"/>
      <c r="F25" s="47"/>
      <c r="G25" s="47"/>
      <c r="H25" s="47"/>
    </row>
    <row r="26" spans="1:19" ht="17.25" x14ac:dyDescent="0.25">
      <c r="A26" s="8" t="s">
        <v>2803</v>
      </c>
      <c r="B26" s="8" t="s">
        <v>2804</v>
      </c>
      <c r="D26" s="22"/>
      <c r="E26" s="47"/>
      <c r="F26" s="47"/>
      <c r="G26" s="47"/>
      <c r="H26" s="47"/>
    </row>
    <row r="27" spans="1:19" x14ac:dyDescent="0.25">
      <c r="A27" s="8" t="s">
        <v>2805</v>
      </c>
      <c r="B27" s="8" t="s">
        <v>2806</v>
      </c>
    </row>
    <row r="28" spans="1:19" x14ac:dyDescent="0.25">
      <c r="A28" s="8" t="s">
        <v>2807</v>
      </c>
      <c r="B28" s="8" t="s">
        <v>2768</v>
      </c>
    </row>
    <row r="29" spans="1:19" x14ac:dyDescent="0.25">
      <c r="A29" s="8" t="s">
        <v>2808</v>
      </c>
      <c r="B29" s="8" t="s">
        <v>2809</v>
      </c>
    </row>
    <row r="30" spans="1:19" x14ac:dyDescent="0.25">
      <c r="A30" s="8" t="s">
        <v>2810</v>
      </c>
      <c r="B30" s="8" t="s">
        <v>2811</v>
      </c>
    </row>
    <row r="31" spans="1:19" x14ac:dyDescent="0.25">
      <c r="A31" s="8" t="s">
        <v>2812</v>
      </c>
      <c r="B31" s="8" t="s">
        <v>2813</v>
      </c>
    </row>
    <row r="32" spans="1:19" x14ac:dyDescent="0.25">
      <c r="A32" s="8" t="s">
        <v>2814</v>
      </c>
      <c r="B32" s="8" t="s">
        <v>2815</v>
      </c>
    </row>
    <row r="33" spans="1:2" x14ac:dyDescent="0.25">
      <c r="A33" s="8" t="s">
        <v>2816</v>
      </c>
      <c r="B33" s="8" t="s">
        <v>2817</v>
      </c>
    </row>
    <row r="34" spans="1:2" x14ac:dyDescent="0.25">
      <c r="A34" s="8" t="s">
        <v>2818</v>
      </c>
      <c r="B34" s="8" t="s">
        <v>2819</v>
      </c>
    </row>
    <row r="35" spans="1:2" x14ac:dyDescent="0.25">
      <c r="A35" s="8" t="s">
        <v>2820</v>
      </c>
      <c r="B35" s="8" t="s">
        <v>2821</v>
      </c>
    </row>
    <row r="36" spans="1:2" x14ac:dyDescent="0.25">
      <c r="A36" s="8" t="s">
        <v>2822</v>
      </c>
      <c r="B36" s="8" t="s">
        <v>2823</v>
      </c>
    </row>
    <row r="37" spans="1:2" x14ac:dyDescent="0.25">
      <c r="A37" s="8" t="s">
        <v>2824</v>
      </c>
      <c r="B37" s="8" t="s">
        <v>2825</v>
      </c>
    </row>
    <row r="38" spans="1:2" x14ac:dyDescent="0.25">
      <c r="A38" s="8" t="s">
        <v>2826</v>
      </c>
      <c r="B38" s="8" t="s">
        <v>2827</v>
      </c>
    </row>
    <row r="39" spans="1:2" x14ac:dyDescent="0.25">
      <c r="A39" s="8" t="s">
        <v>2828</v>
      </c>
      <c r="B39" s="8" t="s">
        <v>2829</v>
      </c>
    </row>
    <row r="40" spans="1:2" x14ac:dyDescent="0.25">
      <c r="A40" s="8" t="s">
        <v>2830</v>
      </c>
      <c r="B40" s="8" t="s">
        <v>2831</v>
      </c>
    </row>
    <row r="41" spans="1:2" x14ac:dyDescent="0.25">
      <c r="A41" s="8" t="s">
        <v>2832</v>
      </c>
      <c r="B41" s="8" t="s">
        <v>2833</v>
      </c>
    </row>
    <row r="42" spans="1:2" x14ac:dyDescent="0.25">
      <c r="A42" s="8" t="s">
        <v>2834</v>
      </c>
      <c r="B42" s="8" t="s">
        <v>2835</v>
      </c>
    </row>
    <row r="43" spans="1:2" x14ac:dyDescent="0.25">
      <c r="A43" s="8" t="s">
        <v>2836</v>
      </c>
      <c r="B43" s="8" t="s">
        <v>2837</v>
      </c>
    </row>
    <row r="44" spans="1:2" x14ac:dyDescent="0.25">
      <c r="A44" s="8" t="s">
        <v>2838</v>
      </c>
      <c r="B44" s="8" t="s">
        <v>2839</v>
      </c>
    </row>
    <row r="45" spans="1:2" x14ac:dyDescent="0.25">
      <c r="A45" s="8" t="s">
        <v>2840</v>
      </c>
      <c r="B45" s="8" t="s">
        <v>2839</v>
      </c>
    </row>
    <row r="46" spans="1:2" x14ac:dyDescent="0.25">
      <c r="A46" s="8" t="s">
        <v>2841</v>
      </c>
      <c r="B46" s="8" t="s">
        <v>2842</v>
      </c>
    </row>
    <row r="47" spans="1:2" x14ac:dyDescent="0.25">
      <c r="A47" s="8" t="s">
        <v>2843</v>
      </c>
      <c r="B47" s="8" t="s">
        <v>2844</v>
      </c>
    </row>
    <row r="48" spans="1:2" x14ac:dyDescent="0.25">
      <c r="A48" s="8" t="s">
        <v>2845</v>
      </c>
      <c r="B48" s="8" t="s">
        <v>2844</v>
      </c>
    </row>
    <row r="49" spans="1:2" x14ac:dyDescent="0.25">
      <c r="A49" s="8" t="s">
        <v>2846</v>
      </c>
      <c r="B49" s="8" t="s">
        <v>2844</v>
      </c>
    </row>
    <row r="50" spans="1:2" x14ac:dyDescent="0.25">
      <c r="A50" s="8" t="s">
        <v>2847</v>
      </c>
      <c r="B50" s="8" t="s">
        <v>2848</v>
      </c>
    </row>
    <row r="51" spans="1:2" x14ac:dyDescent="0.25">
      <c r="A51" s="8" t="s">
        <v>2849</v>
      </c>
      <c r="B51" s="8" t="s">
        <v>2850</v>
      </c>
    </row>
    <row r="52" spans="1:2" x14ac:dyDescent="0.25">
      <c r="A52" s="8" t="s">
        <v>2851</v>
      </c>
      <c r="B52" s="8" t="s">
        <v>2852</v>
      </c>
    </row>
    <row r="53" spans="1:2" x14ac:dyDescent="0.25">
      <c r="A53" s="8" t="s">
        <v>2853</v>
      </c>
      <c r="B53" s="8" t="s">
        <v>2854</v>
      </c>
    </row>
    <row r="54" spans="1:2" x14ac:dyDescent="0.25">
      <c r="A54" s="8" t="s">
        <v>2855</v>
      </c>
      <c r="B54" s="8" t="s">
        <v>2852</v>
      </c>
    </row>
    <row r="55" spans="1:2" x14ac:dyDescent="0.25">
      <c r="A55" s="8" t="s">
        <v>2856</v>
      </c>
      <c r="B55" s="8" t="s">
        <v>2857</v>
      </c>
    </row>
    <row r="56" spans="1:2" x14ac:dyDescent="0.25">
      <c r="A56" s="8" t="s">
        <v>2858</v>
      </c>
      <c r="B56" s="8" t="s">
        <v>2859</v>
      </c>
    </row>
    <row r="57" spans="1:2" x14ac:dyDescent="0.25">
      <c r="A57" s="8" t="s">
        <v>2860</v>
      </c>
      <c r="B57" s="8" t="s">
        <v>2852</v>
      </c>
    </row>
    <row r="58" spans="1:2" x14ac:dyDescent="0.25">
      <c r="A58" s="8" t="s">
        <v>2861</v>
      </c>
      <c r="B58" s="8" t="s">
        <v>2852</v>
      </c>
    </row>
    <row r="59" spans="1:2" x14ac:dyDescent="0.25">
      <c r="A59" s="8" t="s">
        <v>2862</v>
      </c>
      <c r="B59" s="8" t="s">
        <v>2863</v>
      </c>
    </row>
  </sheetData>
  <mergeCells count="4">
    <mergeCell ref="O2:S2"/>
    <mergeCell ref="D2:H2"/>
    <mergeCell ref="J2:M2"/>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93164-021A-49BD-8E64-19FBC024CD96}">
  <dimension ref="A1:H43"/>
  <sheetViews>
    <sheetView topLeftCell="C1" workbookViewId="0">
      <selection activeCell="F2" sqref="F2"/>
    </sheetView>
  </sheetViews>
  <sheetFormatPr defaultRowHeight="15" x14ac:dyDescent="0.25"/>
  <cols>
    <col min="1" max="1" width="52" bestFit="1" customWidth="1"/>
    <col min="2" max="4" width="52" customWidth="1"/>
    <col min="5" max="5" width="9.42578125" bestFit="1" customWidth="1"/>
    <col min="6" max="6" width="10.5703125" bestFit="1" customWidth="1"/>
    <col min="7" max="7" width="11.5703125" bestFit="1" customWidth="1"/>
    <col min="8" max="8" width="9.7109375" bestFit="1" customWidth="1"/>
  </cols>
  <sheetData>
    <row r="1" spans="1:8" x14ac:dyDescent="0.25">
      <c r="A1" s="5" t="s">
        <v>2753</v>
      </c>
      <c r="B1" s="5" t="s">
        <v>4072</v>
      </c>
      <c r="C1" s="5" t="s">
        <v>4074</v>
      </c>
      <c r="D1" s="5" t="s">
        <v>4075</v>
      </c>
      <c r="E1" s="5" t="s">
        <v>2754</v>
      </c>
      <c r="F1" s="5" t="s">
        <v>4080</v>
      </c>
      <c r="G1" s="5" t="s">
        <v>4079</v>
      </c>
      <c r="H1" s="5" t="s">
        <v>2755</v>
      </c>
    </row>
    <row r="2" spans="1:8" ht="150" x14ac:dyDescent="0.25">
      <c r="A2" s="1" t="s">
        <v>2711</v>
      </c>
      <c r="B2" s="7" t="s">
        <v>4073</v>
      </c>
      <c r="C2" s="7" t="s">
        <v>4076</v>
      </c>
      <c r="D2" s="7" t="s">
        <v>4077</v>
      </c>
      <c r="E2" s="1"/>
      <c r="F2" s="7" t="s">
        <v>4078</v>
      </c>
      <c r="G2" s="1"/>
      <c r="H2" s="1"/>
    </row>
    <row r="3" spans="1:8" x14ac:dyDescent="0.25">
      <c r="A3" s="1" t="s">
        <v>2712</v>
      </c>
      <c r="B3" s="1"/>
      <c r="C3" s="1"/>
      <c r="D3" s="1"/>
      <c r="E3" s="1"/>
      <c r="F3" s="1"/>
      <c r="G3" s="1"/>
      <c r="H3" s="1"/>
    </row>
    <row r="4" spans="1:8" x14ac:dyDescent="0.25">
      <c r="A4" s="1" t="s">
        <v>2713</v>
      </c>
      <c r="B4" s="1"/>
      <c r="C4" s="1"/>
      <c r="D4" s="1"/>
      <c r="E4" s="1"/>
      <c r="F4" s="1"/>
      <c r="G4" s="1"/>
      <c r="H4" s="1"/>
    </row>
    <row r="5" spans="1:8" x14ac:dyDescent="0.25">
      <c r="A5" s="1" t="s">
        <v>2714</v>
      </c>
      <c r="B5" s="1"/>
      <c r="C5" s="1"/>
      <c r="D5" s="1"/>
      <c r="E5" s="1"/>
      <c r="F5" s="1"/>
      <c r="G5" s="1"/>
      <c r="H5" s="1"/>
    </row>
    <row r="6" spans="1:8" x14ac:dyDescent="0.25">
      <c r="A6" s="1" t="s">
        <v>2715</v>
      </c>
      <c r="B6" s="1"/>
      <c r="C6" s="1"/>
      <c r="D6" s="1"/>
      <c r="E6" s="1"/>
      <c r="F6" s="1"/>
      <c r="G6" s="1"/>
      <c r="H6" s="1"/>
    </row>
    <row r="7" spans="1:8" x14ac:dyDescent="0.25">
      <c r="A7" s="1" t="s">
        <v>2716</v>
      </c>
      <c r="B7" s="1"/>
      <c r="C7" s="1"/>
      <c r="D7" s="1"/>
      <c r="E7" s="1"/>
      <c r="F7" s="1"/>
      <c r="G7" s="1"/>
      <c r="H7" s="1"/>
    </row>
    <row r="8" spans="1:8" x14ac:dyDescent="0.25">
      <c r="A8" s="1" t="s">
        <v>2717</v>
      </c>
      <c r="B8" s="1"/>
      <c r="C8" s="1"/>
      <c r="D8" s="1"/>
      <c r="E8" s="1"/>
      <c r="F8" s="1"/>
      <c r="G8" s="1"/>
      <c r="H8" s="1"/>
    </row>
    <row r="9" spans="1:8" x14ac:dyDescent="0.25">
      <c r="A9" s="1" t="s">
        <v>2718</v>
      </c>
      <c r="B9" s="1"/>
      <c r="C9" s="1"/>
      <c r="D9" s="1"/>
      <c r="E9" s="1"/>
      <c r="F9" s="1"/>
      <c r="G9" s="1"/>
      <c r="H9" s="1"/>
    </row>
    <row r="10" spans="1:8" x14ac:dyDescent="0.25">
      <c r="A10" s="1" t="s">
        <v>2719</v>
      </c>
      <c r="B10" s="1"/>
      <c r="C10" s="1"/>
      <c r="D10" s="1"/>
      <c r="E10" s="1"/>
      <c r="F10" s="1"/>
      <c r="G10" s="1"/>
      <c r="H10" s="1"/>
    </row>
    <row r="11" spans="1:8" x14ac:dyDescent="0.25">
      <c r="A11" s="1" t="s">
        <v>2720</v>
      </c>
      <c r="B11" s="1"/>
      <c r="C11" s="1"/>
      <c r="D11" s="1"/>
      <c r="E11" s="1"/>
      <c r="F11" s="1"/>
      <c r="G11" s="1"/>
      <c r="H11" s="1"/>
    </row>
    <row r="12" spans="1:8" x14ac:dyDescent="0.25">
      <c r="A12" s="1" t="s">
        <v>2721</v>
      </c>
      <c r="B12" s="1"/>
      <c r="C12" s="1"/>
      <c r="D12" s="1"/>
      <c r="E12" s="1"/>
      <c r="F12" s="1"/>
      <c r="G12" s="1"/>
      <c r="H12" s="1"/>
    </row>
    <row r="13" spans="1:8" x14ac:dyDescent="0.25">
      <c r="A13" s="1" t="s">
        <v>2722</v>
      </c>
      <c r="B13" s="1"/>
      <c r="C13" s="1"/>
      <c r="D13" s="1"/>
      <c r="E13" s="1"/>
      <c r="F13" s="1"/>
      <c r="G13" s="1"/>
      <c r="H13" s="1"/>
    </row>
    <row r="14" spans="1:8" x14ac:dyDescent="0.25">
      <c r="A14" s="1" t="s">
        <v>2723</v>
      </c>
      <c r="B14" s="1"/>
      <c r="C14" s="1"/>
      <c r="D14" s="1"/>
      <c r="E14" s="1"/>
      <c r="F14" s="1"/>
      <c r="G14" s="1"/>
      <c r="H14" s="1"/>
    </row>
    <row r="15" spans="1:8" x14ac:dyDescent="0.25">
      <c r="A15" s="1" t="s">
        <v>2724</v>
      </c>
      <c r="B15" s="1"/>
      <c r="C15" s="1"/>
      <c r="D15" s="1"/>
      <c r="E15" s="1"/>
      <c r="F15" s="1"/>
      <c r="G15" s="1"/>
      <c r="H15" s="1"/>
    </row>
    <row r="16" spans="1:8" x14ac:dyDescent="0.25">
      <c r="A16" s="1" t="s">
        <v>2725</v>
      </c>
      <c r="B16" s="1"/>
      <c r="C16" s="1"/>
      <c r="D16" s="1"/>
      <c r="E16" s="1"/>
      <c r="F16" s="1"/>
      <c r="G16" s="1"/>
      <c r="H16" s="1"/>
    </row>
    <row r="17" spans="1:8" x14ac:dyDescent="0.25">
      <c r="A17" s="1" t="s">
        <v>2726</v>
      </c>
      <c r="B17" s="1"/>
      <c r="C17" s="1"/>
      <c r="D17" s="1"/>
      <c r="E17" s="1"/>
      <c r="F17" s="1"/>
      <c r="G17" s="1"/>
      <c r="H17" s="1"/>
    </row>
    <row r="18" spans="1:8" x14ac:dyDescent="0.25">
      <c r="A18" s="1" t="s">
        <v>2727</v>
      </c>
      <c r="B18" s="1"/>
      <c r="C18" s="1"/>
      <c r="D18" s="1"/>
      <c r="E18" s="1"/>
      <c r="F18" s="1"/>
      <c r="G18" s="1"/>
      <c r="H18" s="1"/>
    </row>
    <row r="19" spans="1:8" x14ac:dyDescent="0.25">
      <c r="A19" s="1" t="s">
        <v>2728</v>
      </c>
      <c r="B19" s="1"/>
      <c r="C19" s="1"/>
      <c r="D19" s="1"/>
      <c r="E19" s="1"/>
      <c r="F19" s="1"/>
      <c r="G19" s="1"/>
      <c r="H19" s="1"/>
    </row>
    <row r="20" spans="1:8" x14ac:dyDescent="0.25">
      <c r="A20" s="1" t="s">
        <v>2729</v>
      </c>
      <c r="B20" s="1"/>
      <c r="C20" s="1"/>
      <c r="D20" s="1"/>
      <c r="E20" s="1"/>
      <c r="F20" s="1"/>
      <c r="G20" s="1"/>
      <c r="H20" s="1"/>
    </row>
    <row r="21" spans="1:8" x14ac:dyDescent="0.25">
      <c r="A21" s="1" t="s">
        <v>2730</v>
      </c>
      <c r="B21" s="1"/>
      <c r="C21" s="1"/>
      <c r="D21" s="1"/>
      <c r="E21" s="1"/>
      <c r="F21" s="1"/>
      <c r="G21" s="1"/>
      <c r="H21" s="1"/>
    </row>
    <row r="22" spans="1:8" x14ac:dyDescent="0.25">
      <c r="A22" s="1" t="s">
        <v>2731</v>
      </c>
      <c r="B22" s="1"/>
      <c r="C22" s="1"/>
      <c r="D22" s="1"/>
      <c r="E22" s="1"/>
      <c r="F22" s="1"/>
      <c r="G22" s="1"/>
      <c r="H22" s="1"/>
    </row>
    <row r="23" spans="1:8" x14ac:dyDescent="0.25">
      <c r="A23" s="1" t="s">
        <v>2732</v>
      </c>
      <c r="B23" s="1"/>
      <c r="C23" s="1"/>
      <c r="D23" s="1"/>
      <c r="E23" s="1"/>
      <c r="F23" s="1"/>
      <c r="G23" s="1"/>
      <c r="H23" s="1"/>
    </row>
    <row r="24" spans="1:8" x14ac:dyDescent="0.25">
      <c r="A24" s="1" t="s">
        <v>2733</v>
      </c>
      <c r="B24" s="1"/>
      <c r="C24" s="1"/>
      <c r="D24" s="1"/>
      <c r="E24" s="1"/>
      <c r="F24" s="1"/>
      <c r="G24" s="1"/>
      <c r="H24" s="1"/>
    </row>
    <row r="25" spans="1:8" x14ac:dyDescent="0.25">
      <c r="A25" s="1" t="s">
        <v>2734</v>
      </c>
      <c r="B25" s="1"/>
      <c r="C25" s="1"/>
      <c r="D25" s="1"/>
      <c r="E25" s="1"/>
      <c r="F25" s="1"/>
      <c r="G25" s="1"/>
      <c r="H25" s="1"/>
    </row>
    <row r="26" spans="1:8" x14ac:dyDescent="0.25">
      <c r="A26" s="1" t="s">
        <v>2735</v>
      </c>
      <c r="B26" s="1"/>
      <c r="C26" s="1"/>
      <c r="D26" s="1"/>
      <c r="E26" s="1"/>
      <c r="F26" s="1"/>
      <c r="G26" s="1"/>
      <c r="H26" s="1"/>
    </row>
    <row r="27" spans="1:8" x14ac:dyDescent="0.25">
      <c r="A27" s="1" t="s">
        <v>2736</v>
      </c>
      <c r="B27" s="1"/>
      <c r="C27" s="1"/>
      <c r="D27" s="1"/>
      <c r="E27" s="1"/>
      <c r="F27" s="1"/>
      <c r="G27" s="1"/>
      <c r="H27" s="1"/>
    </row>
    <row r="28" spans="1:8" x14ac:dyDescent="0.25">
      <c r="A28" s="1" t="s">
        <v>2737</v>
      </c>
      <c r="B28" s="1"/>
      <c r="C28" s="1"/>
      <c r="D28" s="1"/>
      <c r="E28" s="1"/>
      <c r="F28" s="1"/>
      <c r="G28" s="1"/>
      <c r="H28" s="1"/>
    </row>
    <row r="29" spans="1:8" x14ac:dyDescent="0.25">
      <c r="A29" s="1" t="s">
        <v>2738</v>
      </c>
      <c r="B29" s="1"/>
      <c r="C29" s="1"/>
      <c r="D29" s="1"/>
      <c r="E29" s="1"/>
      <c r="F29" s="1"/>
      <c r="G29" s="1"/>
      <c r="H29" s="1"/>
    </row>
    <row r="30" spans="1:8" x14ac:dyDescent="0.25">
      <c r="A30" s="1" t="s">
        <v>2739</v>
      </c>
      <c r="B30" s="1"/>
      <c r="C30" s="1"/>
      <c r="D30" s="1"/>
      <c r="E30" s="1"/>
      <c r="F30" s="1"/>
      <c r="G30" s="1"/>
      <c r="H30" s="1"/>
    </row>
    <row r="31" spans="1:8" x14ac:dyDescent="0.25">
      <c r="A31" s="1" t="s">
        <v>2740</v>
      </c>
      <c r="B31" s="1"/>
      <c r="C31" s="1"/>
      <c r="D31" s="1"/>
      <c r="E31" s="1"/>
      <c r="F31" s="1"/>
      <c r="G31" s="1"/>
      <c r="H31" s="1"/>
    </row>
    <row r="32" spans="1:8" x14ac:dyDescent="0.25">
      <c r="A32" s="1" t="s">
        <v>2741</v>
      </c>
      <c r="B32" s="1"/>
      <c r="C32" s="1"/>
      <c r="D32" s="1"/>
      <c r="E32" s="1"/>
      <c r="F32" s="1"/>
      <c r="G32" s="1"/>
      <c r="H32" s="1"/>
    </row>
    <row r="33" spans="1:8" x14ac:dyDescent="0.25">
      <c r="A33" s="1" t="s">
        <v>2742</v>
      </c>
      <c r="B33" s="1"/>
      <c r="C33" s="1"/>
      <c r="D33" s="1"/>
      <c r="E33" s="1"/>
      <c r="F33" s="1"/>
      <c r="G33" s="1"/>
      <c r="H33" s="1"/>
    </row>
    <row r="34" spans="1:8" x14ac:dyDescent="0.25">
      <c r="A34" s="1" t="s">
        <v>2743</v>
      </c>
      <c r="B34" s="1"/>
      <c r="C34" s="1"/>
      <c r="D34" s="1"/>
      <c r="E34" s="1"/>
      <c r="F34" s="1"/>
      <c r="G34" s="1"/>
      <c r="H34" s="1"/>
    </row>
    <row r="35" spans="1:8" x14ac:dyDescent="0.25">
      <c r="A35" s="1" t="s">
        <v>2744</v>
      </c>
      <c r="B35" s="1"/>
      <c r="C35" s="1"/>
      <c r="D35" s="1"/>
      <c r="E35" s="1"/>
      <c r="F35" s="1"/>
      <c r="G35" s="1"/>
      <c r="H35" s="1"/>
    </row>
    <row r="36" spans="1:8" x14ac:dyDescent="0.25">
      <c r="A36" s="1" t="s">
        <v>2745</v>
      </c>
      <c r="B36" s="1"/>
      <c r="C36" s="1"/>
      <c r="D36" s="1"/>
      <c r="E36" s="1"/>
      <c r="F36" s="1"/>
      <c r="G36" s="1"/>
      <c r="H36" s="1"/>
    </row>
    <row r="37" spans="1:8" x14ac:dyDescent="0.25">
      <c r="A37" s="1" t="s">
        <v>2746</v>
      </c>
      <c r="B37" s="1"/>
      <c r="C37" s="1"/>
      <c r="D37" s="1"/>
      <c r="E37" s="1"/>
      <c r="F37" s="1"/>
      <c r="G37" s="1"/>
      <c r="H37" s="1"/>
    </row>
    <row r="38" spans="1:8" x14ac:dyDescent="0.25">
      <c r="A38" s="1" t="s">
        <v>2747</v>
      </c>
      <c r="B38" s="1"/>
      <c r="C38" s="1"/>
      <c r="D38" s="1"/>
      <c r="E38" s="1"/>
      <c r="F38" s="1"/>
      <c r="G38" s="1"/>
      <c r="H38" s="1"/>
    </row>
    <row r="39" spans="1:8" x14ac:dyDescent="0.25">
      <c r="A39" s="1" t="s">
        <v>2748</v>
      </c>
      <c r="B39" s="1"/>
      <c r="C39" s="1"/>
      <c r="D39" s="1"/>
      <c r="E39" s="1"/>
      <c r="F39" s="1"/>
      <c r="G39" s="1"/>
      <c r="H39" s="1"/>
    </row>
    <row r="40" spans="1:8" x14ac:dyDescent="0.25">
      <c r="A40" s="1" t="s">
        <v>2749</v>
      </c>
      <c r="B40" s="1"/>
      <c r="C40" s="1"/>
      <c r="D40" s="1"/>
      <c r="E40" s="1"/>
      <c r="F40" s="1"/>
      <c r="G40" s="1"/>
      <c r="H40" s="1"/>
    </row>
    <row r="41" spans="1:8" x14ac:dyDescent="0.25">
      <c r="A41" s="1" t="s">
        <v>2750</v>
      </c>
      <c r="B41" s="1"/>
      <c r="C41" s="1"/>
      <c r="D41" s="1"/>
      <c r="E41" s="1"/>
      <c r="F41" s="1"/>
      <c r="G41" s="1"/>
      <c r="H41" s="1"/>
    </row>
    <row r="42" spans="1:8" x14ac:dyDescent="0.25">
      <c r="A42" s="1" t="s">
        <v>2751</v>
      </c>
      <c r="B42" s="1"/>
      <c r="C42" s="1"/>
      <c r="D42" s="1"/>
      <c r="E42" s="1"/>
      <c r="F42" s="1"/>
      <c r="G42" s="1"/>
      <c r="H42" s="1"/>
    </row>
    <row r="43" spans="1:8" x14ac:dyDescent="0.25">
      <c r="A43" s="1" t="s">
        <v>2752</v>
      </c>
      <c r="B43" s="1"/>
      <c r="C43" s="1"/>
      <c r="D43" s="1"/>
      <c r="E43" s="1"/>
      <c r="F43" s="1"/>
      <c r="G43" s="1"/>
      <c r="H4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16</vt:i4>
      </vt:variant>
      <vt:variant>
        <vt:lpstr>Іменовані діапазони</vt:lpstr>
      </vt:variant>
      <vt:variant>
        <vt:i4>2</vt:i4>
      </vt:variant>
    </vt:vector>
  </HeadingPairs>
  <TitlesOfParts>
    <vt:vector size="18" baseType="lpstr">
      <vt:lpstr>NOBLE HOUSES 5E</vt:lpstr>
      <vt:lpstr>WATERDEEP STRUCTURES</vt:lpstr>
      <vt:lpstr>NOBLES 3E</vt:lpstr>
      <vt:lpstr>LIFESTYLES</vt:lpstr>
      <vt:lpstr>WATERDEEP ENVIRONS</vt:lpstr>
      <vt:lpstr>CITY WATCH</vt:lpstr>
      <vt:lpstr>CITY GUARD</vt:lpstr>
      <vt:lpstr>RANDOM CONTENT GENERATION</vt:lpstr>
      <vt:lpstr>GUILDS</vt:lpstr>
      <vt:lpstr>RANDOM ENCOUNTERS</vt:lpstr>
      <vt:lpstr>Аркуш1</vt:lpstr>
      <vt:lpstr>Аркуш7</vt:lpstr>
      <vt:lpstr>BANDS</vt:lpstr>
      <vt:lpstr>PRICING AND TAXES</vt:lpstr>
      <vt:lpstr>LOREMASTERS AND SAGES</vt:lpstr>
      <vt:lpstr>DRUGS</vt:lpstr>
      <vt:lpstr>'RANDOM CONTENT GENERATION'!bookmark0</vt:lpstr>
      <vt:lpstr>'RANDOM CONTENT GENERATION'!bookmark1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2018-06-06T11:02:05Z</dcterms:created>
  <dcterms:modified xsi:type="dcterms:W3CDTF">2018-07-06T06:56:11Z</dcterms:modified>
</cp:coreProperties>
</file>